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C0418A49-A435-4B4A-81D0-104FB01E995C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P5" i="2" s="1"/>
  <c r="N5" i="2"/>
  <c r="O5" i="2"/>
  <c r="E6" i="2"/>
  <c r="N6" i="2" s="1"/>
  <c r="F6" i="2"/>
  <c r="O6" i="2" s="1"/>
  <c r="G6" i="2"/>
  <c r="P6" i="2"/>
  <c r="E7" i="2"/>
  <c r="F7" i="2"/>
  <c r="O7" i="2" s="1"/>
  <c r="G7" i="2"/>
  <c r="P7" i="2" s="1"/>
  <c r="N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O29" i="2" s="1"/>
  <c r="G29" i="2"/>
  <c r="P29" i="2" s="1"/>
  <c r="N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G52" i="2"/>
  <c r="O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G56" i="2"/>
  <c r="O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G60" i="2"/>
  <c r="O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G64" i="2"/>
  <c r="O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G68" i="2"/>
  <c r="O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G72" i="2"/>
  <c r="O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G76" i="2"/>
  <c r="O76" i="2"/>
  <c r="P7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8" i="4" l="1"/>
  <c r="I79" i="5"/>
  <c r="S59" i="4"/>
  <c r="I71" i="5"/>
  <c r="F27" i="5"/>
  <c r="F79" i="5"/>
  <c r="F95" i="5"/>
  <c r="G33" i="5"/>
  <c r="I593" i="11"/>
  <c r="J614" i="11"/>
  <c r="T17" i="4"/>
  <c r="F19" i="5"/>
  <c r="S12" i="4"/>
  <c r="S17" i="4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V22" i="4" s="1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V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U47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U60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U17" i="4"/>
  <c r="V17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695" i="4" l="1"/>
  <c r="V88" i="4"/>
  <c r="V48" i="4"/>
  <c r="I847" i="11"/>
  <c r="U16" i="4"/>
  <c r="V6" i="4"/>
  <c r="U107" i="4"/>
  <c r="U22" i="4"/>
  <c r="V123" i="4"/>
  <c r="V108" i="4"/>
  <c r="U48" i="4"/>
  <c r="V69" i="4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V26" i="4"/>
  <c r="V15" i="4"/>
  <c r="W15" i="4" s="1"/>
  <c r="V41" i="4"/>
  <c r="V27" i="4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27" i="4"/>
  <c r="X27" i="4" s="1"/>
  <c r="Y27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51" i="4"/>
  <c r="X51" i="4" s="1"/>
  <c r="Y51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26" i="4"/>
  <c r="W6" i="4"/>
  <c r="V16" i="4"/>
  <c r="W16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W57" i="4"/>
  <c r="U56" i="4"/>
  <c r="W56" i="4" s="1"/>
  <c r="W41" i="4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X48" i="4"/>
  <c r="Y48" i="4" s="1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874" i="4" l="1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D818" i="10"/>
  <c r="D933" i="10"/>
  <c r="D603" i="10"/>
  <c r="D904" i="10"/>
  <c r="D949" i="10"/>
  <c r="D789" i="10"/>
  <c r="D594" i="10"/>
  <c r="D355" i="10"/>
  <c r="D341" i="10"/>
  <c r="D367" i="10"/>
  <c r="D372" i="10"/>
  <c r="D364" i="10"/>
  <c r="D979" i="10"/>
  <c r="D922" i="10"/>
  <c r="D444" i="10"/>
  <c r="D811" i="10"/>
  <c r="D881" i="10"/>
  <c r="D827" i="10"/>
  <c r="D387" i="10"/>
  <c r="D268" i="10"/>
  <c r="D896" i="10"/>
  <c r="D428" i="10"/>
  <c r="D948" i="10"/>
  <c r="D867" i="10"/>
  <c r="D287" i="10"/>
  <c r="D624" i="10"/>
  <c r="D562" i="10"/>
  <c r="D324" i="10"/>
  <c r="D536" i="10"/>
  <c r="D485" i="10"/>
  <c r="D698" i="10"/>
  <c r="D573" i="10"/>
  <c r="D2" i="10"/>
  <c r="D936" i="10"/>
  <c r="D692" i="10"/>
  <c r="D258" i="10"/>
  <c r="D946" i="10"/>
  <c r="D663" i="10"/>
  <c r="D352" i="10"/>
  <c r="D993" i="10"/>
  <c r="D282" i="10"/>
  <c r="D305" i="10"/>
  <c r="D709" i="10"/>
  <c r="D781" i="10"/>
  <c r="D981" i="10"/>
  <c r="D242" i="10"/>
  <c r="D712" i="10"/>
  <c r="D1001" i="10"/>
  <c r="D517" i="10"/>
  <c r="D784" i="10"/>
  <c r="D362" i="10"/>
  <c r="D504" i="10"/>
  <c r="D360" i="10"/>
  <c r="D970" i="10"/>
  <c r="D430" i="10"/>
  <c r="D508" i="10"/>
  <c r="D880" i="10"/>
  <c r="D670" i="10"/>
  <c r="D492" i="10"/>
  <c r="D529" i="10"/>
  <c r="D598" i="10"/>
  <c r="D456" i="10"/>
  <c r="D298" i="10"/>
  <c r="D940" i="10"/>
  <c r="D965" i="10"/>
  <c r="D683" i="10"/>
  <c r="D236" i="10"/>
  <c r="D765" i="10"/>
  <c r="D763" i="10"/>
  <c r="D604" i="10"/>
  <c r="D838" i="10"/>
  <c r="D366" i="10"/>
  <c r="D259" i="10"/>
  <c r="D588" i="10"/>
  <c r="D587" i="10"/>
  <c r="D982" i="10"/>
  <c r="D422" i="10"/>
  <c r="D673" i="10"/>
  <c r="D859" i="10"/>
  <c r="D995" i="10"/>
  <c r="D648" i="10"/>
  <c r="D439" i="10"/>
  <c r="D877" i="10"/>
  <c r="D475" i="10"/>
  <c r="D373" i="10"/>
  <c r="D452" i="10"/>
  <c r="D525" i="10"/>
  <c r="D744" i="10"/>
  <c r="D608" i="10"/>
  <c r="D271" i="10"/>
  <c r="D999" i="10"/>
  <c r="D908" i="10"/>
  <c r="D660" i="10"/>
  <c r="D505" i="10"/>
  <c r="D716" i="10"/>
  <c r="D425" i="10"/>
  <c r="D857" i="10"/>
  <c r="D952" i="10"/>
  <c r="D473" i="10"/>
  <c r="D534" i="10"/>
  <c r="D645" i="10"/>
  <c r="D686" i="10"/>
  <c r="D654" i="10"/>
  <c r="D335" i="10"/>
  <c r="D829" i="10"/>
  <c r="D484" i="10"/>
  <c r="D400" i="10"/>
  <c r="D523" i="10"/>
  <c r="D405" i="10"/>
  <c r="D464" i="10"/>
  <c r="D616" i="10"/>
  <c r="D620" i="10"/>
  <c r="D898" i="10"/>
  <c r="D434" i="10"/>
  <c r="D561" i="10"/>
  <c r="D549" i="10"/>
  <c r="D316" i="10"/>
  <c r="D894" i="10"/>
  <c r="D267" i="10"/>
  <c r="D916" i="10"/>
  <c r="D272" i="10"/>
  <c r="D333" i="10"/>
  <c r="D381" i="10"/>
  <c r="D302" i="10"/>
  <c r="D532" i="10"/>
  <c r="D628" i="10"/>
  <c r="D842" i="10"/>
  <c r="D905" i="10"/>
  <c r="D734" i="10"/>
  <c r="D378" i="10"/>
  <c r="D486" i="10"/>
  <c r="D717" i="10"/>
  <c r="D249" i="10"/>
  <c r="D477" i="10"/>
  <c r="D996" i="10"/>
  <c r="D821" i="10"/>
  <c r="D470" i="10"/>
  <c r="D328" i="10"/>
  <c r="D374" i="10"/>
  <c r="D527" i="10"/>
  <c r="D458" i="10"/>
  <c r="D814" i="10"/>
  <c r="D235" i="10"/>
  <c r="D977" i="10"/>
  <c r="D750" i="10"/>
  <c r="D359" i="10"/>
  <c r="D926" i="10"/>
  <c r="D465" i="10"/>
  <c r="D927" i="10"/>
  <c r="D649" i="10"/>
  <c r="D973" i="10"/>
  <c r="D567" i="10"/>
  <c r="D705" i="10"/>
  <c r="D522" i="10"/>
  <c r="D483" i="10"/>
  <c r="D729" i="10"/>
  <c r="D467" i="10"/>
  <c r="D767" i="10"/>
  <c r="D929" i="10"/>
  <c r="D696" i="10"/>
  <c r="D991" i="10"/>
  <c r="D250" i="10"/>
  <c r="D925" i="10"/>
  <c r="D813" i="10"/>
  <c r="D957" i="10"/>
  <c r="D878" i="10"/>
  <c r="D390" i="10"/>
  <c r="D466" i="10"/>
  <c r="D758" i="10"/>
  <c r="D406" i="10"/>
  <c r="D414" i="10"/>
  <c r="D797" i="10"/>
  <c r="D700" i="10"/>
  <c r="D839" i="10"/>
  <c r="D605" i="10"/>
  <c r="D980" i="10"/>
  <c r="D968" i="10"/>
  <c r="D460" i="10"/>
  <c r="D920" i="10"/>
  <c r="D667" i="10"/>
  <c r="D518" i="10"/>
  <c r="D358" i="10"/>
  <c r="D768" i="10"/>
  <c r="D687" i="10"/>
  <c r="D408" i="10"/>
  <c r="D883" i="10"/>
  <c r="D681" i="10"/>
  <c r="D327" i="10"/>
  <c r="D506" i="10"/>
  <c r="D876" i="10"/>
  <c r="D418" i="10"/>
  <c r="D239" i="10"/>
  <c r="D619" i="10"/>
  <c r="D507" i="10"/>
  <c r="D659" i="10"/>
  <c r="D386" i="10"/>
  <c r="D442" i="10"/>
  <c r="D281" i="10"/>
  <c r="D886" i="10"/>
  <c r="D780" i="10"/>
  <c r="D966" i="10"/>
  <c r="D633" i="10"/>
  <c r="D349" i="10"/>
  <c r="D932" i="10"/>
  <c r="D403" i="10"/>
  <c r="D740" i="10"/>
  <c r="D412" i="10"/>
  <c r="D711" i="10"/>
  <c r="D950" i="10"/>
  <c r="D714" i="10"/>
  <c r="D998" i="10"/>
  <c r="D454" i="10"/>
  <c r="D658" i="10"/>
  <c r="D276" i="10"/>
  <c r="D431" i="10"/>
  <c r="D866" i="10"/>
  <c r="D361" i="10"/>
  <c r="D445" i="10"/>
  <c r="D944" i="10"/>
  <c r="D812" i="10"/>
  <c r="D530" i="10"/>
  <c r="D830" i="10"/>
  <c r="D283" i="10"/>
  <c r="D256" i="10"/>
  <c r="D962" i="10"/>
  <c r="D286" i="10"/>
  <c r="D457" i="10"/>
  <c r="D918" i="10"/>
  <c r="D482" i="10"/>
  <c r="D515" i="10"/>
  <c r="D294" i="10"/>
  <c r="D800" i="10"/>
  <c r="D917" i="10"/>
  <c r="D642" i="10"/>
  <c r="D246" i="10"/>
  <c r="D924" i="10"/>
  <c r="D290" i="10"/>
  <c r="D559" i="10"/>
  <c r="D887" i="10"/>
  <c r="D693" i="10"/>
  <c r="D997" i="10"/>
  <c r="D238" i="10"/>
  <c r="D672" i="10"/>
  <c r="D739" i="10"/>
  <c r="D280" i="10"/>
  <c r="D516" i="10"/>
  <c r="D489" i="10"/>
  <c r="D634" i="10"/>
  <c r="D572" i="10"/>
  <c r="D865" i="10"/>
  <c r="D844" i="10"/>
  <c r="D599" i="10"/>
  <c r="D662" i="10"/>
  <c r="D542" i="10"/>
  <c r="D329" i="10"/>
  <c r="D815" i="10"/>
  <c r="D704" i="10"/>
  <c r="D288" i="10"/>
  <c r="D852" i="10"/>
  <c r="D627" i="10"/>
  <c r="D443" i="10"/>
  <c r="D441" i="10"/>
  <c r="D586" i="10"/>
  <c r="D891" i="10"/>
  <c r="D295" i="10"/>
  <c r="D415" i="10"/>
  <c r="D609" i="10"/>
  <c r="D810" i="10"/>
  <c r="D270" i="10"/>
  <c r="D954" i="10"/>
  <c r="D318" i="10"/>
  <c r="D631" i="10"/>
  <c r="D571" i="10"/>
  <c r="D697" i="10"/>
  <c r="D432" i="10"/>
  <c r="D255" i="10"/>
  <c r="D436" i="10"/>
  <c r="D967" i="10"/>
  <c r="D576" i="10"/>
  <c r="D835" i="10"/>
  <c r="D377" i="10"/>
  <c r="D872" i="10"/>
  <c r="D749" i="10"/>
  <c r="D394" i="10"/>
  <c r="D514" i="10"/>
  <c r="D902" i="10"/>
  <c r="D832" i="10"/>
  <c r="D820" i="10"/>
  <c r="D331" i="10"/>
  <c r="D299" i="10"/>
  <c r="D939" i="10"/>
  <c r="D309" i="10"/>
  <c r="D691" i="10"/>
  <c r="D682" i="10"/>
  <c r="D947" i="10"/>
  <c r="D474" i="10"/>
  <c r="D260" i="10"/>
  <c r="D463" i="10"/>
  <c r="D992" i="10"/>
  <c r="D323" i="10"/>
  <c r="D476" i="10"/>
  <c r="D526" i="10"/>
  <c r="D745" i="10"/>
  <c r="D776" i="10"/>
  <c r="D854" i="10"/>
  <c r="D321" i="10"/>
  <c r="D805" i="10"/>
  <c r="D723" i="10"/>
  <c r="D446" i="10"/>
  <c r="D382" i="10"/>
  <c r="D751" i="10"/>
  <c r="D855" i="10"/>
  <c r="D731" i="10"/>
  <c r="D301" i="10"/>
  <c r="D652" i="10"/>
  <c r="D612" i="10"/>
  <c r="D389" i="10"/>
  <c r="D597" i="10"/>
  <c r="D695" i="10"/>
  <c r="D371" i="10"/>
  <c r="D509" i="10"/>
  <c r="D330" i="10"/>
  <c r="D787" i="10"/>
  <c r="D919" i="10"/>
  <c r="D675" i="10"/>
  <c r="D569" i="10"/>
  <c r="D592" i="10"/>
  <c r="D234" i="10"/>
  <c r="D706" i="10"/>
  <c r="D725" i="10"/>
  <c r="D370" i="10"/>
  <c r="D380" i="10"/>
  <c r="D816" i="10"/>
  <c r="D707" i="10"/>
  <c r="D528" i="10"/>
  <c r="D343" i="10"/>
  <c r="D537" i="10"/>
  <c r="D994" i="10"/>
  <c r="D801" i="10"/>
  <c r="D752" i="10"/>
  <c r="D676" i="10"/>
  <c r="D974" i="10"/>
  <c r="D500" i="10"/>
  <c r="D748" i="10"/>
  <c r="D257" i="10"/>
  <c r="D449" i="10"/>
  <c r="D951" i="10"/>
  <c r="D553" i="10"/>
  <c r="D513" i="10"/>
  <c r="D438" i="10"/>
  <c r="D617" i="10"/>
  <c r="D265" i="10"/>
  <c r="D307" i="10"/>
  <c r="D964" i="10"/>
  <c r="D601" i="10"/>
  <c r="D679" i="10"/>
  <c r="D351" i="10"/>
  <c r="D769" i="10"/>
  <c r="D614" i="10"/>
  <c r="D393" i="10"/>
  <c r="D684" i="10"/>
  <c r="D803" i="10"/>
  <c r="D874" i="10"/>
  <c r="D296" i="10"/>
  <c r="D558" i="10"/>
  <c r="D424" i="10"/>
  <c r="D417" i="10"/>
  <c r="D511" i="10"/>
  <c r="D782" i="10"/>
  <c r="D694" i="10"/>
  <c r="D718" i="10"/>
  <c r="D497" i="10"/>
  <c r="D630" i="10"/>
  <c r="D753" i="10"/>
  <c r="D746" i="10"/>
  <c r="D728" i="10"/>
  <c r="D646" i="10"/>
  <c r="D689" i="10"/>
  <c r="D724" i="10"/>
  <c r="D713" i="10"/>
  <c r="D379" i="10"/>
  <c r="D345" i="10"/>
  <c r="D472" i="10"/>
  <c r="D641" i="10"/>
  <c r="D760" i="10"/>
  <c r="D416" i="10"/>
  <c r="D870" i="10"/>
  <c r="D875" i="10"/>
  <c r="D448" i="10"/>
  <c r="D775" i="10"/>
  <c r="D375" i="10"/>
  <c r="D845" i="10"/>
  <c r="D959" i="10"/>
  <c r="D772" i="10"/>
  <c r="D796" i="10"/>
  <c r="D539" i="10"/>
  <c r="D688" i="10"/>
  <c r="D279" i="10"/>
  <c r="D596" i="10"/>
  <c r="D469" i="10"/>
  <c r="D914" i="10"/>
  <c r="D607" i="10"/>
  <c r="D566" i="10"/>
  <c r="D912" i="10"/>
  <c r="D837" i="10"/>
  <c r="D890" i="10"/>
  <c r="D326" i="10"/>
  <c r="D574" i="10"/>
  <c r="D703" i="10"/>
  <c r="D732" i="10"/>
  <c r="D793" i="10"/>
  <c r="D556" i="10"/>
  <c r="D595" i="10"/>
  <c r="D985" i="10"/>
  <c r="D708" i="10"/>
  <c r="D831" i="10"/>
  <c r="D317" i="10"/>
  <c r="D580" i="10"/>
  <c r="D531" i="10"/>
  <c r="D577" i="10"/>
  <c r="D388" i="10"/>
  <c r="D621" i="10"/>
  <c r="D277" i="10"/>
  <c r="D823" i="10"/>
  <c r="D308" i="10"/>
  <c r="D278" i="10"/>
  <c r="D828" i="10"/>
  <c r="D451" i="10"/>
  <c r="D435" i="10"/>
  <c r="D420" i="10"/>
  <c r="D788" i="10"/>
  <c r="D404" i="10"/>
  <c r="D849" i="10"/>
  <c r="D314" i="10"/>
  <c r="D273" i="10"/>
  <c r="D913" i="10"/>
  <c r="D754" i="10"/>
  <c r="D840" i="10"/>
  <c r="D930" i="10"/>
  <c r="D677" i="10"/>
  <c r="D610" i="10"/>
  <c r="D385" i="10"/>
  <c r="D264" i="10"/>
  <c r="D846" i="10"/>
  <c r="D868" i="10"/>
  <c r="D410" i="10"/>
  <c r="D960" i="10"/>
  <c r="D459" i="10"/>
  <c r="D332" i="10"/>
  <c r="D851" i="10"/>
  <c r="D873" i="10"/>
  <c r="D639" i="10"/>
  <c r="D545" i="10"/>
  <c r="D581" i="10"/>
  <c r="D817" i="10"/>
  <c r="D737" i="10"/>
  <c r="D863" i="10"/>
  <c r="D955" i="10"/>
  <c r="D655" i="10"/>
  <c r="D841" i="10"/>
  <c r="D969" i="10"/>
  <c r="D521" i="10"/>
  <c r="D593" i="10"/>
  <c r="D989" i="10"/>
  <c r="D738" i="10"/>
  <c r="D312" i="10"/>
  <c r="D941" i="10"/>
  <c r="D499" i="10"/>
  <c r="D770" i="10"/>
  <c r="D293" i="10"/>
  <c r="D348" i="10"/>
  <c r="D590" i="10"/>
  <c r="D391" i="10"/>
  <c r="D353" i="10"/>
  <c r="D402" i="10"/>
  <c r="D809" i="10"/>
  <c r="D653" i="10"/>
  <c r="D722" i="10"/>
  <c r="D720" i="10"/>
  <c r="D764" i="10"/>
  <c r="D496" i="10"/>
  <c r="D365" i="10"/>
  <c r="D637" i="10"/>
  <c r="D440" i="10"/>
  <c r="D524" i="10"/>
  <c r="D244" i="10"/>
  <c r="D369" i="10"/>
  <c r="D336" i="10"/>
  <c r="D685" i="10"/>
  <c r="D640" i="10"/>
  <c r="D777" i="10"/>
  <c r="D300" i="10"/>
  <c r="D910" i="10"/>
  <c r="D368" i="10"/>
  <c r="D421" i="10"/>
  <c r="D462" i="10"/>
  <c r="D487" i="10"/>
  <c r="D807" i="10"/>
  <c r="D494" i="10"/>
  <c r="D664" i="10"/>
  <c r="D747" i="10"/>
  <c r="D678" i="10"/>
  <c r="D269" i="10"/>
  <c r="D978" i="10"/>
  <c r="D533" i="10"/>
  <c r="D304" i="10"/>
  <c r="D988" i="10"/>
  <c r="D538" i="10"/>
  <c r="D799" i="10"/>
  <c r="D23" i="10"/>
  <c r="D145" i="10"/>
  <c r="D3" i="10"/>
  <c r="D229" i="10"/>
  <c r="D91" i="10"/>
  <c r="D133" i="10"/>
  <c r="D196" i="10"/>
  <c r="D158" i="10"/>
  <c r="D148" i="10"/>
  <c r="D49" i="10"/>
  <c r="D146" i="10"/>
  <c r="D126" i="10"/>
  <c r="D150" i="10"/>
  <c r="D118" i="10"/>
  <c r="D855" i="3"/>
  <c r="D537" i="3"/>
  <c r="D453" i="3"/>
  <c r="D881" i="3"/>
  <c r="D641" i="3"/>
  <c r="D883" i="3"/>
  <c r="D617" i="3"/>
  <c r="D652" i="3"/>
  <c r="D609" i="3"/>
  <c r="D885" i="3"/>
  <c r="D874" i="3"/>
  <c r="D863" i="3"/>
  <c r="D956" i="3"/>
  <c r="D827" i="3"/>
  <c r="D628" i="3"/>
  <c r="D951" i="3"/>
  <c r="D796" i="3"/>
  <c r="D555" i="3"/>
  <c r="D801" i="3"/>
  <c r="D967" i="3"/>
  <c r="D848" i="3"/>
  <c r="D959" i="3"/>
  <c r="D499" i="3"/>
  <c r="D480" i="3"/>
  <c r="D826" i="3"/>
  <c r="D842" i="3"/>
  <c r="D975" i="3"/>
  <c r="D665" i="3"/>
  <c r="D585" i="3"/>
  <c r="D961" i="10"/>
  <c r="D397" i="10"/>
  <c r="D275" i="10"/>
  <c r="D785" i="10"/>
  <c r="D762" i="10"/>
  <c r="D635" i="10"/>
  <c r="D884" i="10"/>
  <c r="D401" i="10"/>
  <c r="D774" i="10"/>
  <c r="D806" i="10"/>
  <c r="D468" i="10"/>
  <c r="D493" i="10"/>
  <c r="D450" i="10"/>
  <c r="D551" i="10"/>
  <c r="D411" i="10"/>
  <c r="D853" i="10"/>
  <c r="D560" i="10"/>
  <c r="D901" i="10"/>
  <c r="D284" i="10"/>
  <c r="D334" i="10"/>
  <c r="D657" i="10"/>
  <c r="D33" i="10"/>
  <c r="D94" i="10"/>
  <c r="D215" i="10"/>
  <c r="D86" i="10"/>
  <c r="D113" i="10"/>
  <c r="D233" i="10"/>
  <c r="D124" i="10"/>
  <c r="D160" i="10"/>
  <c r="D12" i="10"/>
  <c r="D67" i="10"/>
  <c r="D127" i="10"/>
  <c r="D6" i="10"/>
  <c r="D194" i="10"/>
  <c r="D190" i="10"/>
  <c r="D698" i="3"/>
  <c r="D522" i="3"/>
  <c r="D508" i="3"/>
  <c r="D443" i="3"/>
  <c r="D960" i="3"/>
  <c r="D658" i="3"/>
  <c r="D893" i="3"/>
  <c r="D964" i="3"/>
  <c r="D715" i="3"/>
  <c r="D621" i="3"/>
  <c r="D623" i="3"/>
  <c r="D971" i="3"/>
  <c r="D768" i="3"/>
  <c r="D467" i="3"/>
  <c r="D921" i="3"/>
  <c r="D644" i="3"/>
  <c r="D974" i="3"/>
  <c r="D988" i="3"/>
  <c r="D823" i="3"/>
  <c r="D950" i="3"/>
  <c r="D993" i="3"/>
  <c r="D516" i="3"/>
  <c r="D836" i="3"/>
  <c r="D923" i="3"/>
  <c r="D476" i="3"/>
  <c r="D510" i="3"/>
  <c r="D655" i="3"/>
  <c r="D580" i="3"/>
  <c r="D995" i="3"/>
  <c r="D622" i="10"/>
  <c r="D671" i="10"/>
  <c r="D743" i="10"/>
  <c r="D447" i="10"/>
  <c r="D338" i="10"/>
  <c r="D779" i="10"/>
  <c r="D297" i="10"/>
  <c r="D552" i="10"/>
  <c r="D490" i="10"/>
  <c r="D911" i="10"/>
  <c r="D58" i="10"/>
  <c r="D168" i="10"/>
  <c r="D104" i="10"/>
  <c r="D427" i="10"/>
  <c r="D245" i="10"/>
  <c r="D643" i="10"/>
  <c r="D252" i="10"/>
  <c r="D629" i="10"/>
  <c r="D495" i="10"/>
  <c r="D93" i="10"/>
  <c r="D83" i="10"/>
  <c r="D111" i="10"/>
  <c r="D153" i="10"/>
  <c r="D85" i="10"/>
  <c r="D109" i="10"/>
  <c r="D77" i="10"/>
  <c r="D47" i="10"/>
  <c r="D34" i="10"/>
  <c r="D16" i="10"/>
  <c r="D89" i="10"/>
  <c r="D43" i="10"/>
  <c r="D68" i="10"/>
  <c r="D92" i="10"/>
  <c r="D551" i="3"/>
  <c r="D445" i="3"/>
  <c r="D577" i="3"/>
  <c r="D983" i="3"/>
  <c r="D528" i="3"/>
  <c r="D952" i="3"/>
  <c r="D521" i="3"/>
  <c r="D795" i="3"/>
  <c r="D861" i="3"/>
  <c r="D477" i="3"/>
  <c r="D769" i="3"/>
  <c r="D817" i="3"/>
  <c r="D961" i="3"/>
  <c r="D455" i="3"/>
  <c r="D865" i="3"/>
  <c r="D965" i="3"/>
  <c r="D539" i="3"/>
  <c r="D544" i="3"/>
  <c r="D688" i="3"/>
  <c r="D534" i="3"/>
  <c r="D968" i="3"/>
  <c r="D595" i="3"/>
  <c r="D691" i="3"/>
  <c r="D978" i="3"/>
  <c r="D667" i="3"/>
  <c r="D690" i="3"/>
  <c r="D543" i="3"/>
  <c r="D963" i="3"/>
  <c r="D505" i="3"/>
  <c r="D934" i="10"/>
  <c r="D942" i="10"/>
  <c r="D756" i="10"/>
  <c r="D311" i="10"/>
  <c r="D834" i="10"/>
  <c r="D690" i="10"/>
  <c r="D543" i="10"/>
  <c r="D710" i="10"/>
  <c r="D396" i="10"/>
  <c r="D384" i="10"/>
  <c r="D247" i="10"/>
  <c r="D1000" i="10"/>
  <c r="D719" i="10"/>
  <c r="D861" i="10"/>
  <c r="D337" i="10"/>
  <c r="D638" i="10"/>
  <c r="D433" i="10"/>
  <c r="D320" i="10"/>
  <c r="D778" i="10"/>
  <c r="D869" i="10"/>
  <c r="D73" i="10"/>
  <c r="D138" i="10"/>
  <c r="D231" i="10"/>
  <c r="D75" i="10"/>
  <c r="D117" i="10"/>
  <c r="D115" i="10"/>
  <c r="D5" i="10"/>
  <c r="D57" i="10"/>
  <c r="D69" i="10"/>
  <c r="D71" i="10"/>
  <c r="D201" i="10"/>
  <c r="D157" i="10"/>
  <c r="D164" i="10"/>
  <c r="D232" i="10"/>
  <c r="D81" i="10"/>
  <c r="D554" i="3"/>
  <c r="D992" i="3"/>
  <c r="D456" i="3"/>
  <c r="D622" i="3"/>
  <c r="D457" i="3"/>
  <c r="D576" i="3"/>
  <c r="D635" i="3"/>
  <c r="D914" i="3"/>
  <c r="D760" i="3"/>
  <c r="D503" i="3"/>
  <c r="D1001" i="3"/>
  <c r="D839" i="3"/>
  <c r="D593" i="3"/>
  <c r="D557" i="3"/>
  <c r="D819" i="3"/>
  <c r="D742" i="3"/>
  <c r="D889" i="3"/>
  <c r="D843" i="3"/>
  <c r="D481" i="3"/>
  <c r="D852" i="3"/>
  <c r="D682" i="3"/>
  <c r="D787" i="3"/>
  <c r="D673" i="3"/>
  <c r="D490" i="3"/>
  <c r="D598" i="3"/>
  <c r="D751" i="3"/>
  <c r="D538" i="3"/>
  <c r="D451" i="3"/>
  <c r="D484" i="3"/>
  <c r="D804" i="10"/>
  <c r="D429" i="10"/>
  <c r="D315" i="10"/>
  <c r="D668" i="10"/>
  <c r="D786" i="10"/>
  <c r="D915" i="10"/>
  <c r="D547" i="10"/>
  <c r="D274" i="10"/>
  <c r="D262" i="10"/>
  <c r="D665" i="10"/>
  <c r="D98" i="10"/>
  <c r="D63" i="10"/>
  <c r="D30" i="10"/>
  <c r="D14" i="10"/>
  <c r="D195" i="10"/>
  <c r="D808" i="10"/>
  <c r="D958" i="10"/>
  <c r="D570" i="10"/>
  <c r="D702" i="10"/>
  <c r="D766" i="10"/>
  <c r="D510" i="10"/>
  <c r="D65" i="10"/>
  <c r="D205" i="10"/>
  <c r="D181" i="10"/>
  <c r="D101" i="10"/>
  <c r="D100" i="10"/>
  <c r="D10" i="10"/>
  <c r="D200" i="10"/>
  <c r="D121" i="10"/>
  <c r="D197" i="10"/>
  <c r="D21" i="10"/>
  <c r="D144" i="10"/>
  <c r="D167" i="10"/>
  <c r="D159" i="10"/>
  <c r="D187" i="10"/>
  <c r="D783" i="3"/>
  <c r="D540" i="3"/>
  <c r="D706" i="3"/>
  <c r="D686" i="3"/>
  <c r="D461" i="3"/>
  <c r="D582" i="3"/>
  <c r="D599" i="3"/>
  <c r="D575" i="3"/>
  <c r="D666" i="3"/>
  <c r="D749" i="3"/>
  <c r="D612" i="3"/>
  <c r="D903" i="3"/>
  <c r="D851" i="3"/>
  <c r="D721" i="3"/>
  <c r="D846" i="3"/>
  <c r="D929" i="3"/>
  <c r="D479" i="3"/>
  <c r="D726" i="3"/>
  <c r="D602" i="3"/>
  <c r="D945" i="3"/>
  <c r="D936" i="3"/>
  <c r="D958" i="3"/>
  <c r="D797" i="3"/>
  <c r="D807" i="3"/>
  <c r="D564" i="3"/>
  <c r="D864" i="3"/>
  <c r="D754" i="3"/>
  <c r="D629" i="3"/>
  <c r="D761" i="3"/>
  <c r="D935" i="10"/>
  <c r="D340" i="10"/>
  <c r="D656" i="10"/>
  <c r="D885" i="10"/>
  <c r="D478" i="10"/>
  <c r="D956" i="10"/>
  <c r="D701" i="10"/>
  <c r="D240" i="10"/>
  <c r="D363" i="10"/>
  <c r="D825" i="10"/>
  <c r="D647" i="10"/>
  <c r="D491" i="10"/>
  <c r="D346" i="10"/>
  <c r="D237" i="10"/>
  <c r="D544" i="10"/>
  <c r="D735" i="10"/>
  <c r="D699" i="10"/>
  <c r="D636" i="10"/>
  <c r="D540" i="10"/>
  <c r="D409" i="10"/>
  <c r="D166" i="10"/>
  <c r="D99" i="10"/>
  <c r="D119" i="10"/>
  <c r="D211" i="10"/>
  <c r="D123" i="10"/>
  <c r="D24" i="10"/>
  <c r="D219" i="10"/>
  <c r="D130" i="10"/>
  <c r="D36" i="10"/>
  <c r="D9" i="10"/>
  <c r="D62" i="10"/>
  <c r="D143" i="10"/>
  <c r="D176" i="10"/>
  <c r="D210" i="10"/>
  <c r="D41" i="10"/>
  <c r="D875" i="3"/>
  <c r="D747" i="3"/>
  <c r="D588" i="3"/>
  <c r="D942" i="3"/>
  <c r="D650" i="3"/>
  <c r="D948" i="3"/>
  <c r="D745" i="3"/>
  <c r="D759" i="3"/>
  <c r="D793" i="3"/>
  <c r="D927" i="3"/>
  <c r="D772" i="3"/>
  <c r="D462" i="3"/>
  <c r="D547" i="3"/>
  <c r="D815" i="3"/>
  <c r="D907" i="3"/>
  <c r="D638" i="3"/>
  <c r="D591" i="3"/>
  <c r="D899" i="3"/>
  <c r="D680" i="3"/>
  <c r="D469" i="3"/>
  <c r="D533" i="3"/>
  <c r="D627" i="3"/>
  <c r="D982" i="3"/>
  <c r="D784" i="3"/>
  <c r="D584" i="3"/>
  <c r="D957" i="3"/>
  <c r="D920" i="3"/>
  <c r="D642" i="3"/>
  <c r="D548" i="3"/>
  <c r="D730" i="10"/>
  <c r="D241" i="10"/>
  <c r="D253" i="10"/>
  <c r="D826" i="10"/>
  <c r="D548" i="10"/>
  <c r="D669" i="10"/>
  <c r="D591" i="10"/>
  <c r="D289" i="10"/>
  <c r="D611" i="10"/>
  <c r="D568" i="10"/>
  <c r="D103" i="10"/>
  <c r="D116" i="10"/>
  <c r="D227" i="10"/>
  <c r="D18" i="10"/>
  <c r="D310" i="10"/>
  <c r="D453" i="10"/>
  <c r="D790" i="10"/>
  <c r="D850" i="10"/>
  <c r="D909" i="10"/>
  <c r="D54" i="10"/>
  <c r="D80" i="10"/>
  <c r="D26" i="10"/>
  <c r="D192" i="10"/>
  <c r="D171" i="10"/>
  <c r="D88" i="10"/>
  <c r="D52" i="10"/>
  <c r="D82" i="10"/>
  <c r="D72" i="10"/>
  <c r="D216" i="10"/>
  <c r="D114" i="10"/>
  <c r="D19" i="10"/>
  <c r="D135" i="10"/>
  <c r="D222" i="10"/>
  <c r="D27" i="10"/>
  <c r="D792" i="3"/>
  <c r="D890" i="3"/>
  <c r="D977" i="3"/>
  <c r="D778" i="3"/>
  <c r="D545" i="3"/>
  <c r="D939" i="3"/>
  <c r="D987" i="3"/>
  <c r="D892" i="3"/>
  <c r="D559" i="3"/>
  <c r="D624" i="3"/>
  <c r="D671" i="3"/>
  <c r="D518" i="3"/>
  <c r="D986" i="3"/>
  <c r="D981" i="3"/>
  <c r="D991" i="3"/>
  <c r="D753" i="3"/>
  <c r="D877" i="3"/>
  <c r="D632" i="3"/>
  <c r="D517" i="3"/>
  <c r="D886" i="3"/>
  <c r="D922" i="3"/>
  <c r="D454" i="3"/>
  <c r="D712" i="3"/>
  <c r="D520" i="3"/>
  <c r="D781" i="3"/>
  <c r="D904" i="3"/>
  <c r="D739" i="3"/>
  <c r="D780" i="3"/>
  <c r="D970" i="3"/>
  <c r="D858" i="10"/>
  <c r="D461" i="10"/>
  <c r="D488" i="10"/>
  <c r="D383" i="10"/>
  <c r="D498" i="10"/>
  <c r="D426" i="10"/>
  <c r="D864" i="10"/>
  <c r="D945" i="10"/>
  <c r="D344" i="10"/>
  <c r="D923" i="10"/>
  <c r="D319" i="10"/>
  <c r="D606" i="10"/>
  <c r="D555" i="10"/>
  <c r="D437" i="10"/>
  <c r="D892" i="10"/>
  <c r="D843" i="10"/>
  <c r="D600" i="10"/>
  <c r="D625" i="10"/>
  <c r="D541" i="10"/>
  <c r="D937" i="10"/>
  <c r="D120" i="10"/>
  <c r="D25" i="10"/>
  <c r="D40" i="10"/>
  <c r="D53" i="10"/>
  <c r="D112" i="10"/>
  <c r="D224" i="10"/>
  <c r="D74" i="10"/>
  <c r="D96" i="10"/>
  <c r="D70" i="10"/>
  <c r="D156" i="10"/>
  <c r="D202" i="10"/>
  <c r="D152" i="10"/>
  <c r="D213" i="10"/>
  <c r="D102" i="10"/>
  <c r="D756" i="3"/>
  <c r="D803" i="3"/>
  <c r="D662" i="3"/>
  <c r="D806" i="3"/>
  <c r="D762" i="3"/>
  <c r="D930" i="3"/>
  <c r="D999" i="3"/>
  <c r="D741" i="3"/>
  <c r="D511" i="3"/>
  <c r="D660" i="3"/>
  <c r="D643" i="3"/>
  <c r="D640" i="3"/>
  <c r="D940" i="3"/>
  <c r="D755" i="3"/>
  <c r="D670" i="3"/>
  <c r="D696" i="3"/>
  <c r="D771" i="3"/>
  <c r="D695" i="3"/>
  <c r="D636" i="3"/>
  <c r="D573" i="3"/>
  <c r="D829" i="3"/>
  <c r="D777" i="3"/>
  <c r="D765" i="3"/>
  <c r="D606" i="3"/>
  <c r="D779" i="3"/>
  <c r="D524" i="3"/>
  <c r="D985" i="3"/>
  <c r="D475" i="3"/>
  <c r="D446" i="3"/>
  <c r="D833" i="10"/>
  <c r="D903" i="10"/>
  <c r="D520" i="10"/>
  <c r="D862" i="10"/>
  <c r="D546" i="10"/>
  <c r="D953" i="10"/>
  <c r="D822" i="10"/>
  <c r="D773" i="10"/>
  <c r="D931" i="10"/>
  <c r="D632" i="10"/>
  <c r="D60" i="10"/>
  <c r="D182" i="10"/>
  <c r="D87" i="10"/>
  <c r="D179" i="10"/>
  <c r="D139" i="10"/>
  <c r="D35" i="10"/>
  <c r="D137" i="10"/>
  <c r="D134" i="10"/>
  <c r="D790" i="3"/>
  <c r="D605" i="3"/>
  <c r="D860" i="3"/>
  <c r="D610" i="3"/>
  <c r="D785" i="3"/>
  <c r="D604" i="3"/>
  <c r="D873" i="3"/>
  <c r="D707" i="3"/>
  <c r="D550" i="3"/>
  <c r="D724" i="3"/>
  <c r="D506" i="3"/>
  <c r="D905" i="3"/>
  <c r="D928" i="3"/>
  <c r="D493" i="3"/>
  <c r="D700" i="3"/>
  <c r="D515" i="3"/>
  <c r="D758" i="3"/>
  <c r="D535" i="3"/>
  <c r="D339" i="3"/>
  <c r="D431" i="3"/>
  <c r="D800" i="3"/>
  <c r="D361" i="3"/>
  <c r="D371" i="3"/>
  <c r="D562" i="3"/>
  <c r="D349" i="3"/>
  <c r="D350" i="3"/>
  <c r="D440" i="3"/>
  <c r="D834" i="3"/>
  <c r="D380" i="3"/>
  <c r="D351" i="3"/>
  <c r="D188" i="3"/>
  <c r="D257" i="3"/>
  <c r="D221" i="3"/>
  <c r="D176" i="3"/>
  <c r="D207" i="3"/>
  <c r="D196" i="3"/>
  <c r="D206" i="3"/>
  <c r="D168" i="3"/>
  <c r="D277" i="3"/>
  <c r="D153" i="3"/>
  <c r="D79" i="3"/>
  <c r="D50" i="3"/>
  <c r="D69" i="3"/>
  <c r="D52" i="3"/>
  <c r="D95" i="3"/>
  <c r="D35" i="3"/>
  <c r="D61" i="3"/>
  <c r="D602" i="10"/>
  <c r="D938" i="10"/>
  <c r="D895" i="10"/>
  <c r="D575" i="10"/>
  <c r="D455" i="10"/>
  <c r="D984" i="10"/>
  <c r="D666" i="10"/>
  <c r="D733" i="10"/>
  <c r="D897" i="10"/>
  <c r="D557" i="10"/>
  <c r="D132" i="10"/>
  <c r="D90" i="10"/>
  <c r="D15" i="10"/>
  <c r="D105" i="10"/>
  <c r="D198" i="10"/>
  <c r="D161" i="10"/>
  <c r="D206" i="10"/>
  <c r="D744" i="3"/>
  <c r="D526" i="3"/>
  <c r="D989" i="3"/>
  <c r="D472" i="3"/>
  <c r="D891" i="3"/>
  <c r="D586" i="3"/>
  <c r="D811" i="3"/>
  <c r="D501" i="3"/>
  <c r="D525" i="3"/>
  <c r="D529" i="3"/>
  <c r="D944" i="3"/>
  <c r="D704" i="3"/>
  <c r="D728" i="3"/>
  <c r="D732" i="3"/>
  <c r="D837" i="3"/>
  <c r="D687" i="3"/>
  <c r="D850" i="3"/>
  <c r="D866" i="3"/>
  <c r="D334" i="3"/>
  <c r="D427" i="3"/>
  <c r="D810" i="3"/>
  <c r="D399" i="3"/>
  <c r="D419" i="3"/>
  <c r="D786" i="3"/>
  <c r="D390" i="3"/>
  <c r="D312" i="3"/>
  <c r="D711" i="3"/>
  <c r="D773" i="3"/>
  <c r="D383" i="3"/>
  <c r="D412" i="3"/>
  <c r="D185" i="3"/>
  <c r="D279" i="3"/>
  <c r="D164" i="3"/>
  <c r="D275" i="3"/>
  <c r="D235" i="3"/>
  <c r="D251" i="3"/>
  <c r="D214" i="3"/>
  <c r="D239" i="3"/>
  <c r="D146" i="3"/>
  <c r="D2" i="3"/>
  <c r="D89" i="3"/>
  <c r="D13" i="3"/>
  <c r="D106" i="3"/>
  <c r="D26" i="3"/>
  <c r="D12" i="3"/>
  <c r="D71" i="3"/>
  <c r="D133" i="3"/>
  <c r="D8" i="10"/>
  <c r="D165" i="10"/>
  <c r="D128" i="10"/>
  <c r="D458" i="3"/>
  <c r="D924" i="3"/>
  <c r="D943" i="3"/>
  <c r="D656" i="3"/>
  <c r="D949" i="3"/>
  <c r="D495" i="3"/>
  <c r="D816" i="3"/>
  <c r="D653" i="3"/>
  <c r="D799" i="3"/>
  <c r="D531" i="3"/>
  <c r="D581" i="3"/>
  <c r="D661" i="3"/>
  <c r="D549" i="3"/>
  <c r="D946" i="3"/>
  <c r="D794" i="3"/>
  <c r="D735" i="3"/>
  <c r="D895" i="3"/>
  <c r="D791" i="3"/>
  <c r="D366" i="3"/>
  <c r="D405" i="3"/>
  <c r="D614" i="3"/>
  <c r="D343" i="3"/>
  <c r="D416" i="3"/>
  <c r="D909" i="3"/>
  <c r="D359" i="3"/>
  <c r="D337" i="3"/>
  <c r="D496" i="3"/>
  <c r="D913" i="3"/>
  <c r="D330" i="3"/>
  <c r="D433" i="3"/>
  <c r="D175" i="3"/>
  <c r="D282" i="3"/>
  <c r="D169" i="3"/>
  <c r="D271" i="3"/>
  <c r="D233" i="3"/>
  <c r="D250" i="3"/>
  <c r="D162" i="3"/>
  <c r="D248" i="3"/>
  <c r="D292" i="3"/>
  <c r="D151" i="3"/>
  <c r="D44" i="3"/>
  <c r="D70" i="3"/>
  <c r="D86" i="3"/>
  <c r="D81" i="3"/>
  <c r="D17" i="3"/>
  <c r="D48" i="3"/>
  <c r="D132" i="3"/>
  <c r="D792" i="10"/>
  <c r="D615" i="10"/>
  <c r="D313" i="10"/>
  <c r="D481" i="10"/>
  <c r="D795" i="10"/>
  <c r="D248" i="10"/>
  <c r="D783" i="10"/>
  <c r="D907" i="10"/>
  <c r="D651" i="10"/>
  <c r="D650" i="10"/>
  <c r="D13" i="10"/>
  <c r="D44" i="10"/>
  <c r="D230" i="10"/>
  <c r="D61" i="10"/>
  <c r="D185" i="10"/>
  <c r="D37" i="10"/>
  <c r="D154" i="10"/>
  <c r="D630" i="3"/>
  <c r="D710" i="3"/>
  <c r="D634" i="3"/>
  <c r="D465" i="3"/>
  <c r="D853" i="3"/>
  <c r="D464" i="3"/>
  <c r="D887" i="3"/>
  <c r="D683" i="3"/>
  <c r="D563" i="3"/>
  <c r="D838" i="3"/>
  <c r="D857" i="3"/>
  <c r="D483" i="3"/>
  <c r="D896" i="3"/>
  <c r="D767" i="3"/>
  <c r="D938" i="3"/>
  <c r="D953" i="3"/>
  <c r="D723" i="3"/>
  <c r="D375" i="3"/>
  <c r="D335" i="3"/>
  <c r="D677" i="3"/>
  <c r="D385" i="3"/>
  <c r="D301" i="3"/>
  <c r="D411" i="3"/>
  <c r="D423" i="3"/>
  <c r="D307" i="3"/>
  <c r="D415" i="3"/>
  <c r="D720" i="3"/>
  <c r="D370" i="3"/>
  <c r="D317" i="3"/>
  <c r="D209" i="3"/>
  <c r="D231" i="3"/>
  <c r="D298" i="3"/>
  <c r="D244" i="3"/>
  <c r="D274" i="3"/>
  <c r="D238" i="3"/>
  <c r="D286" i="3"/>
  <c r="D229" i="3"/>
  <c r="D254" i="3"/>
  <c r="D149" i="3"/>
  <c r="D98" i="3"/>
  <c r="D55" i="3"/>
  <c r="D9" i="3"/>
  <c r="D25" i="3"/>
  <c r="D77" i="3"/>
  <c r="D85" i="3"/>
  <c r="D31" i="3"/>
  <c r="D589" i="10"/>
  <c r="D217" i="10"/>
  <c r="D151" i="10"/>
  <c r="D20" i="10"/>
  <c r="D579" i="3"/>
  <c r="D513" i="3"/>
  <c r="D468" i="3"/>
  <c r="D844" i="3"/>
  <c r="D884" i="3"/>
  <c r="D717" i="3"/>
  <c r="D657" i="3"/>
  <c r="D805" i="3"/>
  <c r="D818" i="3"/>
  <c r="D738" i="3"/>
  <c r="D648" i="3"/>
  <c r="D869" i="3"/>
  <c r="D460" i="3"/>
  <c r="D734" i="3"/>
  <c r="D969" i="3"/>
  <c r="D901" i="3"/>
  <c r="D713" i="3"/>
  <c r="D394" i="3"/>
  <c r="D340" i="3"/>
  <c r="D428" i="3"/>
  <c r="D354" i="3"/>
  <c r="D331" i="3"/>
  <c r="D436" i="3"/>
  <c r="D471" i="3"/>
  <c r="D352" i="3"/>
  <c r="D420" i="3"/>
  <c r="D750" i="3"/>
  <c r="D333" i="3"/>
  <c r="D357" i="3"/>
  <c r="D38" i="3"/>
  <c r="D165" i="3"/>
  <c r="D281" i="3"/>
  <c r="D192" i="3"/>
  <c r="D276" i="3"/>
  <c r="D222" i="3"/>
  <c r="D272" i="3"/>
  <c r="D205" i="3"/>
  <c r="D253" i="3"/>
  <c r="D150" i="3"/>
  <c r="D46" i="3"/>
  <c r="D36" i="3"/>
  <c r="D6" i="3"/>
  <c r="D62" i="3"/>
  <c r="D93" i="3"/>
  <c r="D75" i="3"/>
  <c r="D57" i="3"/>
  <c r="D399" i="10"/>
  <c r="D342" i="10"/>
  <c r="D759" i="10"/>
  <c r="D395" i="10"/>
  <c r="D721" i="10"/>
  <c r="D987" i="10"/>
  <c r="D583" i="10"/>
  <c r="D306" i="10"/>
  <c r="D771" i="10"/>
  <c r="D900" i="10"/>
  <c r="D170" i="10"/>
  <c r="D169" i="10"/>
  <c r="D122" i="10"/>
  <c r="D175" i="10"/>
  <c r="D173" i="10"/>
  <c r="D180" i="10"/>
  <c r="D48" i="10"/>
  <c r="D46" i="10"/>
  <c r="D601" i="3"/>
  <c r="D802" i="3"/>
  <c r="D737" i="3"/>
  <c r="D574" i="3"/>
  <c r="D990" i="3"/>
  <c r="D703" i="3"/>
  <c r="D692" i="3"/>
  <c r="D514" i="3"/>
  <c r="D835" i="3"/>
  <c r="D804" i="3"/>
  <c r="D833" i="3"/>
  <c r="D731" i="3"/>
  <c r="D955" i="3"/>
  <c r="D509" i="3"/>
  <c r="D473" i="3"/>
  <c r="D918" i="3"/>
  <c r="D775" i="3"/>
  <c r="D395" i="3"/>
  <c r="D364" i="3"/>
  <c r="D618" i="3"/>
  <c r="D325" i="3"/>
  <c r="D321" i="3"/>
  <c r="D849" i="3"/>
  <c r="D391" i="3"/>
  <c r="D358" i="3"/>
  <c r="D409" i="3"/>
  <c r="D709" i="3"/>
  <c r="D387" i="3"/>
  <c r="D356" i="3"/>
  <c r="D228" i="3"/>
  <c r="D246" i="3"/>
  <c r="D224" i="3"/>
  <c r="D234" i="3"/>
  <c r="D289" i="3"/>
  <c r="D180" i="3"/>
  <c r="D288" i="3"/>
  <c r="D190" i="3"/>
  <c r="D268" i="3"/>
  <c r="D156" i="3"/>
  <c r="D105" i="3"/>
  <c r="D32" i="3"/>
  <c r="D47" i="3"/>
  <c r="D73" i="3"/>
  <c r="D103" i="3"/>
  <c r="D96" i="3"/>
  <c r="D33" i="3"/>
  <c r="D871" i="10"/>
  <c r="D261" i="10"/>
  <c r="D392" i="10"/>
  <c r="D888" i="10"/>
  <c r="D480" i="10"/>
  <c r="D177" i="10"/>
  <c r="D149" i="10"/>
  <c r="D186" i="10"/>
  <c r="D208" i="10"/>
  <c r="D716" i="3"/>
  <c r="D444" i="3"/>
  <c r="D911" i="3"/>
  <c r="D421" i="3"/>
  <c r="D830" i="3"/>
  <c r="D752" i="3"/>
  <c r="D193" i="10"/>
  <c r="D172" i="10"/>
  <c r="D51" i="10"/>
  <c r="D997" i="3"/>
  <c r="D947" i="3"/>
  <c r="D727" i="3"/>
  <c r="D808" i="3"/>
  <c r="D882" i="3"/>
  <c r="D932" i="3"/>
  <c r="D646" i="3"/>
  <c r="D639" i="3"/>
  <c r="D862" i="3"/>
  <c r="D789" i="3"/>
  <c r="D935" i="3"/>
  <c r="D492" i="3"/>
  <c r="D916" i="3"/>
  <c r="D424" i="3"/>
  <c r="D497" i="3"/>
  <c r="D542" i="3"/>
  <c r="D1000" i="3"/>
  <c r="D397" i="3"/>
  <c r="D329" i="3"/>
  <c r="D828" i="3"/>
  <c r="D326" i="3"/>
  <c r="D318" i="3"/>
  <c r="D820" i="3"/>
  <c r="D355" i="3"/>
  <c r="D382" i="3"/>
  <c r="D441" i="3"/>
  <c r="D915" i="3"/>
  <c r="D306" i="3"/>
  <c r="D341" i="3"/>
  <c r="D189" i="3"/>
  <c r="D241" i="3"/>
  <c r="D202" i="3"/>
  <c r="D203" i="3"/>
  <c r="D293" i="3"/>
  <c r="D186" i="3"/>
  <c r="D263" i="3"/>
  <c r="D240" i="3"/>
  <c r="D260" i="3"/>
  <c r="D158" i="3"/>
  <c r="D104" i="3"/>
  <c r="D42" i="3"/>
  <c r="D28" i="3"/>
  <c r="D91" i="3"/>
  <c r="D10" i="3"/>
  <c r="D56" i="3"/>
  <c r="D51" i="3"/>
  <c r="D550" i="10"/>
  <c r="D741" i="10"/>
  <c r="D893" i="10"/>
  <c r="D512" i="10"/>
  <c r="D243" i="10"/>
  <c r="D376" i="10"/>
  <c r="D661" i="10"/>
  <c r="D519" i="10"/>
  <c r="D413" i="10"/>
  <c r="D251" i="10"/>
  <c r="D11" i="10"/>
  <c r="D125" i="10"/>
  <c r="D66" i="10"/>
  <c r="D218" i="10"/>
  <c r="D106" i="10"/>
  <c r="D110" i="10"/>
  <c r="D226" i="10"/>
  <c r="D766" i="3"/>
  <c r="D926" i="3"/>
  <c r="D592" i="3"/>
  <c r="D962" i="3"/>
  <c r="D973" i="3"/>
  <c r="D870" i="3"/>
  <c r="D567" i="3"/>
  <c r="D814" i="3"/>
  <c r="D976" i="3"/>
  <c r="D900" i="3"/>
  <c r="D729" i="3"/>
  <c r="D693" i="3"/>
  <c r="D485" i="3"/>
  <c r="D736" i="3"/>
  <c r="D597" i="3"/>
  <c r="D482" i="3"/>
  <c r="D996" i="3"/>
  <c r="D519" i="3"/>
  <c r="D327" i="3"/>
  <c r="D418" i="3"/>
  <c r="D679" i="3"/>
  <c r="D348" i="3"/>
  <c r="D304" i="3"/>
  <c r="D979" i="3"/>
  <c r="D311" i="3"/>
  <c r="D363" i="3"/>
  <c r="D782" i="3"/>
  <c r="D668" i="3"/>
  <c r="D376" i="3"/>
  <c r="D305" i="3"/>
  <c r="D199" i="3"/>
  <c r="D261" i="3"/>
  <c r="D184" i="3"/>
  <c r="D171" i="3"/>
  <c r="D197" i="3"/>
  <c r="D179" i="3"/>
  <c r="D227" i="3"/>
  <c r="D178" i="3"/>
  <c r="D269" i="3"/>
  <c r="D155" i="3"/>
  <c r="D21" i="3"/>
  <c r="D54" i="3"/>
  <c r="D92" i="3"/>
  <c r="D67" i="3"/>
  <c r="D23" i="3"/>
  <c r="D100" i="3"/>
  <c r="D109" i="3"/>
  <c r="D266" i="10"/>
  <c r="D578" i="10"/>
  <c r="D680" i="10"/>
  <c r="D963" i="10"/>
  <c r="D339" i="10"/>
  <c r="D191" i="10"/>
  <c r="D225" i="10"/>
  <c r="D76" i="10"/>
  <c r="D42" i="10"/>
  <c r="D488" i="3"/>
  <c r="D565" i="3"/>
  <c r="D699" i="3"/>
  <c r="D546" i="3"/>
  <c r="D466" i="3"/>
  <c r="D761" i="10"/>
  <c r="D943" i="10"/>
  <c r="D356" i="10"/>
  <c r="D107" i="10"/>
  <c r="D859" i="3"/>
  <c r="D536" i="3"/>
  <c r="D937" i="3"/>
  <c r="D500" i="3"/>
  <c r="D452" i="3"/>
  <c r="D933" i="3"/>
  <c r="D309" i="3"/>
  <c r="D487" i="3"/>
  <c r="D323" i="3"/>
  <c r="D590" i="3"/>
  <c r="D425" i="3"/>
  <c r="D310" i="3"/>
  <c r="D213" i="3"/>
  <c r="D297" i="3"/>
  <c r="D265" i="3"/>
  <c r="D266" i="3"/>
  <c r="D255" i="3"/>
  <c r="D4" i="3"/>
  <c r="D108" i="3"/>
  <c r="D82" i="3"/>
  <c r="D68" i="3"/>
  <c r="D120" i="3"/>
  <c r="D715" i="10"/>
  <c r="D798" i="10"/>
  <c r="D802" i="10"/>
  <c r="D45" i="10"/>
  <c r="D178" i="10"/>
  <c r="D725" i="3"/>
  <c r="D740" i="3"/>
  <c r="D856" i="3"/>
  <c r="D560" i="3"/>
  <c r="D434" i="3"/>
  <c r="D902" i="3"/>
  <c r="D651" i="3"/>
  <c r="D270" i="3"/>
  <c r="D249" i="3"/>
  <c r="D154" i="3"/>
  <c r="D45" i="3"/>
  <c r="D140" i="3"/>
  <c r="D856" i="10"/>
  <c r="D990" i="10"/>
  <c r="D108" i="10"/>
  <c r="D38" i="10"/>
  <c r="D674" i="3"/>
  <c r="D594" i="3"/>
  <c r="D447" i="3"/>
  <c r="D478" i="3"/>
  <c r="D402" i="3"/>
  <c r="D730" i="3"/>
  <c r="D220" i="3"/>
  <c r="D204" i="3"/>
  <c r="D29" i="3"/>
  <c r="D128" i="3"/>
  <c r="D824" i="10"/>
  <c r="D582" i="10"/>
  <c r="D141" i="10"/>
  <c r="D994" i="3"/>
  <c r="D880" i="3"/>
  <c r="D681" i="3"/>
  <c r="D367" i="3"/>
  <c r="D512" i="3"/>
  <c r="D368" i="3"/>
  <c r="D264" i="3"/>
  <c r="D16" i="3"/>
  <c r="D129" i="3"/>
  <c r="D502" i="10"/>
  <c r="D889" i="10"/>
  <c r="D354" i="10"/>
  <c r="D129" i="10"/>
  <c r="D910" i="3"/>
  <c r="D570" i="3"/>
  <c r="D489" i="3"/>
  <c r="D897" i="3"/>
  <c r="D685" i="3"/>
  <c r="D319" i="3"/>
  <c r="D400" i="3"/>
  <c r="D392" i="3"/>
  <c r="D159" i="3"/>
  <c r="D163" i="3"/>
  <c r="D63" i="3"/>
  <c r="D78" i="3"/>
  <c r="D126" i="3"/>
  <c r="D479" i="10"/>
  <c r="D971" i="10"/>
  <c r="D189" i="10"/>
  <c r="D64" i="10"/>
  <c r="D908" i="3"/>
  <c r="D764" i="3"/>
  <c r="D770" i="3"/>
  <c r="D302" i="3"/>
  <c r="D459" i="3"/>
  <c r="D344" i="3"/>
  <c r="D182" i="3"/>
  <c r="D7" i="3"/>
  <c r="D65" i="3"/>
  <c r="D674" i="10"/>
  <c r="D899" i="10"/>
  <c r="D131" i="10"/>
  <c r="D95" i="10"/>
  <c r="D825" i="3"/>
  <c r="D966" i="3"/>
  <c r="D925" i="3"/>
  <c r="D414" i="3"/>
  <c r="D362" i="3"/>
  <c r="D267" i="3"/>
  <c r="D88" i="3"/>
  <c r="D40" i="3"/>
  <c r="D183" i="10"/>
  <c r="D664" i="3"/>
  <c r="D413" i="3"/>
  <c r="D847" i="3"/>
  <c r="D259" i="3"/>
  <c r="D111" i="3"/>
  <c r="D726" i="10"/>
  <c r="D32" i="10"/>
  <c r="D619" i="3"/>
  <c r="D702" i="3"/>
  <c r="D295" i="3"/>
  <c r="D172" i="3"/>
  <c r="D819" i="10"/>
  <c r="D554" i="10"/>
  <c r="D584" i="10"/>
  <c r="D136" i="10"/>
  <c r="D589" i="3"/>
  <c r="D898" i="3"/>
  <c r="D872" i="3"/>
  <c r="D831" i="3"/>
  <c r="D678" i="3"/>
  <c r="D613" i="3"/>
  <c r="D403" i="3"/>
  <c r="D733" i="3"/>
  <c r="D439" i="3"/>
  <c r="D388" i="3"/>
  <c r="D746" i="3"/>
  <c r="D346" i="3"/>
  <c r="D183" i="3"/>
  <c r="D211" i="3"/>
  <c r="D170" i="3"/>
  <c r="D218" i="3"/>
  <c r="D290" i="3"/>
  <c r="D49" i="3"/>
  <c r="D20" i="3"/>
  <c r="D114" i="3"/>
  <c r="D14" i="3"/>
  <c r="D130" i="3"/>
  <c r="D501" i="10"/>
  <c r="D357" i="10"/>
  <c r="D407" i="10"/>
  <c r="D79" i="10"/>
  <c r="D442" i="3"/>
  <c r="D541" i="3"/>
  <c r="D694" i="3"/>
  <c r="D868" i="3"/>
  <c r="D587" i="3"/>
  <c r="D659" i="3"/>
  <c r="D401" i="3"/>
  <c r="D303" i="3"/>
  <c r="D219" i="3"/>
  <c r="D187" i="3"/>
  <c r="D41" i="3"/>
  <c r="D83" i="3"/>
  <c r="D137" i="3"/>
  <c r="D565" i="10"/>
  <c r="D291" i="10"/>
  <c r="D199" i="10"/>
  <c r="D59" i="10"/>
  <c r="D572" i="3"/>
  <c r="D888" i="3"/>
  <c r="D705" i="3"/>
  <c r="D498" i="3"/>
  <c r="D697" i="3"/>
  <c r="D389" i="3"/>
  <c r="D280" i="3"/>
  <c r="D144" i="3"/>
  <c r="D11" i="3"/>
  <c r="D116" i="3"/>
  <c r="D791" i="10"/>
  <c r="D879" i="10"/>
  <c r="D163" i="10"/>
  <c r="D663" i="3"/>
  <c r="D858" i="3"/>
  <c r="D813" i="3"/>
  <c r="D417" i="3"/>
  <c r="D336" i="3"/>
  <c r="D256" i="3"/>
  <c r="D232" i="3"/>
  <c r="D74" i="3"/>
  <c r="D142" i="3"/>
  <c r="D755" i="10"/>
  <c r="D613" i="10"/>
  <c r="D31" i="10"/>
  <c r="D56" i="10"/>
  <c r="D809" i="3"/>
  <c r="D527" i="3"/>
  <c r="D675" i="3"/>
  <c r="D669" i="3"/>
  <c r="D332" i="3"/>
  <c r="D377" i="3"/>
  <c r="D406" i="3"/>
  <c r="D237" i="3"/>
  <c r="D294" i="3"/>
  <c r="D287" i="3"/>
  <c r="D87" i="3"/>
  <c r="D102" i="3"/>
  <c r="D254" i="10"/>
  <c r="D742" i="10"/>
  <c r="D921" i="10"/>
  <c r="D7" i="10"/>
  <c r="D689" i="3"/>
  <c r="D906" i="3"/>
  <c r="D941" i="3"/>
  <c r="D878" i="3"/>
  <c r="D422" i="3"/>
  <c r="D320" i="3"/>
  <c r="D230" i="3"/>
  <c r="D291" i="3"/>
  <c r="D107" i="3"/>
  <c r="D127" i="3"/>
  <c r="D848" i="10"/>
  <c r="D623" i="10"/>
  <c r="D223" i="10"/>
  <c r="D203" i="10"/>
  <c r="D980" i="3"/>
  <c r="D530" i="3"/>
  <c r="D314" i="3"/>
  <c r="D338" i="3"/>
  <c r="D39" i="3"/>
  <c r="D236" i="3"/>
  <c r="D19" i="3"/>
  <c r="D124" i="3"/>
  <c r="D748" i="3"/>
  <c r="D708" i="3"/>
  <c r="D313" i="3"/>
  <c r="D177" i="3"/>
  <c r="D215" i="3"/>
  <c r="D84" i="3"/>
  <c r="D585" i="10"/>
  <c r="D22" i="10"/>
  <c r="D788" i="3"/>
  <c r="D824" i="3"/>
  <c r="D300" i="3"/>
  <c r="D353" i="3"/>
  <c r="D37" i="3"/>
  <c r="D757" i="10"/>
  <c r="D727" i="10"/>
  <c r="D204" i="10"/>
  <c r="D39" i="10"/>
  <c r="D561" i="3"/>
  <c r="D491" i="3"/>
  <c r="D608" i="3"/>
  <c r="D504" i="3"/>
  <c r="D879" i="3"/>
  <c r="D714" i="3"/>
  <c r="D365" i="3"/>
  <c r="D360" i="3"/>
  <c r="D430" i="3"/>
  <c r="D386" i="3"/>
  <c r="D776" i="3"/>
  <c r="D316" i="3"/>
  <c r="D216" i="3"/>
  <c r="D174" i="3"/>
  <c r="D194" i="3"/>
  <c r="D173" i="3"/>
  <c r="D143" i="3"/>
  <c r="D8" i="3"/>
  <c r="D60" i="3"/>
  <c r="D66" i="3"/>
  <c r="D117" i="3"/>
  <c r="D122" i="3"/>
  <c r="D986" i="10"/>
  <c r="D423" i="10"/>
  <c r="D184" i="10"/>
  <c r="D212" i="10"/>
  <c r="D701" i="3"/>
  <c r="D568" i="3"/>
  <c r="D841" i="3"/>
  <c r="D553" i="3"/>
  <c r="D532" i="3"/>
  <c r="D322" i="3"/>
  <c r="D372" i="3"/>
  <c r="D438" i="3"/>
  <c r="D252" i="3"/>
  <c r="D243" i="3"/>
  <c r="D90" i="3"/>
  <c r="D112" i="3"/>
  <c r="D123" i="3"/>
  <c r="D347" i="10"/>
  <c r="D263" i="10"/>
  <c r="D50" i="10"/>
  <c r="D29" i="10"/>
  <c r="D448" i="3"/>
  <c r="D743" i="3"/>
  <c r="D645" i="3"/>
  <c r="D324" i="3"/>
  <c r="D328" i="3"/>
  <c r="D429" i="3"/>
  <c r="D195" i="3"/>
  <c r="D43" i="3"/>
  <c r="D110" i="3"/>
  <c r="D618" i="10"/>
  <c r="D794" i="10"/>
  <c r="D325" i="10"/>
  <c r="D28" i="10"/>
  <c r="D854" i="3"/>
  <c r="D625" i="3"/>
  <c r="D972" i="3"/>
  <c r="D378" i="3"/>
  <c r="D426" i="3"/>
  <c r="D210" i="3"/>
  <c r="D285" i="3"/>
  <c r="D53" i="3"/>
  <c r="D285" i="10"/>
  <c r="D928" i="10"/>
  <c r="D736" i="10"/>
  <c r="D4" i="10"/>
  <c r="D55" i="10"/>
  <c r="D676" i="3"/>
  <c r="D523" i="3"/>
  <c r="D450" i="3"/>
  <c r="D620" i="3"/>
  <c r="D396" i="3"/>
  <c r="D876" i="3"/>
  <c r="D684" i="3"/>
  <c r="D225" i="3"/>
  <c r="D247" i="3"/>
  <c r="D152" i="3"/>
  <c r="D101" i="3"/>
  <c r="D125" i="3"/>
  <c r="D847" i="10"/>
  <c r="D626" i="10"/>
  <c r="D292" i="10"/>
  <c r="D174" i="10"/>
  <c r="D757" i="3"/>
  <c r="D463" i="3"/>
  <c r="D912" i="3"/>
  <c r="D934" i="3"/>
  <c r="D379" i="3"/>
  <c r="D998" i="3"/>
  <c r="D191" i="3"/>
  <c r="D278" i="3"/>
  <c r="D22" i="3"/>
  <c r="D119" i="3"/>
  <c r="D836" i="10"/>
  <c r="D644" i="10"/>
  <c r="D214" i="10"/>
  <c r="D494" i="3"/>
  <c r="D474" i="3"/>
  <c r="D449" i="3"/>
  <c r="D407" i="3"/>
  <c r="D347" i="3"/>
  <c r="D245" i="3"/>
  <c r="D208" i="3"/>
  <c r="D5" i="3"/>
  <c r="D138" i="3"/>
  <c r="D566" i="3"/>
  <c r="D832" i="3"/>
  <c r="D369" i="3"/>
  <c r="D273" i="3"/>
  <c r="D157" i="3"/>
  <c r="D141" i="3"/>
  <c r="D220" i="10"/>
  <c r="D649" i="3"/>
  <c r="D596" i="3"/>
  <c r="D558" i="3"/>
  <c r="D615" i="3"/>
  <c r="D486" i="3"/>
  <c r="D193" i="3"/>
  <c r="D148" i="3"/>
  <c r="D15" i="3"/>
  <c r="D919" i="3"/>
  <c r="D94" i="3"/>
  <c r="D283" i="3"/>
  <c r="D471" i="10"/>
  <c r="D579" i="10"/>
  <c r="D162" i="10"/>
  <c r="D140" i="10"/>
  <c r="D954" i="3"/>
  <c r="D774" i="3"/>
  <c r="D583" i="3"/>
  <c r="D569" i="3"/>
  <c r="D502" i="3"/>
  <c r="D631" i="3"/>
  <c r="D437" i="3"/>
  <c r="D299" i="3"/>
  <c r="D894" i="3"/>
  <c r="D308" i="3"/>
  <c r="D647" i="3"/>
  <c r="D410" i="3"/>
  <c r="D284" i="3"/>
  <c r="D258" i="3"/>
  <c r="D160" i="3"/>
  <c r="D217" i="3"/>
  <c r="D147" i="3"/>
  <c r="D59" i="3"/>
  <c r="D64" i="3"/>
  <c r="D113" i="3"/>
  <c r="D121" i="3"/>
  <c r="D136" i="3"/>
  <c r="D303" i="10"/>
  <c r="D398" i="10"/>
  <c r="D221" i="10"/>
  <c r="D97" i="10"/>
  <c r="D607" i="3"/>
  <c r="D603" i="3"/>
  <c r="D722" i="3"/>
  <c r="D812" i="3"/>
  <c r="D315" i="3"/>
  <c r="D435" i="3"/>
  <c r="D931" i="3"/>
  <c r="D200" i="3"/>
  <c r="D181" i="3"/>
  <c r="D296" i="3"/>
  <c r="D99" i="3"/>
  <c r="D34" i="3"/>
  <c r="D975" i="10"/>
  <c r="D563" i="10"/>
  <c r="D983" i="10"/>
  <c r="D228" i="10"/>
  <c r="D207" i="10"/>
  <c r="D616" i="3"/>
  <c r="D626" i="3"/>
  <c r="D718" i="3"/>
  <c r="D637" i="3"/>
  <c r="D384" i="3"/>
  <c r="D167" i="3"/>
  <c r="D226" i="3"/>
  <c r="D80" i="3"/>
  <c r="D131" i="3"/>
  <c r="D564" i="10"/>
  <c r="D503" i="10"/>
  <c r="D17" i="10"/>
  <c r="D142" i="10"/>
  <c r="D917" i="3"/>
  <c r="D654" i="3"/>
  <c r="D822" i="3"/>
  <c r="D345" i="3"/>
  <c r="D393" i="3"/>
  <c r="D201" i="3"/>
  <c r="D27" i="3"/>
  <c r="D58" i="3"/>
  <c r="D972" i="10"/>
  <c r="D860" i="10"/>
  <c r="D419" i="10"/>
  <c r="D147" i="10"/>
  <c r="D209" i="10"/>
  <c r="D552" i="3"/>
  <c r="D763" i="3"/>
  <c r="D719" i="3"/>
  <c r="D600" i="3"/>
  <c r="D578" i="3"/>
  <c r="D871" i="3"/>
  <c r="D342" i="3"/>
  <c r="D223" i="3"/>
  <c r="D262" i="3"/>
  <c r="D97" i="3"/>
  <c r="D18" i="3"/>
  <c r="D115" i="3"/>
  <c r="D322" i="10"/>
  <c r="D350" i="10"/>
  <c r="D84" i="10"/>
  <c r="D188" i="10"/>
  <c r="D633" i="3"/>
  <c r="D867" i="3"/>
  <c r="D611" i="3"/>
  <c r="D845" i="3"/>
  <c r="D408" i="3"/>
  <c r="D404" i="3"/>
  <c r="D212" i="3"/>
  <c r="D3" i="3"/>
  <c r="D30" i="3"/>
  <c r="D906" i="10"/>
  <c r="D882" i="10"/>
  <c r="D976" i="10"/>
  <c r="D78" i="10"/>
  <c r="D507" i="3"/>
  <c r="D798" i="3"/>
  <c r="D470" i="3"/>
  <c r="D398" i="3"/>
  <c r="D556" i="3"/>
  <c r="D166" i="3"/>
  <c r="D145" i="3"/>
  <c r="D24" i="3"/>
  <c r="D535" i="10"/>
  <c r="D672" i="3"/>
  <c r="D374" i="3"/>
  <c r="D432" i="3"/>
  <c r="D198" i="3"/>
  <c r="D76" i="3"/>
  <c r="D134" i="3"/>
  <c r="D155" i="10"/>
  <c r="D571" i="3"/>
  <c r="D984" i="3"/>
  <c r="D840" i="3"/>
  <c r="D373" i="3"/>
  <c r="D381" i="3"/>
  <c r="D242" i="3"/>
  <c r="D72" i="3"/>
  <c r="D135" i="3"/>
  <c r="D821" i="3"/>
  <c r="D161" i="3"/>
  <c r="D139" i="3"/>
  <c r="D118" i="3"/>
  <c r="AP106" i="4" l="1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K118" i="3"/>
  <c r="H118" i="3"/>
  <c r="J118" i="3"/>
  <c r="I118" i="3"/>
  <c r="F118" i="3"/>
  <c r="J139" i="3"/>
  <c r="H139" i="3"/>
  <c r="K139" i="3"/>
  <c r="F139" i="3"/>
  <c r="I139" i="3"/>
  <c r="I161" i="3"/>
  <c r="K161" i="3"/>
  <c r="F161" i="3"/>
  <c r="J161" i="3"/>
  <c r="H161" i="3"/>
  <c r="H821" i="3"/>
  <c r="K821" i="3"/>
  <c r="F821" i="3"/>
  <c r="I821" i="3"/>
  <c r="J821" i="3"/>
  <c r="J135" i="3"/>
  <c r="H135" i="3"/>
  <c r="K135" i="3"/>
  <c r="I135" i="3"/>
  <c r="F135" i="3"/>
  <c r="F72" i="3"/>
  <c r="J72" i="3"/>
  <c r="I72" i="3"/>
  <c r="H72" i="3"/>
  <c r="K72" i="3"/>
  <c r="K242" i="3"/>
  <c r="J242" i="3"/>
  <c r="I242" i="3"/>
  <c r="H242" i="3"/>
  <c r="F242" i="3"/>
  <c r="H381" i="3"/>
  <c r="J381" i="3"/>
  <c r="F381" i="3"/>
  <c r="K381" i="3"/>
  <c r="I381" i="3"/>
  <c r="J373" i="3"/>
  <c r="K373" i="3"/>
  <c r="F373" i="3"/>
  <c r="I373" i="3"/>
  <c r="H373" i="3"/>
  <c r="K840" i="3"/>
  <c r="J840" i="3"/>
  <c r="I840" i="3"/>
  <c r="H840" i="3"/>
  <c r="F840" i="3"/>
  <c r="K984" i="3"/>
  <c r="F984" i="3"/>
  <c r="J984" i="3"/>
  <c r="H984" i="3"/>
  <c r="I984" i="3"/>
  <c r="K571" i="3"/>
  <c r="I571" i="3"/>
  <c r="J571" i="3"/>
  <c r="F571" i="3"/>
  <c r="H571" i="3"/>
  <c r="I134" i="3"/>
  <c r="K134" i="3"/>
  <c r="H134" i="3"/>
  <c r="F134" i="3"/>
  <c r="J134" i="3"/>
  <c r="K76" i="3"/>
  <c r="J76" i="3"/>
  <c r="I76" i="3"/>
  <c r="H76" i="3"/>
  <c r="F76" i="3"/>
  <c r="J198" i="3"/>
  <c r="K198" i="3"/>
  <c r="I198" i="3"/>
  <c r="H198" i="3"/>
  <c r="F198" i="3"/>
  <c r="K432" i="3"/>
  <c r="J432" i="3"/>
  <c r="I432" i="3"/>
  <c r="F432" i="3"/>
  <c r="H432" i="3"/>
  <c r="J374" i="3"/>
  <c r="K374" i="3"/>
  <c r="I374" i="3"/>
  <c r="F374" i="3"/>
  <c r="H374" i="3"/>
  <c r="K672" i="3"/>
  <c r="F672" i="3"/>
  <c r="H672" i="3"/>
  <c r="J672" i="3"/>
  <c r="I672" i="3"/>
  <c r="H24" i="3"/>
  <c r="I24" i="3"/>
  <c r="J24" i="3"/>
  <c r="F24" i="3"/>
  <c r="K24" i="3"/>
  <c r="I145" i="3"/>
  <c r="J145" i="3"/>
  <c r="F145" i="3"/>
  <c r="K145" i="3"/>
  <c r="H145" i="3"/>
  <c r="K166" i="3"/>
  <c r="J166" i="3"/>
  <c r="I166" i="3"/>
  <c r="H166" i="3"/>
  <c r="F166" i="3"/>
  <c r="K556" i="3"/>
  <c r="J556" i="3"/>
  <c r="I556" i="3"/>
  <c r="H556" i="3"/>
  <c r="F556" i="3"/>
  <c r="J398" i="3"/>
  <c r="F398" i="3"/>
  <c r="K398" i="3"/>
  <c r="H398" i="3"/>
  <c r="I398" i="3"/>
  <c r="J470" i="3"/>
  <c r="I470" i="3"/>
  <c r="K470" i="3"/>
  <c r="H470" i="3"/>
  <c r="F470" i="3"/>
  <c r="F798" i="3"/>
  <c r="K798" i="3"/>
  <c r="H798" i="3"/>
  <c r="I798" i="3"/>
  <c r="J798" i="3"/>
  <c r="F507" i="3"/>
  <c r="I507" i="3"/>
  <c r="H507" i="3"/>
  <c r="K507" i="3"/>
  <c r="J507" i="3"/>
  <c r="J977" i="8"/>
  <c r="K977" i="8"/>
  <c r="K883" i="8"/>
  <c r="J883" i="8"/>
  <c r="J907" i="8"/>
  <c r="K907" i="8"/>
  <c r="J30" i="3"/>
  <c r="K30" i="3"/>
  <c r="I30" i="3"/>
  <c r="H30" i="3"/>
  <c r="F30" i="3"/>
  <c r="J3" i="3"/>
  <c r="H3" i="3"/>
  <c r="I3" i="3"/>
  <c r="K3" i="3"/>
  <c r="F3" i="3"/>
  <c r="J212" i="3"/>
  <c r="I212" i="3"/>
  <c r="K212" i="3"/>
  <c r="F212" i="3"/>
  <c r="H212" i="3"/>
  <c r="K404" i="3"/>
  <c r="J404" i="3"/>
  <c r="I404" i="3"/>
  <c r="H404" i="3"/>
  <c r="F404" i="3"/>
  <c r="K408" i="3"/>
  <c r="J408" i="3"/>
  <c r="I408" i="3"/>
  <c r="F408" i="3"/>
  <c r="H408" i="3"/>
  <c r="F845" i="3"/>
  <c r="J845" i="3"/>
  <c r="I845" i="3"/>
  <c r="H845" i="3"/>
  <c r="K845" i="3"/>
  <c r="J611" i="3"/>
  <c r="K611" i="3"/>
  <c r="I611" i="3"/>
  <c r="H611" i="3"/>
  <c r="F611" i="3"/>
  <c r="F867" i="3"/>
  <c r="H867" i="3"/>
  <c r="K867" i="3"/>
  <c r="J867" i="3"/>
  <c r="I867" i="3"/>
  <c r="H633" i="3"/>
  <c r="I633" i="3"/>
  <c r="F633" i="3"/>
  <c r="K633" i="3"/>
  <c r="J633" i="3"/>
  <c r="F115" i="3"/>
  <c r="I115" i="3"/>
  <c r="J115" i="3"/>
  <c r="H115" i="3"/>
  <c r="K115" i="3"/>
  <c r="J18" i="3"/>
  <c r="K18" i="3"/>
  <c r="I18" i="3"/>
  <c r="H18" i="3"/>
  <c r="F18" i="3"/>
  <c r="I97" i="3"/>
  <c r="H97" i="3"/>
  <c r="J97" i="3"/>
  <c r="F97" i="3"/>
  <c r="K97" i="3"/>
  <c r="I262" i="3"/>
  <c r="J262" i="3"/>
  <c r="F262" i="3"/>
  <c r="K262" i="3"/>
  <c r="H262" i="3"/>
  <c r="K223" i="3"/>
  <c r="J223" i="3"/>
  <c r="I223" i="3"/>
  <c r="H223" i="3"/>
  <c r="F223" i="3"/>
  <c r="J342" i="3"/>
  <c r="I342" i="3"/>
  <c r="K342" i="3"/>
  <c r="F342" i="3"/>
  <c r="H342" i="3"/>
  <c r="J871" i="3"/>
  <c r="K871" i="3"/>
  <c r="F871" i="3"/>
  <c r="I871" i="3"/>
  <c r="H871" i="3"/>
  <c r="I578" i="3"/>
  <c r="J578" i="3"/>
  <c r="H578" i="3"/>
  <c r="K578" i="3"/>
  <c r="F578" i="3"/>
  <c r="I600" i="3"/>
  <c r="H600" i="3"/>
  <c r="J600" i="3"/>
  <c r="F600" i="3"/>
  <c r="K600" i="3"/>
  <c r="J719" i="3"/>
  <c r="H719" i="3"/>
  <c r="K719" i="3"/>
  <c r="F719" i="3"/>
  <c r="I719" i="3"/>
  <c r="I763" i="3"/>
  <c r="H763" i="3"/>
  <c r="K763" i="3"/>
  <c r="J763" i="3"/>
  <c r="F763" i="3"/>
  <c r="J552" i="3"/>
  <c r="K552" i="3"/>
  <c r="F552" i="3"/>
  <c r="I552" i="3"/>
  <c r="H552" i="3"/>
  <c r="K861" i="8"/>
  <c r="J861" i="8"/>
  <c r="J973" i="8"/>
  <c r="K973" i="8"/>
  <c r="I58" i="3"/>
  <c r="F58" i="3"/>
  <c r="K58" i="3"/>
  <c r="H58" i="3"/>
  <c r="J58" i="3"/>
  <c r="F27" i="3"/>
  <c r="I27" i="3"/>
  <c r="J27" i="3"/>
  <c r="H27" i="3"/>
  <c r="K27" i="3"/>
  <c r="K201" i="3"/>
  <c r="J201" i="3"/>
  <c r="I201" i="3"/>
  <c r="F201" i="3"/>
  <c r="H201" i="3"/>
  <c r="J393" i="3"/>
  <c r="I393" i="3"/>
  <c r="F393" i="3"/>
  <c r="K393" i="3"/>
  <c r="H393" i="3"/>
  <c r="J345" i="3"/>
  <c r="K345" i="3"/>
  <c r="I345" i="3"/>
  <c r="H345" i="3"/>
  <c r="F345" i="3"/>
  <c r="J822" i="3"/>
  <c r="I822" i="3"/>
  <c r="H822" i="3"/>
  <c r="K822" i="3"/>
  <c r="F822" i="3"/>
  <c r="J654" i="3"/>
  <c r="H654" i="3"/>
  <c r="K654" i="3"/>
  <c r="I654" i="3"/>
  <c r="F654" i="3"/>
  <c r="F917" i="3"/>
  <c r="H917" i="3"/>
  <c r="J917" i="3"/>
  <c r="K917" i="3"/>
  <c r="I917" i="3"/>
  <c r="K131" i="3"/>
  <c r="H131" i="3"/>
  <c r="I131" i="3"/>
  <c r="J131" i="3"/>
  <c r="F131" i="3"/>
  <c r="J80" i="3"/>
  <c r="K80" i="3"/>
  <c r="I80" i="3"/>
  <c r="H80" i="3"/>
  <c r="F80" i="3"/>
  <c r="J226" i="3"/>
  <c r="K226" i="3"/>
  <c r="I226" i="3"/>
  <c r="H226" i="3"/>
  <c r="F226" i="3"/>
  <c r="J167" i="3"/>
  <c r="K167" i="3"/>
  <c r="I167" i="3"/>
  <c r="H167" i="3"/>
  <c r="F167" i="3"/>
  <c r="K384" i="3"/>
  <c r="J384" i="3"/>
  <c r="I384" i="3"/>
  <c r="H384" i="3"/>
  <c r="F384" i="3"/>
  <c r="J637" i="3"/>
  <c r="K637" i="3"/>
  <c r="I637" i="3"/>
  <c r="F637" i="3"/>
  <c r="H637" i="3"/>
  <c r="J718" i="3"/>
  <c r="K718" i="3"/>
  <c r="I718" i="3"/>
  <c r="F718" i="3"/>
  <c r="H718" i="3"/>
  <c r="K626" i="3"/>
  <c r="I626" i="3"/>
  <c r="J626" i="3"/>
  <c r="H626" i="3"/>
  <c r="F626" i="3"/>
  <c r="K616" i="3"/>
  <c r="I616" i="3"/>
  <c r="H616" i="3"/>
  <c r="J616" i="3"/>
  <c r="F616" i="3"/>
  <c r="K984" i="8"/>
  <c r="J984" i="8"/>
  <c r="K976" i="8"/>
  <c r="J976" i="8"/>
  <c r="K34" i="3"/>
  <c r="F34" i="3"/>
  <c r="J34" i="3"/>
  <c r="I34" i="3"/>
  <c r="H34" i="3"/>
  <c r="K99" i="3"/>
  <c r="J99" i="3"/>
  <c r="I99" i="3"/>
  <c r="F99" i="3"/>
  <c r="H99" i="3"/>
  <c r="J296" i="3"/>
  <c r="I296" i="3"/>
  <c r="K296" i="3"/>
  <c r="H296" i="3"/>
  <c r="F296" i="3"/>
  <c r="J181" i="3"/>
  <c r="I181" i="3"/>
  <c r="K181" i="3"/>
  <c r="H181" i="3"/>
  <c r="F181" i="3"/>
  <c r="J200" i="3"/>
  <c r="K200" i="3"/>
  <c r="I200" i="3"/>
  <c r="F200" i="3"/>
  <c r="H200" i="3"/>
  <c r="I931" i="3"/>
  <c r="K931" i="3"/>
  <c r="F931" i="3"/>
  <c r="H931" i="3"/>
  <c r="J931" i="3"/>
  <c r="I435" i="3"/>
  <c r="K435" i="3"/>
  <c r="J435" i="3"/>
  <c r="F435" i="3"/>
  <c r="H435" i="3"/>
  <c r="J315" i="3"/>
  <c r="I315" i="3"/>
  <c r="K315" i="3"/>
  <c r="F315" i="3"/>
  <c r="H315" i="3"/>
  <c r="H812" i="3"/>
  <c r="K812" i="3"/>
  <c r="I812" i="3"/>
  <c r="J812" i="3"/>
  <c r="F812" i="3"/>
  <c r="K722" i="3"/>
  <c r="F722" i="3"/>
  <c r="J722" i="3"/>
  <c r="H722" i="3"/>
  <c r="I722" i="3"/>
  <c r="I603" i="3"/>
  <c r="K603" i="3"/>
  <c r="J603" i="3"/>
  <c r="F603" i="3"/>
  <c r="H603" i="3"/>
  <c r="J607" i="3"/>
  <c r="K607" i="3"/>
  <c r="I607" i="3"/>
  <c r="F607" i="3"/>
  <c r="H607" i="3"/>
  <c r="F136" i="3"/>
  <c r="J136" i="3"/>
  <c r="I136" i="3"/>
  <c r="K136" i="3"/>
  <c r="H136" i="3"/>
  <c r="J121" i="3"/>
  <c r="F121" i="3"/>
  <c r="K121" i="3"/>
  <c r="H121" i="3"/>
  <c r="I121" i="3"/>
  <c r="J113" i="3"/>
  <c r="H113" i="3"/>
  <c r="K113" i="3"/>
  <c r="I113" i="3"/>
  <c r="F113" i="3"/>
  <c r="J64" i="3"/>
  <c r="K64" i="3"/>
  <c r="H64" i="3"/>
  <c r="F64" i="3"/>
  <c r="I64" i="3"/>
  <c r="I59" i="3"/>
  <c r="K59" i="3"/>
  <c r="H59" i="3"/>
  <c r="J59" i="3"/>
  <c r="F59" i="3"/>
  <c r="K147" i="3"/>
  <c r="J147" i="3"/>
  <c r="I147" i="3"/>
  <c r="H147" i="3"/>
  <c r="F147" i="3"/>
  <c r="J217" i="3"/>
  <c r="I217" i="3"/>
  <c r="K217" i="3"/>
  <c r="F217" i="3"/>
  <c r="H217" i="3"/>
  <c r="H160" i="3"/>
  <c r="K160" i="3"/>
  <c r="F160" i="3"/>
  <c r="J160" i="3"/>
  <c r="I160" i="3"/>
  <c r="K258" i="3"/>
  <c r="J258" i="3"/>
  <c r="I258" i="3"/>
  <c r="H258" i="3"/>
  <c r="F258" i="3"/>
  <c r="K284" i="3"/>
  <c r="J284" i="3"/>
  <c r="I284" i="3"/>
  <c r="F284" i="3"/>
  <c r="H284" i="3"/>
  <c r="K410" i="3"/>
  <c r="F410" i="3"/>
  <c r="J410" i="3"/>
  <c r="I410" i="3"/>
  <c r="H410" i="3"/>
  <c r="J647" i="3"/>
  <c r="K647" i="3"/>
  <c r="I647" i="3"/>
  <c r="F647" i="3"/>
  <c r="H647" i="3"/>
  <c r="I308" i="3"/>
  <c r="K308" i="3"/>
  <c r="J308" i="3"/>
  <c r="H308" i="3"/>
  <c r="F308" i="3"/>
  <c r="H894" i="3"/>
  <c r="F894" i="3"/>
  <c r="K894" i="3"/>
  <c r="J894" i="3"/>
  <c r="I894" i="3"/>
  <c r="I299" i="3"/>
  <c r="K299" i="3"/>
  <c r="J299" i="3"/>
  <c r="F299" i="3"/>
  <c r="H299" i="3"/>
  <c r="J437" i="3"/>
  <c r="H437" i="3"/>
  <c r="F437" i="3"/>
  <c r="K437" i="3"/>
  <c r="I437" i="3"/>
  <c r="K631" i="3"/>
  <c r="J631" i="3"/>
  <c r="I631" i="3"/>
  <c r="F631" i="3"/>
  <c r="H631" i="3"/>
  <c r="K502" i="3"/>
  <c r="J502" i="3"/>
  <c r="I502" i="3"/>
  <c r="H502" i="3"/>
  <c r="F502" i="3"/>
  <c r="H569" i="3"/>
  <c r="J569" i="3"/>
  <c r="F569" i="3"/>
  <c r="K569" i="3"/>
  <c r="I569" i="3"/>
  <c r="K583" i="3"/>
  <c r="J583" i="3"/>
  <c r="I583" i="3"/>
  <c r="H583" i="3"/>
  <c r="F583" i="3"/>
  <c r="F774" i="3"/>
  <c r="K774" i="3"/>
  <c r="J774" i="3"/>
  <c r="I774" i="3"/>
  <c r="H774" i="3"/>
  <c r="J954" i="3"/>
  <c r="H954" i="3"/>
  <c r="F954" i="3"/>
  <c r="K954" i="3"/>
  <c r="I954" i="3"/>
  <c r="K283" i="3"/>
  <c r="I283" i="3"/>
  <c r="J283" i="3"/>
  <c r="F283" i="3"/>
  <c r="H283" i="3"/>
  <c r="K94" i="3"/>
  <c r="H94" i="3"/>
  <c r="J94" i="3"/>
  <c r="I94" i="3"/>
  <c r="F94" i="3"/>
  <c r="I919" i="3"/>
  <c r="K919" i="3"/>
  <c r="J919" i="3"/>
  <c r="H919" i="3"/>
  <c r="F919" i="3"/>
  <c r="H15" i="3"/>
  <c r="I15" i="3"/>
  <c r="J15" i="3"/>
  <c r="F15" i="3"/>
  <c r="K15" i="3"/>
  <c r="K148" i="3"/>
  <c r="J148" i="3"/>
  <c r="I148" i="3"/>
  <c r="F148" i="3"/>
  <c r="H148" i="3"/>
  <c r="K193" i="3"/>
  <c r="J193" i="3"/>
  <c r="I193" i="3"/>
  <c r="H193" i="3"/>
  <c r="F193" i="3"/>
  <c r="K486" i="3"/>
  <c r="H486" i="3"/>
  <c r="J486" i="3"/>
  <c r="F486" i="3"/>
  <c r="I486" i="3"/>
  <c r="K615" i="3"/>
  <c r="J615" i="3"/>
  <c r="I615" i="3"/>
  <c r="F615" i="3"/>
  <c r="H615" i="3"/>
  <c r="I558" i="3"/>
  <c r="K558" i="3"/>
  <c r="J558" i="3"/>
  <c r="F558" i="3"/>
  <c r="H558" i="3"/>
  <c r="I596" i="3"/>
  <c r="H596" i="3"/>
  <c r="K596" i="3"/>
  <c r="F596" i="3"/>
  <c r="J596" i="3"/>
  <c r="F649" i="3"/>
  <c r="J649" i="3"/>
  <c r="H649" i="3"/>
  <c r="K649" i="3"/>
  <c r="I649" i="3"/>
  <c r="J141" i="3"/>
  <c r="F141" i="3"/>
  <c r="H141" i="3"/>
  <c r="K141" i="3"/>
  <c r="I141" i="3"/>
  <c r="K157" i="3"/>
  <c r="I157" i="3"/>
  <c r="F157" i="3"/>
  <c r="H157" i="3"/>
  <c r="J157" i="3"/>
  <c r="J273" i="3"/>
  <c r="H273" i="3"/>
  <c r="I273" i="3"/>
  <c r="F273" i="3"/>
  <c r="K273" i="3"/>
  <c r="I369" i="3"/>
  <c r="J369" i="3"/>
  <c r="K369" i="3"/>
  <c r="H369" i="3"/>
  <c r="F369" i="3"/>
  <c r="H832" i="3"/>
  <c r="K832" i="3"/>
  <c r="F832" i="3"/>
  <c r="J832" i="3"/>
  <c r="I832" i="3"/>
  <c r="K566" i="3"/>
  <c r="I566" i="3"/>
  <c r="J566" i="3"/>
  <c r="H566" i="3"/>
  <c r="F566" i="3"/>
  <c r="J138" i="3"/>
  <c r="I138" i="3"/>
  <c r="K138" i="3"/>
  <c r="H138" i="3"/>
  <c r="F138" i="3"/>
  <c r="K5" i="3"/>
  <c r="I5" i="3"/>
  <c r="H5" i="3"/>
  <c r="J5" i="3"/>
  <c r="F5" i="3"/>
  <c r="J208" i="3"/>
  <c r="K208" i="3"/>
  <c r="I208" i="3"/>
  <c r="H208" i="3"/>
  <c r="F208" i="3"/>
  <c r="K245" i="3"/>
  <c r="J245" i="3"/>
  <c r="I245" i="3"/>
  <c r="H245" i="3"/>
  <c r="F245" i="3"/>
  <c r="J347" i="3"/>
  <c r="K347" i="3"/>
  <c r="I347" i="3"/>
  <c r="H347" i="3"/>
  <c r="F347" i="3"/>
  <c r="J407" i="3"/>
  <c r="I407" i="3"/>
  <c r="K407" i="3"/>
  <c r="F407" i="3"/>
  <c r="H407" i="3"/>
  <c r="I449" i="3"/>
  <c r="K449" i="3"/>
  <c r="J449" i="3"/>
  <c r="H449" i="3"/>
  <c r="F449" i="3"/>
  <c r="I474" i="3"/>
  <c r="H474" i="3"/>
  <c r="J474" i="3"/>
  <c r="F474" i="3"/>
  <c r="K474" i="3"/>
  <c r="K494" i="3"/>
  <c r="J494" i="3"/>
  <c r="I494" i="3"/>
  <c r="F494" i="3"/>
  <c r="H494" i="3"/>
  <c r="K837" i="8"/>
  <c r="J837" i="8"/>
  <c r="J119" i="3"/>
  <c r="H119" i="3"/>
  <c r="K119" i="3"/>
  <c r="F119" i="3"/>
  <c r="I119" i="3"/>
  <c r="K22" i="3"/>
  <c r="F22" i="3"/>
  <c r="I22" i="3"/>
  <c r="J22" i="3"/>
  <c r="H22" i="3"/>
  <c r="I278" i="3"/>
  <c r="J278" i="3"/>
  <c r="K278" i="3"/>
  <c r="H278" i="3"/>
  <c r="F278" i="3"/>
  <c r="K191" i="3"/>
  <c r="J191" i="3"/>
  <c r="I191" i="3"/>
  <c r="F191" i="3"/>
  <c r="H191" i="3"/>
  <c r="K998" i="3"/>
  <c r="F998" i="3"/>
  <c r="H998" i="3"/>
  <c r="I998" i="3"/>
  <c r="J998" i="3"/>
  <c r="K379" i="3"/>
  <c r="J379" i="3"/>
  <c r="I379" i="3"/>
  <c r="F379" i="3"/>
  <c r="H379" i="3"/>
  <c r="I934" i="3"/>
  <c r="K934" i="3"/>
  <c r="J934" i="3"/>
  <c r="F934" i="3"/>
  <c r="H934" i="3"/>
  <c r="J912" i="3"/>
  <c r="K912" i="3"/>
  <c r="I912" i="3"/>
  <c r="H912" i="3"/>
  <c r="F912" i="3"/>
  <c r="J463" i="3"/>
  <c r="K463" i="3"/>
  <c r="I463" i="3"/>
  <c r="F463" i="3"/>
  <c r="H463" i="3"/>
  <c r="I757" i="3"/>
  <c r="F757" i="3"/>
  <c r="J757" i="3"/>
  <c r="K757" i="3"/>
  <c r="H757" i="3"/>
  <c r="J848" i="8"/>
  <c r="K848" i="8"/>
  <c r="J125" i="3"/>
  <c r="F125" i="3"/>
  <c r="K125" i="3"/>
  <c r="I125" i="3"/>
  <c r="H125" i="3"/>
  <c r="H101" i="3"/>
  <c r="K101" i="3"/>
  <c r="F101" i="3"/>
  <c r="J101" i="3"/>
  <c r="I101" i="3"/>
  <c r="F152" i="3"/>
  <c r="I152" i="3"/>
  <c r="K152" i="3"/>
  <c r="H152" i="3"/>
  <c r="J152" i="3"/>
  <c r="I247" i="3"/>
  <c r="J247" i="3"/>
  <c r="K247" i="3"/>
  <c r="H247" i="3"/>
  <c r="F247" i="3"/>
  <c r="J225" i="3"/>
  <c r="K225" i="3"/>
  <c r="I225" i="3"/>
  <c r="H225" i="3"/>
  <c r="F225" i="3"/>
  <c r="K684" i="3"/>
  <c r="J684" i="3"/>
  <c r="I684" i="3"/>
  <c r="H684" i="3"/>
  <c r="F684" i="3"/>
  <c r="K876" i="3"/>
  <c r="I876" i="3"/>
  <c r="H876" i="3"/>
  <c r="J876" i="3"/>
  <c r="F876" i="3"/>
  <c r="J396" i="3"/>
  <c r="K396" i="3"/>
  <c r="I396" i="3"/>
  <c r="H396" i="3"/>
  <c r="F396" i="3"/>
  <c r="H620" i="3"/>
  <c r="J620" i="3"/>
  <c r="F620" i="3"/>
  <c r="I620" i="3"/>
  <c r="K620" i="3"/>
  <c r="K450" i="3"/>
  <c r="I450" i="3"/>
  <c r="J450" i="3"/>
  <c r="F450" i="3"/>
  <c r="H450" i="3"/>
  <c r="H523" i="3"/>
  <c r="J523" i="3"/>
  <c r="F523" i="3"/>
  <c r="K523" i="3"/>
  <c r="I523" i="3"/>
  <c r="H676" i="3"/>
  <c r="F676" i="3"/>
  <c r="K676" i="3"/>
  <c r="J676" i="3"/>
  <c r="I676" i="3"/>
  <c r="J737" i="8"/>
  <c r="K737" i="8"/>
  <c r="K929" i="8"/>
  <c r="J929" i="8"/>
  <c r="J53" i="3"/>
  <c r="H53" i="3"/>
  <c r="F53" i="3"/>
  <c r="K53" i="3"/>
  <c r="I53" i="3"/>
  <c r="I285" i="3"/>
  <c r="J285" i="3"/>
  <c r="K285" i="3"/>
  <c r="H285" i="3"/>
  <c r="F285" i="3"/>
  <c r="J210" i="3"/>
  <c r="K210" i="3"/>
  <c r="I210" i="3"/>
  <c r="H210" i="3"/>
  <c r="F210" i="3"/>
  <c r="J426" i="3"/>
  <c r="K426" i="3"/>
  <c r="I426" i="3"/>
  <c r="F426" i="3"/>
  <c r="H426" i="3"/>
  <c r="H378" i="3"/>
  <c r="I378" i="3"/>
  <c r="F378" i="3"/>
  <c r="J378" i="3"/>
  <c r="K378" i="3"/>
  <c r="K972" i="3"/>
  <c r="F972" i="3"/>
  <c r="I972" i="3"/>
  <c r="J972" i="3"/>
  <c r="H972" i="3"/>
  <c r="J625" i="3"/>
  <c r="K625" i="3"/>
  <c r="H625" i="3"/>
  <c r="I625" i="3"/>
  <c r="F625" i="3"/>
  <c r="K854" i="3"/>
  <c r="I854" i="3"/>
  <c r="F854" i="3"/>
  <c r="H854" i="3"/>
  <c r="J854" i="3"/>
  <c r="K795" i="8"/>
  <c r="J795" i="8"/>
  <c r="H110" i="3"/>
  <c r="K110" i="3"/>
  <c r="F110" i="3"/>
  <c r="J110" i="3"/>
  <c r="I110" i="3"/>
  <c r="J43" i="3"/>
  <c r="I43" i="3"/>
  <c r="F43" i="3"/>
  <c r="K43" i="3"/>
  <c r="H43" i="3"/>
  <c r="K195" i="3"/>
  <c r="I195" i="3"/>
  <c r="J195" i="3"/>
  <c r="H195" i="3"/>
  <c r="F195" i="3"/>
  <c r="I429" i="3"/>
  <c r="K429" i="3"/>
  <c r="J429" i="3"/>
  <c r="H429" i="3"/>
  <c r="F429" i="3"/>
  <c r="F328" i="3"/>
  <c r="I328" i="3"/>
  <c r="H328" i="3"/>
  <c r="K328" i="3"/>
  <c r="J328" i="3"/>
  <c r="F324" i="3"/>
  <c r="I324" i="3"/>
  <c r="H324" i="3"/>
  <c r="K324" i="3"/>
  <c r="J324" i="3"/>
  <c r="H645" i="3"/>
  <c r="K645" i="3"/>
  <c r="F645" i="3"/>
  <c r="J645" i="3"/>
  <c r="I645" i="3"/>
  <c r="J743" i="3"/>
  <c r="H743" i="3"/>
  <c r="K743" i="3"/>
  <c r="I743" i="3"/>
  <c r="F743" i="3"/>
  <c r="J448" i="3"/>
  <c r="K448" i="3"/>
  <c r="I448" i="3"/>
  <c r="F448" i="3"/>
  <c r="H448" i="3"/>
  <c r="J123" i="3"/>
  <c r="H123" i="3"/>
  <c r="K123" i="3"/>
  <c r="I123" i="3"/>
  <c r="F123" i="3"/>
  <c r="F112" i="3"/>
  <c r="J112" i="3"/>
  <c r="I112" i="3"/>
  <c r="H112" i="3"/>
  <c r="K112" i="3"/>
  <c r="J90" i="3"/>
  <c r="I90" i="3"/>
  <c r="K90" i="3"/>
  <c r="F90" i="3"/>
  <c r="H90" i="3"/>
  <c r="K243" i="3"/>
  <c r="J243" i="3"/>
  <c r="I243" i="3"/>
  <c r="F243" i="3"/>
  <c r="H243" i="3"/>
  <c r="K252" i="3"/>
  <c r="J252" i="3"/>
  <c r="I252" i="3"/>
  <c r="F252" i="3"/>
  <c r="H252" i="3"/>
  <c r="J438" i="3"/>
  <c r="K438" i="3"/>
  <c r="I438" i="3"/>
  <c r="H438" i="3"/>
  <c r="F438" i="3"/>
  <c r="J372" i="3"/>
  <c r="H372" i="3"/>
  <c r="I372" i="3"/>
  <c r="K372" i="3"/>
  <c r="F372" i="3"/>
  <c r="K322" i="3"/>
  <c r="J322" i="3"/>
  <c r="I322" i="3"/>
  <c r="F322" i="3"/>
  <c r="H322" i="3"/>
  <c r="J532" i="3"/>
  <c r="H532" i="3"/>
  <c r="K532" i="3"/>
  <c r="I532" i="3"/>
  <c r="F532" i="3"/>
  <c r="I553" i="3"/>
  <c r="K553" i="3"/>
  <c r="F553" i="3"/>
  <c r="J553" i="3"/>
  <c r="H553" i="3"/>
  <c r="K841" i="3"/>
  <c r="H841" i="3"/>
  <c r="I841" i="3"/>
  <c r="J841" i="3"/>
  <c r="F841" i="3"/>
  <c r="I568" i="3"/>
  <c r="F568" i="3"/>
  <c r="J568" i="3"/>
  <c r="K568" i="3"/>
  <c r="H568" i="3"/>
  <c r="J701" i="3"/>
  <c r="F701" i="3"/>
  <c r="I701" i="3"/>
  <c r="H701" i="3"/>
  <c r="K701" i="3"/>
  <c r="J987" i="8"/>
  <c r="K987" i="8"/>
  <c r="K122" i="3"/>
  <c r="H122" i="3"/>
  <c r="J122" i="3"/>
  <c r="I122" i="3"/>
  <c r="F122" i="3"/>
  <c r="F117" i="3"/>
  <c r="J117" i="3"/>
  <c r="H117" i="3"/>
  <c r="K117" i="3"/>
  <c r="I117" i="3"/>
  <c r="F66" i="3"/>
  <c r="H66" i="3"/>
  <c r="J66" i="3"/>
  <c r="I66" i="3"/>
  <c r="K66" i="3"/>
  <c r="I60" i="3"/>
  <c r="H60" i="3"/>
  <c r="K60" i="3"/>
  <c r="F60" i="3"/>
  <c r="J60" i="3"/>
  <c r="K8" i="3"/>
  <c r="H8" i="3"/>
  <c r="J8" i="3"/>
  <c r="F8" i="3"/>
  <c r="I8" i="3"/>
  <c r="F143" i="3"/>
  <c r="I143" i="3"/>
  <c r="K143" i="3"/>
  <c r="H143" i="3"/>
  <c r="J143" i="3"/>
  <c r="I173" i="3"/>
  <c r="F173" i="3"/>
  <c r="J173" i="3"/>
  <c r="H173" i="3"/>
  <c r="K173" i="3"/>
  <c r="K194" i="3"/>
  <c r="I194" i="3"/>
  <c r="J194" i="3"/>
  <c r="F194" i="3"/>
  <c r="H194" i="3"/>
  <c r="I174" i="3"/>
  <c r="K174" i="3"/>
  <c r="J174" i="3"/>
  <c r="H174" i="3"/>
  <c r="F174" i="3"/>
  <c r="I216" i="3"/>
  <c r="K216" i="3"/>
  <c r="J216" i="3"/>
  <c r="H216" i="3"/>
  <c r="F216" i="3"/>
  <c r="I316" i="3"/>
  <c r="J316" i="3"/>
  <c r="K316" i="3"/>
  <c r="F316" i="3"/>
  <c r="H316" i="3"/>
  <c r="K776" i="3"/>
  <c r="J776" i="3"/>
  <c r="I776" i="3"/>
  <c r="H776" i="3"/>
  <c r="F776" i="3"/>
  <c r="J386" i="3"/>
  <c r="F386" i="3"/>
  <c r="K386" i="3"/>
  <c r="I386" i="3"/>
  <c r="H386" i="3"/>
  <c r="I430" i="3"/>
  <c r="K430" i="3"/>
  <c r="J430" i="3"/>
  <c r="F430" i="3"/>
  <c r="H430" i="3"/>
  <c r="K360" i="3"/>
  <c r="F360" i="3"/>
  <c r="J360" i="3"/>
  <c r="H360" i="3"/>
  <c r="I360" i="3"/>
  <c r="J365" i="3"/>
  <c r="I365" i="3"/>
  <c r="K365" i="3"/>
  <c r="H365" i="3"/>
  <c r="F365" i="3"/>
  <c r="J714" i="3"/>
  <c r="K714" i="3"/>
  <c r="I714" i="3"/>
  <c r="H714" i="3"/>
  <c r="F714" i="3"/>
  <c r="F879" i="3"/>
  <c r="I879" i="3"/>
  <c r="J879" i="3"/>
  <c r="H879" i="3"/>
  <c r="K879" i="3"/>
  <c r="K504" i="3"/>
  <c r="H504" i="3"/>
  <c r="J504" i="3"/>
  <c r="I504" i="3"/>
  <c r="F504" i="3"/>
  <c r="J608" i="3"/>
  <c r="F608" i="3"/>
  <c r="K608" i="3"/>
  <c r="H608" i="3"/>
  <c r="I608" i="3"/>
  <c r="K491" i="3"/>
  <c r="F491" i="3"/>
  <c r="I491" i="3"/>
  <c r="J491" i="3"/>
  <c r="H491" i="3"/>
  <c r="K561" i="3"/>
  <c r="H561" i="3"/>
  <c r="J561" i="3"/>
  <c r="F561" i="3"/>
  <c r="I561" i="3"/>
  <c r="J728" i="8"/>
  <c r="K728" i="8"/>
  <c r="K758" i="8"/>
  <c r="J758" i="8"/>
  <c r="K37" i="3"/>
  <c r="J37" i="3"/>
  <c r="I37" i="3"/>
  <c r="H37" i="3"/>
  <c r="F37" i="3"/>
  <c r="J353" i="3"/>
  <c r="K353" i="3"/>
  <c r="I353" i="3"/>
  <c r="F353" i="3"/>
  <c r="H353" i="3"/>
  <c r="K300" i="3"/>
  <c r="I300" i="3"/>
  <c r="J300" i="3"/>
  <c r="H300" i="3"/>
  <c r="F300" i="3"/>
  <c r="J824" i="3"/>
  <c r="H824" i="3"/>
  <c r="I824" i="3"/>
  <c r="F824" i="3"/>
  <c r="K824" i="3"/>
  <c r="J788" i="3"/>
  <c r="K788" i="3"/>
  <c r="I788" i="3"/>
  <c r="H788" i="3"/>
  <c r="F788" i="3"/>
  <c r="K84" i="3"/>
  <c r="J84" i="3"/>
  <c r="I84" i="3"/>
  <c r="F84" i="3"/>
  <c r="H84" i="3"/>
  <c r="I215" i="3"/>
  <c r="J215" i="3"/>
  <c r="K215" i="3"/>
  <c r="F215" i="3"/>
  <c r="H215" i="3"/>
  <c r="F177" i="3"/>
  <c r="K177" i="3"/>
  <c r="H177" i="3"/>
  <c r="J177" i="3"/>
  <c r="I177" i="3"/>
  <c r="K313" i="3"/>
  <c r="J313" i="3"/>
  <c r="I313" i="3"/>
  <c r="H313" i="3"/>
  <c r="F313" i="3"/>
  <c r="I708" i="3"/>
  <c r="H708" i="3"/>
  <c r="J708" i="3"/>
  <c r="F708" i="3"/>
  <c r="K708" i="3"/>
  <c r="I748" i="3"/>
  <c r="J748" i="3"/>
  <c r="H748" i="3"/>
  <c r="K748" i="3"/>
  <c r="F748" i="3"/>
  <c r="J124" i="3"/>
  <c r="I124" i="3"/>
  <c r="H124" i="3"/>
  <c r="K124" i="3"/>
  <c r="F124" i="3"/>
  <c r="J19" i="3"/>
  <c r="F19" i="3"/>
  <c r="H19" i="3"/>
  <c r="K19" i="3"/>
  <c r="I19" i="3"/>
  <c r="K236" i="3"/>
  <c r="J236" i="3"/>
  <c r="I236" i="3"/>
  <c r="F236" i="3"/>
  <c r="H236" i="3"/>
  <c r="I39" i="3"/>
  <c r="H39" i="3"/>
  <c r="K39" i="3"/>
  <c r="F39" i="3"/>
  <c r="J39" i="3"/>
  <c r="J338" i="3"/>
  <c r="H338" i="3"/>
  <c r="I338" i="3"/>
  <c r="K338" i="3"/>
  <c r="F338" i="3"/>
  <c r="K314" i="3"/>
  <c r="I314" i="3"/>
  <c r="J314" i="3"/>
  <c r="F314" i="3"/>
  <c r="H314" i="3"/>
  <c r="K530" i="3"/>
  <c r="I530" i="3"/>
  <c r="H530" i="3"/>
  <c r="J530" i="3"/>
  <c r="F530" i="3"/>
  <c r="J980" i="3"/>
  <c r="H980" i="3"/>
  <c r="F980" i="3"/>
  <c r="I980" i="3"/>
  <c r="K980" i="3"/>
  <c r="J849" i="8"/>
  <c r="K849" i="8"/>
  <c r="H127" i="3"/>
  <c r="K127" i="3"/>
  <c r="F127" i="3"/>
  <c r="J127" i="3"/>
  <c r="I127" i="3"/>
  <c r="I107" i="3"/>
  <c r="H107" i="3"/>
  <c r="K107" i="3"/>
  <c r="F107" i="3"/>
  <c r="J107" i="3"/>
  <c r="F291" i="3"/>
  <c r="K291" i="3"/>
  <c r="H291" i="3"/>
  <c r="J291" i="3"/>
  <c r="I291" i="3"/>
  <c r="J230" i="3"/>
  <c r="K230" i="3"/>
  <c r="I230" i="3"/>
  <c r="H230" i="3"/>
  <c r="F230" i="3"/>
  <c r="H320" i="3"/>
  <c r="J320" i="3"/>
  <c r="F320" i="3"/>
  <c r="I320" i="3"/>
  <c r="K320" i="3"/>
  <c r="F422" i="3"/>
  <c r="J422" i="3"/>
  <c r="H422" i="3"/>
  <c r="K422" i="3"/>
  <c r="I422" i="3"/>
  <c r="H878" i="3"/>
  <c r="J878" i="3"/>
  <c r="K878" i="3"/>
  <c r="I878" i="3"/>
  <c r="F878" i="3"/>
  <c r="K941" i="3"/>
  <c r="H941" i="3"/>
  <c r="F941" i="3"/>
  <c r="J941" i="3"/>
  <c r="I941" i="3"/>
  <c r="J906" i="3"/>
  <c r="H906" i="3"/>
  <c r="I906" i="3"/>
  <c r="K906" i="3"/>
  <c r="F906" i="3"/>
  <c r="I689" i="3"/>
  <c r="K689" i="3"/>
  <c r="J689" i="3"/>
  <c r="F689" i="3"/>
  <c r="H689" i="3"/>
  <c r="K922" i="8"/>
  <c r="J922" i="8"/>
  <c r="J743" i="8"/>
  <c r="K743" i="8"/>
  <c r="K102" i="3"/>
  <c r="F102" i="3"/>
  <c r="I102" i="3"/>
  <c r="H102" i="3"/>
  <c r="J102" i="3"/>
  <c r="H87" i="3"/>
  <c r="K87" i="3"/>
  <c r="F87" i="3"/>
  <c r="J87" i="3"/>
  <c r="I87" i="3"/>
  <c r="I287" i="3"/>
  <c r="J287" i="3"/>
  <c r="K287" i="3"/>
  <c r="H287" i="3"/>
  <c r="F287" i="3"/>
  <c r="J294" i="3"/>
  <c r="H294" i="3"/>
  <c r="I294" i="3"/>
  <c r="F294" i="3"/>
  <c r="K294" i="3"/>
  <c r="I237" i="3"/>
  <c r="K237" i="3"/>
  <c r="J237" i="3"/>
  <c r="H237" i="3"/>
  <c r="F237" i="3"/>
  <c r="J406" i="3"/>
  <c r="H406" i="3"/>
  <c r="K406" i="3"/>
  <c r="I406" i="3"/>
  <c r="F406" i="3"/>
  <c r="K377" i="3"/>
  <c r="I377" i="3"/>
  <c r="J377" i="3"/>
  <c r="F377" i="3"/>
  <c r="H377" i="3"/>
  <c r="I332" i="3"/>
  <c r="J332" i="3"/>
  <c r="K332" i="3"/>
  <c r="H332" i="3"/>
  <c r="F332" i="3"/>
  <c r="J669" i="3"/>
  <c r="K669" i="3"/>
  <c r="I669" i="3"/>
  <c r="H669" i="3"/>
  <c r="F669" i="3"/>
  <c r="H675" i="3"/>
  <c r="F675" i="3"/>
  <c r="J675" i="3"/>
  <c r="K675" i="3"/>
  <c r="I675" i="3"/>
  <c r="I527" i="3"/>
  <c r="F527" i="3"/>
  <c r="K527" i="3"/>
  <c r="J527" i="3"/>
  <c r="H527" i="3"/>
  <c r="H809" i="3"/>
  <c r="I809" i="3"/>
  <c r="F809" i="3"/>
  <c r="K809" i="3"/>
  <c r="J809" i="3"/>
  <c r="J756" i="8"/>
  <c r="K756" i="8"/>
  <c r="I142" i="3"/>
  <c r="F142" i="3"/>
  <c r="J142" i="3"/>
  <c r="H142" i="3"/>
  <c r="K142" i="3"/>
  <c r="K74" i="3"/>
  <c r="J74" i="3"/>
  <c r="F74" i="3"/>
  <c r="I74" i="3"/>
  <c r="H74" i="3"/>
  <c r="K232" i="3"/>
  <c r="I232" i="3"/>
  <c r="J232" i="3"/>
  <c r="H232" i="3"/>
  <c r="F232" i="3"/>
  <c r="J256" i="3"/>
  <c r="K256" i="3"/>
  <c r="I256" i="3"/>
  <c r="F256" i="3"/>
  <c r="H256" i="3"/>
  <c r="K336" i="3"/>
  <c r="J336" i="3"/>
  <c r="I336" i="3"/>
  <c r="H336" i="3"/>
  <c r="F336" i="3"/>
  <c r="K417" i="3"/>
  <c r="I417" i="3"/>
  <c r="J417" i="3"/>
  <c r="H417" i="3"/>
  <c r="F417" i="3"/>
  <c r="J813" i="3"/>
  <c r="F813" i="3"/>
  <c r="I813" i="3"/>
  <c r="K813" i="3"/>
  <c r="H813" i="3"/>
  <c r="I858" i="3"/>
  <c r="F858" i="3"/>
  <c r="J858" i="3"/>
  <c r="H858" i="3"/>
  <c r="K858" i="3"/>
  <c r="J663" i="3"/>
  <c r="I663" i="3"/>
  <c r="K663" i="3"/>
  <c r="F663" i="3"/>
  <c r="H663" i="3"/>
  <c r="J880" i="8"/>
  <c r="K880" i="8"/>
  <c r="K792" i="8"/>
  <c r="J792" i="8"/>
  <c r="K116" i="3"/>
  <c r="H116" i="3"/>
  <c r="J116" i="3"/>
  <c r="F116" i="3"/>
  <c r="I116" i="3"/>
  <c r="H11" i="3"/>
  <c r="J11" i="3"/>
  <c r="F11" i="3"/>
  <c r="K11" i="3"/>
  <c r="I11" i="3"/>
  <c r="J144" i="3"/>
  <c r="I144" i="3"/>
  <c r="K144" i="3"/>
  <c r="F144" i="3"/>
  <c r="H144" i="3"/>
  <c r="I280" i="3"/>
  <c r="J280" i="3"/>
  <c r="K280" i="3"/>
  <c r="H280" i="3"/>
  <c r="F280" i="3"/>
  <c r="J389" i="3"/>
  <c r="I389" i="3"/>
  <c r="K389" i="3"/>
  <c r="F389" i="3"/>
  <c r="H389" i="3"/>
  <c r="I697" i="3"/>
  <c r="J697" i="3"/>
  <c r="K697" i="3"/>
  <c r="H697" i="3"/>
  <c r="F697" i="3"/>
  <c r="I498" i="3"/>
  <c r="J498" i="3"/>
  <c r="K498" i="3"/>
  <c r="H498" i="3"/>
  <c r="F498" i="3"/>
  <c r="K705" i="3"/>
  <c r="J705" i="3"/>
  <c r="I705" i="3"/>
  <c r="H705" i="3"/>
  <c r="F705" i="3"/>
  <c r="J888" i="3"/>
  <c r="K888" i="3"/>
  <c r="I888" i="3"/>
  <c r="F888" i="3"/>
  <c r="H888" i="3"/>
  <c r="J572" i="3"/>
  <c r="I572" i="3"/>
  <c r="H572" i="3"/>
  <c r="K572" i="3"/>
  <c r="F572" i="3"/>
  <c r="J137" i="3"/>
  <c r="I137" i="3"/>
  <c r="H137" i="3"/>
  <c r="K137" i="3"/>
  <c r="F137" i="3"/>
  <c r="F83" i="3"/>
  <c r="K83" i="3"/>
  <c r="I83" i="3"/>
  <c r="J83" i="3"/>
  <c r="H83" i="3"/>
  <c r="J41" i="3"/>
  <c r="K41" i="3"/>
  <c r="I41" i="3"/>
  <c r="F41" i="3"/>
  <c r="H41" i="3"/>
  <c r="J187" i="3"/>
  <c r="K187" i="3"/>
  <c r="I187" i="3"/>
  <c r="F187" i="3"/>
  <c r="H187" i="3"/>
  <c r="J219" i="3"/>
  <c r="I219" i="3"/>
  <c r="K219" i="3"/>
  <c r="F219" i="3"/>
  <c r="H219" i="3"/>
  <c r="I303" i="3"/>
  <c r="J303" i="3"/>
  <c r="K303" i="3"/>
  <c r="F303" i="3"/>
  <c r="H303" i="3"/>
  <c r="K401" i="3"/>
  <c r="J401" i="3"/>
  <c r="I401" i="3"/>
  <c r="F401" i="3"/>
  <c r="H401" i="3"/>
  <c r="J659" i="3"/>
  <c r="F659" i="3"/>
  <c r="H659" i="3"/>
  <c r="K659" i="3"/>
  <c r="I659" i="3"/>
  <c r="K587" i="3"/>
  <c r="F587" i="3"/>
  <c r="I587" i="3"/>
  <c r="J587" i="3"/>
  <c r="H587" i="3"/>
  <c r="I868" i="3"/>
  <c r="K868" i="3"/>
  <c r="F868" i="3"/>
  <c r="J868" i="3"/>
  <c r="H868" i="3"/>
  <c r="I694" i="3"/>
  <c r="H694" i="3"/>
  <c r="J694" i="3"/>
  <c r="F694" i="3"/>
  <c r="K694" i="3"/>
  <c r="I541" i="3"/>
  <c r="F541" i="3"/>
  <c r="K541" i="3"/>
  <c r="H541" i="3"/>
  <c r="J541" i="3"/>
  <c r="J442" i="3"/>
  <c r="F442" i="3"/>
  <c r="K442" i="3"/>
  <c r="I442" i="3"/>
  <c r="H442" i="3"/>
  <c r="K130" i="3"/>
  <c r="I130" i="3"/>
  <c r="J130" i="3"/>
  <c r="H130" i="3"/>
  <c r="F130" i="3"/>
  <c r="I14" i="3"/>
  <c r="J14" i="3"/>
  <c r="H14" i="3"/>
  <c r="K14" i="3"/>
  <c r="F14" i="3"/>
  <c r="J114" i="3"/>
  <c r="I114" i="3"/>
  <c r="F114" i="3"/>
  <c r="K114" i="3"/>
  <c r="H114" i="3"/>
  <c r="J20" i="3"/>
  <c r="K20" i="3"/>
  <c r="F20" i="3"/>
  <c r="I20" i="3"/>
  <c r="H20" i="3"/>
  <c r="I49" i="3"/>
  <c r="F49" i="3"/>
  <c r="K49" i="3"/>
  <c r="H49" i="3"/>
  <c r="J49" i="3"/>
  <c r="K290" i="3"/>
  <c r="I290" i="3"/>
  <c r="J290" i="3"/>
  <c r="H290" i="3"/>
  <c r="F290" i="3"/>
  <c r="K218" i="3"/>
  <c r="J218" i="3"/>
  <c r="I218" i="3"/>
  <c r="F218" i="3"/>
  <c r="H218" i="3"/>
  <c r="K170" i="3"/>
  <c r="I170" i="3"/>
  <c r="J170" i="3"/>
  <c r="F170" i="3"/>
  <c r="H170" i="3"/>
  <c r="I211" i="3"/>
  <c r="F211" i="3"/>
  <c r="K211" i="3"/>
  <c r="H211" i="3"/>
  <c r="J211" i="3"/>
  <c r="K183" i="3"/>
  <c r="I183" i="3"/>
  <c r="J183" i="3"/>
  <c r="F183" i="3"/>
  <c r="H183" i="3"/>
  <c r="I346" i="3"/>
  <c r="F346" i="3"/>
  <c r="K346" i="3"/>
  <c r="H346" i="3"/>
  <c r="J346" i="3"/>
  <c r="K746" i="3"/>
  <c r="F746" i="3"/>
  <c r="J746" i="3"/>
  <c r="I746" i="3"/>
  <c r="H746" i="3"/>
  <c r="J388" i="3"/>
  <c r="K388" i="3"/>
  <c r="H388" i="3"/>
  <c r="I388" i="3"/>
  <c r="F388" i="3"/>
  <c r="K439" i="3"/>
  <c r="J439" i="3"/>
  <c r="I439" i="3"/>
  <c r="F439" i="3"/>
  <c r="H439" i="3"/>
  <c r="K733" i="3"/>
  <c r="J733" i="3"/>
  <c r="H733" i="3"/>
  <c r="I733" i="3"/>
  <c r="F733" i="3"/>
  <c r="K403" i="3"/>
  <c r="I403" i="3"/>
  <c r="J403" i="3"/>
  <c r="F403" i="3"/>
  <c r="H403" i="3"/>
  <c r="I613" i="3"/>
  <c r="F613" i="3"/>
  <c r="J613" i="3"/>
  <c r="K613" i="3"/>
  <c r="H613" i="3"/>
  <c r="K678" i="3"/>
  <c r="F678" i="3"/>
  <c r="J678" i="3"/>
  <c r="I678" i="3"/>
  <c r="H678" i="3"/>
  <c r="I831" i="3"/>
  <c r="F831" i="3"/>
  <c r="K831" i="3"/>
  <c r="H831" i="3"/>
  <c r="J831" i="3"/>
  <c r="I872" i="3"/>
  <c r="K872" i="3"/>
  <c r="H872" i="3"/>
  <c r="J872" i="3"/>
  <c r="F872" i="3"/>
  <c r="J898" i="3"/>
  <c r="H898" i="3"/>
  <c r="F898" i="3"/>
  <c r="K898" i="3"/>
  <c r="I898" i="3"/>
  <c r="K589" i="3"/>
  <c r="I589" i="3"/>
  <c r="J589" i="3"/>
  <c r="F589" i="3"/>
  <c r="H589" i="3"/>
  <c r="K820" i="8"/>
  <c r="J820" i="8"/>
  <c r="I172" i="3"/>
  <c r="K172" i="3"/>
  <c r="F172" i="3"/>
  <c r="J172" i="3"/>
  <c r="H172" i="3"/>
  <c r="J295" i="3"/>
  <c r="I295" i="3"/>
  <c r="H295" i="3"/>
  <c r="K295" i="3"/>
  <c r="F295" i="3"/>
  <c r="I702" i="3"/>
  <c r="J702" i="3"/>
  <c r="K702" i="3"/>
  <c r="H702" i="3"/>
  <c r="F702" i="3"/>
  <c r="I619" i="3"/>
  <c r="H619" i="3"/>
  <c r="K619" i="3"/>
  <c r="J619" i="3"/>
  <c r="F619" i="3"/>
  <c r="K727" i="8"/>
  <c r="J727" i="8"/>
  <c r="H111" i="3"/>
  <c r="I111" i="3"/>
  <c r="K111" i="3"/>
  <c r="F111" i="3"/>
  <c r="J111" i="3"/>
  <c r="I259" i="3"/>
  <c r="K259" i="3"/>
  <c r="J259" i="3"/>
  <c r="F259" i="3"/>
  <c r="H259" i="3"/>
  <c r="I847" i="3"/>
  <c r="K847" i="3"/>
  <c r="J847" i="3"/>
  <c r="F847" i="3"/>
  <c r="H847" i="3"/>
  <c r="K413" i="3"/>
  <c r="J413" i="3"/>
  <c r="I413" i="3"/>
  <c r="F413" i="3"/>
  <c r="H413" i="3"/>
  <c r="I664" i="3"/>
  <c r="J664" i="3"/>
  <c r="K664" i="3"/>
  <c r="H664" i="3"/>
  <c r="F664" i="3"/>
  <c r="K40" i="3"/>
  <c r="I40" i="3"/>
  <c r="H40" i="3"/>
  <c r="F40" i="3"/>
  <c r="J40" i="3"/>
  <c r="J88" i="3"/>
  <c r="K88" i="3"/>
  <c r="I88" i="3"/>
  <c r="F88" i="3"/>
  <c r="H88" i="3"/>
  <c r="K267" i="3"/>
  <c r="J267" i="3"/>
  <c r="I267" i="3"/>
  <c r="H267" i="3"/>
  <c r="F267" i="3"/>
  <c r="I362" i="3"/>
  <c r="J362" i="3"/>
  <c r="K362" i="3"/>
  <c r="F362" i="3"/>
  <c r="H362" i="3"/>
  <c r="I414" i="3"/>
  <c r="J414" i="3"/>
  <c r="K414" i="3"/>
  <c r="F414" i="3"/>
  <c r="H414" i="3"/>
  <c r="K925" i="3"/>
  <c r="F925" i="3"/>
  <c r="H925" i="3"/>
  <c r="I925" i="3"/>
  <c r="J925" i="3"/>
  <c r="I966" i="3"/>
  <c r="F966" i="3"/>
  <c r="K966" i="3"/>
  <c r="H966" i="3"/>
  <c r="J966" i="3"/>
  <c r="J825" i="3"/>
  <c r="K825" i="3"/>
  <c r="I825" i="3"/>
  <c r="H825" i="3"/>
  <c r="F825" i="3"/>
  <c r="J900" i="8"/>
  <c r="K900" i="8"/>
  <c r="J65" i="3"/>
  <c r="H65" i="3"/>
  <c r="F65" i="3"/>
  <c r="K65" i="3"/>
  <c r="I65" i="3"/>
  <c r="J7" i="3"/>
  <c r="K7" i="3"/>
  <c r="I7" i="3"/>
  <c r="H7" i="3"/>
  <c r="F7" i="3"/>
  <c r="J182" i="3"/>
  <c r="K182" i="3"/>
  <c r="I182" i="3"/>
  <c r="H182" i="3"/>
  <c r="F182" i="3"/>
  <c r="K344" i="3"/>
  <c r="J344" i="3"/>
  <c r="I344" i="3"/>
  <c r="H344" i="3"/>
  <c r="F344" i="3"/>
  <c r="K459" i="3"/>
  <c r="I459" i="3"/>
  <c r="J459" i="3"/>
  <c r="H459" i="3"/>
  <c r="F459" i="3"/>
  <c r="J302" i="3"/>
  <c r="K302" i="3"/>
  <c r="I302" i="3"/>
  <c r="H302" i="3"/>
  <c r="F302" i="3"/>
  <c r="F770" i="3"/>
  <c r="J770" i="3"/>
  <c r="H770" i="3"/>
  <c r="K770" i="3"/>
  <c r="I770" i="3"/>
  <c r="K764" i="3"/>
  <c r="J764" i="3"/>
  <c r="I764" i="3"/>
  <c r="F764" i="3"/>
  <c r="H764" i="3"/>
  <c r="I908" i="3"/>
  <c r="J908" i="3"/>
  <c r="F908" i="3"/>
  <c r="H908" i="3"/>
  <c r="K908" i="3"/>
  <c r="J972" i="8"/>
  <c r="K972" i="8"/>
  <c r="J126" i="3"/>
  <c r="F126" i="3"/>
  <c r="I126" i="3"/>
  <c r="K126" i="3"/>
  <c r="H126" i="3"/>
  <c r="K78" i="3"/>
  <c r="F78" i="3"/>
  <c r="J78" i="3"/>
  <c r="I78" i="3"/>
  <c r="H78" i="3"/>
  <c r="F63" i="3"/>
  <c r="H63" i="3"/>
  <c r="I63" i="3"/>
  <c r="J63" i="3"/>
  <c r="K63" i="3"/>
  <c r="J163" i="3"/>
  <c r="K163" i="3"/>
  <c r="I163" i="3"/>
  <c r="H163" i="3"/>
  <c r="F163" i="3"/>
  <c r="I159" i="3"/>
  <c r="K159" i="3"/>
  <c r="F159" i="3"/>
  <c r="J159" i="3"/>
  <c r="H159" i="3"/>
  <c r="I392" i="3"/>
  <c r="J392" i="3"/>
  <c r="K392" i="3"/>
  <c r="H392" i="3"/>
  <c r="F392" i="3"/>
  <c r="J400" i="3"/>
  <c r="K400" i="3"/>
  <c r="I400" i="3"/>
  <c r="F400" i="3"/>
  <c r="H400" i="3"/>
  <c r="J319" i="3"/>
  <c r="K319" i="3"/>
  <c r="I319" i="3"/>
  <c r="F319" i="3"/>
  <c r="H319" i="3"/>
  <c r="J685" i="3"/>
  <c r="F685" i="3"/>
  <c r="H685" i="3"/>
  <c r="K685" i="3"/>
  <c r="I685" i="3"/>
  <c r="K897" i="3"/>
  <c r="I897" i="3"/>
  <c r="F897" i="3"/>
  <c r="H897" i="3"/>
  <c r="J897" i="3"/>
  <c r="F489" i="3"/>
  <c r="K489" i="3"/>
  <c r="H489" i="3"/>
  <c r="J489" i="3"/>
  <c r="I489" i="3"/>
  <c r="F570" i="3"/>
  <c r="I570" i="3"/>
  <c r="J570" i="3"/>
  <c r="K570" i="3"/>
  <c r="H570" i="3"/>
  <c r="J910" i="3"/>
  <c r="I910" i="3"/>
  <c r="K910" i="3"/>
  <c r="H910" i="3"/>
  <c r="F910" i="3"/>
  <c r="K890" i="8"/>
  <c r="J890" i="8"/>
  <c r="F129" i="3"/>
  <c r="H129" i="3"/>
  <c r="J129" i="3"/>
  <c r="I129" i="3"/>
  <c r="K129" i="3"/>
  <c r="I16" i="3"/>
  <c r="H16" i="3"/>
  <c r="K16" i="3"/>
  <c r="F16" i="3"/>
  <c r="J16" i="3"/>
  <c r="J264" i="3"/>
  <c r="K264" i="3"/>
  <c r="I264" i="3"/>
  <c r="F264" i="3"/>
  <c r="H264" i="3"/>
  <c r="K368" i="3"/>
  <c r="J368" i="3"/>
  <c r="I368" i="3"/>
  <c r="F368" i="3"/>
  <c r="H368" i="3"/>
  <c r="I512" i="3"/>
  <c r="K512" i="3"/>
  <c r="J512" i="3"/>
  <c r="H512" i="3"/>
  <c r="F512" i="3"/>
  <c r="J367" i="3"/>
  <c r="K367" i="3"/>
  <c r="I367" i="3"/>
  <c r="F367" i="3"/>
  <c r="H367" i="3"/>
  <c r="K681" i="3"/>
  <c r="J681" i="3"/>
  <c r="H681" i="3"/>
  <c r="F681" i="3"/>
  <c r="I681" i="3"/>
  <c r="K880" i="3"/>
  <c r="J880" i="3"/>
  <c r="H880" i="3"/>
  <c r="I880" i="3"/>
  <c r="F880" i="3"/>
  <c r="H994" i="3"/>
  <c r="K994" i="3"/>
  <c r="F994" i="3"/>
  <c r="I994" i="3"/>
  <c r="J994" i="3"/>
  <c r="J825" i="8"/>
  <c r="K825" i="8"/>
  <c r="I128" i="3"/>
  <c r="K128" i="3"/>
  <c r="H128" i="3"/>
  <c r="J128" i="3"/>
  <c r="F128" i="3"/>
  <c r="F29" i="3"/>
  <c r="I29" i="3"/>
  <c r="J29" i="3"/>
  <c r="H29" i="3"/>
  <c r="K29" i="3"/>
  <c r="I204" i="3"/>
  <c r="K204" i="3"/>
  <c r="J204" i="3"/>
  <c r="F204" i="3"/>
  <c r="H204" i="3"/>
  <c r="I220" i="3"/>
  <c r="K220" i="3"/>
  <c r="J220" i="3"/>
  <c r="F220" i="3"/>
  <c r="H220" i="3"/>
  <c r="J730" i="3"/>
  <c r="K730" i="3"/>
  <c r="I730" i="3"/>
  <c r="F730" i="3"/>
  <c r="H730" i="3"/>
  <c r="J402" i="3"/>
  <c r="F402" i="3"/>
  <c r="K402" i="3"/>
  <c r="H402" i="3"/>
  <c r="I402" i="3"/>
  <c r="I478" i="3"/>
  <c r="K478" i="3"/>
  <c r="H478" i="3"/>
  <c r="J478" i="3"/>
  <c r="F478" i="3"/>
  <c r="J447" i="3"/>
  <c r="K447" i="3"/>
  <c r="I447" i="3"/>
  <c r="F447" i="3"/>
  <c r="H447" i="3"/>
  <c r="J594" i="3"/>
  <c r="K594" i="3"/>
  <c r="I594" i="3"/>
  <c r="H594" i="3"/>
  <c r="F594" i="3"/>
  <c r="F674" i="3"/>
  <c r="J674" i="3"/>
  <c r="I674" i="3"/>
  <c r="K674" i="3"/>
  <c r="H674" i="3"/>
  <c r="K991" i="8"/>
  <c r="J991" i="8"/>
  <c r="J857" i="8"/>
  <c r="K857" i="8"/>
  <c r="J140" i="3"/>
  <c r="H140" i="3"/>
  <c r="K140" i="3"/>
  <c r="F140" i="3"/>
  <c r="I140" i="3"/>
  <c r="I45" i="3"/>
  <c r="F45" i="3"/>
  <c r="J45" i="3"/>
  <c r="H45" i="3"/>
  <c r="K45" i="3"/>
  <c r="J154" i="3"/>
  <c r="F154" i="3"/>
  <c r="K154" i="3"/>
  <c r="H154" i="3"/>
  <c r="I154" i="3"/>
  <c r="I249" i="3"/>
  <c r="K249" i="3"/>
  <c r="J249" i="3"/>
  <c r="H249" i="3"/>
  <c r="F249" i="3"/>
  <c r="I270" i="3"/>
  <c r="J270" i="3"/>
  <c r="K270" i="3"/>
  <c r="H270" i="3"/>
  <c r="F270" i="3"/>
  <c r="K651" i="3"/>
  <c r="H651" i="3"/>
  <c r="J651" i="3"/>
  <c r="F651" i="3"/>
  <c r="I651" i="3"/>
  <c r="K902" i="3"/>
  <c r="J902" i="3"/>
  <c r="I902" i="3"/>
  <c r="H902" i="3"/>
  <c r="F902" i="3"/>
  <c r="I434" i="3"/>
  <c r="J434" i="3"/>
  <c r="K434" i="3"/>
  <c r="H434" i="3"/>
  <c r="F434" i="3"/>
  <c r="K560" i="3"/>
  <c r="F560" i="3"/>
  <c r="I560" i="3"/>
  <c r="J560" i="3"/>
  <c r="H560" i="3"/>
  <c r="F856" i="3"/>
  <c r="K856" i="3"/>
  <c r="J856" i="3"/>
  <c r="H856" i="3"/>
  <c r="I856" i="3"/>
  <c r="K740" i="3"/>
  <c r="I740" i="3"/>
  <c r="H740" i="3"/>
  <c r="J740" i="3"/>
  <c r="F740" i="3"/>
  <c r="K725" i="3"/>
  <c r="F725" i="3"/>
  <c r="I725" i="3"/>
  <c r="H725" i="3"/>
  <c r="J725" i="3"/>
  <c r="K803" i="8"/>
  <c r="J803" i="8"/>
  <c r="K799" i="8"/>
  <c r="J799" i="8"/>
  <c r="K716" i="8"/>
  <c r="J716" i="8"/>
  <c r="J120" i="3"/>
  <c r="I120" i="3"/>
  <c r="H120" i="3"/>
  <c r="K120" i="3"/>
  <c r="F120" i="3"/>
  <c r="J68" i="3"/>
  <c r="K68" i="3"/>
  <c r="I68" i="3"/>
  <c r="F68" i="3"/>
  <c r="H68" i="3"/>
  <c r="F82" i="3"/>
  <c r="I82" i="3"/>
  <c r="K82" i="3"/>
  <c r="H82" i="3"/>
  <c r="J82" i="3"/>
  <c r="K108" i="3"/>
  <c r="J108" i="3"/>
  <c r="F108" i="3"/>
  <c r="I108" i="3"/>
  <c r="H108" i="3"/>
  <c r="H4" i="3"/>
  <c r="J4" i="3"/>
  <c r="F4" i="3"/>
  <c r="K4" i="3"/>
  <c r="I4" i="3"/>
  <c r="I255" i="3"/>
  <c r="H255" i="3"/>
  <c r="K255" i="3"/>
  <c r="J255" i="3"/>
  <c r="F255" i="3"/>
  <c r="J266" i="3"/>
  <c r="I266" i="3"/>
  <c r="K266" i="3"/>
  <c r="F266" i="3"/>
  <c r="H266" i="3"/>
  <c r="K265" i="3"/>
  <c r="J265" i="3"/>
  <c r="I265" i="3"/>
  <c r="F265" i="3"/>
  <c r="H265" i="3"/>
  <c r="K297" i="3"/>
  <c r="J297" i="3"/>
  <c r="I297" i="3"/>
  <c r="F297" i="3"/>
  <c r="H297" i="3"/>
  <c r="J213" i="3"/>
  <c r="K213" i="3"/>
  <c r="I213" i="3"/>
  <c r="H213" i="3"/>
  <c r="F213" i="3"/>
  <c r="K310" i="3"/>
  <c r="J310" i="3"/>
  <c r="I310" i="3"/>
  <c r="H310" i="3"/>
  <c r="F310" i="3"/>
  <c r="I425" i="3"/>
  <c r="J425" i="3"/>
  <c r="H425" i="3"/>
  <c r="K425" i="3"/>
  <c r="F425" i="3"/>
  <c r="I590" i="3"/>
  <c r="F590" i="3"/>
  <c r="J590" i="3"/>
  <c r="K590" i="3"/>
  <c r="H590" i="3"/>
  <c r="I323" i="3"/>
  <c r="J323" i="3"/>
  <c r="K323" i="3"/>
  <c r="F323" i="3"/>
  <c r="H323" i="3"/>
  <c r="K487" i="3"/>
  <c r="J487" i="3"/>
  <c r="I487" i="3"/>
  <c r="F487" i="3"/>
  <c r="H487" i="3"/>
  <c r="K309" i="3"/>
  <c r="I309" i="3"/>
  <c r="J309" i="3"/>
  <c r="F309" i="3"/>
  <c r="H309" i="3"/>
  <c r="J933" i="3"/>
  <c r="I933" i="3"/>
  <c r="K933" i="3"/>
  <c r="H933" i="3"/>
  <c r="F933" i="3"/>
  <c r="K452" i="3"/>
  <c r="I452" i="3"/>
  <c r="J452" i="3"/>
  <c r="H452" i="3"/>
  <c r="F452" i="3"/>
  <c r="I500" i="3"/>
  <c r="K500" i="3"/>
  <c r="H500" i="3"/>
  <c r="J500" i="3"/>
  <c r="F500" i="3"/>
  <c r="I937" i="3"/>
  <c r="K937" i="3"/>
  <c r="J937" i="3"/>
  <c r="H937" i="3"/>
  <c r="F937" i="3"/>
  <c r="I536" i="3"/>
  <c r="F536" i="3"/>
  <c r="K536" i="3"/>
  <c r="H536" i="3"/>
  <c r="J536" i="3"/>
  <c r="J859" i="3"/>
  <c r="H859" i="3"/>
  <c r="I859" i="3"/>
  <c r="F859" i="3"/>
  <c r="K859" i="3"/>
  <c r="K944" i="8"/>
  <c r="J944" i="8"/>
  <c r="J762" i="8"/>
  <c r="K762" i="8"/>
  <c r="I466" i="3"/>
  <c r="K466" i="3"/>
  <c r="J466" i="3"/>
  <c r="H466" i="3"/>
  <c r="F466" i="3"/>
  <c r="J546" i="3"/>
  <c r="F546" i="3"/>
  <c r="K546" i="3"/>
  <c r="H546" i="3"/>
  <c r="I546" i="3"/>
  <c r="J699" i="3"/>
  <c r="F699" i="3"/>
  <c r="K699" i="3"/>
  <c r="I699" i="3"/>
  <c r="H699" i="3"/>
  <c r="K565" i="3"/>
  <c r="J565" i="3"/>
  <c r="H565" i="3"/>
  <c r="I565" i="3"/>
  <c r="F565" i="3"/>
  <c r="K488" i="3"/>
  <c r="J488" i="3"/>
  <c r="I488" i="3"/>
  <c r="F488" i="3"/>
  <c r="H488" i="3"/>
  <c r="J964" i="8"/>
  <c r="K964" i="8"/>
  <c r="K109" i="3"/>
  <c r="F109" i="3"/>
  <c r="I109" i="3"/>
  <c r="J109" i="3"/>
  <c r="H109" i="3"/>
  <c r="F100" i="3"/>
  <c r="J100" i="3"/>
  <c r="H100" i="3"/>
  <c r="K100" i="3"/>
  <c r="I100" i="3"/>
  <c r="K23" i="3"/>
  <c r="J23" i="3"/>
  <c r="H23" i="3"/>
  <c r="I23" i="3"/>
  <c r="F23" i="3"/>
  <c r="K67" i="3"/>
  <c r="F67" i="3"/>
  <c r="I67" i="3"/>
  <c r="H67" i="3"/>
  <c r="J67" i="3"/>
  <c r="J92" i="3"/>
  <c r="K92" i="3"/>
  <c r="F92" i="3"/>
  <c r="H92" i="3"/>
  <c r="I92" i="3"/>
  <c r="J54" i="3"/>
  <c r="F54" i="3"/>
  <c r="K54" i="3"/>
  <c r="I54" i="3"/>
  <c r="H54" i="3"/>
  <c r="K21" i="3"/>
  <c r="J21" i="3"/>
  <c r="I21" i="3"/>
  <c r="H21" i="3"/>
  <c r="F21" i="3"/>
  <c r="J155" i="3"/>
  <c r="K155" i="3"/>
  <c r="I155" i="3"/>
  <c r="H155" i="3"/>
  <c r="F155" i="3"/>
  <c r="H269" i="3"/>
  <c r="I269" i="3"/>
  <c r="K269" i="3"/>
  <c r="J269" i="3"/>
  <c r="F269" i="3"/>
  <c r="H178" i="3"/>
  <c r="K178" i="3"/>
  <c r="F178" i="3"/>
  <c r="J178" i="3"/>
  <c r="I178" i="3"/>
  <c r="K227" i="3"/>
  <c r="J227" i="3"/>
  <c r="I227" i="3"/>
  <c r="F227" i="3"/>
  <c r="H227" i="3"/>
  <c r="J179" i="3"/>
  <c r="K179" i="3"/>
  <c r="I179" i="3"/>
  <c r="F179" i="3"/>
  <c r="H179" i="3"/>
  <c r="K197" i="3"/>
  <c r="J197" i="3"/>
  <c r="I197" i="3"/>
  <c r="F197" i="3"/>
  <c r="H197" i="3"/>
  <c r="J171" i="3"/>
  <c r="I171" i="3"/>
  <c r="K171" i="3"/>
  <c r="H171" i="3"/>
  <c r="F171" i="3"/>
  <c r="I184" i="3"/>
  <c r="F184" i="3"/>
  <c r="H184" i="3"/>
  <c r="J184" i="3"/>
  <c r="K184" i="3"/>
  <c r="J261" i="3"/>
  <c r="I261" i="3"/>
  <c r="K261" i="3"/>
  <c r="H261" i="3"/>
  <c r="F261" i="3"/>
  <c r="K199" i="3"/>
  <c r="J199" i="3"/>
  <c r="I199" i="3"/>
  <c r="H199" i="3"/>
  <c r="F199" i="3"/>
  <c r="K305" i="3"/>
  <c r="J305" i="3"/>
  <c r="I305" i="3"/>
  <c r="H305" i="3"/>
  <c r="F305" i="3"/>
  <c r="K376" i="3"/>
  <c r="I376" i="3"/>
  <c r="J376" i="3"/>
  <c r="F376" i="3"/>
  <c r="H376" i="3"/>
  <c r="F668" i="3"/>
  <c r="H668" i="3"/>
  <c r="J668" i="3"/>
  <c r="K668" i="3"/>
  <c r="I668" i="3"/>
  <c r="K782" i="3"/>
  <c r="F782" i="3"/>
  <c r="H782" i="3"/>
  <c r="J782" i="3"/>
  <c r="I782" i="3"/>
  <c r="K363" i="3"/>
  <c r="F363" i="3"/>
  <c r="J363" i="3"/>
  <c r="H363" i="3"/>
  <c r="I363" i="3"/>
  <c r="I311" i="3"/>
  <c r="K311" i="3"/>
  <c r="J311" i="3"/>
  <c r="F311" i="3"/>
  <c r="H311" i="3"/>
  <c r="J979" i="3"/>
  <c r="F979" i="3"/>
  <c r="I979" i="3"/>
  <c r="H979" i="3"/>
  <c r="K979" i="3"/>
  <c r="J304" i="3"/>
  <c r="K304" i="3"/>
  <c r="I304" i="3"/>
  <c r="F304" i="3"/>
  <c r="H304" i="3"/>
  <c r="K348" i="3"/>
  <c r="I348" i="3"/>
  <c r="J348" i="3"/>
  <c r="F348" i="3"/>
  <c r="H348" i="3"/>
  <c r="K679" i="3"/>
  <c r="I679" i="3"/>
  <c r="J679" i="3"/>
  <c r="F679" i="3"/>
  <c r="H679" i="3"/>
  <c r="J418" i="3"/>
  <c r="I418" i="3"/>
  <c r="F418" i="3"/>
  <c r="K418" i="3"/>
  <c r="H418" i="3"/>
  <c r="J327" i="3"/>
  <c r="I327" i="3"/>
  <c r="K327" i="3"/>
  <c r="F327" i="3"/>
  <c r="H327" i="3"/>
  <c r="I519" i="3"/>
  <c r="F519" i="3"/>
  <c r="K519" i="3"/>
  <c r="J519" i="3"/>
  <c r="H519" i="3"/>
  <c r="J996" i="3"/>
  <c r="F996" i="3"/>
  <c r="H996" i="3"/>
  <c r="K996" i="3"/>
  <c r="I996" i="3"/>
  <c r="K482" i="3"/>
  <c r="I482" i="3"/>
  <c r="H482" i="3"/>
  <c r="J482" i="3"/>
  <c r="F482" i="3"/>
  <c r="H597" i="3"/>
  <c r="J597" i="3"/>
  <c r="F597" i="3"/>
  <c r="K597" i="3"/>
  <c r="I597" i="3"/>
  <c r="I736" i="3"/>
  <c r="F736" i="3"/>
  <c r="J736" i="3"/>
  <c r="H736" i="3"/>
  <c r="K736" i="3"/>
  <c r="H485" i="3"/>
  <c r="K485" i="3"/>
  <c r="F485" i="3"/>
  <c r="I485" i="3"/>
  <c r="J485" i="3"/>
  <c r="J693" i="3"/>
  <c r="H693" i="3"/>
  <c r="K693" i="3"/>
  <c r="I693" i="3"/>
  <c r="F693" i="3"/>
  <c r="F729" i="3"/>
  <c r="H729" i="3"/>
  <c r="I729" i="3"/>
  <c r="K729" i="3"/>
  <c r="J729" i="3"/>
  <c r="I900" i="3"/>
  <c r="K900" i="3"/>
  <c r="F900" i="3"/>
  <c r="J900" i="3"/>
  <c r="H900" i="3"/>
  <c r="I976" i="3"/>
  <c r="K976" i="3"/>
  <c r="J976" i="3"/>
  <c r="F976" i="3"/>
  <c r="H976" i="3"/>
  <c r="K814" i="3"/>
  <c r="I814" i="3"/>
  <c r="F814" i="3"/>
  <c r="J814" i="3"/>
  <c r="H814" i="3"/>
  <c r="J567" i="3"/>
  <c r="I567" i="3"/>
  <c r="F567" i="3"/>
  <c r="K567" i="3"/>
  <c r="H567" i="3"/>
  <c r="K870" i="3"/>
  <c r="F870" i="3"/>
  <c r="H870" i="3"/>
  <c r="J870" i="3"/>
  <c r="I870" i="3"/>
  <c r="J973" i="3"/>
  <c r="H973" i="3"/>
  <c r="I973" i="3"/>
  <c r="F973" i="3"/>
  <c r="K973" i="3"/>
  <c r="I962" i="3"/>
  <c r="H962" i="3"/>
  <c r="J962" i="3"/>
  <c r="K962" i="3"/>
  <c r="F962" i="3"/>
  <c r="K592" i="3"/>
  <c r="J592" i="3"/>
  <c r="I592" i="3"/>
  <c r="H592" i="3"/>
  <c r="F592" i="3"/>
  <c r="H926" i="3"/>
  <c r="F926" i="3"/>
  <c r="K926" i="3"/>
  <c r="J926" i="3"/>
  <c r="I926" i="3"/>
  <c r="F766" i="3"/>
  <c r="J766" i="3"/>
  <c r="H766" i="3"/>
  <c r="K766" i="3"/>
  <c r="I766" i="3"/>
  <c r="K894" i="8"/>
  <c r="J894" i="8"/>
  <c r="K742" i="8"/>
  <c r="J742" i="8"/>
  <c r="K51" i="3"/>
  <c r="H51" i="3"/>
  <c r="J51" i="3"/>
  <c r="F51" i="3"/>
  <c r="I51" i="3"/>
  <c r="J56" i="3"/>
  <c r="K56" i="3"/>
  <c r="F56" i="3"/>
  <c r="H56" i="3"/>
  <c r="I56" i="3"/>
  <c r="J10" i="3"/>
  <c r="K10" i="3"/>
  <c r="I10" i="3"/>
  <c r="H10" i="3"/>
  <c r="F10" i="3"/>
  <c r="I91" i="3"/>
  <c r="H91" i="3"/>
  <c r="J91" i="3"/>
  <c r="K91" i="3"/>
  <c r="F91" i="3"/>
  <c r="J28" i="3"/>
  <c r="H28" i="3"/>
  <c r="K28" i="3"/>
  <c r="I28" i="3"/>
  <c r="F28" i="3"/>
  <c r="K42" i="3"/>
  <c r="H42" i="3"/>
  <c r="J42" i="3"/>
  <c r="F42" i="3"/>
  <c r="I42" i="3"/>
  <c r="J104" i="3"/>
  <c r="K104" i="3"/>
  <c r="I104" i="3"/>
  <c r="F104" i="3"/>
  <c r="H104" i="3"/>
  <c r="K158" i="3"/>
  <c r="J158" i="3"/>
  <c r="I158" i="3"/>
  <c r="H158" i="3"/>
  <c r="F158" i="3"/>
  <c r="J260" i="3"/>
  <c r="I260" i="3"/>
  <c r="K260" i="3"/>
  <c r="H260" i="3"/>
  <c r="F260" i="3"/>
  <c r="I240" i="3"/>
  <c r="J240" i="3"/>
  <c r="K240" i="3"/>
  <c r="F240" i="3"/>
  <c r="H240" i="3"/>
  <c r="J263" i="3"/>
  <c r="K263" i="3"/>
  <c r="I263" i="3"/>
  <c r="H263" i="3"/>
  <c r="F263" i="3"/>
  <c r="I186" i="3"/>
  <c r="J186" i="3"/>
  <c r="K186" i="3"/>
  <c r="F186" i="3"/>
  <c r="H186" i="3"/>
  <c r="K293" i="3"/>
  <c r="J293" i="3"/>
  <c r="I293" i="3"/>
  <c r="F293" i="3"/>
  <c r="H293" i="3"/>
  <c r="I203" i="3"/>
  <c r="J203" i="3"/>
  <c r="K203" i="3"/>
  <c r="H203" i="3"/>
  <c r="F203" i="3"/>
  <c r="J202" i="3"/>
  <c r="K202" i="3"/>
  <c r="I202" i="3"/>
  <c r="F202" i="3"/>
  <c r="H202" i="3"/>
  <c r="K241" i="3"/>
  <c r="I241" i="3"/>
  <c r="J241" i="3"/>
  <c r="F241" i="3"/>
  <c r="H241" i="3"/>
  <c r="K189" i="3"/>
  <c r="J189" i="3"/>
  <c r="I189" i="3"/>
  <c r="F189" i="3"/>
  <c r="H189" i="3"/>
  <c r="J341" i="3"/>
  <c r="F341" i="3"/>
  <c r="I341" i="3"/>
  <c r="H341" i="3"/>
  <c r="K341" i="3"/>
  <c r="F306" i="3"/>
  <c r="K306" i="3"/>
  <c r="H306" i="3"/>
  <c r="J306" i="3"/>
  <c r="I306" i="3"/>
  <c r="H915" i="3"/>
  <c r="K915" i="3"/>
  <c r="J915" i="3"/>
  <c r="I915" i="3"/>
  <c r="F915" i="3"/>
  <c r="H441" i="3"/>
  <c r="I441" i="3"/>
  <c r="F441" i="3"/>
  <c r="J441" i="3"/>
  <c r="K441" i="3"/>
  <c r="K382" i="3"/>
  <c r="F382" i="3"/>
  <c r="I382" i="3"/>
  <c r="H382" i="3"/>
  <c r="J382" i="3"/>
  <c r="K355" i="3"/>
  <c r="J355" i="3"/>
  <c r="I355" i="3"/>
  <c r="F355" i="3"/>
  <c r="H355" i="3"/>
  <c r="H820" i="3"/>
  <c r="F820" i="3"/>
  <c r="J820" i="3"/>
  <c r="I820" i="3"/>
  <c r="K820" i="3"/>
  <c r="K318" i="3"/>
  <c r="H318" i="3"/>
  <c r="I318" i="3"/>
  <c r="F318" i="3"/>
  <c r="J318" i="3"/>
  <c r="K326" i="3"/>
  <c r="J326" i="3"/>
  <c r="I326" i="3"/>
  <c r="F326" i="3"/>
  <c r="H326" i="3"/>
  <c r="H828" i="3"/>
  <c r="K828" i="3"/>
  <c r="F828" i="3"/>
  <c r="J828" i="3"/>
  <c r="I828" i="3"/>
  <c r="J329" i="3"/>
  <c r="K329" i="3"/>
  <c r="I329" i="3"/>
  <c r="H329" i="3"/>
  <c r="F329" i="3"/>
  <c r="I397" i="3"/>
  <c r="K397" i="3"/>
  <c r="J397" i="3"/>
  <c r="H397" i="3"/>
  <c r="F397" i="3"/>
  <c r="O992" i="2"/>
  <c r="F1000" i="3"/>
  <c r="K1000" i="3"/>
  <c r="J1000" i="3"/>
  <c r="H1000" i="3"/>
  <c r="N992" i="2"/>
  <c r="I1000" i="3"/>
  <c r="J542" i="3"/>
  <c r="F542" i="3"/>
  <c r="K542" i="3"/>
  <c r="I542" i="3"/>
  <c r="H542" i="3"/>
  <c r="I497" i="3"/>
  <c r="H497" i="3"/>
  <c r="K497" i="3"/>
  <c r="F497" i="3"/>
  <c r="J497" i="3"/>
  <c r="I424" i="3"/>
  <c r="K424" i="3"/>
  <c r="J424" i="3"/>
  <c r="H424" i="3"/>
  <c r="F424" i="3"/>
  <c r="J916" i="3"/>
  <c r="H916" i="3"/>
  <c r="I916" i="3"/>
  <c r="K916" i="3"/>
  <c r="F916" i="3"/>
  <c r="F492" i="3"/>
  <c r="I492" i="3"/>
  <c r="H492" i="3"/>
  <c r="J492" i="3"/>
  <c r="K492" i="3"/>
  <c r="I935" i="3"/>
  <c r="J935" i="3"/>
  <c r="H935" i="3"/>
  <c r="F935" i="3"/>
  <c r="K935" i="3"/>
  <c r="J789" i="3"/>
  <c r="H789" i="3"/>
  <c r="K789" i="3"/>
  <c r="I789" i="3"/>
  <c r="F789" i="3"/>
  <c r="I862" i="3"/>
  <c r="H862" i="3"/>
  <c r="F862" i="3"/>
  <c r="K862" i="3"/>
  <c r="J862" i="3"/>
  <c r="H639" i="3"/>
  <c r="J639" i="3"/>
  <c r="F639" i="3"/>
  <c r="I639" i="3"/>
  <c r="K639" i="3"/>
  <c r="H646" i="3"/>
  <c r="K646" i="3"/>
  <c r="F646" i="3"/>
  <c r="J646" i="3"/>
  <c r="I646" i="3"/>
  <c r="K932" i="3"/>
  <c r="F932" i="3"/>
  <c r="J932" i="3"/>
  <c r="I932" i="3"/>
  <c r="H932" i="3"/>
  <c r="I882" i="3"/>
  <c r="H882" i="3"/>
  <c r="F882" i="3"/>
  <c r="J882" i="3"/>
  <c r="K882" i="3"/>
  <c r="I808" i="3"/>
  <c r="H808" i="3"/>
  <c r="K808" i="3"/>
  <c r="F808" i="3"/>
  <c r="J808" i="3"/>
  <c r="I727" i="3"/>
  <c r="F727" i="3"/>
  <c r="J727" i="3"/>
  <c r="H727" i="3"/>
  <c r="K727" i="3"/>
  <c r="J947" i="3"/>
  <c r="I947" i="3"/>
  <c r="H947" i="3"/>
  <c r="K947" i="3"/>
  <c r="F947" i="3"/>
  <c r="I997" i="3"/>
  <c r="F997" i="3"/>
  <c r="H997" i="3"/>
  <c r="K997" i="3"/>
  <c r="J997" i="3"/>
  <c r="K752" i="3"/>
  <c r="J752" i="3"/>
  <c r="I752" i="3"/>
  <c r="F752" i="3"/>
  <c r="H752" i="3"/>
  <c r="I830" i="3"/>
  <c r="J830" i="3"/>
  <c r="K830" i="3"/>
  <c r="H830" i="3"/>
  <c r="F830" i="3"/>
  <c r="I421" i="3"/>
  <c r="K421" i="3"/>
  <c r="J421" i="3"/>
  <c r="F421" i="3"/>
  <c r="H421" i="3"/>
  <c r="K911" i="3"/>
  <c r="H911" i="3"/>
  <c r="I911" i="3"/>
  <c r="J911" i="3"/>
  <c r="F911" i="3"/>
  <c r="K444" i="3"/>
  <c r="I444" i="3"/>
  <c r="J444" i="3"/>
  <c r="H444" i="3"/>
  <c r="F444" i="3"/>
  <c r="J716" i="3"/>
  <c r="I716" i="3"/>
  <c r="K716" i="3"/>
  <c r="H716" i="3"/>
  <c r="F716" i="3"/>
  <c r="K889" i="8"/>
  <c r="J889" i="8"/>
  <c r="K872" i="8"/>
  <c r="J872" i="8"/>
  <c r="K33" i="3"/>
  <c r="F33" i="3"/>
  <c r="I33" i="3"/>
  <c r="J33" i="3"/>
  <c r="H33" i="3"/>
  <c r="J96" i="3"/>
  <c r="K96" i="3"/>
  <c r="F96" i="3"/>
  <c r="I96" i="3"/>
  <c r="H96" i="3"/>
  <c r="H103" i="3"/>
  <c r="I103" i="3"/>
  <c r="J103" i="3"/>
  <c r="F103" i="3"/>
  <c r="K103" i="3"/>
  <c r="I73" i="3"/>
  <c r="J73" i="3"/>
  <c r="F73" i="3"/>
  <c r="K73" i="3"/>
  <c r="H73" i="3"/>
  <c r="H47" i="3"/>
  <c r="F47" i="3"/>
  <c r="K47" i="3"/>
  <c r="I47" i="3"/>
  <c r="J47" i="3"/>
  <c r="J32" i="3"/>
  <c r="K32" i="3"/>
  <c r="F32" i="3"/>
  <c r="H32" i="3"/>
  <c r="I32" i="3"/>
  <c r="I105" i="3"/>
  <c r="F105" i="3"/>
  <c r="K105" i="3"/>
  <c r="H105" i="3"/>
  <c r="J105" i="3"/>
  <c r="K156" i="3"/>
  <c r="I156" i="3"/>
  <c r="H156" i="3"/>
  <c r="J156" i="3"/>
  <c r="F156" i="3"/>
  <c r="I268" i="3"/>
  <c r="K268" i="3"/>
  <c r="J268" i="3"/>
  <c r="H268" i="3"/>
  <c r="F268" i="3"/>
  <c r="K190" i="3"/>
  <c r="J190" i="3"/>
  <c r="I190" i="3"/>
  <c r="F190" i="3"/>
  <c r="H190" i="3"/>
  <c r="J288" i="3"/>
  <c r="I288" i="3"/>
  <c r="K288" i="3"/>
  <c r="H288" i="3"/>
  <c r="F288" i="3"/>
  <c r="I180" i="3"/>
  <c r="J180" i="3"/>
  <c r="K180" i="3"/>
  <c r="H180" i="3"/>
  <c r="F180" i="3"/>
  <c r="J289" i="3"/>
  <c r="I289" i="3"/>
  <c r="K289" i="3"/>
  <c r="H289" i="3"/>
  <c r="F289" i="3"/>
  <c r="K234" i="3"/>
  <c r="J234" i="3"/>
  <c r="I234" i="3"/>
  <c r="F234" i="3"/>
  <c r="H234" i="3"/>
  <c r="K224" i="3"/>
  <c r="I224" i="3"/>
  <c r="J224" i="3"/>
  <c r="H224" i="3"/>
  <c r="F224" i="3"/>
  <c r="I246" i="3"/>
  <c r="K246" i="3"/>
  <c r="J246" i="3"/>
  <c r="H246" i="3"/>
  <c r="F246" i="3"/>
  <c r="K228" i="3"/>
  <c r="J228" i="3"/>
  <c r="I228" i="3"/>
  <c r="H228" i="3"/>
  <c r="F228" i="3"/>
  <c r="J356" i="3"/>
  <c r="K356" i="3"/>
  <c r="I356" i="3"/>
  <c r="F356" i="3"/>
  <c r="H356" i="3"/>
  <c r="I387" i="3"/>
  <c r="K387" i="3"/>
  <c r="J387" i="3"/>
  <c r="F387" i="3"/>
  <c r="H387" i="3"/>
  <c r="K709" i="3"/>
  <c r="F709" i="3"/>
  <c r="J709" i="3"/>
  <c r="H709" i="3"/>
  <c r="I709" i="3"/>
  <c r="K409" i="3"/>
  <c r="H409" i="3"/>
  <c r="J409" i="3"/>
  <c r="I409" i="3"/>
  <c r="F409" i="3"/>
  <c r="I358" i="3"/>
  <c r="H358" i="3"/>
  <c r="K358" i="3"/>
  <c r="J358" i="3"/>
  <c r="F358" i="3"/>
  <c r="I391" i="3"/>
  <c r="J391" i="3"/>
  <c r="K391" i="3"/>
  <c r="F391" i="3"/>
  <c r="H391" i="3"/>
  <c r="F849" i="3"/>
  <c r="J849" i="3"/>
  <c r="H849" i="3"/>
  <c r="I849" i="3"/>
  <c r="K849" i="3"/>
  <c r="J321" i="3"/>
  <c r="I321" i="3"/>
  <c r="K321" i="3"/>
  <c r="F321" i="3"/>
  <c r="H321" i="3"/>
  <c r="K325" i="3"/>
  <c r="I325" i="3"/>
  <c r="J325" i="3"/>
  <c r="F325" i="3"/>
  <c r="H325" i="3"/>
  <c r="K618" i="3"/>
  <c r="H618" i="3"/>
  <c r="J618" i="3"/>
  <c r="I618" i="3"/>
  <c r="F618" i="3"/>
  <c r="J364" i="3"/>
  <c r="I364" i="3"/>
  <c r="K364" i="3"/>
  <c r="F364" i="3"/>
  <c r="H364" i="3"/>
  <c r="I395" i="3"/>
  <c r="K395" i="3"/>
  <c r="J395" i="3"/>
  <c r="H395" i="3"/>
  <c r="F395" i="3"/>
  <c r="K775" i="3"/>
  <c r="H775" i="3"/>
  <c r="J775" i="3"/>
  <c r="I775" i="3"/>
  <c r="F775" i="3"/>
  <c r="F918" i="3"/>
  <c r="K918" i="3"/>
  <c r="I918" i="3"/>
  <c r="J918" i="3"/>
  <c r="H918" i="3"/>
  <c r="I473" i="3"/>
  <c r="K473" i="3"/>
  <c r="J473" i="3"/>
  <c r="H473" i="3"/>
  <c r="F473" i="3"/>
  <c r="K509" i="3"/>
  <c r="I509" i="3"/>
  <c r="H509" i="3"/>
  <c r="J509" i="3"/>
  <c r="F509" i="3"/>
  <c r="H955" i="3"/>
  <c r="I955" i="3"/>
  <c r="J955" i="3"/>
  <c r="K955" i="3"/>
  <c r="F955" i="3"/>
  <c r="J731" i="3"/>
  <c r="K731" i="3"/>
  <c r="H731" i="3"/>
  <c r="I731" i="3"/>
  <c r="F731" i="3"/>
  <c r="J833" i="3"/>
  <c r="I833" i="3"/>
  <c r="H833" i="3"/>
  <c r="K833" i="3"/>
  <c r="F833" i="3"/>
  <c r="J804" i="3"/>
  <c r="H804" i="3"/>
  <c r="K804" i="3"/>
  <c r="I804" i="3"/>
  <c r="F804" i="3"/>
  <c r="J835" i="3"/>
  <c r="I835" i="3"/>
  <c r="H835" i="3"/>
  <c r="K835" i="3"/>
  <c r="F835" i="3"/>
  <c r="K514" i="3"/>
  <c r="H514" i="3"/>
  <c r="I514" i="3"/>
  <c r="F514" i="3"/>
  <c r="J514" i="3"/>
  <c r="F692" i="3"/>
  <c r="I692" i="3"/>
  <c r="J692" i="3"/>
  <c r="H692" i="3"/>
  <c r="K692" i="3"/>
  <c r="I703" i="3"/>
  <c r="F703" i="3"/>
  <c r="J703" i="3"/>
  <c r="H703" i="3"/>
  <c r="K703" i="3"/>
  <c r="K990" i="3"/>
  <c r="I990" i="3"/>
  <c r="J990" i="3"/>
  <c r="F990" i="3"/>
  <c r="H990" i="3"/>
  <c r="J574" i="3"/>
  <c r="K574" i="3"/>
  <c r="I574" i="3"/>
  <c r="H574" i="3"/>
  <c r="F574" i="3"/>
  <c r="I737" i="3"/>
  <c r="F737" i="3"/>
  <c r="K737" i="3"/>
  <c r="H737" i="3"/>
  <c r="J737" i="3"/>
  <c r="K802" i="3"/>
  <c r="F802" i="3"/>
  <c r="J802" i="3"/>
  <c r="H802" i="3"/>
  <c r="I802" i="3"/>
  <c r="F601" i="3"/>
  <c r="I601" i="3"/>
  <c r="H601" i="3"/>
  <c r="J601" i="3"/>
  <c r="K601" i="3"/>
  <c r="J901" i="8"/>
  <c r="K901" i="8"/>
  <c r="J772" i="8"/>
  <c r="K772" i="8"/>
  <c r="K988" i="8"/>
  <c r="J988" i="8"/>
  <c r="J722" i="8"/>
  <c r="K722" i="8"/>
  <c r="K760" i="8"/>
  <c r="J760" i="8"/>
  <c r="J57" i="3"/>
  <c r="F57" i="3"/>
  <c r="K57" i="3"/>
  <c r="H57" i="3"/>
  <c r="I57" i="3"/>
  <c r="K75" i="3"/>
  <c r="F75" i="3"/>
  <c r="J75" i="3"/>
  <c r="H75" i="3"/>
  <c r="I75" i="3"/>
  <c r="F93" i="3"/>
  <c r="I93" i="3"/>
  <c r="K93" i="3"/>
  <c r="H93" i="3"/>
  <c r="J93" i="3"/>
  <c r="F62" i="3"/>
  <c r="K62" i="3"/>
  <c r="H62" i="3"/>
  <c r="J62" i="3"/>
  <c r="I62" i="3"/>
  <c r="F6" i="3"/>
  <c r="J6" i="3"/>
  <c r="H6" i="3"/>
  <c r="K6" i="3"/>
  <c r="I6" i="3"/>
  <c r="J36" i="3"/>
  <c r="I36" i="3"/>
  <c r="K36" i="3"/>
  <c r="H36" i="3"/>
  <c r="F36" i="3"/>
  <c r="J46" i="3"/>
  <c r="F46" i="3"/>
  <c r="K46" i="3"/>
  <c r="H46" i="3"/>
  <c r="I46" i="3"/>
  <c r="J150" i="3"/>
  <c r="K150" i="3"/>
  <c r="I150" i="3"/>
  <c r="H150" i="3"/>
  <c r="F150" i="3"/>
  <c r="I253" i="3"/>
  <c r="K253" i="3"/>
  <c r="J253" i="3"/>
  <c r="H253" i="3"/>
  <c r="F253" i="3"/>
  <c r="K205" i="3"/>
  <c r="J205" i="3"/>
  <c r="I205" i="3"/>
  <c r="H205" i="3"/>
  <c r="F205" i="3"/>
  <c r="J272" i="3"/>
  <c r="I272" i="3"/>
  <c r="K272" i="3"/>
  <c r="F272" i="3"/>
  <c r="H272" i="3"/>
  <c r="K222" i="3"/>
  <c r="J222" i="3"/>
  <c r="F222" i="3"/>
  <c r="I222" i="3"/>
  <c r="H222" i="3"/>
  <c r="I276" i="3"/>
  <c r="K276" i="3"/>
  <c r="J276" i="3"/>
  <c r="F276" i="3"/>
  <c r="H276" i="3"/>
  <c r="K192" i="3"/>
  <c r="J192" i="3"/>
  <c r="I192" i="3"/>
  <c r="H192" i="3"/>
  <c r="F192" i="3"/>
  <c r="I281" i="3"/>
  <c r="J281" i="3"/>
  <c r="K281" i="3"/>
  <c r="F281" i="3"/>
  <c r="H281" i="3"/>
  <c r="J165" i="3"/>
  <c r="H165" i="3"/>
  <c r="K165" i="3"/>
  <c r="F165" i="3"/>
  <c r="I165" i="3"/>
  <c r="K38" i="3"/>
  <c r="H38" i="3"/>
  <c r="I38" i="3"/>
  <c r="J38" i="3"/>
  <c r="F38" i="3"/>
  <c r="I357" i="3"/>
  <c r="H357" i="3"/>
  <c r="J357" i="3"/>
  <c r="F357" i="3"/>
  <c r="K357" i="3"/>
  <c r="K333" i="3"/>
  <c r="I333" i="3"/>
  <c r="J333" i="3"/>
  <c r="H333" i="3"/>
  <c r="F333" i="3"/>
  <c r="F750" i="3"/>
  <c r="K750" i="3"/>
  <c r="I750" i="3"/>
  <c r="J750" i="3"/>
  <c r="H750" i="3"/>
  <c r="K420" i="3"/>
  <c r="I420" i="3"/>
  <c r="J420" i="3"/>
  <c r="F420" i="3"/>
  <c r="H420" i="3"/>
  <c r="J352" i="3"/>
  <c r="H352" i="3"/>
  <c r="K352" i="3"/>
  <c r="I352" i="3"/>
  <c r="F352" i="3"/>
  <c r="J471" i="3"/>
  <c r="I471" i="3"/>
  <c r="K471" i="3"/>
  <c r="H471" i="3"/>
  <c r="F471" i="3"/>
  <c r="K436" i="3"/>
  <c r="J436" i="3"/>
  <c r="I436" i="3"/>
  <c r="H436" i="3"/>
  <c r="F436" i="3"/>
  <c r="I331" i="3"/>
  <c r="J331" i="3"/>
  <c r="K331" i="3"/>
  <c r="F331" i="3"/>
  <c r="H331" i="3"/>
  <c r="I354" i="3"/>
  <c r="J354" i="3"/>
  <c r="K354" i="3"/>
  <c r="H354" i="3"/>
  <c r="F354" i="3"/>
  <c r="J428" i="3"/>
  <c r="K428" i="3"/>
  <c r="I428" i="3"/>
  <c r="H428" i="3"/>
  <c r="F428" i="3"/>
  <c r="I340" i="3"/>
  <c r="J340" i="3"/>
  <c r="H340" i="3"/>
  <c r="K340" i="3"/>
  <c r="F340" i="3"/>
  <c r="K394" i="3"/>
  <c r="H394" i="3"/>
  <c r="I394" i="3"/>
  <c r="J394" i="3"/>
  <c r="F394" i="3"/>
  <c r="K713" i="3"/>
  <c r="J713" i="3"/>
  <c r="I713" i="3"/>
  <c r="H713" i="3"/>
  <c r="F713" i="3"/>
  <c r="I901" i="3"/>
  <c r="K901" i="3"/>
  <c r="H901" i="3"/>
  <c r="J901" i="3"/>
  <c r="F901" i="3"/>
  <c r="H969" i="3"/>
  <c r="K969" i="3"/>
  <c r="I969" i="3"/>
  <c r="F969" i="3"/>
  <c r="J969" i="3"/>
  <c r="I734" i="3"/>
  <c r="K734" i="3"/>
  <c r="H734" i="3"/>
  <c r="J734" i="3"/>
  <c r="F734" i="3"/>
  <c r="I460" i="3"/>
  <c r="J460" i="3"/>
  <c r="K460" i="3"/>
  <c r="F460" i="3"/>
  <c r="H460" i="3"/>
  <c r="I869" i="3"/>
  <c r="K869" i="3"/>
  <c r="H869" i="3"/>
  <c r="J869" i="3"/>
  <c r="F869" i="3"/>
  <c r="I648" i="3"/>
  <c r="J648" i="3"/>
  <c r="F648" i="3"/>
  <c r="K648" i="3"/>
  <c r="H648" i="3"/>
  <c r="J738" i="3"/>
  <c r="I738" i="3"/>
  <c r="F738" i="3"/>
  <c r="K738" i="3"/>
  <c r="H738" i="3"/>
  <c r="I818" i="3"/>
  <c r="K818" i="3"/>
  <c r="J818" i="3"/>
  <c r="F818" i="3"/>
  <c r="H818" i="3"/>
  <c r="K805" i="3"/>
  <c r="F805" i="3"/>
  <c r="I805" i="3"/>
  <c r="J805" i="3"/>
  <c r="H805" i="3"/>
  <c r="F657" i="3"/>
  <c r="J657" i="3"/>
  <c r="K657" i="3"/>
  <c r="H657" i="3"/>
  <c r="I657" i="3"/>
  <c r="H717" i="3"/>
  <c r="K717" i="3"/>
  <c r="F717" i="3"/>
  <c r="J717" i="3"/>
  <c r="I717" i="3"/>
  <c r="H884" i="3"/>
  <c r="K884" i="3"/>
  <c r="J884" i="3"/>
  <c r="F884" i="3"/>
  <c r="I884" i="3"/>
  <c r="H844" i="3"/>
  <c r="K844" i="3"/>
  <c r="F844" i="3"/>
  <c r="I844" i="3"/>
  <c r="J844" i="3"/>
  <c r="J468" i="3"/>
  <c r="I468" i="3"/>
  <c r="K468" i="3"/>
  <c r="H468" i="3"/>
  <c r="F468" i="3"/>
  <c r="J513" i="3"/>
  <c r="K513" i="3"/>
  <c r="I513" i="3"/>
  <c r="H513" i="3"/>
  <c r="F513" i="3"/>
  <c r="K579" i="3"/>
  <c r="J579" i="3"/>
  <c r="H579" i="3"/>
  <c r="F579" i="3"/>
  <c r="I579" i="3"/>
  <c r="J31" i="3"/>
  <c r="H31" i="3"/>
  <c r="I31" i="3"/>
  <c r="K31" i="3"/>
  <c r="F31" i="3"/>
  <c r="J85" i="3"/>
  <c r="F85" i="3"/>
  <c r="I85" i="3"/>
  <c r="K85" i="3"/>
  <c r="H85" i="3"/>
  <c r="H77" i="3"/>
  <c r="I77" i="3"/>
  <c r="J77" i="3"/>
  <c r="F77" i="3"/>
  <c r="K77" i="3"/>
  <c r="J25" i="3"/>
  <c r="K25" i="3"/>
  <c r="I25" i="3"/>
  <c r="H25" i="3"/>
  <c r="F25" i="3"/>
  <c r="K9" i="3"/>
  <c r="J9" i="3"/>
  <c r="F9" i="3"/>
  <c r="I9" i="3"/>
  <c r="H9" i="3"/>
  <c r="J55" i="3"/>
  <c r="I55" i="3"/>
  <c r="K55" i="3"/>
  <c r="H55" i="3"/>
  <c r="F55" i="3"/>
  <c r="I98" i="3"/>
  <c r="F98" i="3"/>
  <c r="K98" i="3"/>
  <c r="H98" i="3"/>
  <c r="J98" i="3"/>
  <c r="J149" i="3"/>
  <c r="K149" i="3"/>
  <c r="I149" i="3"/>
  <c r="F149" i="3"/>
  <c r="H149" i="3"/>
  <c r="J254" i="3"/>
  <c r="K254" i="3"/>
  <c r="I254" i="3"/>
  <c r="H254" i="3"/>
  <c r="F254" i="3"/>
  <c r="I229" i="3"/>
  <c r="K229" i="3"/>
  <c r="J229" i="3"/>
  <c r="H229" i="3"/>
  <c r="F229" i="3"/>
  <c r="J286" i="3"/>
  <c r="K286" i="3"/>
  <c r="I286" i="3"/>
  <c r="H286" i="3"/>
  <c r="F286" i="3"/>
  <c r="K238" i="3"/>
  <c r="J238" i="3"/>
  <c r="I238" i="3"/>
  <c r="F238" i="3"/>
  <c r="H238" i="3"/>
  <c r="K274" i="3"/>
  <c r="J274" i="3"/>
  <c r="I274" i="3"/>
  <c r="H274" i="3"/>
  <c r="F274" i="3"/>
  <c r="K244" i="3"/>
  <c r="I244" i="3"/>
  <c r="J244" i="3"/>
  <c r="H244" i="3"/>
  <c r="F244" i="3"/>
  <c r="I298" i="3"/>
  <c r="F298" i="3"/>
  <c r="J298" i="3"/>
  <c r="H298" i="3"/>
  <c r="K298" i="3"/>
  <c r="J231" i="3"/>
  <c r="I231" i="3"/>
  <c r="K231" i="3"/>
  <c r="F231" i="3"/>
  <c r="H231" i="3"/>
  <c r="J209" i="3"/>
  <c r="K209" i="3"/>
  <c r="I209" i="3"/>
  <c r="H209" i="3"/>
  <c r="F209" i="3"/>
  <c r="K317" i="3"/>
  <c r="J317" i="3"/>
  <c r="I317" i="3"/>
  <c r="H317" i="3"/>
  <c r="F317" i="3"/>
  <c r="F370" i="3"/>
  <c r="J370" i="3"/>
  <c r="H370" i="3"/>
  <c r="I370" i="3"/>
  <c r="K370" i="3"/>
  <c r="J720" i="3"/>
  <c r="H720" i="3"/>
  <c r="I720" i="3"/>
  <c r="K720" i="3"/>
  <c r="F720" i="3"/>
  <c r="K415" i="3"/>
  <c r="J415" i="3"/>
  <c r="I415" i="3"/>
  <c r="F415" i="3"/>
  <c r="H415" i="3"/>
  <c r="K307" i="3"/>
  <c r="J307" i="3"/>
  <c r="I307" i="3"/>
  <c r="H307" i="3"/>
  <c r="F307" i="3"/>
  <c r="K423" i="3"/>
  <c r="I423" i="3"/>
  <c r="J423" i="3"/>
  <c r="H423" i="3"/>
  <c r="F423" i="3"/>
  <c r="J411" i="3"/>
  <c r="K411" i="3"/>
  <c r="I411" i="3"/>
  <c r="F411" i="3"/>
  <c r="H411" i="3"/>
  <c r="K301" i="3"/>
  <c r="J301" i="3"/>
  <c r="I301" i="3"/>
  <c r="H301" i="3"/>
  <c r="F301" i="3"/>
  <c r="I385" i="3"/>
  <c r="J385" i="3"/>
  <c r="K385" i="3"/>
  <c r="F385" i="3"/>
  <c r="H385" i="3"/>
  <c r="F677" i="3"/>
  <c r="K677" i="3"/>
  <c r="J677" i="3"/>
  <c r="H677" i="3"/>
  <c r="I677" i="3"/>
  <c r="J335" i="3"/>
  <c r="K335" i="3"/>
  <c r="I335" i="3"/>
  <c r="H335" i="3"/>
  <c r="F335" i="3"/>
  <c r="I375" i="3"/>
  <c r="K375" i="3"/>
  <c r="J375" i="3"/>
  <c r="H375" i="3"/>
  <c r="F375" i="3"/>
  <c r="F723" i="3"/>
  <c r="J723" i="3"/>
  <c r="H723" i="3"/>
  <c r="K723" i="3"/>
  <c r="I723" i="3"/>
  <c r="I953" i="3"/>
  <c r="K953" i="3"/>
  <c r="F953" i="3"/>
  <c r="J953" i="3"/>
  <c r="H953" i="3"/>
  <c r="H938" i="3"/>
  <c r="J938" i="3"/>
  <c r="K938" i="3"/>
  <c r="F938" i="3"/>
  <c r="I938" i="3"/>
  <c r="K767" i="3"/>
  <c r="H767" i="3"/>
  <c r="J767" i="3"/>
  <c r="I767" i="3"/>
  <c r="F767" i="3"/>
  <c r="I896" i="3"/>
  <c r="K896" i="3"/>
  <c r="J896" i="3"/>
  <c r="F896" i="3"/>
  <c r="H896" i="3"/>
  <c r="J483" i="3"/>
  <c r="K483" i="3"/>
  <c r="I483" i="3"/>
  <c r="F483" i="3"/>
  <c r="H483" i="3"/>
  <c r="K857" i="3"/>
  <c r="H857" i="3"/>
  <c r="J857" i="3"/>
  <c r="I857" i="3"/>
  <c r="F857" i="3"/>
  <c r="F838" i="3"/>
  <c r="K838" i="3"/>
  <c r="H838" i="3"/>
  <c r="I838" i="3"/>
  <c r="J838" i="3"/>
  <c r="I563" i="3"/>
  <c r="F563" i="3"/>
  <c r="J563" i="3"/>
  <c r="H563" i="3"/>
  <c r="K563" i="3"/>
  <c r="H683" i="3"/>
  <c r="F683" i="3"/>
  <c r="K683" i="3"/>
  <c r="J683" i="3"/>
  <c r="I683" i="3"/>
  <c r="F887" i="3"/>
  <c r="K887" i="3"/>
  <c r="H887" i="3"/>
  <c r="J887" i="3"/>
  <c r="I887" i="3"/>
  <c r="J464" i="3"/>
  <c r="K464" i="3"/>
  <c r="I464" i="3"/>
  <c r="H464" i="3"/>
  <c r="F464" i="3"/>
  <c r="J853" i="3"/>
  <c r="F853" i="3"/>
  <c r="H853" i="3"/>
  <c r="I853" i="3"/>
  <c r="K853" i="3"/>
  <c r="F465" i="3"/>
  <c r="I465" i="3"/>
  <c r="H465" i="3"/>
  <c r="J465" i="3"/>
  <c r="K465" i="3"/>
  <c r="J634" i="3"/>
  <c r="K634" i="3"/>
  <c r="I634" i="3"/>
  <c r="H634" i="3"/>
  <c r="F634" i="3"/>
  <c r="K710" i="3"/>
  <c r="F710" i="3"/>
  <c r="H710" i="3"/>
  <c r="J710" i="3"/>
  <c r="I710" i="3"/>
  <c r="H630" i="3"/>
  <c r="K630" i="3"/>
  <c r="F630" i="3"/>
  <c r="I630" i="3"/>
  <c r="J630" i="3"/>
  <c r="J908" i="8"/>
  <c r="K908" i="8"/>
  <c r="K784" i="8"/>
  <c r="J784" i="8"/>
  <c r="J796" i="8"/>
  <c r="K796" i="8"/>
  <c r="K793" i="8"/>
  <c r="J793" i="8"/>
  <c r="I132" i="3"/>
  <c r="J132" i="3"/>
  <c r="F132" i="3"/>
  <c r="K132" i="3"/>
  <c r="H132" i="3"/>
  <c r="K48" i="3"/>
  <c r="J48" i="3"/>
  <c r="I48" i="3"/>
  <c r="H48" i="3"/>
  <c r="F48" i="3"/>
  <c r="K17" i="3"/>
  <c r="F17" i="3"/>
  <c r="I17" i="3"/>
  <c r="J17" i="3"/>
  <c r="H17" i="3"/>
  <c r="K81" i="3"/>
  <c r="J81" i="3"/>
  <c r="H81" i="3"/>
  <c r="F81" i="3"/>
  <c r="I81" i="3"/>
  <c r="J86" i="3"/>
  <c r="K86" i="3"/>
  <c r="H86" i="3"/>
  <c r="I86" i="3"/>
  <c r="F86" i="3"/>
  <c r="J70" i="3"/>
  <c r="K70" i="3"/>
  <c r="I70" i="3"/>
  <c r="H70" i="3"/>
  <c r="F70" i="3"/>
  <c r="K44" i="3"/>
  <c r="J44" i="3"/>
  <c r="F44" i="3"/>
  <c r="I44" i="3"/>
  <c r="H44" i="3"/>
  <c r="I151" i="3"/>
  <c r="J151" i="3"/>
  <c r="K151" i="3"/>
  <c r="H151" i="3"/>
  <c r="F151" i="3"/>
  <c r="I292" i="3"/>
  <c r="K292" i="3"/>
  <c r="J292" i="3"/>
  <c r="H292" i="3"/>
  <c r="F292" i="3"/>
  <c r="K248" i="3"/>
  <c r="I248" i="3"/>
  <c r="J248" i="3"/>
  <c r="H248" i="3"/>
  <c r="F248" i="3"/>
  <c r="H162" i="3"/>
  <c r="I162" i="3"/>
  <c r="K162" i="3"/>
  <c r="F162" i="3"/>
  <c r="J162" i="3"/>
  <c r="I250" i="3"/>
  <c r="K250" i="3"/>
  <c r="J250" i="3"/>
  <c r="H250" i="3"/>
  <c r="F250" i="3"/>
  <c r="J233" i="3"/>
  <c r="K233" i="3"/>
  <c r="I233" i="3"/>
  <c r="F233" i="3"/>
  <c r="H233" i="3"/>
  <c r="J271" i="3"/>
  <c r="F271" i="3"/>
  <c r="I271" i="3"/>
  <c r="H271" i="3"/>
  <c r="K271" i="3"/>
  <c r="K169" i="3"/>
  <c r="H169" i="3"/>
  <c r="F169" i="3"/>
  <c r="J169" i="3"/>
  <c r="I169" i="3"/>
  <c r="I282" i="3"/>
  <c r="J282" i="3"/>
  <c r="K282" i="3"/>
  <c r="F282" i="3"/>
  <c r="H282" i="3"/>
  <c r="J175" i="3"/>
  <c r="I175" i="3"/>
  <c r="K175" i="3"/>
  <c r="H175" i="3"/>
  <c r="F175" i="3"/>
  <c r="I433" i="3"/>
  <c r="J433" i="3"/>
  <c r="K433" i="3"/>
  <c r="H433" i="3"/>
  <c r="F433" i="3"/>
  <c r="J330" i="3"/>
  <c r="K330" i="3"/>
  <c r="I330" i="3"/>
  <c r="F330" i="3"/>
  <c r="H330" i="3"/>
  <c r="F913" i="3"/>
  <c r="K913" i="3"/>
  <c r="J913" i="3"/>
  <c r="H913" i="3"/>
  <c r="I913" i="3"/>
  <c r="J496" i="3"/>
  <c r="I496" i="3"/>
  <c r="K496" i="3"/>
  <c r="H496" i="3"/>
  <c r="F496" i="3"/>
  <c r="J337" i="3"/>
  <c r="K337" i="3"/>
  <c r="I337" i="3"/>
  <c r="H337" i="3"/>
  <c r="F337" i="3"/>
  <c r="J359" i="3"/>
  <c r="I359" i="3"/>
  <c r="K359" i="3"/>
  <c r="H359" i="3"/>
  <c r="F359" i="3"/>
  <c r="I909" i="3"/>
  <c r="H909" i="3"/>
  <c r="K909" i="3"/>
  <c r="F909" i="3"/>
  <c r="J909" i="3"/>
  <c r="K416" i="3"/>
  <c r="J416" i="3"/>
  <c r="I416" i="3"/>
  <c r="F416" i="3"/>
  <c r="H416" i="3"/>
  <c r="I343" i="3"/>
  <c r="K343" i="3"/>
  <c r="J343" i="3"/>
  <c r="H343" i="3"/>
  <c r="F343" i="3"/>
  <c r="K614" i="3"/>
  <c r="H614" i="3"/>
  <c r="J614" i="3"/>
  <c r="F614" i="3"/>
  <c r="I614" i="3"/>
  <c r="I405" i="3"/>
  <c r="K405" i="3"/>
  <c r="J405" i="3"/>
  <c r="H405" i="3"/>
  <c r="F405" i="3"/>
  <c r="K366" i="3"/>
  <c r="I366" i="3"/>
  <c r="J366" i="3"/>
  <c r="F366" i="3"/>
  <c r="H366" i="3"/>
  <c r="H791" i="3"/>
  <c r="J791" i="3"/>
  <c r="F791" i="3"/>
  <c r="K791" i="3"/>
  <c r="I791" i="3"/>
  <c r="J895" i="3"/>
  <c r="F895" i="3"/>
  <c r="H895" i="3"/>
  <c r="I895" i="3"/>
  <c r="K895" i="3"/>
  <c r="I735" i="3"/>
  <c r="J735" i="3"/>
  <c r="K735" i="3"/>
  <c r="H735" i="3"/>
  <c r="F735" i="3"/>
  <c r="K794" i="3"/>
  <c r="F794" i="3"/>
  <c r="J794" i="3"/>
  <c r="I794" i="3"/>
  <c r="H794" i="3"/>
  <c r="F946" i="3"/>
  <c r="H946" i="3"/>
  <c r="J946" i="3"/>
  <c r="I946" i="3"/>
  <c r="K946" i="3"/>
  <c r="J549" i="3"/>
  <c r="H549" i="3"/>
  <c r="I549" i="3"/>
  <c r="K549" i="3"/>
  <c r="F549" i="3"/>
  <c r="K661" i="3"/>
  <c r="J661" i="3"/>
  <c r="F661" i="3"/>
  <c r="H661" i="3"/>
  <c r="I661" i="3"/>
  <c r="K581" i="3"/>
  <c r="J581" i="3"/>
  <c r="I581" i="3"/>
  <c r="H581" i="3"/>
  <c r="F581" i="3"/>
  <c r="K531" i="3"/>
  <c r="F531" i="3"/>
  <c r="J531" i="3"/>
  <c r="I531" i="3"/>
  <c r="H531" i="3"/>
  <c r="K799" i="3"/>
  <c r="J799" i="3"/>
  <c r="F799" i="3"/>
  <c r="I799" i="3"/>
  <c r="H799" i="3"/>
  <c r="J653" i="3"/>
  <c r="K653" i="3"/>
  <c r="I653" i="3"/>
  <c r="H653" i="3"/>
  <c r="F653" i="3"/>
  <c r="I816" i="3"/>
  <c r="J816" i="3"/>
  <c r="K816" i="3"/>
  <c r="H816" i="3"/>
  <c r="F816" i="3"/>
  <c r="K495" i="3"/>
  <c r="J495" i="3"/>
  <c r="I495" i="3"/>
  <c r="F495" i="3"/>
  <c r="H495" i="3"/>
  <c r="J949" i="3"/>
  <c r="F949" i="3"/>
  <c r="I949" i="3"/>
  <c r="H949" i="3"/>
  <c r="K949" i="3"/>
  <c r="K656" i="3"/>
  <c r="J656" i="3"/>
  <c r="F656" i="3"/>
  <c r="H656" i="3"/>
  <c r="I656" i="3"/>
  <c r="H943" i="3"/>
  <c r="I943" i="3"/>
  <c r="J943" i="3"/>
  <c r="F943" i="3"/>
  <c r="K943" i="3"/>
  <c r="F924" i="3"/>
  <c r="H924" i="3"/>
  <c r="K924" i="3"/>
  <c r="J924" i="3"/>
  <c r="I924" i="3"/>
  <c r="K458" i="3"/>
  <c r="H458" i="3"/>
  <c r="J458" i="3"/>
  <c r="F458" i="3"/>
  <c r="I458" i="3"/>
  <c r="J133" i="3"/>
  <c r="I133" i="3"/>
  <c r="K133" i="3"/>
  <c r="H133" i="3"/>
  <c r="F133" i="3"/>
  <c r="K71" i="3"/>
  <c r="H71" i="3"/>
  <c r="J71" i="3"/>
  <c r="I71" i="3"/>
  <c r="F71" i="3"/>
  <c r="J12" i="3"/>
  <c r="F12" i="3"/>
  <c r="K12" i="3"/>
  <c r="H12" i="3"/>
  <c r="I12" i="3"/>
  <c r="I26" i="3"/>
  <c r="J26" i="3"/>
  <c r="H26" i="3"/>
  <c r="K26" i="3"/>
  <c r="F26" i="3"/>
  <c r="K106" i="3"/>
  <c r="J106" i="3"/>
  <c r="F106" i="3"/>
  <c r="H106" i="3"/>
  <c r="I106" i="3"/>
  <c r="K13" i="3"/>
  <c r="J13" i="3"/>
  <c r="H13" i="3"/>
  <c r="F13" i="3"/>
  <c r="I13" i="3"/>
  <c r="F89" i="3"/>
  <c r="J89" i="3"/>
  <c r="H89" i="3"/>
  <c r="K89" i="3"/>
  <c r="I89" i="3"/>
  <c r="F2" i="3"/>
  <c r="I2" i="3"/>
  <c r="J2" i="3"/>
  <c r="H2" i="3"/>
  <c r="K2" i="3"/>
  <c r="J146" i="3"/>
  <c r="I146" i="3"/>
  <c r="K146" i="3"/>
  <c r="H146" i="3"/>
  <c r="F146" i="3"/>
  <c r="K239" i="3"/>
  <c r="J239" i="3"/>
  <c r="I239" i="3"/>
  <c r="H239" i="3"/>
  <c r="F239" i="3"/>
  <c r="I214" i="3"/>
  <c r="K214" i="3"/>
  <c r="J214" i="3"/>
  <c r="F214" i="3"/>
  <c r="H214" i="3"/>
  <c r="J251" i="3"/>
  <c r="I251" i="3"/>
  <c r="K251" i="3"/>
  <c r="F251" i="3"/>
  <c r="H251" i="3"/>
  <c r="K235" i="3"/>
  <c r="J235" i="3"/>
  <c r="I235" i="3"/>
  <c r="F235" i="3"/>
  <c r="H235" i="3"/>
  <c r="H275" i="3"/>
  <c r="K275" i="3"/>
  <c r="F275" i="3"/>
  <c r="J275" i="3"/>
  <c r="I275" i="3"/>
  <c r="J164" i="3"/>
  <c r="K164" i="3"/>
  <c r="I164" i="3"/>
  <c r="H164" i="3"/>
  <c r="F164" i="3"/>
  <c r="I279" i="3"/>
  <c r="J279" i="3"/>
  <c r="H279" i="3"/>
  <c r="K279" i="3"/>
  <c r="F279" i="3"/>
  <c r="I185" i="3"/>
  <c r="K185" i="3"/>
  <c r="J185" i="3"/>
  <c r="H185" i="3"/>
  <c r="F185" i="3"/>
  <c r="J412" i="3"/>
  <c r="K412" i="3"/>
  <c r="I412" i="3"/>
  <c r="H412" i="3"/>
  <c r="F412" i="3"/>
  <c r="K383" i="3"/>
  <c r="J383" i="3"/>
  <c r="I383" i="3"/>
  <c r="H383" i="3"/>
  <c r="F383" i="3"/>
  <c r="I773" i="3"/>
  <c r="F773" i="3"/>
  <c r="J773" i="3"/>
  <c r="H773" i="3"/>
  <c r="K773" i="3"/>
  <c r="K711" i="3"/>
  <c r="I711" i="3"/>
  <c r="H711" i="3"/>
  <c r="J711" i="3"/>
  <c r="F711" i="3"/>
  <c r="K312" i="3"/>
  <c r="J312" i="3"/>
  <c r="I312" i="3"/>
  <c r="H312" i="3"/>
  <c r="F312" i="3"/>
  <c r="K390" i="3"/>
  <c r="I390" i="3"/>
  <c r="J390" i="3"/>
  <c r="F390" i="3"/>
  <c r="H390" i="3"/>
  <c r="J786" i="3"/>
  <c r="K786" i="3"/>
  <c r="H786" i="3"/>
  <c r="I786" i="3"/>
  <c r="F786" i="3"/>
  <c r="I419" i="3"/>
  <c r="H419" i="3"/>
  <c r="F419" i="3"/>
  <c r="J419" i="3"/>
  <c r="K419" i="3"/>
  <c r="I399" i="3"/>
  <c r="H399" i="3"/>
  <c r="K399" i="3"/>
  <c r="F399" i="3"/>
  <c r="J399" i="3"/>
  <c r="I810" i="3"/>
  <c r="J810" i="3"/>
  <c r="F810" i="3"/>
  <c r="K810" i="3"/>
  <c r="H810" i="3"/>
  <c r="K427" i="3"/>
  <c r="J427" i="3"/>
  <c r="I427" i="3"/>
  <c r="F427" i="3"/>
  <c r="H427" i="3"/>
  <c r="I334" i="3"/>
  <c r="H334" i="3"/>
  <c r="K334" i="3"/>
  <c r="J334" i="3"/>
  <c r="F334" i="3"/>
  <c r="K866" i="3"/>
  <c r="H866" i="3"/>
  <c r="J866" i="3"/>
  <c r="I866" i="3"/>
  <c r="F866" i="3"/>
  <c r="I850" i="3"/>
  <c r="J850" i="3"/>
  <c r="H850" i="3"/>
  <c r="K850" i="3"/>
  <c r="F850" i="3"/>
  <c r="H687" i="3"/>
  <c r="I687" i="3"/>
  <c r="J687" i="3"/>
  <c r="F687" i="3"/>
  <c r="K687" i="3"/>
  <c r="J837" i="3"/>
  <c r="I837" i="3"/>
  <c r="H837" i="3"/>
  <c r="K837" i="3"/>
  <c r="F837" i="3"/>
  <c r="J732" i="3"/>
  <c r="I732" i="3"/>
  <c r="K732" i="3"/>
  <c r="F732" i="3"/>
  <c r="H732" i="3"/>
  <c r="K728" i="3"/>
  <c r="J728" i="3"/>
  <c r="I728" i="3"/>
  <c r="F728" i="3"/>
  <c r="H728" i="3"/>
  <c r="I704" i="3"/>
  <c r="J704" i="3"/>
  <c r="F704" i="3"/>
  <c r="K704" i="3"/>
  <c r="H704" i="3"/>
  <c r="F944" i="3"/>
  <c r="H944" i="3"/>
  <c r="K944" i="3"/>
  <c r="J944" i="3"/>
  <c r="I944" i="3"/>
  <c r="I529" i="3"/>
  <c r="H529" i="3"/>
  <c r="J529" i="3"/>
  <c r="K529" i="3"/>
  <c r="F529" i="3"/>
  <c r="I525" i="3"/>
  <c r="K525" i="3"/>
  <c r="F525" i="3"/>
  <c r="J525" i="3"/>
  <c r="H525" i="3"/>
  <c r="J501" i="3"/>
  <c r="H501" i="3"/>
  <c r="K501" i="3"/>
  <c r="I501" i="3"/>
  <c r="F501" i="3"/>
  <c r="I811" i="3"/>
  <c r="J811" i="3"/>
  <c r="K811" i="3"/>
  <c r="H811" i="3"/>
  <c r="F811" i="3"/>
  <c r="J586" i="3"/>
  <c r="K586" i="3"/>
  <c r="I586" i="3"/>
  <c r="F586" i="3"/>
  <c r="H586" i="3"/>
  <c r="H891" i="3"/>
  <c r="F891" i="3"/>
  <c r="J891" i="3"/>
  <c r="K891" i="3"/>
  <c r="I891" i="3"/>
  <c r="J472" i="3"/>
  <c r="I472" i="3"/>
  <c r="K472" i="3"/>
  <c r="H472" i="3"/>
  <c r="F472" i="3"/>
  <c r="I989" i="3"/>
  <c r="J989" i="3"/>
  <c r="H989" i="3"/>
  <c r="F989" i="3"/>
  <c r="K989" i="3"/>
  <c r="K526" i="3"/>
  <c r="I526" i="3"/>
  <c r="H526" i="3"/>
  <c r="J526" i="3"/>
  <c r="F526" i="3"/>
  <c r="I744" i="3"/>
  <c r="F744" i="3"/>
  <c r="J744" i="3"/>
  <c r="H744" i="3"/>
  <c r="K744" i="3"/>
  <c r="K898" i="8"/>
  <c r="J898" i="8"/>
  <c r="J734" i="8"/>
  <c r="K734" i="8"/>
  <c r="K985" i="8"/>
  <c r="J985" i="8"/>
  <c r="K896" i="8"/>
  <c r="J896" i="8"/>
  <c r="J939" i="8"/>
  <c r="K939" i="8"/>
  <c r="F61" i="3"/>
  <c r="I61" i="3"/>
  <c r="K61" i="3"/>
  <c r="H61" i="3"/>
  <c r="J61" i="3"/>
  <c r="K35" i="3"/>
  <c r="J35" i="3"/>
  <c r="I35" i="3"/>
  <c r="H35" i="3"/>
  <c r="F35" i="3"/>
  <c r="H95" i="3"/>
  <c r="J95" i="3"/>
  <c r="F95" i="3"/>
  <c r="K95" i="3"/>
  <c r="I95" i="3"/>
  <c r="K52" i="3"/>
  <c r="J52" i="3"/>
  <c r="H52" i="3"/>
  <c r="I52" i="3"/>
  <c r="F52" i="3"/>
  <c r="I69" i="3"/>
  <c r="F69" i="3"/>
  <c r="K69" i="3"/>
  <c r="H69" i="3"/>
  <c r="J69" i="3"/>
  <c r="I50" i="3"/>
  <c r="K50" i="3"/>
  <c r="H50" i="3"/>
  <c r="J50" i="3"/>
  <c r="F50" i="3"/>
  <c r="K79" i="3"/>
  <c r="H79" i="3"/>
  <c r="F79" i="3"/>
  <c r="J79" i="3"/>
  <c r="I79" i="3"/>
  <c r="I153" i="3"/>
  <c r="J153" i="3"/>
  <c r="H153" i="3"/>
  <c r="K153" i="3"/>
  <c r="F153" i="3"/>
  <c r="K277" i="3"/>
  <c r="I277" i="3"/>
  <c r="J277" i="3"/>
  <c r="F277" i="3"/>
  <c r="H277" i="3"/>
  <c r="J168" i="3"/>
  <c r="F168" i="3"/>
  <c r="I168" i="3"/>
  <c r="K168" i="3"/>
  <c r="H168" i="3"/>
  <c r="K206" i="3"/>
  <c r="H206" i="3"/>
  <c r="I206" i="3"/>
  <c r="J206" i="3"/>
  <c r="F206" i="3"/>
  <c r="J196" i="3"/>
  <c r="I196" i="3"/>
  <c r="K196" i="3"/>
  <c r="H196" i="3"/>
  <c r="F196" i="3"/>
  <c r="I207" i="3"/>
  <c r="K207" i="3"/>
  <c r="J207" i="3"/>
  <c r="H207" i="3"/>
  <c r="F207" i="3"/>
  <c r="H176" i="3"/>
  <c r="K176" i="3"/>
  <c r="F176" i="3"/>
  <c r="I176" i="3"/>
  <c r="J176" i="3"/>
  <c r="K221" i="3"/>
  <c r="J221" i="3"/>
  <c r="I221" i="3"/>
  <c r="F221" i="3"/>
  <c r="H221" i="3"/>
  <c r="J257" i="3"/>
  <c r="I257" i="3"/>
  <c r="K257" i="3"/>
  <c r="H257" i="3"/>
  <c r="F257" i="3"/>
  <c r="I188" i="3"/>
  <c r="J188" i="3"/>
  <c r="K188" i="3"/>
  <c r="H188" i="3"/>
  <c r="F188" i="3"/>
  <c r="J351" i="3"/>
  <c r="K351" i="3"/>
  <c r="I351" i="3"/>
  <c r="H351" i="3"/>
  <c r="F351" i="3"/>
  <c r="J380" i="3"/>
  <c r="K380" i="3"/>
  <c r="I380" i="3"/>
  <c r="H380" i="3"/>
  <c r="F380" i="3"/>
  <c r="J834" i="3"/>
  <c r="K834" i="3"/>
  <c r="I834" i="3"/>
  <c r="F834" i="3"/>
  <c r="H834" i="3"/>
  <c r="I440" i="3"/>
  <c r="K440" i="3"/>
  <c r="J440" i="3"/>
  <c r="H440" i="3"/>
  <c r="F440" i="3"/>
  <c r="I350" i="3"/>
  <c r="H350" i="3"/>
  <c r="K350" i="3"/>
  <c r="F350" i="3"/>
  <c r="J350" i="3"/>
  <c r="K349" i="3"/>
  <c r="J349" i="3"/>
  <c r="I349" i="3"/>
  <c r="F349" i="3"/>
  <c r="H349" i="3"/>
  <c r="F562" i="3"/>
  <c r="K562" i="3"/>
  <c r="H562" i="3"/>
  <c r="I562" i="3"/>
  <c r="J562" i="3"/>
  <c r="J371" i="3"/>
  <c r="K371" i="3"/>
  <c r="I371" i="3"/>
  <c r="H371" i="3"/>
  <c r="F371" i="3"/>
  <c r="J361" i="3"/>
  <c r="K361" i="3"/>
  <c r="I361" i="3"/>
  <c r="F361" i="3"/>
  <c r="H361" i="3"/>
  <c r="K800" i="3"/>
  <c r="J800" i="3"/>
  <c r="I800" i="3"/>
  <c r="F800" i="3"/>
  <c r="H800" i="3"/>
  <c r="K431" i="3"/>
  <c r="J431" i="3"/>
  <c r="I431" i="3"/>
  <c r="F431" i="3"/>
  <c r="H431" i="3"/>
  <c r="J339" i="3"/>
  <c r="K339" i="3"/>
  <c r="I339" i="3"/>
  <c r="H339" i="3"/>
  <c r="F339" i="3"/>
  <c r="J535" i="3"/>
  <c r="H535" i="3"/>
  <c r="K535" i="3"/>
  <c r="F535" i="3"/>
  <c r="I535" i="3"/>
  <c r="I758" i="3"/>
  <c r="F758" i="3"/>
  <c r="K758" i="3"/>
  <c r="J758" i="3"/>
  <c r="H758" i="3"/>
  <c r="I515" i="3"/>
  <c r="J515" i="3"/>
  <c r="K515" i="3"/>
  <c r="H515" i="3"/>
  <c r="F515" i="3"/>
  <c r="K700" i="3"/>
  <c r="J700" i="3"/>
  <c r="I700" i="3"/>
  <c r="H700" i="3"/>
  <c r="F700" i="3"/>
  <c r="K493" i="3"/>
  <c r="J493" i="3"/>
  <c r="I493" i="3"/>
  <c r="F493" i="3"/>
  <c r="H493" i="3"/>
  <c r="J928" i="3"/>
  <c r="K928" i="3"/>
  <c r="I928" i="3"/>
  <c r="H928" i="3"/>
  <c r="F928" i="3"/>
  <c r="I905" i="3"/>
  <c r="J905" i="3"/>
  <c r="H905" i="3"/>
  <c r="F905" i="3"/>
  <c r="K905" i="3"/>
  <c r="K506" i="3"/>
  <c r="F506" i="3"/>
  <c r="J506" i="3"/>
  <c r="I506" i="3"/>
  <c r="H506" i="3"/>
  <c r="I724" i="3"/>
  <c r="K724" i="3"/>
  <c r="F724" i="3"/>
  <c r="J724" i="3"/>
  <c r="H724" i="3"/>
  <c r="I550" i="3"/>
  <c r="J550" i="3"/>
  <c r="H550" i="3"/>
  <c r="K550" i="3"/>
  <c r="F550" i="3"/>
  <c r="I707" i="3"/>
  <c r="F707" i="3"/>
  <c r="J707" i="3"/>
  <c r="H707" i="3"/>
  <c r="K707" i="3"/>
  <c r="J873" i="3"/>
  <c r="F873" i="3"/>
  <c r="H873" i="3"/>
  <c r="K873" i="3"/>
  <c r="I873" i="3"/>
  <c r="K604" i="3"/>
  <c r="J604" i="3"/>
  <c r="I604" i="3"/>
  <c r="F604" i="3"/>
  <c r="H604" i="3"/>
  <c r="K785" i="3"/>
  <c r="I785" i="3"/>
  <c r="F785" i="3"/>
  <c r="J785" i="3"/>
  <c r="H785" i="3"/>
  <c r="K610" i="3"/>
  <c r="I610" i="3"/>
  <c r="J610" i="3"/>
  <c r="F610" i="3"/>
  <c r="H610" i="3"/>
  <c r="F860" i="3"/>
  <c r="J860" i="3"/>
  <c r="H860" i="3"/>
  <c r="K860" i="3"/>
  <c r="I860" i="3"/>
  <c r="J605" i="3"/>
  <c r="H605" i="3"/>
  <c r="I605" i="3"/>
  <c r="K605" i="3"/>
  <c r="F605" i="3"/>
  <c r="I790" i="3"/>
  <c r="J790" i="3"/>
  <c r="F790" i="3"/>
  <c r="H790" i="3"/>
  <c r="K790" i="3"/>
  <c r="K932" i="8"/>
  <c r="J932" i="8"/>
  <c r="J774" i="8"/>
  <c r="K774" i="8"/>
  <c r="J823" i="8"/>
  <c r="K823" i="8"/>
  <c r="J954" i="8"/>
  <c r="K954" i="8"/>
  <c r="K863" i="8"/>
  <c r="J863" i="8"/>
  <c r="J904" i="8"/>
  <c r="K904" i="8"/>
  <c r="J834" i="8"/>
  <c r="K834" i="8"/>
  <c r="H446" i="3"/>
  <c r="I446" i="3"/>
  <c r="F446" i="3"/>
  <c r="K446" i="3"/>
  <c r="J446" i="3"/>
  <c r="K475" i="3"/>
  <c r="H475" i="3"/>
  <c r="I475" i="3"/>
  <c r="F475" i="3"/>
  <c r="J475" i="3"/>
  <c r="J985" i="3"/>
  <c r="I985" i="3"/>
  <c r="F985" i="3"/>
  <c r="K985" i="3"/>
  <c r="H985" i="3"/>
  <c r="I524" i="3"/>
  <c r="J524" i="3"/>
  <c r="K524" i="3"/>
  <c r="F524" i="3"/>
  <c r="H524" i="3"/>
  <c r="F779" i="3"/>
  <c r="I779" i="3"/>
  <c r="H779" i="3"/>
  <c r="J779" i="3"/>
  <c r="K779" i="3"/>
  <c r="I606" i="3"/>
  <c r="K606" i="3"/>
  <c r="H606" i="3"/>
  <c r="J606" i="3"/>
  <c r="F606" i="3"/>
  <c r="I765" i="3"/>
  <c r="J765" i="3"/>
  <c r="F765" i="3"/>
  <c r="K765" i="3"/>
  <c r="H765" i="3"/>
  <c r="K777" i="3"/>
  <c r="J777" i="3"/>
  <c r="I777" i="3"/>
  <c r="F777" i="3"/>
  <c r="H777" i="3"/>
  <c r="K829" i="3"/>
  <c r="F829" i="3"/>
  <c r="J829" i="3"/>
  <c r="I829" i="3"/>
  <c r="H829" i="3"/>
  <c r="I573" i="3"/>
  <c r="H573" i="3"/>
  <c r="K573" i="3"/>
  <c r="F573" i="3"/>
  <c r="J573" i="3"/>
  <c r="K636" i="3"/>
  <c r="J636" i="3"/>
  <c r="I636" i="3"/>
  <c r="F636" i="3"/>
  <c r="H636" i="3"/>
  <c r="J695" i="3"/>
  <c r="F695" i="3"/>
  <c r="K695" i="3"/>
  <c r="H695" i="3"/>
  <c r="I695" i="3"/>
  <c r="J771" i="3"/>
  <c r="H771" i="3"/>
  <c r="K771" i="3"/>
  <c r="I771" i="3"/>
  <c r="F771" i="3"/>
  <c r="I696" i="3"/>
  <c r="J696" i="3"/>
  <c r="K696" i="3"/>
  <c r="H696" i="3"/>
  <c r="F696" i="3"/>
  <c r="J670" i="3"/>
  <c r="K670" i="3"/>
  <c r="I670" i="3"/>
  <c r="F670" i="3"/>
  <c r="H670" i="3"/>
  <c r="I755" i="3"/>
  <c r="J755" i="3"/>
  <c r="H755" i="3"/>
  <c r="K755" i="3"/>
  <c r="F755" i="3"/>
  <c r="I940" i="3"/>
  <c r="H940" i="3"/>
  <c r="F940" i="3"/>
  <c r="K940" i="3"/>
  <c r="J940" i="3"/>
  <c r="I640" i="3"/>
  <c r="J640" i="3"/>
  <c r="K640" i="3"/>
  <c r="F640" i="3"/>
  <c r="H640" i="3"/>
  <c r="I643" i="3"/>
  <c r="K643" i="3"/>
  <c r="F643" i="3"/>
  <c r="J643" i="3"/>
  <c r="H643" i="3"/>
  <c r="K660" i="3"/>
  <c r="J660" i="3"/>
  <c r="I660" i="3"/>
  <c r="F660" i="3"/>
  <c r="H660" i="3"/>
  <c r="H511" i="3"/>
  <c r="F511" i="3"/>
  <c r="J511" i="3"/>
  <c r="K511" i="3"/>
  <c r="I511" i="3"/>
  <c r="F741" i="3"/>
  <c r="J741" i="3"/>
  <c r="H741" i="3"/>
  <c r="I741" i="3"/>
  <c r="K741" i="3"/>
  <c r="I999" i="3"/>
  <c r="K999" i="3"/>
  <c r="H999" i="3"/>
  <c r="J999" i="3"/>
  <c r="O991" i="2"/>
  <c r="N991" i="2"/>
  <c r="F999" i="3"/>
  <c r="H930" i="3"/>
  <c r="I930" i="3"/>
  <c r="K930" i="3"/>
  <c r="J930" i="3"/>
  <c r="F930" i="3"/>
  <c r="J762" i="3"/>
  <c r="H762" i="3"/>
  <c r="F762" i="3"/>
  <c r="I762" i="3"/>
  <c r="K762" i="3"/>
  <c r="H806" i="3"/>
  <c r="I806" i="3"/>
  <c r="F806" i="3"/>
  <c r="J806" i="3"/>
  <c r="K806" i="3"/>
  <c r="F662" i="3"/>
  <c r="I662" i="3"/>
  <c r="J662" i="3"/>
  <c r="H662" i="3"/>
  <c r="K662" i="3"/>
  <c r="H803" i="3"/>
  <c r="K803" i="3"/>
  <c r="F803" i="3"/>
  <c r="J803" i="3"/>
  <c r="I803" i="3"/>
  <c r="K756" i="3"/>
  <c r="J756" i="3"/>
  <c r="H756" i="3"/>
  <c r="I756" i="3"/>
  <c r="F756" i="3"/>
  <c r="J938" i="8"/>
  <c r="K938" i="8"/>
  <c r="J844" i="8"/>
  <c r="K844" i="8"/>
  <c r="J893" i="8"/>
  <c r="K893" i="8"/>
  <c r="K924" i="8"/>
  <c r="J924" i="8"/>
  <c r="J946" i="8"/>
  <c r="K946" i="8"/>
  <c r="J865" i="8"/>
  <c r="K865" i="8"/>
  <c r="J859" i="8"/>
  <c r="K859" i="8"/>
  <c r="F970" i="3"/>
  <c r="H970" i="3"/>
  <c r="K970" i="3"/>
  <c r="J970" i="3"/>
  <c r="I970" i="3"/>
  <c r="J780" i="3"/>
  <c r="K780" i="3"/>
  <c r="I780" i="3"/>
  <c r="F780" i="3"/>
  <c r="H780" i="3"/>
  <c r="K739" i="3"/>
  <c r="J739" i="3"/>
  <c r="I739" i="3"/>
  <c r="H739" i="3"/>
  <c r="F739" i="3"/>
  <c r="J904" i="3"/>
  <c r="K904" i="3"/>
  <c r="F904" i="3"/>
  <c r="I904" i="3"/>
  <c r="H904" i="3"/>
  <c r="K781" i="3"/>
  <c r="J781" i="3"/>
  <c r="H781" i="3"/>
  <c r="I781" i="3"/>
  <c r="F781" i="3"/>
  <c r="I520" i="3"/>
  <c r="H520" i="3"/>
  <c r="J520" i="3"/>
  <c r="F520" i="3"/>
  <c r="K520" i="3"/>
  <c r="K712" i="3"/>
  <c r="I712" i="3"/>
  <c r="J712" i="3"/>
  <c r="H712" i="3"/>
  <c r="F712" i="3"/>
  <c r="F454" i="3"/>
  <c r="J454" i="3"/>
  <c r="H454" i="3"/>
  <c r="K454" i="3"/>
  <c r="I454" i="3"/>
  <c r="K922" i="3"/>
  <c r="F922" i="3"/>
  <c r="H922" i="3"/>
  <c r="J922" i="3"/>
  <c r="I922" i="3"/>
  <c r="H886" i="3"/>
  <c r="K886" i="3"/>
  <c r="I886" i="3"/>
  <c r="F886" i="3"/>
  <c r="J886" i="3"/>
  <c r="K517" i="3"/>
  <c r="J517" i="3"/>
  <c r="F517" i="3"/>
  <c r="I517" i="3"/>
  <c r="H517" i="3"/>
  <c r="J632" i="3"/>
  <c r="K632" i="3"/>
  <c r="I632" i="3"/>
  <c r="F632" i="3"/>
  <c r="H632" i="3"/>
  <c r="I877" i="3"/>
  <c r="H877" i="3"/>
  <c r="F877" i="3"/>
  <c r="J877" i="3"/>
  <c r="K877" i="3"/>
  <c r="F753" i="3"/>
  <c r="J753" i="3"/>
  <c r="H753" i="3"/>
  <c r="K753" i="3"/>
  <c r="I753" i="3"/>
  <c r="H991" i="3"/>
  <c r="J991" i="3"/>
  <c r="I991" i="3"/>
  <c r="F991" i="3"/>
  <c r="K991" i="3"/>
  <c r="I981" i="3"/>
  <c r="J981" i="3"/>
  <c r="F981" i="3"/>
  <c r="K981" i="3"/>
  <c r="H981" i="3"/>
  <c r="K986" i="3"/>
  <c r="I986" i="3"/>
  <c r="H986" i="3"/>
  <c r="F986" i="3"/>
  <c r="J986" i="3"/>
  <c r="I518" i="3"/>
  <c r="F518" i="3"/>
  <c r="K518" i="3"/>
  <c r="H518" i="3"/>
  <c r="J518" i="3"/>
  <c r="H671" i="3"/>
  <c r="J671" i="3"/>
  <c r="F671" i="3"/>
  <c r="K671" i="3"/>
  <c r="I671" i="3"/>
  <c r="J624" i="3"/>
  <c r="K624" i="3"/>
  <c r="I624" i="3"/>
  <c r="H624" i="3"/>
  <c r="F624" i="3"/>
  <c r="I559" i="3"/>
  <c r="F559" i="3"/>
  <c r="H559" i="3"/>
  <c r="J559" i="3"/>
  <c r="K559" i="3"/>
  <c r="J892" i="3"/>
  <c r="I892" i="3"/>
  <c r="K892" i="3"/>
  <c r="F892" i="3"/>
  <c r="H892" i="3"/>
  <c r="H987" i="3"/>
  <c r="J987" i="3"/>
  <c r="F987" i="3"/>
  <c r="K987" i="3"/>
  <c r="I987" i="3"/>
  <c r="K939" i="3"/>
  <c r="H939" i="3"/>
  <c r="J939" i="3"/>
  <c r="I939" i="3"/>
  <c r="F939" i="3"/>
  <c r="I545" i="3"/>
  <c r="F545" i="3"/>
  <c r="K545" i="3"/>
  <c r="J545" i="3"/>
  <c r="H545" i="3"/>
  <c r="H778" i="3"/>
  <c r="I778" i="3"/>
  <c r="K778" i="3"/>
  <c r="J778" i="3"/>
  <c r="F778" i="3"/>
  <c r="I977" i="3"/>
  <c r="H977" i="3"/>
  <c r="K977" i="3"/>
  <c r="F977" i="3"/>
  <c r="J977" i="3"/>
  <c r="H890" i="3"/>
  <c r="I890" i="3"/>
  <c r="F890" i="3"/>
  <c r="K890" i="3"/>
  <c r="J890" i="3"/>
  <c r="F792" i="3"/>
  <c r="K792" i="3"/>
  <c r="H792" i="3"/>
  <c r="J792" i="3"/>
  <c r="I792" i="3"/>
  <c r="J910" i="8"/>
  <c r="K910" i="8"/>
  <c r="J851" i="8"/>
  <c r="K851" i="8"/>
  <c r="K791" i="8"/>
  <c r="J791" i="8"/>
  <c r="J827" i="8"/>
  <c r="K827" i="8"/>
  <c r="J731" i="8"/>
  <c r="K731" i="8"/>
  <c r="J548" i="3"/>
  <c r="F548" i="3"/>
  <c r="K548" i="3"/>
  <c r="I548" i="3"/>
  <c r="H548" i="3"/>
  <c r="K642" i="3"/>
  <c r="I642" i="3"/>
  <c r="J642" i="3"/>
  <c r="F642" i="3"/>
  <c r="H642" i="3"/>
  <c r="J920" i="3"/>
  <c r="I920" i="3"/>
  <c r="K920" i="3"/>
  <c r="H920" i="3"/>
  <c r="F920" i="3"/>
  <c r="J957" i="3"/>
  <c r="F957" i="3"/>
  <c r="I957" i="3"/>
  <c r="K957" i="3"/>
  <c r="H957" i="3"/>
  <c r="I584" i="3"/>
  <c r="K584" i="3"/>
  <c r="J584" i="3"/>
  <c r="H584" i="3"/>
  <c r="F584" i="3"/>
  <c r="K784" i="3"/>
  <c r="H784" i="3"/>
  <c r="J784" i="3"/>
  <c r="I784" i="3"/>
  <c r="F784" i="3"/>
  <c r="I982" i="3"/>
  <c r="K982" i="3"/>
  <c r="F982" i="3"/>
  <c r="H982" i="3"/>
  <c r="J982" i="3"/>
  <c r="K627" i="3"/>
  <c r="I627" i="3"/>
  <c r="J627" i="3"/>
  <c r="H627" i="3"/>
  <c r="F627" i="3"/>
  <c r="F533" i="3"/>
  <c r="K533" i="3"/>
  <c r="H533" i="3"/>
  <c r="J533" i="3"/>
  <c r="I533" i="3"/>
  <c r="I469" i="3"/>
  <c r="H469" i="3"/>
  <c r="K469" i="3"/>
  <c r="F469" i="3"/>
  <c r="J469" i="3"/>
  <c r="K680" i="3"/>
  <c r="I680" i="3"/>
  <c r="J680" i="3"/>
  <c r="H680" i="3"/>
  <c r="F680" i="3"/>
  <c r="I899" i="3"/>
  <c r="F899" i="3"/>
  <c r="H899" i="3"/>
  <c r="K899" i="3"/>
  <c r="J899" i="3"/>
  <c r="J591" i="3"/>
  <c r="F591" i="3"/>
  <c r="I591" i="3"/>
  <c r="K591" i="3"/>
  <c r="H591" i="3"/>
  <c r="F638" i="3"/>
  <c r="J638" i="3"/>
  <c r="K638" i="3"/>
  <c r="I638" i="3"/>
  <c r="H638" i="3"/>
  <c r="H907" i="3"/>
  <c r="J907" i="3"/>
  <c r="I907" i="3"/>
  <c r="K907" i="3"/>
  <c r="F907" i="3"/>
  <c r="F815" i="3"/>
  <c r="J815" i="3"/>
  <c r="K815" i="3"/>
  <c r="H815" i="3"/>
  <c r="I815" i="3"/>
  <c r="J547" i="3"/>
  <c r="H547" i="3"/>
  <c r="I547" i="3"/>
  <c r="F547" i="3"/>
  <c r="K547" i="3"/>
  <c r="K462" i="3"/>
  <c r="H462" i="3"/>
  <c r="I462" i="3"/>
  <c r="F462" i="3"/>
  <c r="J462" i="3"/>
  <c r="J772" i="3"/>
  <c r="K772" i="3"/>
  <c r="I772" i="3"/>
  <c r="H772" i="3"/>
  <c r="F772" i="3"/>
  <c r="J927" i="3"/>
  <c r="H927" i="3"/>
  <c r="K927" i="3"/>
  <c r="I927" i="3"/>
  <c r="F927" i="3"/>
  <c r="K793" i="3"/>
  <c r="J793" i="3"/>
  <c r="I793" i="3"/>
  <c r="F793" i="3"/>
  <c r="H793" i="3"/>
  <c r="I759" i="3"/>
  <c r="F759" i="3"/>
  <c r="J759" i="3"/>
  <c r="K759" i="3"/>
  <c r="H759" i="3"/>
  <c r="I745" i="3"/>
  <c r="H745" i="3"/>
  <c r="J745" i="3"/>
  <c r="F745" i="3"/>
  <c r="K745" i="3"/>
  <c r="I948" i="3"/>
  <c r="K948" i="3"/>
  <c r="F948" i="3"/>
  <c r="H948" i="3"/>
  <c r="J948" i="3"/>
  <c r="K650" i="3"/>
  <c r="J650" i="3"/>
  <c r="I650" i="3"/>
  <c r="F650" i="3"/>
  <c r="H650" i="3"/>
  <c r="H942" i="3"/>
  <c r="K942" i="3"/>
  <c r="J942" i="3"/>
  <c r="F942" i="3"/>
  <c r="I942" i="3"/>
  <c r="J588" i="3"/>
  <c r="K588" i="3"/>
  <c r="I588" i="3"/>
  <c r="H588" i="3"/>
  <c r="F588" i="3"/>
  <c r="K747" i="3"/>
  <c r="H747" i="3"/>
  <c r="I747" i="3"/>
  <c r="F747" i="3"/>
  <c r="J747" i="3"/>
  <c r="K875" i="3"/>
  <c r="H875" i="3"/>
  <c r="F875" i="3"/>
  <c r="J875" i="3"/>
  <c r="I875" i="3"/>
  <c r="K700" i="8"/>
  <c r="J700" i="8"/>
  <c r="J736" i="8"/>
  <c r="K736" i="8"/>
  <c r="K826" i="8"/>
  <c r="J826" i="8"/>
  <c r="J702" i="8"/>
  <c r="K702" i="8"/>
  <c r="J957" i="8"/>
  <c r="K957" i="8"/>
  <c r="K886" i="8"/>
  <c r="J886" i="8"/>
  <c r="K936" i="8"/>
  <c r="J936" i="8"/>
  <c r="J761" i="3"/>
  <c r="K761" i="3"/>
  <c r="I761" i="3"/>
  <c r="F761" i="3"/>
  <c r="H761" i="3"/>
  <c r="H629" i="3"/>
  <c r="J629" i="3"/>
  <c r="F629" i="3"/>
  <c r="K629" i="3"/>
  <c r="I629" i="3"/>
  <c r="J754" i="3"/>
  <c r="K754" i="3"/>
  <c r="H754" i="3"/>
  <c r="I754" i="3"/>
  <c r="F754" i="3"/>
  <c r="I864" i="3"/>
  <c r="F864" i="3"/>
  <c r="H864" i="3"/>
  <c r="K864" i="3"/>
  <c r="J864" i="3"/>
  <c r="J564" i="3"/>
  <c r="K564" i="3"/>
  <c r="I564" i="3"/>
  <c r="F564" i="3"/>
  <c r="H564" i="3"/>
  <c r="F807" i="3"/>
  <c r="I807" i="3"/>
  <c r="H807" i="3"/>
  <c r="K807" i="3"/>
  <c r="J807" i="3"/>
  <c r="J797" i="3"/>
  <c r="F797" i="3"/>
  <c r="K797" i="3"/>
  <c r="H797" i="3"/>
  <c r="I797" i="3"/>
  <c r="K958" i="3"/>
  <c r="F958" i="3"/>
  <c r="J958" i="3"/>
  <c r="H958" i="3"/>
  <c r="I958" i="3"/>
  <c r="F936" i="3"/>
  <c r="H936" i="3"/>
  <c r="J936" i="3"/>
  <c r="K936" i="3"/>
  <c r="I936" i="3"/>
  <c r="K945" i="3"/>
  <c r="H945" i="3"/>
  <c r="F945" i="3"/>
  <c r="I945" i="3"/>
  <c r="J945" i="3"/>
  <c r="J602" i="3"/>
  <c r="I602" i="3"/>
  <c r="F602" i="3"/>
  <c r="K602" i="3"/>
  <c r="H602" i="3"/>
  <c r="H726" i="3"/>
  <c r="I726" i="3"/>
  <c r="F726" i="3"/>
  <c r="K726" i="3"/>
  <c r="J726" i="3"/>
  <c r="I479" i="3"/>
  <c r="K479" i="3"/>
  <c r="J479" i="3"/>
  <c r="F479" i="3"/>
  <c r="H479" i="3"/>
  <c r="J929" i="3"/>
  <c r="F929" i="3"/>
  <c r="K929" i="3"/>
  <c r="I929" i="3"/>
  <c r="H929" i="3"/>
  <c r="J846" i="3"/>
  <c r="F846" i="3"/>
  <c r="I846" i="3"/>
  <c r="K846" i="3"/>
  <c r="H846" i="3"/>
  <c r="F721" i="3"/>
  <c r="K721" i="3"/>
  <c r="I721" i="3"/>
  <c r="H721" i="3"/>
  <c r="J721" i="3"/>
  <c r="J851" i="3"/>
  <c r="I851" i="3"/>
  <c r="F851" i="3"/>
  <c r="K851" i="3"/>
  <c r="H851" i="3"/>
  <c r="K903" i="3"/>
  <c r="H903" i="3"/>
  <c r="F903" i="3"/>
  <c r="I903" i="3"/>
  <c r="J903" i="3"/>
  <c r="K612" i="3"/>
  <c r="J612" i="3"/>
  <c r="I612" i="3"/>
  <c r="H612" i="3"/>
  <c r="F612" i="3"/>
  <c r="F749" i="3"/>
  <c r="J749" i="3"/>
  <c r="H749" i="3"/>
  <c r="I749" i="3"/>
  <c r="K749" i="3"/>
  <c r="F666" i="3"/>
  <c r="J666" i="3"/>
  <c r="I666" i="3"/>
  <c r="K666" i="3"/>
  <c r="H666" i="3"/>
  <c r="H575" i="3"/>
  <c r="K575" i="3"/>
  <c r="F575" i="3"/>
  <c r="I575" i="3"/>
  <c r="J575" i="3"/>
  <c r="K599" i="3"/>
  <c r="J599" i="3"/>
  <c r="I599" i="3"/>
  <c r="H599" i="3"/>
  <c r="F599" i="3"/>
  <c r="I582" i="3"/>
  <c r="J582" i="3"/>
  <c r="K582" i="3"/>
  <c r="H582" i="3"/>
  <c r="F582" i="3"/>
  <c r="I461" i="3"/>
  <c r="J461" i="3"/>
  <c r="K461" i="3"/>
  <c r="H461" i="3"/>
  <c r="F461" i="3"/>
  <c r="J686" i="3"/>
  <c r="K686" i="3"/>
  <c r="I686" i="3"/>
  <c r="F686" i="3"/>
  <c r="H686" i="3"/>
  <c r="H706" i="3"/>
  <c r="J706" i="3"/>
  <c r="F706" i="3"/>
  <c r="K706" i="3"/>
  <c r="I706" i="3"/>
  <c r="F540" i="3"/>
  <c r="J540" i="3"/>
  <c r="H540" i="3"/>
  <c r="K540" i="3"/>
  <c r="I540" i="3"/>
  <c r="H783" i="3"/>
  <c r="K783" i="3"/>
  <c r="F783" i="3"/>
  <c r="J783" i="3"/>
  <c r="I783" i="3"/>
  <c r="K767" i="8"/>
  <c r="J767" i="8"/>
  <c r="J703" i="8"/>
  <c r="K703" i="8"/>
  <c r="K959" i="8"/>
  <c r="J959" i="8"/>
  <c r="J809" i="8"/>
  <c r="K809" i="8"/>
  <c r="K916" i="8"/>
  <c r="J916" i="8"/>
  <c r="J787" i="8"/>
  <c r="K787" i="8"/>
  <c r="J805" i="8"/>
  <c r="K805" i="8"/>
  <c r="K484" i="3"/>
  <c r="I484" i="3"/>
  <c r="J484" i="3"/>
  <c r="H484" i="3"/>
  <c r="F484" i="3"/>
  <c r="I451" i="3"/>
  <c r="J451" i="3"/>
  <c r="K451" i="3"/>
  <c r="F451" i="3"/>
  <c r="H451" i="3"/>
  <c r="J538" i="3"/>
  <c r="I538" i="3"/>
  <c r="F538" i="3"/>
  <c r="K538" i="3"/>
  <c r="H538" i="3"/>
  <c r="I751" i="3"/>
  <c r="J751" i="3"/>
  <c r="H751" i="3"/>
  <c r="K751" i="3"/>
  <c r="F751" i="3"/>
  <c r="K598" i="3"/>
  <c r="J598" i="3"/>
  <c r="I598" i="3"/>
  <c r="F598" i="3"/>
  <c r="H598" i="3"/>
  <c r="J490" i="3"/>
  <c r="I490" i="3"/>
  <c r="H490" i="3"/>
  <c r="F490" i="3"/>
  <c r="K490" i="3"/>
  <c r="J673" i="3"/>
  <c r="K673" i="3"/>
  <c r="I673" i="3"/>
  <c r="H673" i="3"/>
  <c r="F673" i="3"/>
  <c r="H787" i="3"/>
  <c r="K787" i="3"/>
  <c r="F787" i="3"/>
  <c r="I787" i="3"/>
  <c r="J787" i="3"/>
  <c r="J682" i="3"/>
  <c r="I682" i="3"/>
  <c r="K682" i="3"/>
  <c r="F682" i="3"/>
  <c r="H682" i="3"/>
  <c r="I852" i="3"/>
  <c r="J852" i="3"/>
  <c r="K852" i="3"/>
  <c r="H852" i="3"/>
  <c r="F852" i="3"/>
  <c r="J481" i="3"/>
  <c r="F481" i="3"/>
  <c r="K481" i="3"/>
  <c r="I481" i="3"/>
  <c r="H481" i="3"/>
  <c r="J843" i="3"/>
  <c r="H843" i="3"/>
  <c r="F843" i="3"/>
  <c r="K843" i="3"/>
  <c r="I843" i="3"/>
  <c r="K889" i="3"/>
  <c r="I889" i="3"/>
  <c r="F889" i="3"/>
  <c r="J889" i="3"/>
  <c r="H889" i="3"/>
  <c r="K742" i="3"/>
  <c r="I742" i="3"/>
  <c r="H742" i="3"/>
  <c r="J742" i="3"/>
  <c r="F742" i="3"/>
  <c r="K819" i="3"/>
  <c r="J819" i="3"/>
  <c r="I819" i="3"/>
  <c r="H819" i="3"/>
  <c r="F819" i="3"/>
  <c r="K557" i="3"/>
  <c r="F557" i="3"/>
  <c r="I557" i="3"/>
  <c r="J557" i="3"/>
  <c r="H557" i="3"/>
  <c r="I593" i="3"/>
  <c r="F593" i="3"/>
  <c r="K593" i="3"/>
  <c r="H593" i="3"/>
  <c r="J593" i="3"/>
  <c r="K839" i="3"/>
  <c r="F839" i="3"/>
  <c r="I839" i="3"/>
  <c r="H839" i="3"/>
  <c r="J839" i="3"/>
  <c r="H1001" i="3"/>
  <c r="O993" i="2"/>
  <c r="J1001" i="3"/>
  <c r="F1001" i="3"/>
  <c r="I1001" i="3"/>
  <c r="K1001" i="3"/>
  <c r="N993" i="2"/>
  <c r="I503" i="3"/>
  <c r="J503" i="3"/>
  <c r="K503" i="3"/>
  <c r="F503" i="3"/>
  <c r="H503" i="3"/>
  <c r="J760" i="3"/>
  <c r="F760" i="3"/>
  <c r="I760" i="3"/>
  <c r="H760" i="3"/>
  <c r="K760" i="3"/>
  <c r="K914" i="3"/>
  <c r="H914" i="3"/>
  <c r="I914" i="3"/>
  <c r="F914" i="3"/>
  <c r="J914" i="3"/>
  <c r="K635" i="3"/>
  <c r="I635" i="3"/>
  <c r="J635" i="3"/>
  <c r="H635" i="3"/>
  <c r="F635" i="3"/>
  <c r="I576" i="3"/>
  <c r="J576" i="3"/>
  <c r="H576" i="3"/>
  <c r="K576" i="3"/>
  <c r="F576" i="3"/>
  <c r="K457" i="3"/>
  <c r="J457" i="3"/>
  <c r="I457" i="3"/>
  <c r="H457" i="3"/>
  <c r="F457" i="3"/>
  <c r="K622" i="3"/>
  <c r="J622" i="3"/>
  <c r="I622" i="3"/>
  <c r="H622" i="3"/>
  <c r="F622" i="3"/>
  <c r="J456" i="3"/>
  <c r="K456" i="3"/>
  <c r="I456" i="3"/>
  <c r="F456" i="3"/>
  <c r="H456" i="3"/>
  <c r="K992" i="3"/>
  <c r="J992" i="3"/>
  <c r="F992" i="3"/>
  <c r="I992" i="3"/>
  <c r="H992" i="3"/>
  <c r="I554" i="3"/>
  <c r="K554" i="3"/>
  <c r="F554" i="3"/>
  <c r="J554" i="3"/>
  <c r="H554" i="3"/>
  <c r="J870" i="8"/>
  <c r="K870" i="8"/>
  <c r="J779" i="8"/>
  <c r="K779" i="8"/>
  <c r="J862" i="8"/>
  <c r="K862" i="8"/>
  <c r="K720" i="8"/>
  <c r="J720" i="8"/>
  <c r="K1001" i="8"/>
  <c r="J1001" i="8"/>
  <c r="J711" i="8"/>
  <c r="K711" i="8"/>
  <c r="J691" i="8"/>
  <c r="K691" i="8"/>
  <c r="K835" i="8"/>
  <c r="J835" i="8"/>
  <c r="K757" i="8"/>
  <c r="J757" i="8"/>
  <c r="K943" i="8"/>
  <c r="J943" i="8"/>
  <c r="K935" i="8"/>
  <c r="J935" i="8"/>
  <c r="K505" i="3"/>
  <c r="J505" i="3"/>
  <c r="H505" i="3"/>
  <c r="I505" i="3"/>
  <c r="F505" i="3"/>
  <c r="I963" i="3"/>
  <c r="J963" i="3"/>
  <c r="H963" i="3"/>
  <c r="K963" i="3"/>
  <c r="F963" i="3"/>
  <c r="K543" i="3"/>
  <c r="F543" i="3"/>
  <c r="I543" i="3"/>
  <c r="H543" i="3"/>
  <c r="J543" i="3"/>
  <c r="J690" i="3"/>
  <c r="F690" i="3"/>
  <c r="K690" i="3"/>
  <c r="H690" i="3"/>
  <c r="I690" i="3"/>
  <c r="K667" i="3"/>
  <c r="I667" i="3"/>
  <c r="J667" i="3"/>
  <c r="H667" i="3"/>
  <c r="F667" i="3"/>
  <c r="F978" i="3"/>
  <c r="K978" i="3"/>
  <c r="H978" i="3"/>
  <c r="I978" i="3"/>
  <c r="J978" i="3"/>
  <c r="K691" i="3"/>
  <c r="H691" i="3"/>
  <c r="F691" i="3"/>
  <c r="J691" i="3"/>
  <c r="I691" i="3"/>
  <c r="J595" i="3"/>
  <c r="K595" i="3"/>
  <c r="I595" i="3"/>
  <c r="F595" i="3"/>
  <c r="H595" i="3"/>
  <c r="K968" i="3"/>
  <c r="J968" i="3"/>
  <c r="H968" i="3"/>
  <c r="F968" i="3"/>
  <c r="I968" i="3"/>
  <c r="K534" i="3"/>
  <c r="J534" i="3"/>
  <c r="I534" i="3"/>
  <c r="F534" i="3"/>
  <c r="H534" i="3"/>
  <c r="I688" i="3"/>
  <c r="K688" i="3"/>
  <c r="H688" i="3"/>
  <c r="J688" i="3"/>
  <c r="F688" i="3"/>
  <c r="K544" i="3"/>
  <c r="I544" i="3"/>
  <c r="H544" i="3"/>
  <c r="J544" i="3"/>
  <c r="F544" i="3"/>
  <c r="K539" i="3"/>
  <c r="H539" i="3"/>
  <c r="J539" i="3"/>
  <c r="I539" i="3"/>
  <c r="F539" i="3"/>
  <c r="J965" i="3"/>
  <c r="K965" i="3"/>
  <c r="F965" i="3"/>
  <c r="I965" i="3"/>
  <c r="H965" i="3"/>
  <c r="I865" i="3"/>
  <c r="J865" i="3"/>
  <c r="K865" i="3"/>
  <c r="H865" i="3"/>
  <c r="F865" i="3"/>
  <c r="K455" i="3"/>
  <c r="I455" i="3"/>
  <c r="J455" i="3"/>
  <c r="F455" i="3"/>
  <c r="H455" i="3"/>
  <c r="I961" i="3"/>
  <c r="J961" i="3"/>
  <c r="H961" i="3"/>
  <c r="K961" i="3"/>
  <c r="F961" i="3"/>
  <c r="F817" i="3"/>
  <c r="I817" i="3"/>
  <c r="K817" i="3"/>
  <c r="J817" i="3"/>
  <c r="H817" i="3"/>
  <c r="I769" i="3"/>
  <c r="F769" i="3"/>
  <c r="K769" i="3"/>
  <c r="H769" i="3"/>
  <c r="J769" i="3"/>
  <c r="I477" i="3"/>
  <c r="J477" i="3"/>
  <c r="K477" i="3"/>
  <c r="H477" i="3"/>
  <c r="F477" i="3"/>
  <c r="I861" i="3"/>
  <c r="J861" i="3"/>
  <c r="F861" i="3"/>
  <c r="H861" i="3"/>
  <c r="K861" i="3"/>
  <c r="J795" i="3"/>
  <c r="F795" i="3"/>
  <c r="H795" i="3"/>
  <c r="I795" i="3"/>
  <c r="K795" i="3"/>
  <c r="J521" i="3"/>
  <c r="H521" i="3"/>
  <c r="K521" i="3"/>
  <c r="F521" i="3"/>
  <c r="I521" i="3"/>
  <c r="I952" i="3"/>
  <c r="J952" i="3"/>
  <c r="H952" i="3"/>
  <c r="F952" i="3"/>
  <c r="K952" i="3"/>
  <c r="K528" i="3"/>
  <c r="I528" i="3"/>
  <c r="F528" i="3"/>
  <c r="J528" i="3"/>
  <c r="H528" i="3"/>
  <c r="J983" i="3"/>
  <c r="K983" i="3"/>
  <c r="I983" i="3"/>
  <c r="H983" i="3"/>
  <c r="F983" i="3"/>
  <c r="J577" i="3"/>
  <c r="I577" i="3"/>
  <c r="F577" i="3"/>
  <c r="K577" i="3"/>
  <c r="H577" i="3"/>
  <c r="I445" i="3"/>
  <c r="J445" i="3"/>
  <c r="K445" i="3"/>
  <c r="F445" i="3"/>
  <c r="H445" i="3"/>
  <c r="H551" i="3"/>
  <c r="J551" i="3"/>
  <c r="F551" i="3"/>
  <c r="I551" i="3"/>
  <c r="K551" i="3"/>
  <c r="K912" i="8"/>
  <c r="J912" i="8"/>
  <c r="J780" i="8"/>
  <c r="K780" i="8"/>
  <c r="J744" i="8"/>
  <c r="K744" i="8"/>
  <c r="H995" i="3"/>
  <c r="J995" i="3"/>
  <c r="F995" i="3"/>
  <c r="K995" i="3"/>
  <c r="I995" i="3"/>
  <c r="I580" i="3"/>
  <c r="J580" i="3"/>
  <c r="K580" i="3"/>
  <c r="F580" i="3"/>
  <c r="H580" i="3"/>
  <c r="F655" i="3"/>
  <c r="H655" i="3"/>
  <c r="K655" i="3"/>
  <c r="J655" i="3"/>
  <c r="I655" i="3"/>
  <c r="F510" i="3"/>
  <c r="K510" i="3"/>
  <c r="H510" i="3"/>
  <c r="I510" i="3"/>
  <c r="J510" i="3"/>
  <c r="J476" i="3"/>
  <c r="I476" i="3"/>
  <c r="K476" i="3"/>
  <c r="H476" i="3"/>
  <c r="F476" i="3"/>
  <c r="K923" i="3"/>
  <c r="J923" i="3"/>
  <c r="H923" i="3"/>
  <c r="I923" i="3"/>
  <c r="F923" i="3"/>
  <c r="H836" i="3"/>
  <c r="J836" i="3"/>
  <c r="F836" i="3"/>
  <c r="K836" i="3"/>
  <c r="I836" i="3"/>
  <c r="K516" i="3"/>
  <c r="I516" i="3"/>
  <c r="J516" i="3"/>
  <c r="F516" i="3"/>
  <c r="H516" i="3"/>
  <c r="H993" i="3"/>
  <c r="J993" i="3"/>
  <c r="F993" i="3"/>
  <c r="K993" i="3"/>
  <c r="I993" i="3"/>
  <c r="H950" i="3"/>
  <c r="K950" i="3"/>
  <c r="I950" i="3"/>
  <c r="F950" i="3"/>
  <c r="J950" i="3"/>
  <c r="I823" i="3"/>
  <c r="J823" i="3"/>
  <c r="K823" i="3"/>
  <c r="F823" i="3"/>
  <c r="H823" i="3"/>
  <c r="I988" i="3"/>
  <c r="K988" i="3"/>
  <c r="H988" i="3"/>
  <c r="F988" i="3"/>
  <c r="J988" i="3"/>
  <c r="H974" i="3"/>
  <c r="J974" i="3"/>
  <c r="I974" i="3"/>
  <c r="K974" i="3"/>
  <c r="F974" i="3"/>
  <c r="J644" i="3"/>
  <c r="I644" i="3"/>
  <c r="K644" i="3"/>
  <c r="F644" i="3"/>
  <c r="H644" i="3"/>
  <c r="J921" i="3"/>
  <c r="H921" i="3"/>
  <c r="I921" i="3"/>
  <c r="F921" i="3"/>
  <c r="K921" i="3"/>
  <c r="J467" i="3"/>
  <c r="I467" i="3"/>
  <c r="K467" i="3"/>
  <c r="F467" i="3"/>
  <c r="H467" i="3"/>
  <c r="K768" i="3"/>
  <c r="I768" i="3"/>
  <c r="J768" i="3"/>
  <c r="H768" i="3"/>
  <c r="F768" i="3"/>
  <c r="H971" i="3"/>
  <c r="F971" i="3"/>
  <c r="K971" i="3"/>
  <c r="I971" i="3"/>
  <c r="J971" i="3"/>
  <c r="J623" i="3"/>
  <c r="I623" i="3"/>
  <c r="K623" i="3"/>
  <c r="F623" i="3"/>
  <c r="H623" i="3"/>
  <c r="J621" i="3"/>
  <c r="H621" i="3"/>
  <c r="I621" i="3"/>
  <c r="K621" i="3"/>
  <c r="F621" i="3"/>
  <c r="F715" i="3"/>
  <c r="I715" i="3"/>
  <c r="H715" i="3"/>
  <c r="J715" i="3"/>
  <c r="K715" i="3"/>
  <c r="J964" i="3"/>
  <c r="H964" i="3"/>
  <c r="F964" i="3"/>
  <c r="K964" i="3"/>
  <c r="I964" i="3"/>
  <c r="K893" i="3"/>
  <c r="J893" i="3"/>
  <c r="I893" i="3"/>
  <c r="H893" i="3"/>
  <c r="F893" i="3"/>
  <c r="K658" i="3"/>
  <c r="J658" i="3"/>
  <c r="I658" i="3"/>
  <c r="F658" i="3"/>
  <c r="H658" i="3"/>
  <c r="F960" i="3"/>
  <c r="J960" i="3"/>
  <c r="I960" i="3"/>
  <c r="H960" i="3"/>
  <c r="K960" i="3"/>
  <c r="K443" i="3"/>
  <c r="J443" i="3"/>
  <c r="I443" i="3"/>
  <c r="H443" i="3"/>
  <c r="F443" i="3"/>
  <c r="J508" i="3"/>
  <c r="H508" i="3"/>
  <c r="I508" i="3"/>
  <c r="F508" i="3"/>
  <c r="K508" i="3"/>
  <c r="J522" i="3"/>
  <c r="K522" i="3"/>
  <c r="I522" i="3"/>
  <c r="F522" i="3"/>
  <c r="H522" i="3"/>
  <c r="K698" i="3"/>
  <c r="F698" i="3"/>
  <c r="J698" i="3"/>
  <c r="I698" i="3"/>
  <c r="H698" i="3"/>
  <c r="J902" i="8"/>
  <c r="K902" i="8"/>
  <c r="J854" i="8"/>
  <c r="K854" i="8"/>
  <c r="J807" i="8"/>
  <c r="K807" i="8"/>
  <c r="J775" i="8"/>
  <c r="K775" i="8"/>
  <c r="K885" i="8"/>
  <c r="J885" i="8"/>
  <c r="K763" i="8"/>
  <c r="J763" i="8"/>
  <c r="K786" i="8"/>
  <c r="J786" i="8"/>
  <c r="J962" i="8"/>
  <c r="K962" i="8"/>
  <c r="J585" i="3"/>
  <c r="F585" i="3"/>
  <c r="K585" i="3"/>
  <c r="I585" i="3"/>
  <c r="H585" i="3"/>
  <c r="J665" i="3"/>
  <c r="K665" i="3"/>
  <c r="I665" i="3"/>
  <c r="F665" i="3"/>
  <c r="H665" i="3"/>
  <c r="H975" i="3"/>
  <c r="J975" i="3"/>
  <c r="F975" i="3"/>
  <c r="I975" i="3"/>
  <c r="K975" i="3"/>
  <c r="H842" i="3"/>
  <c r="J842" i="3"/>
  <c r="F842" i="3"/>
  <c r="I842" i="3"/>
  <c r="K842" i="3"/>
  <c r="K826" i="3"/>
  <c r="H826" i="3"/>
  <c r="J826" i="3"/>
  <c r="I826" i="3"/>
  <c r="F826" i="3"/>
  <c r="J480" i="3"/>
  <c r="K480" i="3"/>
  <c r="I480" i="3"/>
  <c r="H480" i="3"/>
  <c r="F480" i="3"/>
  <c r="K499" i="3"/>
  <c r="I499" i="3"/>
  <c r="J499" i="3"/>
  <c r="H499" i="3"/>
  <c r="F499" i="3"/>
  <c r="K959" i="3"/>
  <c r="J959" i="3"/>
  <c r="H959" i="3"/>
  <c r="I959" i="3"/>
  <c r="F959" i="3"/>
  <c r="J848" i="3"/>
  <c r="F848" i="3"/>
  <c r="I848" i="3"/>
  <c r="H848" i="3"/>
  <c r="K848" i="3"/>
  <c r="F967" i="3"/>
  <c r="J967" i="3"/>
  <c r="H967" i="3"/>
  <c r="K967" i="3"/>
  <c r="I967" i="3"/>
  <c r="F801" i="3"/>
  <c r="J801" i="3"/>
  <c r="H801" i="3"/>
  <c r="I801" i="3"/>
  <c r="K801" i="3"/>
  <c r="J555" i="3"/>
  <c r="I555" i="3"/>
  <c r="F555" i="3"/>
  <c r="K555" i="3"/>
  <c r="H555" i="3"/>
  <c r="K796" i="3"/>
  <c r="I796" i="3"/>
  <c r="H796" i="3"/>
  <c r="F796" i="3"/>
  <c r="J796" i="3"/>
  <c r="F951" i="3"/>
  <c r="H951" i="3"/>
  <c r="J951" i="3"/>
  <c r="I951" i="3"/>
  <c r="K951" i="3"/>
  <c r="J628" i="3"/>
  <c r="I628" i="3"/>
  <c r="K628" i="3"/>
  <c r="H628" i="3"/>
  <c r="F628" i="3"/>
  <c r="H827" i="3"/>
  <c r="I827" i="3"/>
  <c r="J827" i="3"/>
  <c r="F827" i="3"/>
  <c r="K827" i="3"/>
  <c r="H956" i="3"/>
  <c r="F956" i="3"/>
  <c r="K956" i="3"/>
  <c r="I956" i="3"/>
  <c r="J956" i="3"/>
  <c r="J863" i="3"/>
  <c r="H863" i="3"/>
  <c r="K863" i="3"/>
  <c r="I863" i="3"/>
  <c r="F863" i="3"/>
  <c r="I874" i="3"/>
  <c r="H874" i="3"/>
  <c r="J874" i="3"/>
  <c r="F874" i="3"/>
  <c r="K874" i="3"/>
  <c r="I885" i="3"/>
  <c r="K885" i="3"/>
  <c r="J885" i="3"/>
  <c r="H885" i="3"/>
  <c r="F885" i="3"/>
  <c r="J609" i="3"/>
  <c r="F609" i="3"/>
  <c r="K609" i="3"/>
  <c r="I609" i="3"/>
  <c r="H609" i="3"/>
  <c r="J652" i="3"/>
  <c r="I652" i="3"/>
  <c r="K652" i="3"/>
  <c r="H652" i="3"/>
  <c r="F652" i="3"/>
  <c r="I617" i="3"/>
  <c r="K617" i="3"/>
  <c r="F617" i="3"/>
  <c r="J617" i="3"/>
  <c r="H617" i="3"/>
  <c r="H883" i="3"/>
  <c r="I883" i="3"/>
  <c r="F883" i="3"/>
  <c r="K883" i="3"/>
  <c r="J883" i="3"/>
  <c r="I641" i="3"/>
  <c r="J641" i="3"/>
  <c r="H641" i="3"/>
  <c r="K641" i="3"/>
  <c r="F641" i="3"/>
  <c r="F881" i="3"/>
  <c r="I881" i="3"/>
  <c r="K881" i="3"/>
  <c r="H881" i="3"/>
  <c r="J881" i="3"/>
  <c r="I453" i="3"/>
  <c r="K453" i="3"/>
  <c r="H453" i="3"/>
  <c r="J453" i="3"/>
  <c r="F453" i="3"/>
  <c r="K537" i="3"/>
  <c r="H537" i="3"/>
  <c r="J537" i="3"/>
  <c r="F537" i="3"/>
  <c r="I537" i="3"/>
  <c r="F855" i="3"/>
  <c r="H855" i="3"/>
  <c r="K855" i="3"/>
  <c r="J855" i="3"/>
  <c r="I855" i="3"/>
  <c r="K800" i="8"/>
  <c r="J800" i="8"/>
  <c r="J989" i="8"/>
  <c r="K989" i="8"/>
  <c r="K979" i="8"/>
  <c r="J979" i="8"/>
  <c r="J748" i="8"/>
  <c r="K748" i="8"/>
  <c r="K808" i="8"/>
  <c r="J808" i="8"/>
  <c r="K911" i="8"/>
  <c r="J911" i="8"/>
  <c r="K778" i="8"/>
  <c r="J778" i="8"/>
  <c r="J765" i="8"/>
  <c r="K765" i="8"/>
  <c r="K721" i="8"/>
  <c r="J721" i="8"/>
  <c r="J723" i="8"/>
  <c r="K723" i="8"/>
  <c r="K810" i="8"/>
  <c r="J810" i="8"/>
  <c r="J771" i="8"/>
  <c r="K771" i="8"/>
  <c r="K942" i="8"/>
  <c r="J942" i="8"/>
  <c r="K739" i="8"/>
  <c r="J739" i="8"/>
  <c r="K990" i="8"/>
  <c r="J990" i="8"/>
  <c r="K970" i="8"/>
  <c r="J970" i="8"/>
  <c r="J842" i="8"/>
  <c r="K842" i="8"/>
  <c r="J956" i="8"/>
  <c r="K956" i="8"/>
  <c r="J864" i="8"/>
  <c r="K864" i="8"/>
  <c r="J738" i="8"/>
  <c r="K738" i="8"/>
  <c r="K818" i="8"/>
  <c r="J818" i="8"/>
  <c r="K874" i="8"/>
  <c r="J874" i="8"/>
  <c r="K852" i="8"/>
  <c r="J852" i="8"/>
  <c r="J961" i="8"/>
  <c r="K961" i="8"/>
  <c r="J869" i="8"/>
  <c r="K869" i="8"/>
  <c r="K847" i="8"/>
  <c r="J847" i="8"/>
  <c r="K931" i="8"/>
  <c r="J931" i="8"/>
  <c r="K841" i="8"/>
  <c r="J841" i="8"/>
  <c r="J755" i="8"/>
  <c r="K755" i="8"/>
  <c r="K914" i="8"/>
  <c r="J914" i="8"/>
  <c r="K850" i="8"/>
  <c r="J850" i="8"/>
  <c r="J789" i="8"/>
  <c r="K789" i="8"/>
  <c r="J829" i="8"/>
  <c r="K829" i="8"/>
  <c r="J824" i="8"/>
  <c r="K824" i="8"/>
  <c r="J832" i="8"/>
  <c r="K832" i="8"/>
  <c r="K709" i="8"/>
  <c r="J709" i="8"/>
  <c r="J986" i="8"/>
  <c r="K986" i="8"/>
  <c r="K794" i="8"/>
  <c r="J794" i="8"/>
  <c r="K733" i="8"/>
  <c r="J733" i="8"/>
  <c r="J704" i="8"/>
  <c r="K704" i="8"/>
  <c r="K891" i="8"/>
  <c r="J891" i="8"/>
  <c r="J838" i="8"/>
  <c r="K838" i="8"/>
  <c r="J913" i="8"/>
  <c r="K913" i="8"/>
  <c r="K915" i="8"/>
  <c r="J915" i="8"/>
  <c r="K797" i="8"/>
  <c r="J797" i="8"/>
  <c r="K773" i="8"/>
  <c r="J773" i="8"/>
  <c r="J960" i="8"/>
  <c r="K960" i="8"/>
  <c r="K846" i="8"/>
  <c r="J846" i="8"/>
  <c r="K776" i="8"/>
  <c r="J776" i="8"/>
  <c r="J876" i="8"/>
  <c r="K876" i="8"/>
  <c r="K871" i="8"/>
  <c r="J871" i="8"/>
  <c r="K761" i="8"/>
  <c r="J761" i="8"/>
  <c r="K714" i="8"/>
  <c r="J714" i="8"/>
  <c r="K725" i="8"/>
  <c r="J725" i="8"/>
  <c r="K729" i="8"/>
  <c r="J729" i="8"/>
  <c r="K747" i="8"/>
  <c r="J747" i="8"/>
  <c r="J754" i="8"/>
  <c r="K754" i="8"/>
  <c r="K719" i="8"/>
  <c r="J719" i="8"/>
  <c r="K695" i="8"/>
  <c r="J695" i="8"/>
  <c r="K783" i="8"/>
  <c r="J783" i="8"/>
  <c r="J875" i="8"/>
  <c r="K875" i="8"/>
  <c r="J804" i="8"/>
  <c r="K804" i="8"/>
  <c r="K770" i="8"/>
  <c r="J770" i="8"/>
  <c r="K965" i="8"/>
  <c r="J965" i="8"/>
  <c r="J952" i="8"/>
  <c r="K952" i="8"/>
  <c r="K749" i="8"/>
  <c r="J749" i="8"/>
  <c r="K975" i="8"/>
  <c r="J975" i="8"/>
  <c r="K753" i="8"/>
  <c r="J753" i="8"/>
  <c r="J802" i="8"/>
  <c r="K802" i="8"/>
  <c r="K995" i="8"/>
  <c r="J995" i="8"/>
  <c r="K708" i="8"/>
  <c r="J708" i="8"/>
  <c r="K817" i="8"/>
  <c r="J817" i="8"/>
  <c r="K726" i="8"/>
  <c r="J726" i="8"/>
  <c r="K707" i="8"/>
  <c r="J707" i="8"/>
  <c r="K920" i="8"/>
  <c r="J920" i="8"/>
  <c r="K788" i="8"/>
  <c r="J788" i="8"/>
  <c r="J696" i="8"/>
  <c r="K696" i="8"/>
  <c r="J732" i="8"/>
  <c r="K732" i="8"/>
  <c r="J856" i="8"/>
  <c r="K856" i="8"/>
  <c r="K752" i="8"/>
  <c r="J752" i="8"/>
  <c r="J724" i="8"/>
  <c r="K724" i="8"/>
  <c r="J806" i="8"/>
  <c r="K806" i="8"/>
  <c r="K855" i="8"/>
  <c r="J855" i="8"/>
  <c r="K777" i="8"/>
  <c r="J777" i="8"/>
  <c r="K746" i="8"/>
  <c r="J746" i="8"/>
  <c r="J993" i="8"/>
  <c r="K993" i="8"/>
  <c r="J948" i="8"/>
  <c r="K948" i="8"/>
  <c r="K692" i="8"/>
  <c r="J692" i="8"/>
  <c r="K940" i="8"/>
  <c r="J940" i="8"/>
  <c r="K821" i="8"/>
  <c r="J821" i="8"/>
  <c r="K833" i="8"/>
  <c r="J833" i="8"/>
  <c r="K903" i="8"/>
  <c r="J903" i="8"/>
  <c r="K750" i="8"/>
  <c r="J750" i="8"/>
  <c r="J873" i="8"/>
  <c r="K873" i="8"/>
  <c r="J836" i="8"/>
  <c r="K836" i="8"/>
  <c r="J968" i="8"/>
  <c r="K968" i="8"/>
  <c r="K698" i="8"/>
  <c r="J698" i="8"/>
  <c r="J955" i="8"/>
  <c r="K955" i="8"/>
  <c r="K811" i="8"/>
  <c r="J811" i="8"/>
  <c r="J892" i="8"/>
  <c r="K892" i="8"/>
  <c r="K853" i="8"/>
  <c r="J853" i="8"/>
  <c r="K705" i="8"/>
  <c r="J705" i="8"/>
  <c r="J816" i="8"/>
  <c r="K816" i="8"/>
  <c r="K845" i="8"/>
  <c r="J845" i="8"/>
  <c r="K866" i="8"/>
  <c r="J866" i="8"/>
  <c r="J740" i="8"/>
  <c r="K740" i="8"/>
  <c r="K998" i="8"/>
  <c r="J998" i="8"/>
  <c r="K694" i="8"/>
  <c r="J694" i="8"/>
  <c r="J888" i="8"/>
  <c r="K888" i="8"/>
  <c r="J925" i="8"/>
  <c r="K925" i="8"/>
  <c r="J918" i="8"/>
  <c r="K918" i="8"/>
  <c r="J801" i="8"/>
  <c r="K801" i="8"/>
  <c r="J919" i="8"/>
  <c r="K919" i="8"/>
  <c r="K963" i="8"/>
  <c r="J963" i="8"/>
  <c r="K831" i="8"/>
  <c r="J831" i="8"/>
  <c r="K813" i="8"/>
  <c r="J813" i="8"/>
  <c r="K945" i="8"/>
  <c r="J945" i="8"/>
  <c r="J867" i="8"/>
  <c r="K867" i="8"/>
  <c r="J999" i="8"/>
  <c r="K999" i="8"/>
  <c r="K715" i="8"/>
  <c r="J715" i="8"/>
  <c r="J951" i="8"/>
  <c r="K951" i="8"/>
  <c r="K712" i="8"/>
  <c r="J712" i="8"/>
  <c r="K741" i="8"/>
  <c r="J741" i="8"/>
  <c r="K933" i="8"/>
  <c r="J933" i="8"/>
  <c r="J967" i="8"/>
  <c r="K967" i="8"/>
  <c r="J781" i="8"/>
  <c r="K781" i="8"/>
  <c r="K887" i="8"/>
  <c r="J887" i="8"/>
  <c r="J877" i="8"/>
  <c r="K877" i="8"/>
  <c r="K884" i="8"/>
  <c r="J884" i="8"/>
  <c r="K769" i="8"/>
  <c r="J769" i="8"/>
  <c r="J921" i="8"/>
  <c r="K921" i="8"/>
  <c r="J969" i="8"/>
  <c r="K969" i="8"/>
  <c r="J981" i="8"/>
  <c r="K981" i="8"/>
  <c r="J840" i="8"/>
  <c r="K840" i="8"/>
  <c r="K701" i="8"/>
  <c r="J701" i="8"/>
  <c r="J798" i="8"/>
  <c r="K798" i="8"/>
  <c r="J759" i="8"/>
  <c r="K759" i="8"/>
  <c r="J879" i="8"/>
  <c r="K879" i="8"/>
  <c r="J958" i="8"/>
  <c r="K958" i="8"/>
  <c r="K814" i="8"/>
  <c r="J814" i="8"/>
  <c r="J926" i="8"/>
  <c r="K926" i="8"/>
  <c r="J992" i="8"/>
  <c r="K992" i="8"/>
  <c r="J697" i="8"/>
  <c r="K697" i="8"/>
  <c r="J930" i="8"/>
  <c r="K930" i="8"/>
  <c r="K768" i="8"/>
  <c r="J768" i="8"/>
  <c r="J730" i="8"/>
  <c r="K730" i="8"/>
  <c r="J706" i="8"/>
  <c r="K706" i="8"/>
  <c r="J974" i="8"/>
  <c r="K974" i="8"/>
  <c r="K928" i="8"/>
  <c r="J928" i="8"/>
  <c r="J927" i="8"/>
  <c r="K927" i="8"/>
  <c r="J751" i="8"/>
  <c r="K751" i="8"/>
  <c r="J978" i="8"/>
  <c r="K978" i="8"/>
  <c r="K815" i="8"/>
  <c r="J815" i="8"/>
  <c r="J822" i="8"/>
  <c r="K822" i="8"/>
  <c r="J997" i="8"/>
  <c r="K997" i="8"/>
  <c r="K718" i="8"/>
  <c r="J718" i="8"/>
  <c r="K735" i="8"/>
  <c r="J735" i="8"/>
  <c r="K906" i="8"/>
  <c r="J906" i="8"/>
  <c r="J843" i="8"/>
  <c r="K843" i="8"/>
  <c r="J917" i="8"/>
  <c r="K917" i="8"/>
  <c r="K895" i="8"/>
  <c r="J895" i="8"/>
  <c r="J899" i="8"/>
  <c r="K899" i="8"/>
  <c r="K830" i="8"/>
  <c r="J830" i="8"/>
  <c r="J953" i="8"/>
  <c r="K953" i="8"/>
  <c r="K858" i="8"/>
  <c r="J858" i="8"/>
  <c r="J717" i="8"/>
  <c r="K717" i="8"/>
  <c r="J909" i="8"/>
  <c r="K909" i="8"/>
  <c r="K1000" i="8"/>
  <c r="J1000" i="8"/>
  <c r="K745" i="8"/>
  <c r="J745" i="8"/>
  <c r="J878" i="8"/>
  <c r="K878" i="8"/>
  <c r="J996" i="8"/>
  <c r="K996" i="8"/>
  <c r="K860" i="8"/>
  <c r="J860" i="8"/>
  <c r="J983" i="8"/>
  <c r="K983" i="8"/>
  <c r="K839" i="8"/>
  <c r="J839" i="8"/>
  <c r="J764" i="8"/>
  <c r="K764" i="8"/>
  <c r="K766" i="8"/>
  <c r="J766" i="8"/>
  <c r="J966" i="8"/>
  <c r="K966" i="8"/>
  <c r="J941" i="8"/>
  <c r="K941" i="8"/>
  <c r="J881" i="8"/>
  <c r="K881" i="8"/>
  <c r="J971" i="8"/>
  <c r="K971" i="8"/>
  <c r="J785" i="8"/>
  <c r="K785" i="8"/>
  <c r="J1002" i="8"/>
  <c r="K1002" i="8"/>
  <c r="K713" i="8"/>
  <c r="J713" i="8"/>
  <c r="K982" i="8"/>
  <c r="J982" i="8"/>
  <c r="K782" i="8"/>
  <c r="J782" i="8"/>
  <c r="K710" i="8"/>
  <c r="J710" i="8"/>
  <c r="J994" i="8"/>
  <c r="K994" i="8"/>
  <c r="J947" i="8"/>
  <c r="K947" i="8"/>
  <c r="K693" i="8"/>
  <c r="J693" i="8"/>
  <c r="K937" i="8"/>
  <c r="J937" i="8"/>
  <c r="K3" i="8"/>
  <c r="J3" i="8"/>
  <c r="K699" i="8"/>
  <c r="J699" i="8"/>
  <c r="J868" i="8"/>
  <c r="K868" i="8"/>
  <c r="K949" i="8"/>
  <c r="J949" i="8"/>
  <c r="J897" i="8"/>
  <c r="K897" i="8"/>
  <c r="J828" i="8"/>
  <c r="K828" i="8"/>
  <c r="J882" i="8"/>
  <c r="K882" i="8"/>
  <c r="K812" i="8"/>
  <c r="J812" i="8"/>
  <c r="J923" i="8"/>
  <c r="K923" i="8"/>
  <c r="J980" i="8"/>
  <c r="K980" i="8"/>
  <c r="J790" i="8"/>
  <c r="K790" i="8"/>
  <c r="K950" i="8"/>
  <c r="J950" i="8"/>
  <c r="K905" i="8"/>
  <c r="J905" i="8"/>
  <c r="K934" i="8"/>
  <c r="J934" i="8"/>
  <c r="J819" i="8"/>
  <c r="K819" i="8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Q11" i="4" s="1"/>
  <c r="AW11" i="4" s="1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Q59" i="4"/>
  <c r="AW59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N17" i="4"/>
  <c r="AT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M55" i="4" s="1"/>
  <c r="AS55" i="4" s="1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K62" i="4" l="1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8" i="4" l="1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<sst xmlns="http://schemas.openxmlformats.org/spreadsheetml/2006/main" count="430" uniqueCount="236">
  <si>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</si>
  <si>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</si>
  <si>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</si>
  <si>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</si>
  <si>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</si>
  <si>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</si>
  <si>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</si>
  <si>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</si>
  <si>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</si>
  <si>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</si>
  <si>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</si>
  <si>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</si>
  <si>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</si>
  <si>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</si>
  <si>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</si>
  <si>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</si>
  <si>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</si>
  <si>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</si>
  <si>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</si>
  <si>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</si>
  <si>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</si>
  <si>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</si>
  <si>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</si>
  <si>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</si>
  <si>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</si>
  <si>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</si>
  <si>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</si>
  <si>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</si>
  <si>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</si>
  <si>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</si>
  <si>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</si>
  <si>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</si>
  <si>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</si>
  <si>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</si>
  <si>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</si>
  <si>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</si>
  <si>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</si>
  <si>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</si>
  <si>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</si>
  <si>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</si>
  <si>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</si>
  <si>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</si>
  <si>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</si>
  <si>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</si>
  <si>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</si>
  <si>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</si>
  <si>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</si>
  <si>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</si>
  <si>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</si>
  <si>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</si>
  <si>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</si>
  <si>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</si>
  <si>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</si>
  <si>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</si>
  <si>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</si>
  <si>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</si>
  <si>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</si>
  <si>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</si>
  <si>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</si>
  <si>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</si>
  <si>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</si>
  <si>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</si>
  <si>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</si>
  <si>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</si>
  <si>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</si>
  <si>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</si>
  <si>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</si>
  <si>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</si>
  <si>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</si>
  <si>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</si>
  <si>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</si>
  <si>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</si>
  <si>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Athletico-PR</t>
  </si>
  <si>
    <t>Serie A</t>
  </si>
  <si>
    <t>Atletico GO</t>
  </si>
  <si>
    <t>Union de Santa Fe</t>
  </si>
  <si>
    <t>Defensa y Justicia</t>
  </si>
  <si>
    <t>Patronato</t>
  </si>
  <si>
    <t>Lanus</t>
  </si>
  <si>
    <t>Aldosivi</t>
  </si>
  <si>
    <t>Liga Profesional</t>
  </si>
  <si>
    <t>Estudiantes L.P.</t>
  </si>
  <si>
    <t>Huracan</t>
  </si>
  <si>
    <t>Gimnasia L.P.</t>
  </si>
  <si>
    <t>Argentinos Jrs</t>
  </si>
  <si>
    <t>Godoy Cruz</t>
  </si>
  <si>
    <t>Talleres Cordoba</t>
  </si>
  <si>
    <t>Velez Sarsfield</t>
  </si>
  <si>
    <t>Rosario Central</t>
  </si>
  <si>
    <t>Atl. Tucuman</t>
  </si>
  <si>
    <t>Boca Juniors</t>
  </si>
  <si>
    <t>Central Cordoba</t>
  </si>
  <si>
    <t>Arsenal Sarandi</t>
  </si>
  <si>
    <t>Newells Old Boys</t>
  </si>
  <si>
    <t>Racing Club</t>
  </si>
  <si>
    <t>Colon Santa FE</t>
  </si>
  <si>
    <t>U.N.A.M.- Pumas</t>
  </si>
  <si>
    <t>Platense</t>
  </si>
  <si>
    <t>River Plate</t>
  </si>
  <si>
    <t>Real Salt Lake</t>
  </si>
  <si>
    <t>MLS</t>
  </si>
  <si>
    <t>Liga MX</t>
  </si>
  <si>
    <t>Atlas</t>
  </si>
  <si>
    <t>Club Leon</t>
  </si>
  <si>
    <t>U.A.N.L.- Tigres</t>
  </si>
  <si>
    <t>New York City</t>
  </si>
  <si>
    <t>Termalica B-B.</t>
  </si>
  <si>
    <t>Wisla</t>
  </si>
  <si>
    <t>Din. Bucuresti</t>
  </si>
  <si>
    <t>U Craiova 1948</t>
  </si>
  <si>
    <t>A. Klagenfurt</t>
  </si>
  <si>
    <t>Salzburg</t>
  </si>
  <si>
    <t>Admira</t>
  </si>
  <si>
    <t>Wolfsberger</t>
  </si>
  <si>
    <t>Altach</t>
  </si>
  <si>
    <t>Tirol</t>
  </si>
  <si>
    <t>Chapecoense-SC</t>
  </si>
  <si>
    <t>Avispa Fukuoka</t>
  </si>
  <si>
    <t>Vegalta Sendai</t>
  </si>
  <si>
    <t>Cerezo Osaka</t>
  </si>
  <si>
    <t>Nagoya Grampus</t>
  </si>
  <si>
    <t>Hokkaido Consadole Sapporo</t>
  </si>
  <si>
    <t>Kashiwa Reysol</t>
  </si>
  <si>
    <t>Kashima Antlers</t>
  </si>
  <si>
    <t>Sagan Tosu</t>
  </si>
  <si>
    <t>Kawasaki Frontale</t>
  </si>
  <si>
    <t>Gamba Osaka</t>
  </si>
  <si>
    <t>Oita Trinita</t>
  </si>
  <si>
    <t>Yokohama FC</t>
  </si>
  <si>
    <t>Sanfrecce Hiroshima</t>
  </si>
  <si>
    <t>FC Tokyo</t>
  </si>
  <si>
    <t>Shonan Bellmare</t>
  </si>
  <si>
    <t>Tokushima</t>
  </si>
  <si>
    <t>Urawa Reds</t>
  </si>
  <si>
    <t>Shimizu S-Pulse</t>
  </si>
  <si>
    <t>Vissel Kobe</t>
  </si>
  <si>
    <t>Yokohama F. Marinos</t>
  </si>
  <si>
    <t>Lillestrom</t>
  </si>
  <si>
    <t>Stromsgodset</t>
  </si>
  <si>
    <t>Odd</t>
  </si>
  <si>
    <t>Valerenga</t>
  </si>
  <si>
    <t>Leczna</t>
  </si>
  <si>
    <t>Gornik Z.</t>
  </si>
  <si>
    <t>Slask Wroclaw</t>
  </si>
  <si>
    <t>Stal Mielec</t>
  </si>
  <si>
    <t>Pogon Szczecin</t>
  </si>
  <si>
    <t>Lechia Gdansk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</si>
  <si>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</si>
  <si>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</si>
  <si>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</si>
  <si>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</si>
  <si>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</si>
  <si>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</si>
  <si>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</si>
  <si>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</si>
  <si>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Grasshoppers</t>
  </si>
  <si>
    <t>Lugano</t>
  </si>
  <si>
    <t>Sion</t>
  </si>
  <si>
    <t>St. Gallen</t>
  </si>
  <si>
    <t>Austria Vienna</t>
  </si>
  <si>
    <t>Sturm Graz</t>
  </si>
  <si>
    <t>Hartberg</t>
  </si>
  <si>
    <t>LASK</t>
  </si>
  <si>
    <t>Ried</t>
  </si>
  <si>
    <t>Rapid Vienna</t>
  </si>
  <si>
    <t>Sport Recife</t>
  </si>
  <si>
    <t>Haugesund</t>
  </si>
  <si>
    <t>Sandefjord</t>
  </si>
  <si>
    <t>Kristiansund</t>
  </si>
  <si>
    <t>Viking</t>
  </si>
  <si>
    <t>Mjondalen</t>
  </si>
  <si>
    <t>Sarpsborg 08</t>
  </si>
  <si>
    <t>Rosenborg</t>
  </si>
  <si>
    <t>Bodo/Glimt</t>
  </si>
  <si>
    <t>Tromso</t>
  </si>
  <si>
    <t>Stabaek</t>
  </si>
  <si>
    <t>Brann</t>
  </si>
  <si>
    <t>Molde</t>
  </si>
  <si>
    <t>Wisla Plock</t>
  </si>
  <si>
    <t>Cracovia</t>
  </si>
  <si>
    <t>Lech Poznan</t>
  </si>
  <si>
    <t>Warta Poznan</t>
  </si>
  <si>
    <t>Legia</t>
  </si>
  <si>
    <t>Jagiellonia</t>
  </si>
  <si>
    <t>FC Botosani</t>
  </si>
  <si>
    <t>FC Voluntari</t>
  </si>
  <si>
    <t>Univ. Craiova</t>
  </si>
  <si>
    <t>FC Steaua Bucuresti</t>
  </si>
  <si>
    <t>Degerfors</t>
  </si>
  <si>
    <t>Norrkoping</t>
  </si>
  <si>
    <t>Djurgarden</t>
  </si>
  <si>
    <t>Varbergs</t>
  </si>
  <si>
    <t>Goteborg</t>
  </si>
  <si>
    <t>Ostersunds</t>
  </si>
  <si>
    <t>Halmstad</t>
  </si>
  <si>
    <t>Hammarby</t>
  </si>
  <si>
    <t>Kalmar</t>
  </si>
  <si>
    <t>Malmo FF</t>
  </si>
  <si>
    <t>Zurich</t>
  </si>
  <si>
    <t>Young Boys</t>
  </si>
  <si>
    <t>Lausanne</t>
  </si>
  <si>
    <t>Servette</t>
  </si>
  <si>
    <t>Luzern</t>
  </si>
  <si>
    <t>Basel</t>
  </si>
  <si>
    <t>Philadelphia Union</t>
  </si>
  <si>
    <t>Gaz Metan Medias</t>
  </si>
  <si>
    <t>Farul Constanta</t>
  </si>
  <si>
    <t>CFR Cluj</t>
  </si>
  <si>
    <t>Academica Clinceni</t>
  </si>
  <si>
    <t>Elfsborg</t>
  </si>
  <si>
    <t>AIK</t>
  </si>
  <si>
    <t>Mjallby</t>
  </si>
  <si>
    <t>Orebro</t>
  </si>
  <si>
    <t>Sirius</t>
  </si>
  <si>
    <t>Hacken</t>
  </si>
  <si>
    <t>Ekstraklasa</t>
  </si>
  <si>
    <t>Liga 1</t>
  </si>
  <si>
    <t>Admiral Bundesliga</t>
  </si>
  <si>
    <t>J1 League</t>
  </si>
  <si>
    <t>Eliteserien</t>
  </si>
  <si>
    <t>Swiss</t>
  </si>
  <si>
    <t>Allsvenskan</t>
  </si>
  <si>
    <t>Banfield</t>
  </si>
  <si>
    <t>Independiente</t>
  </si>
  <si>
    <t>Cuiaba</t>
  </si>
  <si>
    <t>San Lorenzo</t>
  </si>
  <si>
    <t>Sarmiento Junin</t>
  </si>
  <si>
    <t>Juventude</t>
  </si>
  <si>
    <t>Flamengo RJ</t>
  </si>
  <si>
    <t>Fortaleza</t>
  </si>
  <si>
    <t>Portland Timbers</t>
  </si>
  <si>
    <t>03/12/2021</t>
  </si>
  <si>
    <t>04/12/2021</t>
  </si>
  <si>
    <t>05/12/2021</t>
  </si>
  <si>
    <t>06/12/2021</t>
  </si>
  <si>
    <t>07/12/2021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</si>
</sst>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2.69</v>
      </c>
      <c r="B2" s="4">
        <f>IF('True_Odds_Calculator_3-way'!B3="","",'True_Odds_Calculator_3-way'!B3)</f>
        <v>3.05</v>
      </c>
      <c r="C2" s="4">
        <f>IF('True_Odds_Calculator_3-way'!C3="","",'True_Odds_Calculator_3-way'!C3)</f>
        <v>3</v>
      </c>
      <c r="D2" s="9">
        <f>(K2/(AR2+K2-(AR2*K2)))</f>
        <v>0.36035101205765191</v>
      </c>
      <c r="E2" s="9">
        <f>(L2/(AR2+L2-(AR2*L2)))</f>
        <v>0.31713876557408427</v>
      </c>
      <c r="F2" s="9">
        <f>(M2/(AR2+M2-(AR2*M2)))</f>
        <v>0.32251022236826388</v>
      </c>
      <c r="G2" s="9">
        <f>AR2</f>
        <v>1.050338455408915</v>
      </c>
      <c r="H2" s="9">
        <f>IF(A2="","",1/D2)</f>
        <v>2.7750719896410665</v>
      </c>
      <c r="I2" s="9">
        <f>IF(B2="","",1/E2)</f>
        <v>3.1531938335882748</v>
      </c>
      <c r="J2" s="9">
        <f>IF(C2="","",1/F2)</f>
        <v>3.1006769108178305</v>
      </c>
      <c r="K2" s="11">
        <f>1/A2</f>
        <v>0.37174721189591081</v>
      </c>
      <c r="L2" s="11">
        <f>1/B2</f>
        <v>0.32786885245901642</v>
      </c>
      <c r="M2" s="11">
        <f>1/C2</f>
        <v>0.33333333333333331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-0.28151217827614938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0.23320535478497578</v>
      </c>
      <c r="Q2" s="11">
        <f>2*'OddsRatio_working_3-way'!K2*'OddsRatio_working_3-way'!L2*'OddsRatio_working_3-way'!M2</f>
        <v>8.1256221179434068E-2</v>
      </c>
      <c r="R2" s="11">
        <f>O2/N2</f>
        <v>0</v>
      </c>
      <c r="S2" s="11">
        <f>P2/N2</f>
        <v>-0.82840236686390523</v>
      </c>
      <c r="T2" s="11">
        <f>Q2/N2</f>
        <v>-0.28864193967383456</v>
      </c>
      <c r="U2" s="11">
        <f>'OddsRatio_working_3-way'!S2-'OddsRatio_working_3-way'!R2^2/3</f>
        <v>-0.82840236686390523</v>
      </c>
      <c r="V2" s="11">
        <f>'OddsRatio_working_3-way'!S2*'OddsRatio_working_3-way'!R2/3-2*'OddsRatio_working_3-way'!R2^3/27-'OddsRatio_working_3-way'!T2</f>
        <v>0.28864193967383456</v>
      </c>
      <c r="W2" s="11">
        <f>'OddsRatio_working_3-way'!V2^2+4*'OddsRatio_working_3-way'!U2^3/27</f>
        <v>-9.0679704274290729E-4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0.14510424389160406</v>
      </c>
      <c r="Y2" s="11">
        <f>IF('OddsRatio_working_3-way'!W2&gt;=0,IF('OddsRatio_working_3-way'!V2+SQRT('OddsRatio_working_3-way'!W2)&gt;0,0,PI()),ACOS('OddsRatio_working_3-way'!V2/(2*'OddsRatio_working_3-way'!X2)))</f>
        <v>0.10395068732208368</v>
      </c>
      <c r="Z2" s="11">
        <f>'OddsRatio_working_3-way'!X2^(1/3)*COS('OddsRatio_working_3-way'!Y2/3)</f>
        <v>0.52516922770445762</v>
      </c>
      <c r="AA2" s="11">
        <f>'OddsRatio_working_3-way'!X2^(1/3)*COS(('OddsRatio_working_3-way'!Y2+2*PI())/3)</f>
        <v>-0.27835019091759711</v>
      </c>
      <c r="AB2" s="11">
        <f>'OddsRatio_working_3-way'!X2^(1/3)*COS(('OddsRatio_working_3-way'!Y2+4*PI())/3)</f>
        <v>-0.24681903678686054</v>
      </c>
      <c r="AC2" s="11">
        <f>'OddsRatio_working_3-way'!X2^(1/3)*SIN('OddsRatio_working_3-way'!Y2/3)</f>
        <v>1.8204520325240347E-2</v>
      </c>
      <c r="AD2" s="11">
        <f>'OddsRatio_working_3-way'!X2^(1/3)*SIN(('OddsRatio_working_3-way'!Y2+2*PI())/3)</f>
        <v>0.44570763231529442</v>
      </c>
      <c r="AE2" s="11">
        <f>'OddsRatio_working_3-way'!X2^(1/3)*SIN(('OddsRatio_working_3-way'!Y2+4*PI())/3)</f>
        <v>-0.46391215264053476</v>
      </c>
      <c r="AF2" s="11">
        <f>-'OddsRatio_working_3-way'!U2/(3*'OddsRatio_working_3-way'!X2^(1/3))*COS(('OddsRatio_working_3-way'!Y2)/3)</f>
        <v>0.52516922770445751</v>
      </c>
      <c r="AG2" s="11">
        <f>-'OddsRatio_working_3-way'!U2/(3*'OddsRatio_working_3-way'!X2^(1/3))*COS(('OddsRatio_working_3-way'!Y2+2*PI())/3)</f>
        <v>-0.27835019091759705</v>
      </c>
      <c r="AH2" s="11">
        <f>-'OddsRatio_working_3-way'!U2/(3*'OddsRatio_working_3-way'!X2^(1/3))*COS(('OddsRatio_working_3-way'!Y2+4*PI())/3)</f>
        <v>-0.24681903678686049</v>
      </c>
      <c r="AI2" s="11">
        <f>'OddsRatio_working_3-way'!U2/(3*'OddsRatio_working_3-way'!X2^(1/3))*SIN(('OddsRatio_working_3-way'!Y2)/3)</f>
        <v>-1.820452032524034E-2</v>
      </c>
      <c r="AJ2" s="11">
        <f>'OddsRatio_working_3-way'!U2/(3*'OddsRatio_working_3-way'!X2^(1/3))*SIN(('OddsRatio_working_3-way'!Y2+2*PI())/3)</f>
        <v>-0.44570763231529431</v>
      </c>
      <c r="AK2" s="11">
        <f>'OddsRatio_working_3-way'!U2/(3*'OddsRatio_working_3-way'!X2^(1/3))*SIN(('OddsRatio_working_3-way'!Y2+4*PI())/3)</f>
        <v>0.4639121526405347</v>
      </c>
      <c r="AL2" s="11">
        <f>'OddsRatio_working_3-way'!Z2+'OddsRatio_working_3-way'!AF2</f>
        <v>1.050338455408915</v>
      </c>
      <c r="AM2" s="11">
        <f>'OddsRatio_working_3-way'!AA2+'OddsRatio_working_3-way'!AG2</f>
        <v>-0.5567003818351941</v>
      </c>
      <c r="AN2" s="11">
        <f>'OddsRatio_working_3-way'!AB2+'OddsRatio_working_3-way'!AH2</f>
        <v>-0.49363807357372103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1.050338455408915</v>
      </c>
      <c r="AS2" s="11">
        <f>IF(('OddsRatio_working_3-way'!X2=0),IF(Q2&gt;0,-Q2^(1/3),(-Q2)^(1/3)),'OddsRatio_working_3-way'!AM2-'OddsRatio_working_3-way'!R2/3)</f>
        <v>-0.5567003818351941</v>
      </c>
      <c r="AT2" s="11">
        <f>IF(('OddsRatio_working_3-way'!X2=0),IF(Q2&gt;0,-Q2^(1/3),(-Q2)^(1/3)),'OddsRatio_working_3-way'!AN2-'OddsRatio_working_3-way'!R2/3)</f>
        <v>-0.49363807357372103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2.02</v>
      </c>
      <c r="B3" s="4">
        <f>IF('True_Odds_Calculator_3-way'!B4="","",'True_Odds_Calculator_3-way'!B4)</f>
        <v>3.49</v>
      </c>
      <c r="C3" s="4">
        <f>IF('True_Odds_Calculator_3-way'!C4="","",'True_Odds_Calculator_3-way'!C4)</f>
        <v>3.94</v>
      </c>
      <c r="D3" s="9">
        <f t="shared" ref="D3" si="0">(K3/(AR3+K3-(AR3*K3)))</f>
        <v>0.4812044272187469</v>
      </c>
      <c r="E3" s="9">
        <f t="shared" ref="E3" si="1">(L3/(AR3+L3-(AR3*L3)))</f>
        <v>0.275339613738593</v>
      </c>
      <c r="F3" s="9">
        <f t="shared" ref="F3" si="2">(M3/(AR3+M3-(AR3*M3)))</f>
        <v>0.24345595904266004</v>
      </c>
      <c r="G3" s="9">
        <f t="shared" ref="G3" si="3">AR3</f>
        <v>1.0569792832322489</v>
      </c>
      <c r="H3" s="9">
        <f t="shared" ref="H3" si="4">IF(A3="","",1/D3)</f>
        <v>2.0781188688968939</v>
      </c>
      <c r="I3" s="9">
        <f t="shared" ref="I3" si="5">IF(B3="","",1/E3)</f>
        <v>3.6318784152482992</v>
      </c>
      <c r="J3" s="9">
        <f t="shared" ref="J3" si="6">IF(C3="","",1/F3)</f>
        <v>4.1075190927028125</v>
      </c>
      <c r="K3" s="11">
        <f t="shared" ref="K3" si="7">1/A3</f>
        <v>0.49504950495049505</v>
      </c>
      <c r="L3" s="11">
        <f t="shared" ref="L3" si="8">1/B3</f>
        <v>0.28653295128939826</v>
      </c>
      <c r="M3" s="11">
        <f t="shared" ref="M3" si="9">1/C3</f>
        <v>0.25380710659898476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-0.26882758527332673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0.23221308938742258</v>
      </c>
      <c r="Q3" s="11">
        <f>2*'OddsRatio_working_3-way'!K3*'OddsRatio_working_3-way'!L3*'OddsRatio_working_3-way'!M3</f>
        <v>7.2004058724782188E-2</v>
      </c>
      <c r="R3" s="11">
        <f t="shared" ref="R3" si="10">O3/N3</f>
        <v>0</v>
      </c>
      <c r="S3" s="11">
        <f t="shared" ref="S3" si="11">P3/N3</f>
        <v>-0.86379933499504202</v>
      </c>
      <c r="T3" s="11">
        <f t="shared" ref="T3" si="12">Q3/N3</f>
        <v>-0.26784475503722233</v>
      </c>
      <c r="U3" s="11">
        <f>'OddsRatio_working_3-way'!S3-'OddsRatio_working_3-way'!R3^2/3</f>
        <v>-0.86379933499504202</v>
      </c>
      <c r="V3" s="11">
        <f>'OddsRatio_working_3-way'!S3*'OddsRatio_working_3-way'!R3/3-2*'OddsRatio_working_3-way'!R3^3/27-'OddsRatio_working_3-way'!T3</f>
        <v>0.26784475503722233</v>
      </c>
      <c r="W3" s="11">
        <f>'OddsRatio_working_3-way'!V3^2+4*'OddsRatio_working_3-way'!U3^3/27</f>
        <v>-2.3744114827482968E-2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0.15450317766022856</v>
      </c>
      <c r="Y3" s="11">
        <f>IF('OddsRatio_working_3-way'!W3&gt;=0,IF('OddsRatio_working_3-way'!V3+SQRT('OddsRatio_working_3-way'!W3)&gt;0,0,PI()),ACOS('OddsRatio_working_3-way'!V3/(2*'OddsRatio_working_3-way'!X3)))</f>
        <v>0.52206017783367908</v>
      </c>
      <c r="Z3" s="11">
        <f>'OddsRatio_working_3-way'!X3^(1/3)*COS('OddsRatio_working_3-way'!Y3/3)</f>
        <v>0.52848964161612444</v>
      </c>
      <c r="AA3" s="11">
        <f>'OddsRatio_working_3-way'!X3^(1/3)*COS(('OddsRatio_working_3-way'!Y3+2*PI())/3)</f>
        <v>-0.34470510776445973</v>
      </c>
      <c r="AB3" s="11">
        <f>'OddsRatio_working_3-way'!X3^(1/3)*COS(('OddsRatio_working_3-way'!Y3+4*PI())/3)</f>
        <v>-0.18378453385166471</v>
      </c>
      <c r="AC3" s="11">
        <f>'OddsRatio_working_3-way'!X3^(1/3)*SIN('OddsRatio_working_3-way'!Y3/3)</f>
        <v>9.2907536666701318E-2</v>
      </c>
      <c r="AD3" s="11">
        <f>'OddsRatio_working_3-way'!X3^(1/3)*SIN(('OddsRatio_working_3-way'!Y3+2*PI())/3)</f>
        <v>0.41123168694314671</v>
      </c>
      <c r="AE3" s="11">
        <f>'OddsRatio_working_3-way'!X3^(1/3)*SIN(('OddsRatio_working_3-way'!Y3+4*PI())/3)</f>
        <v>-0.50413922360984809</v>
      </c>
      <c r="AF3" s="11">
        <f>-'OddsRatio_working_3-way'!U3/(3*'OddsRatio_working_3-way'!X3^(1/3))*COS(('OddsRatio_working_3-way'!Y3)/3)</f>
        <v>0.52848964161612433</v>
      </c>
      <c r="AG3" s="11">
        <f>-'OddsRatio_working_3-way'!U3/(3*'OddsRatio_working_3-way'!X3^(1/3))*COS(('OddsRatio_working_3-way'!Y3+2*PI())/3)</f>
        <v>-0.34470510776445967</v>
      </c>
      <c r="AH3" s="11">
        <f>-'OddsRatio_working_3-way'!U3/(3*'OddsRatio_working_3-way'!X3^(1/3))*COS(('OddsRatio_working_3-way'!Y3+4*PI())/3)</f>
        <v>-0.18378453385166468</v>
      </c>
      <c r="AI3" s="11">
        <f>'OddsRatio_working_3-way'!U3/(3*'OddsRatio_working_3-way'!X3^(1/3))*SIN(('OddsRatio_working_3-way'!Y3)/3)</f>
        <v>-9.290753666670129E-2</v>
      </c>
      <c r="AJ3" s="11">
        <f>'OddsRatio_working_3-way'!U3/(3*'OddsRatio_working_3-way'!X3^(1/3))*SIN(('OddsRatio_working_3-way'!Y3+2*PI())/3)</f>
        <v>-0.41123168694314666</v>
      </c>
      <c r="AK3" s="11">
        <f>'OddsRatio_working_3-way'!U3/(3*'OddsRatio_working_3-way'!X3^(1/3))*SIN(('OddsRatio_working_3-way'!Y3+4*PI())/3)</f>
        <v>0.50413922360984798</v>
      </c>
      <c r="AL3" s="11">
        <f>'OddsRatio_working_3-way'!Z3+'OddsRatio_working_3-way'!AF3</f>
        <v>1.0569792832322489</v>
      </c>
      <c r="AM3" s="11">
        <f>'OddsRatio_working_3-way'!AA3+'OddsRatio_working_3-way'!AG3</f>
        <v>-0.68941021552891946</v>
      </c>
      <c r="AN3" s="11">
        <f>'OddsRatio_working_3-way'!AB3+'OddsRatio_working_3-way'!AH3</f>
        <v>-0.36756906770332942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1.0569792832322489</v>
      </c>
      <c r="AS3" s="11">
        <f>IF(('OddsRatio_working_3-way'!X3=0),IF(Q3&gt;0,-Q3^(1/3),(-Q3)^(1/3)),'OddsRatio_working_3-way'!AM3-'OddsRatio_working_3-way'!R3/3)</f>
        <v>-0.68941021552891946</v>
      </c>
      <c r="AT3" s="11">
        <f>IF(('OddsRatio_working_3-way'!X3=0),IF(Q3&gt;0,-Q3^(1/3),(-Q3)^(1/3)),'OddsRatio_working_3-way'!AN3-'OddsRatio_working_3-way'!R3/3)</f>
        <v>-0.36756906770332942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3.13</v>
      </c>
      <c r="C4" s="4">
        <f>IF('True_Odds_Calculator_3-way'!C5="","",'True_Odds_Calculator_3-way'!C5)</f>
        <v>5.09</v>
      </c>
      <c r="D4" s="9">
        <f t="shared" ref="D4:D67" si="13">(K4/(AR4+K4-(AR4*K4)))</f>
        <v>0.50440484393737461</v>
      </c>
      <c r="E4" s="9">
        <f t="shared" ref="E4:E67" si="14">(L4/(AR4+L4-(AR4*L4)))</f>
        <v>0.30766192692158961</v>
      </c>
      <c r="F4" s="9">
        <f t="shared" ref="F4:F67" si="15">(M4/(AR4+M4-(AR4*M4)))</f>
        <v>0.18793322914103577</v>
      </c>
      <c r="G4" s="9">
        <f t="shared" ref="G4:G67" si="16">AR4</f>
        <v>1.0564886988630968</v>
      </c>
      <c r="H4" s="9">
        <f t="shared" ref="H4:H67" si="17">IF(A4="","",1/D4)</f>
        <v>1.9825344899426798</v>
      </c>
      <c r="I4" s="9">
        <f t="shared" ref="I4:I67" si="18">IF(B4="","",1/E4)</f>
        <v>3.2503209285783967</v>
      </c>
      <c r="J4" s="9">
        <f t="shared" ref="J4:J67" si="19">IF(C4="","",1/F4)</f>
        <v>5.3210387783500659</v>
      </c>
      <c r="K4" s="11">
        <f t="shared" ref="K4:K67" si="20">1/A4</f>
        <v>0.5181347150259068</v>
      </c>
      <c r="L4" s="11">
        <f t="shared" ref="L4:L67" si="21">1/B4</f>
        <v>0.31948881789137379</v>
      </c>
      <c r="M4" s="11">
        <f t="shared" ref="M4:M67" si="22">1/C4</f>
        <v>0.19646365422396858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-0.2634913915720738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0.23253408063390807</v>
      </c>
      <c r="Q4" s="11">
        <f>2*'OddsRatio_working_3-way'!K4*'OddsRatio_working_3-way'!L4*'OddsRatio_working_3-way'!M4</f>
        <v>6.5044498079414856E-2</v>
      </c>
      <c r="R4" s="11">
        <f t="shared" ref="R4:R67" si="23">O4/N4</f>
        <v>0</v>
      </c>
      <c r="S4" s="11">
        <f t="shared" ref="S4:S67" si="24">P4/N4</f>
        <v>-0.88251111069145549</v>
      </c>
      <c r="T4" s="11">
        <f t="shared" ref="T4:T67" si="25">Q4/N4</f>
        <v>-0.24685625473886871</v>
      </c>
      <c r="U4" s="11">
        <f>'OddsRatio_working_3-way'!S4-'OddsRatio_working_3-way'!R4^2/3</f>
        <v>-0.88251111069145549</v>
      </c>
      <c r="V4" s="11">
        <f>'OddsRatio_working_3-way'!S4*'OddsRatio_working_3-way'!R4/3-2*'OddsRatio_working_3-way'!R4^3/27-'OddsRatio_working_3-way'!T4</f>
        <v>0.24685625473886871</v>
      </c>
      <c r="W4" s="11">
        <f>'OddsRatio_working_3-way'!V4^2+4*'OddsRatio_working_3-way'!U4^3/27</f>
        <v>-4.0887541374768473E-2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0.15955058122619745</v>
      </c>
      <c r="Y4" s="11">
        <f>IF('OddsRatio_working_3-way'!W4&gt;=0,IF('OddsRatio_working_3-way'!V4+SQRT('OddsRatio_working_3-way'!W4)&gt;0,0,PI()),ACOS('OddsRatio_working_3-way'!V4/(2*'OddsRatio_working_3-way'!X4)))</f>
        <v>0.68629555886903248</v>
      </c>
      <c r="Z4" s="11">
        <f>'OddsRatio_working_3-way'!X4^(1/3)*COS('OddsRatio_working_3-way'!Y4/3)</f>
        <v>0.52824434943154841</v>
      </c>
      <c r="AA4" s="11">
        <f>'OddsRatio_working_3-way'!X4^(1/3)*COS(('OddsRatio_working_3-way'!Y4+2*PI())/3)</f>
        <v>-0.37064075592625595</v>
      </c>
      <c r="AB4" s="11">
        <f>'OddsRatio_working_3-way'!X4^(1/3)*COS(('OddsRatio_working_3-way'!Y4+4*PI())/3)</f>
        <v>-0.15760359350529243</v>
      </c>
      <c r="AC4" s="11">
        <f>'OddsRatio_working_3-way'!X4^(1/3)*SIN('OddsRatio_working_3-way'!Y4/3)</f>
        <v>0.12299706307113732</v>
      </c>
      <c r="AD4" s="11">
        <f>'OddsRatio_working_3-way'!X4^(1/3)*SIN(('OddsRatio_working_3-way'!Y4+2*PI())/3)</f>
        <v>0.39597449447773625</v>
      </c>
      <c r="AE4" s="11">
        <f>'OddsRatio_working_3-way'!X4^(1/3)*SIN(('OddsRatio_working_3-way'!Y4+4*PI())/3)</f>
        <v>-0.51897155754887359</v>
      </c>
      <c r="AF4" s="11">
        <f>-'OddsRatio_working_3-way'!U4/(3*'OddsRatio_working_3-way'!X4^(1/3))*COS(('OddsRatio_working_3-way'!Y4)/3)</f>
        <v>0.52824434943154841</v>
      </c>
      <c r="AG4" s="11">
        <f>-'OddsRatio_working_3-way'!U4/(3*'OddsRatio_working_3-way'!X4^(1/3))*COS(('OddsRatio_working_3-way'!Y4+2*PI())/3)</f>
        <v>-0.37064075592625595</v>
      </c>
      <c r="AH4" s="11">
        <f>-'OddsRatio_working_3-way'!U4/(3*'OddsRatio_working_3-way'!X4^(1/3))*COS(('OddsRatio_working_3-way'!Y4+4*PI())/3)</f>
        <v>-0.15760359350529243</v>
      </c>
      <c r="AI4" s="11">
        <f>'OddsRatio_working_3-way'!U4/(3*'OddsRatio_working_3-way'!X4^(1/3))*SIN(('OddsRatio_working_3-way'!Y4)/3)</f>
        <v>-0.12299706307113732</v>
      </c>
      <c r="AJ4" s="11">
        <f>'OddsRatio_working_3-way'!U4/(3*'OddsRatio_working_3-way'!X4^(1/3))*SIN(('OddsRatio_working_3-way'!Y4+2*PI())/3)</f>
        <v>-0.39597449447773625</v>
      </c>
      <c r="AK4" s="11">
        <f>'OddsRatio_working_3-way'!U4/(3*'OddsRatio_working_3-way'!X4^(1/3))*SIN(('OddsRatio_working_3-way'!Y4+4*PI())/3)</f>
        <v>0.51897155754887359</v>
      </c>
      <c r="AL4" s="11">
        <f>'OddsRatio_working_3-way'!Z4+'OddsRatio_working_3-way'!AF4</f>
        <v>1.0564886988630968</v>
      </c>
      <c r="AM4" s="11">
        <f>'OddsRatio_working_3-way'!AA4+'OddsRatio_working_3-way'!AG4</f>
        <v>-0.7412815118525119</v>
      </c>
      <c r="AN4" s="11">
        <f>'OddsRatio_working_3-way'!AB4+'OddsRatio_working_3-way'!AH4</f>
        <v>-0.31520718701058487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1.0564886988630968</v>
      </c>
      <c r="AS4" s="11">
        <f>IF(('OddsRatio_working_3-way'!X4=0),IF(Q4&gt;0,-Q4^(1/3),(-Q4)^(1/3)),'OddsRatio_working_3-way'!AM4-'OddsRatio_working_3-way'!R4/3)</f>
        <v>-0.7412815118525119</v>
      </c>
      <c r="AT4" s="11">
        <f>IF(('OddsRatio_working_3-way'!X4=0),IF(Q4&gt;0,-Q4^(1/3),(-Q4)^(1/3)),'OddsRatio_working_3-way'!AN4-'OddsRatio_working_3-way'!R4/3)</f>
        <v>-0.31520718701058487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4.46</v>
      </c>
      <c r="B5" s="4">
        <f>IF('True_Odds_Calculator_3-way'!B6="","",'True_Odds_Calculator_3-way'!B6)</f>
        <v>3.58</v>
      </c>
      <c r="C5" s="4">
        <f>IF('True_Odds_Calculator_3-way'!C6="","",'True_Odds_Calculator_3-way'!C6)</f>
        <v>1.88</v>
      </c>
      <c r="D5" s="9">
        <f t="shared" si="13"/>
        <v>0.21441314402929634</v>
      </c>
      <c r="E5" s="9">
        <f t="shared" si="14"/>
        <v>0.26795025883486356</v>
      </c>
      <c r="F5" s="9">
        <f t="shared" si="15"/>
        <v>0.51763659713584009</v>
      </c>
      <c r="G5" s="9">
        <f t="shared" si="16"/>
        <v>1.0589286645503728</v>
      </c>
      <c r="H5" s="9">
        <f t="shared" si="17"/>
        <v>4.6638931793442895</v>
      </c>
      <c r="I5" s="9">
        <f t="shared" si="18"/>
        <v>3.7320359545399624</v>
      </c>
      <c r="J5" s="9">
        <f t="shared" si="19"/>
        <v>1.931857224804328</v>
      </c>
      <c r="K5" s="11">
        <f t="shared" si="20"/>
        <v>0.22421524663677131</v>
      </c>
      <c r="L5" s="11">
        <f t="shared" si="21"/>
        <v>0.27932960893854747</v>
      </c>
      <c r="M5" s="11">
        <f t="shared" si="22"/>
        <v>0.53191489361702127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-0.26169940925292323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0.23053154444408319</v>
      </c>
      <c r="Q5" s="11">
        <f>2*'OddsRatio_working_3-way'!K5*'OddsRatio_working_3-way'!L5*'OddsRatio_working_3-way'!M5</f>
        <v>6.6627614001180113E-2</v>
      </c>
      <c r="R5" s="11">
        <f t="shared" si="23"/>
        <v>0</v>
      </c>
      <c r="S5" s="11">
        <f t="shared" si="24"/>
        <v>-0.88090204369274139</v>
      </c>
      <c r="T5" s="11">
        <f t="shared" si="25"/>
        <v>-0.25459596638518539</v>
      </c>
      <c r="U5" s="11">
        <f>'OddsRatio_working_3-way'!S5-'OddsRatio_working_3-way'!R5^2/3</f>
        <v>-0.88090204369274139</v>
      </c>
      <c r="V5" s="11">
        <f>'OddsRatio_working_3-way'!S5*'OddsRatio_working_3-way'!R5/3-2*'OddsRatio_working_3-way'!R5^3/27-'OddsRatio_working_3-way'!T5</f>
        <v>0.25459596638518539</v>
      </c>
      <c r="W5" s="11">
        <f>'OddsRatio_working_3-way'!V5^2+4*'OddsRatio_working_3-way'!U5^3/27</f>
        <v>-3.6450490457965196E-2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0.15911442153177979</v>
      </c>
      <c r="Y5" s="11">
        <f>IF('OddsRatio_working_3-way'!W5&gt;=0,IF('OddsRatio_working_3-way'!V5+SQRT('OddsRatio_working_3-way'!W5)&gt;0,0,PI()),ACOS('OddsRatio_working_3-way'!V5/(2*'OddsRatio_working_3-way'!X5)))</f>
        <v>0.64343358655269722</v>
      </c>
      <c r="Z5" s="11">
        <f>'OddsRatio_working_3-way'!X5^(1/3)*COS('OddsRatio_working_3-way'!Y5/3)</f>
        <v>0.52946433227518641</v>
      </c>
      <c r="AA5" s="11">
        <f>'OddsRatio_working_3-way'!X5^(1/3)*COS(('OddsRatio_working_3-way'!Y5+2*PI())/3)</f>
        <v>-0.36461285275657168</v>
      </c>
      <c r="AB5" s="11">
        <f>'OddsRatio_working_3-way'!X5^(1/3)*COS(('OddsRatio_working_3-way'!Y5+4*PI())/3)</f>
        <v>-0.1648514795186147</v>
      </c>
      <c r="AC5" s="11">
        <f>'OddsRatio_working_3-way'!X5^(1/3)*SIN('OddsRatio_working_3-way'!Y5/3)</f>
        <v>0.11533228261262378</v>
      </c>
      <c r="AD5" s="11">
        <f>'OddsRatio_working_3-way'!X5^(1/3)*SIN(('OddsRatio_working_3-way'!Y5+2*PI())/3)</f>
        <v>0.40086342084176468</v>
      </c>
      <c r="AE5" s="11">
        <f>'OddsRatio_working_3-way'!X5^(1/3)*SIN(('OddsRatio_working_3-way'!Y5+4*PI())/3)</f>
        <v>-0.51619570345438837</v>
      </c>
      <c r="AF5" s="11">
        <f>-'OddsRatio_working_3-way'!U5/(3*'OddsRatio_working_3-way'!X5^(1/3))*COS(('OddsRatio_working_3-way'!Y5)/3)</f>
        <v>0.52946433227518652</v>
      </c>
      <c r="AG5" s="11">
        <f>-'OddsRatio_working_3-way'!U5/(3*'OddsRatio_working_3-way'!X5^(1/3))*COS(('OddsRatio_working_3-way'!Y5+2*PI())/3)</f>
        <v>-0.36461285275657174</v>
      </c>
      <c r="AH5" s="11">
        <f>-'OddsRatio_working_3-way'!U5/(3*'OddsRatio_working_3-way'!X5^(1/3))*COS(('OddsRatio_working_3-way'!Y5+4*PI())/3)</f>
        <v>-0.16485147951861473</v>
      </c>
      <c r="AI5" s="11">
        <f>'OddsRatio_working_3-way'!U5/(3*'OddsRatio_working_3-way'!X5^(1/3))*SIN(('OddsRatio_working_3-way'!Y5)/3)</f>
        <v>-0.11533228261262379</v>
      </c>
      <c r="AJ5" s="11">
        <f>'OddsRatio_working_3-way'!U5/(3*'OddsRatio_working_3-way'!X5^(1/3))*SIN(('OddsRatio_working_3-way'!Y5+2*PI())/3)</f>
        <v>-0.40086342084176474</v>
      </c>
      <c r="AK5" s="11">
        <f>'OddsRatio_working_3-way'!U5/(3*'OddsRatio_working_3-way'!X5^(1/3))*SIN(('OddsRatio_working_3-way'!Y5+4*PI())/3)</f>
        <v>0.51619570345438848</v>
      </c>
      <c r="AL5" s="11">
        <f>'OddsRatio_working_3-way'!Z5+'OddsRatio_working_3-way'!AF5</f>
        <v>1.0589286645503728</v>
      </c>
      <c r="AM5" s="11">
        <f>'OddsRatio_working_3-way'!AA5+'OddsRatio_working_3-way'!AG5</f>
        <v>-0.72922570551314347</v>
      </c>
      <c r="AN5" s="11">
        <f>'OddsRatio_working_3-way'!AB5+'OddsRatio_working_3-way'!AH5</f>
        <v>-0.32970295903722946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1.0589286645503728</v>
      </c>
      <c r="AS5" s="11">
        <f>IF(('OddsRatio_working_3-way'!X5=0),IF(Q5&gt;0,-Q5^(1/3),(-Q5)^(1/3)),'OddsRatio_working_3-way'!AM5-'OddsRatio_working_3-way'!R5/3)</f>
        <v>-0.72922570551314347</v>
      </c>
      <c r="AT5" s="11">
        <f>IF(('OddsRatio_working_3-way'!X5=0),IF(Q5&gt;0,-Q5^(1/3),(-Q5)^(1/3)),'OddsRatio_working_3-way'!AN5-'OddsRatio_working_3-way'!R5/3)</f>
        <v>-0.32970295903722946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4.82</v>
      </c>
      <c r="B6" s="4">
        <f>IF('True_Odds_Calculator_3-way'!B7="","",'True_Odds_Calculator_3-way'!B7)</f>
        <v>3.77</v>
      </c>
      <c r="C6" s="4">
        <f>IF('True_Odds_Calculator_3-way'!C7="","",'True_Odds_Calculator_3-way'!C7)</f>
        <v>1.78</v>
      </c>
      <c r="D6" s="9">
        <f t="shared" si="13"/>
        <v>0.19818212484152603</v>
      </c>
      <c r="E6" s="9">
        <f t="shared" si="14"/>
        <v>0.25420836977488054</v>
      </c>
      <c r="F6" s="9">
        <f t="shared" si="15"/>
        <v>0.54760950538359365</v>
      </c>
      <c r="G6" s="9">
        <f t="shared" si="16"/>
        <v>1.0591266366066883</v>
      </c>
      <c r="H6" s="9">
        <f t="shared" si="17"/>
        <v>5.0458637518375484</v>
      </c>
      <c r="I6" s="9">
        <f t="shared" si="18"/>
        <v>3.9337807834005254</v>
      </c>
      <c r="J6" s="9">
        <f t="shared" si="19"/>
        <v>1.8261187765532163</v>
      </c>
      <c r="K6" s="11">
        <f t="shared" si="20"/>
        <v>0.20746887966804978</v>
      </c>
      <c r="L6" s="11">
        <f t="shared" si="21"/>
        <v>0.26525198938992045</v>
      </c>
      <c r="M6" s="11">
        <f t="shared" si="22"/>
        <v>0.5617977528089888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-0.2551698415326813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0.22785528017666482</v>
      </c>
      <c r="Q6" s="11">
        <f>2*'OddsRatio_working_3-way'!K6*'OddsRatio_working_3-way'!L6*'OddsRatio_working_3-way'!M6</f>
        <v>6.1833183222975534E-2</v>
      </c>
      <c r="R6" s="11">
        <f t="shared" si="23"/>
        <v>0</v>
      </c>
      <c r="S6" s="11">
        <f t="shared" si="24"/>
        <v>-0.89295536967867684</v>
      </c>
      <c r="T6" s="11">
        <f t="shared" si="25"/>
        <v>-0.24232167426829768</v>
      </c>
      <c r="U6" s="11">
        <f>'OddsRatio_working_3-way'!S6-'OddsRatio_working_3-way'!R6^2/3</f>
        <v>-0.89295536967867684</v>
      </c>
      <c r="V6" s="11">
        <f>'OddsRatio_working_3-way'!S6*'OddsRatio_working_3-way'!R6/3-2*'OddsRatio_working_3-way'!R6^3/27-'OddsRatio_working_3-way'!T6</f>
        <v>0.24232167426829768</v>
      </c>
      <c r="W6" s="11">
        <f>'OddsRatio_working_3-way'!V6^2+4*'OddsRatio_working_3-way'!U6^3/27</f>
        <v>-4.6763938197704219E-2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0.16239129596278798</v>
      </c>
      <c r="Y6" s="11">
        <f>IF('OddsRatio_working_3-way'!W6&gt;=0,IF('OddsRatio_working_3-way'!V6+SQRT('OddsRatio_working_3-way'!W6)&gt;0,0,PI()),ACOS('OddsRatio_working_3-way'!V6/(2*'OddsRatio_working_3-way'!X6)))</f>
        <v>0.72860455489172693</v>
      </c>
      <c r="Z6" s="11">
        <f>'OddsRatio_working_3-way'!X6^(1/3)*COS('OddsRatio_working_3-way'!Y6/3)</f>
        <v>0.52956331830334424</v>
      </c>
      <c r="AA6" s="11">
        <f>'OddsRatio_working_3-way'!X6^(1/3)*COS(('OddsRatio_working_3-way'!Y6+2*PI())/3)</f>
        <v>-0.37840763043611231</v>
      </c>
      <c r="AB6" s="11">
        <f>'OddsRatio_working_3-way'!X6^(1/3)*COS(('OddsRatio_working_3-way'!Y6+4*PI())/3)</f>
        <v>-0.15115568786723221</v>
      </c>
      <c r="AC6" s="11">
        <f>'OddsRatio_working_3-way'!X6^(1/3)*SIN('OddsRatio_working_3-way'!Y6/3)</f>
        <v>0.13120397021600852</v>
      </c>
      <c r="AD6" s="11">
        <f>'OddsRatio_working_3-way'!X6^(1/3)*SIN(('OddsRatio_working_3-way'!Y6+2*PI())/3)</f>
        <v>0.39301330145507662</v>
      </c>
      <c r="AE6" s="11">
        <f>'OddsRatio_working_3-way'!X6^(1/3)*SIN(('OddsRatio_working_3-way'!Y6+4*PI())/3)</f>
        <v>-0.52421727167108501</v>
      </c>
      <c r="AF6" s="11">
        <f>-'OddsRatio_working_3-way'!U6/(3*'OddsRatio_working_3-way'!X6^(1/3))*COS(('OddsRatio_working_3-way'!Y6)/3)</f>
        <v>0.52956331830334413</v>
      </c>
      <c r="AG6" s="11">
        <f>-'OddsRatio_working_3-way'!U6/(3*'OddsRatio_working_3-way'!X6^(1/3))*COS(('OddsRatio_working_3-way'!Y6+2*PI())/3)</f>
        <v>-0.3784076304361122</v>
      </c>
      <c r="AH6" s="11">
        <f>-'OddsRatio_working_3-way'!U6/(3*'OddsRatio_working_3-way'!X6^(1/3))*COS(('OddsRatio_working_3-way'!Y6+4*PI())/3)</f>
        <v>-0.15115568786723219</v>
      </c>
      <c r="AI6" s="11">
        <f>'OddsRatio_working_3-way'!U6/(3*'OddsRatio_working_3-way'!X6^(1/3))*SIN(('OddsRatio_working_3-way'!Y6)/3)</f>
        <v>-0.13120397021600849</v>
      </c>
      <c r="AJ6" s="11">
        <f>'OddsRatio_working_3-way'!U6/(3*'OddsRatio_working_3-way'!X6^(1/3))*SIN(('OddsRatio_working_3-way'!Y6+2*PI())/3)</f>
        <v>-0.39301330145507657</v>
      </c>
      <c r="AK6" s="11">
        <f>'OddsRatio_working_3-way'!U6/(3*'OddsRatio_working_3-way'!X6^(1/3))*SIN(('OddsRatio_working_3-way'!Y6+4*PI())/3)</f>
        <v>0.52421727167108489</v>
      </c>
      <c r="AL6" s="11">
        <f>'OddsRatio_working_3-way'!Z6+'OddsRatio_working_3-way'!AF6</f>
        <v>1.0591266366066883</v>
      </c>
      <c r="AM6" s="11">
        <f>'OddsRatio_working_3-way'!AA6+'OddsRatio_working_3-way'!AG6</f>
        <v>-0.7568152608722245</v>
      </c>
      <c r="AN6" s="11">
        <f>'OddsRatio_working_3-way'!AB6+'OddsRatio_working_3-way'!AH6</f>
        <v>-0.30231137573446443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1.0591266366066883</v>
      </c>
      <c r="AS6" s="11">
        <f>IF(('OddsRatio_working_3-way'!X6=0),IF(Q6&gt;0,-Q6^(1/3),(-Q6)^(1/3)),'OddsRatio_working_3-way'!AM6-'OddsRatio_working_3-way'!R6/3)</f>
        <v>-0.7568152608722245</v>
      </c>
      <c r="AT6" s="11">
        <f>IF(('OddsRatio_working_3-way'!X6=0),IF(Q6&gt;0,-Q6^(1/3),(-Q6)^(1/3)),'OddsRatio_working_3-way'!AN6-'OddsRatio_working_3-way'!R6/3)</f>
        <v>-0.30231137573446443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2.77</v>
      </c>
      <c r="B7" s="4">
        <f>IF('True_Odds_Calculator_3-way'!B8="","",'True_Odds_Calculator_3-way'!B8)</f>
        <v>3.29</v>
      </c>
      <c r="C7" s="4">
        <f>IF('True_Odds_Calculator_3-way'!C8="","",'True_Odds_Calculator_3-way'!C8)</f>
        <v>2.75</v>
      </c>
      <c r="D7" s="9">
        <f t="shared" si="13"/>
        <v>0.35121061358063382</v>
      </c>
      <c r="E7" s="9">
        <f t="shared" si="14"/>
        <v>0.29498504969140743</v>
      </c>
      <c r="F7" s="9">
        <f t="shared" si="15"/>
        <v>0.35380433672795858</v>
      </c>
      <c r="G7" s="9">
        <f t="shared" si="16"/>
        <v>1.0436691311977953</v>
      </c>
      <c r="H7" s="9">
        <f t="shared" si="17"/>
        <v>2.8472943622200977</v>
      </c>
      <c r="I7" s="9">
        <f t="shared" si="18"/>
        <v>3.3900023104429513</v>
      </c>
      <c r="J7" s="9">
        <f t="shared" si="19"/>
        <v>2.8264209795961421</v>
      </c>
      <c r="K7" s="11">
        <f t="shared" si="20"/>
        <v>0.36101083032490977</v>
      </c>
      <c r="L7" s="11">
        <f t="shared" si="21"/>
        <v>0.303951367781155</v>
      </c>
      <c r="M7" s="11">
        <f t="shared" si="22"/>
        <v>0.36363636363636365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-0.28303388753500136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0.23182900516029023</v>
      </c>
      <c r="Q7" s="11">
        <f>2*'OddsRatio_working_3-way'!K7*'OddsRatio_working_3-way'!L7*'OddsRatio_working_3-way'!M7</f>
        <v>7.9803444117139494E-2</v>
      </c>
      <c r="R7" s="11">
        <f t="shared" si="23"/>
        <v>0</v>
      </c>
      <c r="S7" s="11">
        <f t="shared" si="24"/>
        <v>-0.81908568327042153</v>
      </c>
      <c r="T7" s="11">
        <f t="shared" si="25"/>
        <v>-0.28195720594506762</v>
      </c>
      <c r="U7" s="11">
        <f>'OddsRatio_working_3-way'!S7-'OddsRatio_working_3-way'!R7^2/3</f>
        <v>-0.81908568327042153</v>
      </c>
      <c r="V7" s="11">
        <f>'OddsRatio_working_3-way'!S7*'OddsRatio_working_3-way'!R7/3-2*'OddsRatio_working_3-way'!R7^3/27-'OddsRatio_working_3-way'!T7</f>
        <v>0.28195720594506762</v>
      </c>
      <c r="W7" s="11">
        <f>'OddsRatio_working_3-way'!V7^2+4*'OddsRatio_working_3-way'!U7^3/27</f>
        <v>-1.9113482419396283E-3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0.14266325229915455</v>
      </c>
      <c r="Y7" s="11">
        <f>IF('OddsRatio_working_3-way'!W7&gt;=0,IF('OddsRatio_working_3-way'!V7+SQRT('OddsRatio_working_3-way'!W7)&gt;0,0,PI()),ACOS('OddsRatio_working_3-way'!V7/(2*'OddsRatio_working_3-way'!X7)))</f>
        <v>0.15383033601621632</v>
      </c>
      <c r="Z7" s="11">
        <f>'OddsRatio_working_3-way'!X7^(1/3)*COS('OddsRatio_working_3-way'!Y7/3)</f>
        <v>0.52183456559889763</v>
      </c>
      <c r="AA7" s="11">
        <f>'OddsRatio_working_3-way'!X7^(1/3)*COS(('OddsRatio_working_3-way'!Y7+2*PI())/3)</f>
        <v>-0.28411071780297548</v>
      </c>
      <c r="AB7" s="11">
        <f>'OddsRatio_working_3-way'!X7^(1/3)*COS(('OddsRatio_working_3-way'!Y7+4*PI())/3)</f>
        <v>-0.23772384779592221</v>
      </c>
      <c r="AC7" s="11">
        <f>'OddsRatio_working_3-way'!X7^(1/3)*SIN('OddsRatio_working_3-way'!Y7/3)</f>
        <v>2.6781471885436503E-2</v>
      </c>
      <c r="AD7" s="11">
        <f>'OddsRatio_working_3-way'!X7^(1/3)*SIN(('OddsRatio_working_3-way'!Y7+2*PI())/3)</f>
        <v>0.43853125443874419</v>
      </c>
      <c r="AE7" s="11">
        <f>'OddsRatio_working_3-way'!X7^(1/3)*SIN(('OddsRatio_working_3-way'!Y7+4*PI())/3)</f>
        <v>-0.46531272632418058</v>
      </c>
      <c r="AF7" s="11">
        <f>-'OddsRatio_working_3-way'!U7/(3*'OddsRatio_working_3-way'!X7^(1/3))*COS(('OddsRatio_working_3-way'!Y7)/3)</f>
        <v>0.52183456559889752</v>
      </c>
      <c r="AG7" s="11">
        <f>-'OddsRatio_working_3-way'!U7/(3*'OddsRatio_working_3-way'!X7^(1/3))*COS(('OddsRatio_working_3-way'!Y7+2*PI())/3)</f>
        <v>-0.28411071780297542</v>
      </c>
      <c r="AH7" s="11">
        <f>-'OddsRatio_working_3-way'!U7/(3*'OddsRatio_working_3-way'!X7^(1/3))*COS(('OddsRatio_working_3-way'!Y7+4*PI())/3)</f>
        <v>-0.23772384779592215</v>
      </c>
      <c r="AI7" s="11">
        <f>'OddsRatio_working_3-way'!U7/(3*'OddsRatio_working_3-way'!X7^(1/3))*SIN(('OddsRatio_working_3-way'!Y7)/3)</f>
        <v>-2.6781471885436496E-2</v>
      </c>
      <c r="AJ7" s="11">
        <f>'OddsRatio_working_3-way'!U7/(3*'OddsRatio_working_3-way'!X7^(1/3))*SIN(('OddsRatio_working_3-way'!Y7+2*PI())/3)</f>
        <v>-0.43853125443874408</v>
      </c>
      <c r="AK7" s="11">
        <f>'OddsRatio_working_3-way'!U7/(3*'OddsRatio_working_3-way'!X7^(1/3))*SIN(('OddsRatio_working_3-way'!Y7+4*PI())/3)</f>
        <v>0.46531272632418053</v>
      </c>
      <c r="AL7" s="11">
        <f>'OddsRatio_working_3-way'!Z7+'OddsRatio_working_3-way'!AF7</f>
        <v>1.0436691311977953</v>
      </c>
      <c r="AM7" s="11">
        <f>'OddsRatio_working_3-way'!AA7+'OddsRatio_working_3-way'!AG7</f>
        <v>-0.56822143560595095</v>
      </c>
      <c r="AN7" s="11">
        <f>'OddsRatio_working_3-way'!AB7+'OddsRatio_working_3-way'!AH7</f>
        <v>-0.47544769559184435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1.0436691311977953</v>
      </c>
      <c r="AS7" s="11">
        <f>IF(('OddsRatio_working_3-way'!X7=0),IF(Q7&gt;0,-Q7^(1/3),(-Q7)^(1/3)),'OddsRatio_working_3-way'!AM7-'OddsRatio_working_3-way'!R7/3)</f>
        <v>-0.56822143560595095</v>
      </c>
      <c r="AT7" s="11">
        <f>IF(('OddsRatio_working_3-way'!X7=0),IF(Q7&gt;0,-Q7^(1/3),(-Q7)^(1/3)),'OddsRatio_working_3-way'!AN7-'OddsRatio_working_3-way'!R7/3)</f>
        <v>-0.47544769559184435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2.08</v>
      </c>
      <c r="B8" s="4">
        <f>IF('True_Odds_Calculator_3-way'!B9="","",'True_Odds_Calculator_3-way'!B9)</f>
        <v>3.64</v>
      </c>
      <c r="C8" s="4">
        <f>IF('True_Odds_Calculator_3-way'!C9="","",'True_Odds_Calculator_3-way'!C9)</f>
        <v>3.68</v>
      </c>
      <c r="D8" s="9">
        <f t="shared" si="13"/>
        <v>0.47020164328624342</v>
      </c>
      <c r="E8" s="9">
        <f t="shared" si="14"/>
        <v>0.26636331179559586</v>
      </c>
      <c r="F8" s="9">
        <f t="shared" si="15"/>
        <v>0.2634350449181605</v>
      </c>
      <c r="G8" s="9">
        <f t="shared" si="16"/>
        <v>1.0432843887267862</v>
      </c>
      <c r="H8" s="9">
        <f t="shared" si="17"/>
        <v>2.1267471398249298</v>
      </c>
      <c r="I8" s="9">
        <f t="shared" si="18"/>
        <v>3.7542707862387164</v>
      </c>
      <c r="J8" s="9">
        <f t="shared" si="19"/>
        <v>3.7960021617877868</v>
      </c>
      <c r="K8" s="11">
        <f t="shared" si="20"/>
        <v>0.48076923076923073</v>
      </c>
      <c r="L8" s="11">
        <f t="shared" si="21"/>
        <v>0.27472527472527469</v>
      </c>
      <c r="M8" s="11">
        <f t="shared" si="22"/>
        <v>0.27173913043478259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-0.27425208570693504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0.229703406960932</v>
      </c>
      <c r="Q8" s="11">
        <f>2*'OddsRatio_working_3-way'!K8*'OddsRatio_working_3-way'!L8*'OddsRatio_working_3-way'!M8</f>
        <v>7.1782314675291239E-2</v>
      </c>
      <c r="R8" s="11">
        <f t="shared" si="23"/>
        <v>0</v>
      </c>
      <c r="S8" s="11">
        <f t="shared" si="24"/>
        <v>-0.83756302661775328</v>
      </c>
      <c r="T8" s="11">
        <f t="shared" si="25"/>
        <v>-0.26173844581804789</v>
      </c>
      <c r="U8" s="11">
        <f>'OddsRatio_working_3-way'!S8-'OddsRatio_working_3-way'!R8^2/3</f>
        <v>-0.83756302661775328</v>
      </c>
      <c r="V8" s="11">
        <f>'OddsRatio_working_3-way'!S8*'OddsRatio_working_3-way'!R8/3-2*'OddsRatio_working_3-way'!R8^3/27-'OddsRatio_working_3-way'!T8</f>
        <v>0.26173844581804789</v>
      </c>
      <c r="W8" s="11">
        <f>'OddsRatio_working_3-way'!V8^2+4*'OddsRatio_working_3-way'!U8^3/27</f>
        <v>-1.8538966150621949E-2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0.14751777873350483</v>
      </c>
      <c r="Y8" s="11">
        <f>IF('OddsRatio_working_3-way'!W8&gt;=0,IF('OddsRatio_working_3-way'!V8+SQRT('OddsRatio_working_3-way'!W8)&gt;0,0,PI()),ACOS('OddsRatio_working_3-way'!V8/(2*'OddsRatio_working_3-way'!X8)))</f>
        <v>0.47968131834990024</v>
      </c>
      <c r="Z8" s="11">
        <f>'OddsRatio_working_3-way'!X8^(1/3)*COS('OddsRatio_working_3-way'!Y8/3)</f>
        <v>0.52164219436339321</v>
      </c>
      <c r="AA8" s="11">
        <f>'OddsRatio_working_3-way'!X8^(1/3)*COS(('OddsRatio_working_3-way'!Y8+2*PI())/3)</f>
        <v>-0.33367590106755107</v>
      </c>
      <c r="AB8" s="11">
        <f>'OddsRatio_working_3-way'!X8^(1/3)*COS(('OddsRatio_working_3-way'!Y8+4*PI())/3)</f>
        <v>-0.18796629329584202</v>
      </c>
      <c r="AC8" s="11">
        <f>'OddsRatio_working_3-way'!X8^(1/3)*SIN('OddsRatio_working_3-way'!Y8/3)</f>
        <v>8.4125481270510935E-2</v>
      </c>
      <c r="AD8" s="11">
        <f>'OddsRatio_working_3-way'!X8^(1/3)*SIN(('OddsRatio_working_3-way'!Y8+2*PI())/3)</f>
        <v>0.40969265136930277</v>
      </c>
      <c r="AE8" s="11">
        <f>'OddsRatio_working_3-way'!X8^(1/3)*SIN(('OddsRatio_working_3-way'!Y8+4*PI())/3)</f>
        <v>-0.49381813263981372</v>
      </c>
      <c r="AF8" s="11">
        <f>-'OddsRatio_working_3-way'!U8/(3*'OddsRatio_working_3-way'!X8^(1/3))*COS(('OddsRatio_working_3-way'!Y8)/3)</f>
        <v>0.5216421943633931</v>
      </c>
      <c r="AG8" s="11">
        <f>-'OddsRatio_working_3-way'!U8/(3*'OddsRatio_working_3-way'!X8^(1/3))*COS(('OddsRatio_working_3-way'!Y8+2*PI())/3)</f>
        <v>-0.33367590106755102</v>
      </c>
      <c r="AH8" s="11">
        <f>-'OddsRatio_working_3-way'!U8/(3*'OddsRatio_working_3-way'!X8^(1/3))*COS(('OddsRatio_working_3-way'!Y8+4*PI())/3)</f>
        <v>-0.187966293295842</v>
      </c>
      <c r="AI8" s="11">
        <f>'OddsRatio_working_3-way'!U8/(3*'OddsRatio_working_3-way'!X8^(1/3))*SIN(('OddsRatio_working_3-way'!Y8)/3)</f>
        <v>-8.4125481270510921E-2</v>
      </c>
      <c r="AJ8" s="11">
        <f>'OddsRatio_working_3-way'!U8/(3*'OddsRatio_working_3-way'!X8^(1/3))*SIN(('OddsRatio_working_3-way'!Y8+2*PI())/3)</f>
        <v>-0.40969265136930266</v>
      </c>
      <c r="AK8" s="11">
        <f>'OddsRatio_working_3-way'!U8/(3*'OddsRatio_working_3-way'!X8^(1/3))*SIN(('OddsRatio_working_3-way'!Y8+4*PI())/3)</f>
        <v>0.49381813263981361</v>
      </c>
      <c r="AL8" s="11">
        <f>'OddsRatio_working_3-way'!Z8+'OddsRatio_working_3-way'!AF8</f>
        <v>1.0432843887267862</v>
      </c>
      <c r="AM8" s="11">
        <f>'OddsRatio_working_3-way'!AA8+'OddsRatio_working_3-way'!AG8</f>
        <v>-0.66735180213510215</v>
      </c>
      <c r="AN8" s="11">
        <f>'OddsRatio_working_3-way'!AB8+'OddsRatio_working_3-way'!AH8</f>
        <v>-0.37593258659168405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1.0432843887267862</v>
      </c>
      <c r="AS8" s="11">
        <f>IF(('OddsRatio_working_3-way'!X8=0),IF(Q8&gt;0,-Q8^(1/3),(-Q8)^(1/3)),'OddsRatio_working_3-way'!AM8-'OddsRatio_working_3-way'!R8/3)</f>
        <v>-0.66735180213510215</v>
      </c>
      <c r="AT8" s="11">
        <f>IF(('OddsRatio_working_3-way'!X8=0),IF(Q8&gt;0,-Q8^(1/3),(-Q8)^(1/3)),'OddsRatio_working_3-way'!AN8-'OddsRatio_working_3-way'!R8/3)</f>
        <v>-0.37593258659168405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3.77</v>
      </c>
      <c r="B9" s="4">
        <f>IF('True_Odds_Calculator_3-way'!B10="","",'True_Odds_Calculator_3-way'!B10)</f>
        <v>3.93</v>
      </c>
      <c r="C9" s="4">
        <f>IF('True_Odds_Calculator_3-way'!C10="","",'True_Odds_Calculator_3-way'!C10)</f>
        <v>1.9</v>
      </c>
      <c r="D9" s="9">
        <f t="shared" si="13"/>
        <v>0.25120569540793386</v>
      </c>
      <c r="E9" s="9">
        <f t="shared" si="14"/>
        <v>0.24079108221187254</v>
      </c>
      <c r="F9" s="9">
        <f t="shared" si="15"/>
        <v>0.50800322238019369</v>
      </c>
      <c r="G9" s="9">
        <f t="shared" si="16"/>
        <v>1.0761016114876178</v>
      </c>
      <c r="H9" s="9">
        <f t="shared" si="17"/>
        <v>3.9808014638207001</v>
      </c>
      <c r="I9" s="9">
        <f t="shared" si="18"/>
        <v>4.1529777216587203</v>
      </c>
      <c r="J9" s="9">
        <f t="shared" si="19"/>
        <v>1.9684914503388562</v>
      </c>
      <c r="K9" s="11">
        <f t="shared" si="20"/>
        <v>0.26525198938992045</v>
      </c>
      <c r="L9" s="11">
        <f t="shared" si="21"/>
        <v>0.2544529262086514</v>
      </c>
      <c r="M9" s="11">
        <f t="shared" si="22"/>
        <v>0.52631578947368418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-0.25947910860838086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0.23445334538281437</v>
      </c>
      <c r="Q9" s="11">
        <f>2*'OddsRatio_working_3-way'!K9*'OddsRatio_working_3-way'!L9*'OddsRatio_working_3-way'!M9</f>
        <v>7.1046468297822532E-2</v>
      </c>
      <c r="R9" s="11">
        <f t="shared" si="23"/>
        <v>0</v>
      </c>
      <c r="S9" s="11">
        <f t="shared" si="24"/>
        <v>-0.90355384154129859</v>
      </c>
      <c r="T9" s="11">
        <f t="shared" si="25"/>
        <v>-0.27380419440645409</v>
      </c>
      <c r="U9" s="11">
        <f>'OddsRatio_working_3-way'!S9-'OddsRatio_working_3-way'!R9^2/3</f>
        <v>-0.90355384154129859</v>
      </c>
      <c r="V9" s="11">
        <f>'OddsRatio_working_3-way'!S9*'OddsRatio_working_3-way'!R9/3-2*'OddsRatio_working_3-way'!R9^3/27-'OddsRatio_working_3-way'!T9</f>
        <v>0.27380419440645409</v>
      </c>
      <c r="W9" s="11">
        <f>'OddsRatio_working_3-way'!V9^2+4*'OddsRatio_working_3-way'!U9^3/27</f>
        <v>-3.4315704645702119E-2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0.16529098698981551</v>
      </c>
      <c r="Y9" s="11">
        <f>IF('OddsRatio_working_3-way'!W9&gt;=0,IF('OddsRatio_working_3-way'!V9+SQRT('OddsRatio_working_3-way'!W9)&gt;0,0,PI()),ACOS('OddsRatio_working_3-way'!V9/(2*'OddsRatio_working_3-way'!X9)))</f>
        <v>0.59482064557365388</v>
      </c>
      <c r="Z9" s="11">
        <f>'OddsRatio_working_3-way'!X9^(1/3)*COS('OddsRatio_working_3-way'!Y9/3)</f>
        <v>0.53805080574380892</v>
      </c>
      <c r="AA9" s="11">
        <f>'OddsRatio_working_3-way'!X9^(1/3)*COS(('OddsRatio_working_3-way'!Y9+2*PI())/3)</f>
        <v>-0.36264408804827886</v>
      </c>
      <c r="AB9" s="11">
        <f>'OddsRatio_working_3-way'!X9^(1/3)*COS(('OddsRatio_working_3-way'!Y9+4*PI())/3)</f>
        <v>-0.17540671769553018</v>
      </c>
      <c r="AC9" s="11">
        <f>'OddsRatio_working_3-way'!X9^(1/3)*SIN('OddsRatio_working_3-way'!Y9/3)</f>
        <v>0.1081015461755172</v>
      </c>
      <c r="AD9" s="11">
        <f>'OddsRatio_working_3-way'!X9^(1/3)*SIN(('OddsRatio_working_3-way'!Y9+2*PI())/3)</f>
        <v>0.41191489321306612</v>
      </c>
      <c r="AE9" s="11">
        <f>'OddsRatio_working_3-way'!X9^(1/3)*SIN(('OddsRatio_working_3-way'!Y9+4*PI())/3)</f>
        <v>-0.52001643938858333</v>
      </c>
      <c r="AF9" s="11">
        <f>-'OddsRatio_working_3-way'!U9/(3*'OddsRatio_working_3-way'!X9^(1/3))*COS(('OddsRatio_working_3-way'!Y9)/3)</f>
        <v>0.53805080574380892</v>
      </c>
      <c r="AG9" s="11">
        <f>-'OddsRatio_working_3-way'!U9/(3*'OddsRatio_working_3-way'!X9^(1/3))*COS(('OddsRatio_working_3-way'!Y9+2*PI())/3)</f>
        <v>-0.36264408804827886</v>
      </c>
      <c r="AH9" s="11">
        <f>-'OddsRatio_working_3-way'!U9/(3*'OddsRatio_working_3-way'!X9^(1/3))*COS(('OddsRatio_working_3-way'!Y9+4*PI())/3)</f>
        <v>-0.17540671769553018</v>
      </c>
      <c r="AI9" s="11">
        <f>'OddsRatio_working_3-way'!U9/(3*'OddsRatio_working_3-way'!X9^(1/3))*SIN(('OddsRatio_working_3-way'!Y9)/3)</f>
        <v>-0.1081015461755172</v>
      </c>
      <c r="AJ9" s="11">
        <f>'OddsRatio_working_3-way'!U9/(3*'OddsRatio_working_3-way'!X9^(1/3))*SIN(('OddsRatio_working_3-way'!Y9+2*PI())/3)</f>
        <v>-0.41191489321306612</v>
      </c>
      <c r="AK9" s="11">
        <f>'OddsRatio_working_3-way'!U9/(3*'OddsRatio_working_3-way'!X9^(1/3))*SIN(('OddsRatio_working_3-way'!Y9+4*PI())/3)</f>
        <v>0.52001643938858333</v>
      </c>
      <c r="AL9" s="11">
        <f>'OddsRatio_working_3-way'!Z9+'OddsRatio_working_3-way'!AF9</f>
        <v>1.0761016114876178</v>
      </c>
      <c r="AM9" s="11">
        <f>'OddsRatio_working_3-way'!AA9+'OddsRatio_working_3-way'!AG9</f>
        <v>-0.72528817609655771</v>
      </c>
      <c r="AN9" s="11">
        <f>'OddsRatio_working_3-way'!AB9+'OddsRatio_working_3-way'!AH9</f>
        <v>-0.35081343539106036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1.0761016114876178</v>
      </c>
      <c r="AS9" s="11">
        <f>IF(('OddsRatio_working_3-way'!X9=0),IF(Q9&gt;0,-Q9^(1/3),(-Q9)^(1/3)),'OddsRatio_working_3-way'!AM9-'OddsRatio_working_3-way'!R9/3)</f>
        <v>-0.72528817609655771</v>
      </c>
      <c r="AT9" s="11">
        <f>IF(('OddsRatio_working_3-way'!X9=0),IF(Q9&gt;0,-Q9^(1/3),(-Q9)^(1/3)),'OddsRatio_working_3-way'!AN9-'OddsRatio_working_3-way'!R9/3)</f>
        <v>-0.35081343539106036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1.61</v>
      </c>
      <c r="B10" s="4">
        <f>IF('True_Odds_Calculator_3-way'!B11="","",'True_Odds_Calculator_3-way'!B11)</f>
        <v>4.16</v>
      </c>
      <c r="C10" s="4">
        <f>IF('True_Odds_Calculator_3-way'!C11="","",'True_Odds_Calculator_3-way'!C11)</f>
        <v>5.68</v>
      </c>
      <c r="D10" s="9">
        <f t="shared" si="13"/>
        <v>0.60516786667585332</v>
      </c>
      <c r="E10" s="9">
        <f t="shared" si="14"/>
        <v>0.22831976084986763</v>
      </c>
      <c r="F10" s="9">
        <f t="shared" si="15"/>
        <v>0.16651237247427919</v>
      </c>
      <c r="G10" s="9">
        <f t="shared" si="16"/>
        <v>1.0695640465678631</v>
      </c>
      <c r="H10" s="9">
        <f t="shared" si="17"/>
        <v>1.6524340684063965</v>
      </c>
      <c r="I10" s="9">
        <f t="shared" si="18"/>
        <v>4.3798223871544479</v>
      </c>
      <c r="J10" s="9">
        <f t="shared" si="19"/>
        <v>6.0055597379375989</v>
      </c>
      <c r="K10" s="11">
        <f t="shared" si="20"/>
        <v>0.6211180124223602</v>
      </c>
      <c r="L10" s="11">
        <f t="shared" si="21"/>
        <v>0.24038461538461536</v>
      </c>
      <c r="M10" s="11">
        <f t="shared" si="22"/>
        <v>0.17605633802816903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-0.23713476511241383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0.22212076808678155</v>
      </c>
      <c r="Q10" s="11">
        <f>2*'OddsRatio_working_3-way'!K10*'OddsRatio_working_3-way'!L10*'OddsRatio_working_3-way'!M10</f>
        <v>5.2572962860776694E-2</v>
      </c>
      <c r="R10" s="11">
        <f t="shared" si="23"/>
        <v>0</v>
      </c>
      <c r="S10" s="11">
        <f t="shared" si="24"/>
        <v>-0.93668580387816658</v>
      </c>
      <c r="T10" s="11">
        <f t="shared" si="25"/>
        <v>-0.22170078198299797</v>
      </c>
      <c r="U10" s="11">
        <f>'OddsRatio_working_3-way'!S10-'OddsRatio_working_3-way'!R10^2/3</f>
        <v>-0.93668580387816658</v>
      </c>
      <c r="V10" s="11">
        <f>'OddsRatio_working_3-way'!S10*'OddsRatio_working_3-way'!R10/3-2*'OddsRatio_working_3-way'!R10^3/27-'OddsRatio_working_3-way'!T10</f>
        <v>0.22170078198299797</v>
      </c>
      <c r="W10" s="11">
        <f>'OddsRatio_working_3-way'!V10^2+4*'OddsRatio_working_3-way'!U10^3/27</f>
        <v>-7.2601306542792746E-2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0.17446528542568687</v>
      </c>
      <c r="Y10" s="11">
        <f>IF('OddsRatio_working_3-way'!W10&gt;=0,IF('OddsRatio_working_3-way'!V10+SQRT('OddsRatio_working_3-way'!W10)&gt;0,0,PI()),ACOS('OddsRatio_working_3-way'!V10/(2*'OddsRatio_working_3-way'!X10)))</f>
        <v>0.88230591571994987</v>
      </c>
      <c r="Z10" s="11">
        <f>'OddsRatio_working_3-way'!X10^(1/3)*COS('OddsRatio_working_3-way'!Y10/3)</f>
        <v>0.53478202328393154</v>
      </c>
      <c r="AA10" s="11">
        <f>'OddsRatio_working_3-way'!X10^(1/3)*COS(('OddsRatio_working_3-way'!Y10+2*PI())/3)</f>
        <v>-0.40766785095908209</v>
      </c>
      <c r="AB10" s="11">
        <f>'OddsRatio_working_3-way'!X10^(1/3)*COS(('OddsRatio_working_3-way'!Y10+4*PI())/3)</f>
        <v>-0.12711417232484926</v>
      </c>
      <c r="AC10" s="11">
        <f>'OddsRatio_working_3-way'!X10^(1/3)*SIN('OddsRatio_working_3-way'!Y10/3)</f>
        <v>0.16197774188161398</v>
      </c>
      <c r="AD10" s="11">
        <f>'OddsRatio_working_3-way'!X10^(1/3)*SIN(('OddsRatio_working_3-way'!Y10+2*PI())/3)</f>
        <v>0.38214594671031876</v>
      </c>
      <c r="AE10" s="11">
        <f>'OddsRatio_working_3-way'!X10^(1/3)*SIN(('OddsRatio_working_3-way'!Y10+4*PI())/3)</f>
        <v>-0.54412368859193283</v>
      </c>
      <c r="AF10" s="11">
        <f>-'OddsRatio_working_3-way'!U10/(3*'OddsRatio_working_3-way'!X10^(1/3))*COS(('OddsRatio_working_3-way'!Y10)/3)</f>
        <v>0.53478202328393154</v>
      </c>
      <c r="AG10" s="11">
        <f>-'OddsRatio_working_3-way'!U10/(3*'OddsRatio_working_3-way'!X10^(1/3))*COS(('OddsRatio_working_3-way'!Y10+2*PI())/3)</f>
        <v>-0.40766785095908209</v>
      </c>
      <c r="AH10" s="11">
        <f>-'OddsRatio_working_3-way'!U10/(3*'OddsRatio_working_3-way'!X10^(1/3))*COS(('OddsRatio_working_3-way'!Y10+4*PI())/3)</f>
        <v>-0.12711417232484926</v>
      </c>
      <c r="AI10" s="11">
        <f>'OddsRatio_working_3-way'!U10/(3*'OddsRatio_working_3-way'!X10^(1/3))*SIN(('OddsRatio_working_3-way'!Y10)/3)</f>
        <v>-0.16197774188161398</v>
      </c>
      <c r="AJ10" s="11">
        <f>'OddsRatio_working_3-way'!U10/(3*'OddsRatio_working_3-way'!X10^(1/3))*SIN(('OddsRatio_working_3-way'!Y10+2*PI())/3)</f>
        <v>-0.38214594671031876</v>
      </c>
      <c r="AK10" s="11">
        <f>'OddsRatio_working_3-way'!U10/(3*'OddsRatio_working_3-way'!X10^(1/3))*SIN(('OddsRatio_working_3-way'!Y10+4*PI())/3)</f>
        <v>0.54412368859193283</v>
      </c>
      <c r="AL10" s="11">
        <f>'OddsRatio_working_3-way'!Z10+'OddsRatio_working_3-way'!AF10</f>
        <v>1.0695640465678631</v>
      </c>
      <c r="AM10" s="11">
        <f>'OddsRatio_working_3-way'!AA10+'OddsRatio_working_3-way'!AG10</f>
        <v>-0.81533570191816418</v>
      </c>
      <c r="AN10" s="11">
        <f>'OddsRatio_working_3-way'!AB10+'OddsRatio_working_3-way'!AH10</f>
        <v>-0.25422834464969851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1.0695640465678631</v>
      </c>
      <c r="AS10" s="11">
        <f>IF(('OddsRatio_working_3-way'!X10=0),IF(Q10&gt;0,-Q10^(1/3),(-Q10)^(1/3)),'OddsRatio_working_3-way'!AM10-'OddsRatio_working_3-way'!R10/3)</f>
        <v>-0.81533570191816418</v>
      </c>
      <c r="AT10" s="11">
        <f>IF(('OddsRatio_working_3-way'!X10=0),IF(Q10&gt;0,-Q10^(1/3),(-Q10)^(1/3)),'OddsRatio_working_3-way'!AN10-'OddsRatio_working_3-way'!R10/3)</f>
        <v>-0.25422834464969851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7.53</v>
      </c>
      <c r="B11" s="4">
        <f>IF('True_Odds_Calculator_3-way'!B12="","",'True_Odds_Calculator_3-way'!B12)</f>
        <v>4.0599999999999996</v>
      </c>
      <c r="C11" s="4">
        <f>IF('True_Odds_Calculator_3-way'!C12="","",'True_Odds_Calculator_3-way'!C12)</f>
        <v>1.49</v>
      </c>
      <c r="D11" s="9">
        <f t="shared" si="13"/>
        <v>0.12199079314290839</v>
      </c>
      <c r="E11" s="9">
        <f t="shared" si="14"/>
        <v>0.22869062031959106</v>
      </c>
      <c r="F11" s="9">
        <f t="shared" si="15"/>
        <v>0.64931858653750019</v>
      </c>
      <c r="G11" s="9">
        <f t="shared" si="16"/>
        <v>1.1021960080050304</v>
      </c>
      <c r="H11" s="9">
        <f t="shared" si="17"/>
        <v>8.1973399322728504</v>
      </c>
      <c r="I11" s="9">
        <f t="shared" si="18"/>
        <v>4.3727197844953931</v>
      </c>
      <c r="J11" s="9">
        <f t="shared" si="19"/>
        <v>1.540076043922465</v>
      </c>
      <c r="K11" s="11">
        <f t="shared" si="20"/>
        <v>0.13280212483399734</v>
      </c>
      <c r="L11" s="11">
        <f t="shared" si="21"/>
        <v>0.24630541871921185</v>
      </c>
      <c r="M11" s="11">
        <f t="shared" si="22"/>
        <v>0.67114093959731547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-0.21494305121564172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0.22128565119296018</v>
      </c>
      <c r="Q11" s="11">
        <f>2*'OddsRatio_working_3-way'!K11*'OddsRatio_working_3-way'!L11*'OddsRatio_working_3-way'!M11</f>
        <v>4.3905883173206386E-2</v>
      </c>
      <c r="R11" s="11">
        <f t="shared" si="23"/>
        <v>0</v>
      </c>
      <c r="S11" s="11">
        <f t="shared" si="24"/>
        <v>-1.0295082811072374</v>
      </c>
      <c r="T11" s="11">
        <f t="shared" si="25"/>
        <v>-0.20426751609270583</v>
      </c>
      <c r="U11" s="11">
        <f>'OddsRatio_working_3-way'!S11-'OddsRatio_working_3-way'!R11^2/3</f>
        <v>-1.0295082811072374</v>
      </c>
      <c r="V11" s="11">
        <f>'OddsRatio_working_3-way'!S11*'OddsRatio_working_3-way'!R11/3-2*'OddsRatio_working_3-way'!R11^3/27-'OddsRatio_working_3-way'!T11</f>
        <v>0.20426751609270583</v>
      </c>
      <c r="W11" s="11">
        <f>'OddsRatio_working_3-way'!V11^2+4*'OddsRatio_working_3-way'!U11^3/27</f>
        <v>-0.11992852309663377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0.20103093121912707</v>
      </c>
      <c r="Y11" s="11">
        <f>IF('OddsRatio_working_3-way'!W11&gt;=0,IF('OddsRatio_working_3-way'!V11+SQRT('OddsRatio_working_3-way'!W11)&gt;0,0,PI()),ACOS('OddsRatio_working_3-way'!V11/(2*'OddsRatio_working_3-way'!X11)))</f>
        <v>1.037877036991425</v>
      </c>
      <c r="Z11" s="11">
        <f>'OddsRatio_working_3-way'!X11^(1/3)*COS('OddsRatio_working_3-way'!Y11/3)</f>
        <v>0.55109800400251518</v>
      </c>
      <c r="AA11" s="11">
        <f>'OddsRatio_working_3-way'!X11^(1/3)*COS(('OddsRatio_working_3-way'!Y11+2*PI())/3)</f>
        <v>-0.44758188480318628</v>
      </c>
      <c r="AB11" s="11">
        <f>'OddsRatio_working_3-way'!X11^(1/3)*COS(('OddsRatio_working_3-way'!Y11+4*PI())/3)</f>
        <v>-0.10351611919932906</v>
      </c>
      <c r="AC11" s="11">
        <f>'OddsRatio_working_3-way'!X11^(1/3)*SIN('OddsRatio_working_3-way'!Y11/3)</f>
        <v>0.19864646239032185</v>
      </c>
      <c r="AD11" s="11">
        <f>'OddsRatio_working_3-way'!X11^(1/3)*SIN(('OddsRatio_working_3-way'!Y11+2*PI())/3)</f>
        <v>0.37794164024591559</v>
      </c>
      <c r="AE11" s="11">
        <f>'OddsRatio_working_3-way'!X11^(1/3)*SIN(('OddsRatio_working_3-way'!Y11+4*PI())/3)</f>
        <v>-0.57658810263623728</v>
      </c>
      <c r="AF11" s="11">
        <f>-'OddsRatio_working_3-way'!U11/(3*'OddsRatio_working_3-way'!X11^(1/3))*COS(('OddsRatio_working_3-way'!Y11)/3)</f>
        <v>0.55109800400251518</v>
      </c>
      <c r="AG11" s="11">
        <f>-'OddsRatio_working_3-way'!U11/(3*'OddsRatio_working_3-way'!X11^(1/3))*COS(('OddsRatio_working_3-way'!Y11+2*PI())/3)</f>
        <v>-0.44758188480318628</v>
      </c>
      <c r="AH11" s="11">
        <f>-'OddsRatio_working_3-way'!U11/(3*'OddsRatio_working_3-way'!X11^(1/3))*COS(('OddsRatio_working_3-way'!Y11+4*PI())/3)</f>
        <v>-0.10351611919932906</v>
      </c>
      <c r="AI11" s="11">
        <f>'OddsRatio_working_3-way'!U11/(3*'OddsRatio_working_3-way'!X11^(1/3))*SIN(('OddsRatio_working_3-way'!Y11)/3)</f>
        <v>-0.19864646239032185</v>
      </c>
      <c r="AJ11" s="11">
        <f>'OddsRatio_working_3-way'!U11/(3*'OddsRatio_working_3-way'!X11^(1/3))*SIN(('OddsRatio_working_3-way'!Y11+2*PI())/3)</f>
        <v>-0.37794164024591559</v>
      </c>
      <c r="AK11" s="11">
        <f>'OddsRatio_working_3-way'!U11/(3*'OddsRatio_working_3-way'!X11^(1/3))*SIN(('OddsRatio_working_3-way'!Y11+4*PI())/3)</f>
        <v>0.57658810263623728</v>
      </c>
      <c r="AL11" s="11">
        <f>'OddsRatio_working_3-way'!Z11+'OddsRatio_working_3-way'!AF11</f>
        <v>1.1021960080050304</v>
      </c>
      <c r="AM11" s="11">
        <f>'OddsRatio_working_3-way'!AA11+'OddsRatio_working_3-way'!AG11</f>
        <v>-0.89516376960637256</v>
      </c>
      <c r="AN11" s="11">
        <f>'OddsRatio_working_3-way'!AB11+'OddsRatio_working_3-way'!AH11</f>
        <v>-0.20703223839865811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1.1021960080050304</v>
      </c>
      <c r="AS11" s="11">
        <f>IF(('OddsRatio_working_3-way'!X11=0),IF(Q11&gt;0,-Q11^(1/3),(-Q11)^(1/3)),'OddsRatio_working_3-way'!AM11-'OddsRatio_working_3-way'!R11/3)</f>
        <v>-0.89516376960637256</v>
      </c>
      <c r="AT11" s="11">
        <f>IF(('OddsRatio_working_3-way'!X11=0),IF(Q11&gt;0,-Q11^(1/3),(-Q11)^(1/3)),'OddsRatio_working_3-way'!AN11-'OddsRatio_working_3-way'!R11/3)</f>
        <v>-0.20703223839865811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3.68</v>
      </c>
      <c r="C12" s="4">
        <f>IF('True_Odds_Calculator_3-way'!C13="","",'True_Odds_Calculator_3-way'!C13)</f>
        <v>4.1500000000000004</v>
      </c>
      <c r="D12" s="9">
        <f t="shared" si="13"/>
        <v>0.51576530591182101</v>
      </c>
      <c r="E12" s="9">
        <f t="shared" si="14"/>
        <v>0.25692806238867216</v>
      </c>
      <c r="F12" s="9">
        <f t="shared" si="15"/>
        <v>0.22730663169950691</v>
      </c>
      <c r="G12" s="9">
        <f t="shared" si="16"/>
        <v>1.0791567327627978</v>
      </c>
      <c r="H12" s="9">
        <f t="shared" si="17"/>
        <v>1.9388663575036342</v>
      </c>
      <c r="I12" s="9">
        <f t="shared" si="18"/>
        <v>3.8921400438042983</v>
      </c>
      <c r="J12" s="9">
        <f t="shared" si="19"/>
        <v>4.3993437082028137</v>
      </c>
      <c r="K12" s="11">
        <f t="shared" si="20"/>
        <v>0.53475935828876997</v>
      </c>
      <c r="L12" s="11">
        <f t="shared" si="21"/>
        <v>0.27173913043478259</v>
      </c>
      <c r="M12" s="11">
        <f t="shared" si="22"/>
        <v>0.24096385542168672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-0.25717401108736282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0.23460500920211885</v>
      </c>
      <c r="Q12" s="11">
        <f>2*'OddsRatio_working_3-way'!K12*'OddsRatio_working_3-way'!L12*'OddsRatio_working_3-way'!M12</f>
        <v>7.0031346030483221E-2</v>
      </c>
      <c r="R12" s="11">
        <f t="shared" si="23"/>
        <v>0</v>
      </c>
      <c r="S12" s="11">
        <f t="shared" si="24"/>
        <v>-0.91224229155263592</v>
      </c>
      <c r="T12" s="11">
        <f t="shared" si="25"/>
        <v>-0.27231113180675692</v>
      </c>
      <c r="U12" s="11">
        <f>'OddsRatio_working_3-way'!S12-'OddsRatio_working_3-way'!R12^2/3</f>
        <v>-0.91224229155263592</v>
      </c>
      <c r="V12" s="11">
        <f>'OddsRatio_working_3-way'!S12*'OddsRatio_working_3-way'!R12/3-2*'OddsRatio_working_3-way'!R12^3/27-'OddsRatio_working_3-way'!T12</f>
        <v>0.27231113180675692</v>
      </c>
      <c r="W12" s="11">
        <f>'OddsRatio_working_3-way'!V12^2+4*'OddsRatio_working_3-way'!U12^3/27</f>
        <v>-3.8314093755916864E-2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0.16768083243307344</v>
      </c>
      <c r="Y12" s="11">
        <f>IF('OddsRatio_working_3-way'!W12&gt;=0,IF('OddsRatio_working_3-way'!V12+SQRT('OddsRatio_working_3-way'!W12)&gt;0,0,PI()),ACOS('OddsRatio_working_3-way'!V12/(2*'OddsRatio_working_3-way'!X12)))</f>
        <v>0.62323864351066416</v>
      </c>
      <c r="Z12" s="11">
        <f>'OddsRatio_working_3-way'!X12^(1/3)*COS('OddsRatio_working_3-way'!Y12/3)</f>
        <v>0.539578366381399</v>
      </c>
      <c r="AA12" s="11">
        <f>'OddsRatio_working_3-way'!X12^(1/3)*COS(('OddsRatio_working_3-way'!Y12+2*PI())/3)</f>
        <v>-0.36828772525120201</v>
      </c>
      <c r="AB12" s="11">
        <f>'OddsRatio_working_3-way'!X12^(1/3)*COS(('OddsRatio_working_3-way'!Y12+4*PI())/3)</f>
        <v>-0.17129064113019707</v>
      </c>
      <c r="AC12" s="11">
        <f>'OddsRatio_working_3-way'!X12^(1/3)*SIN('OddsRatio_working_3-way'!Y12/3)</f>
        <v>0.11373631954683376</v>
      </c>
      <c r="AD12" s="11">
        <f>'OddsRatio_working_3-way'!X12^(1/3)*SIN(('OddsRatio_working_3-way'!Y12+2*PI())/3)</f>
        <v>0.41042041284538205</v>
      </c>
      <c r="AE12" s="11">
        <f>'OddsRatio_working_3-way'!X12^(1/3)*SIN(('OddsRatio_working_3-way'!Y12+4*PI())/3)</f>
        <v>-0.52415673239221561</v>
      </c>
      <c r="AF12" s="11">
        <f>-'OddsRatio_working_3-way'!U12/(3*'OddsRatio_working_3-way'!X12^(1/3))*COS(('OddsRatio_working_3-way'!Y12)/3)</f>
        <v>0.53957836638139889</v>
      </c>
      <c r="AG12" s="11">
        <f>-'OddsRatio_working_3-way'!U12/(3*'OddsRatio_working_3-way'!X12^(1/3))*COS(('OddsRatio_working_3-way'!Y12+2*PI())/3)</f>
        <v>-0.36828772525120196</v>
      </c>
      <c r="AH12" s="11">
        <f>-'OddsRatio_working_3-way'!U12/(3*'OddsRatio_working_3-way'!X12^(1/3))*COS(('OddsRatio_working_3-way'!Y12+4*PI())/3)</f>
        <v>-0.17129064113019704</v>
      </c>
      <c r="AI12" s="11">
        <f>'OddsRatio_working_3-way'!U12/(3*'OddsRatio_working_3-way'!X12^(1/3))*SIN(('OddsRatio_working_3-way'!Y12)/3)</f>
        <v>-0.11373631954683375</v>
      </c>
      <c r="AJ12" s="11">
        <f>'OddsRatio_working_3-way'!U12/(3*'OddsRatio_working_3-way'!X12^(1/3))*SIN(('OddsRatio_working_3-way'!Y12+2*PI())/3)</f>
        <v>-0.41042041284538194</v>
      </c>
      <c r="AK12" s="11">
        <f>'OddsRatio_working_3-way'!U12/(3*'OddsRatio_working_3-way'!X12^(1/3))*SIN(('OddsRatio_working_3-way'!Y12+4*PI())/3)</f>
        <v>0.5241567323922155</v>
      </c>
      <c r="AL12" s="11">
        <f>'OddsRatio_working_3-way'!Z12+'OddsRatio_working_3-way'!AF12</f>
        <v>1.0791567327627978</v>
      </c>
      <c r="AM12" s="11">
        <f>'OddsRatio_working_3-way'!AA12+'OddsRatio_working_3-way'!AG12</f>
        <v>-0.73657545050240403</v>
      </c>
      <c r="AN12" s="11">
        <f>'OddsRatio_working_3-way'!AB12+'OddsRatio_working_3-way'!AH12</f>
        <v>-0.34258128226039408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1.0791567327627978</v>
      </c>
      <c r="AS12" s="11">
        <f>IF(('OddsRatio_working_3-way'!X12=0),IF(Q12&gt;0,-Q12^(1/3),(-Q12)^(1/3)),'OddsRatio_working_3-way'!AM12-'OddsRatio_working_3-way'!R12/3)</f>
        <v>-0.73657545050240403</v>
      </c>
      <c r="AT12" s="11">
        <f>IF(('OddsRatio_working_3-way'!X12=0),IF(Q12&gt;0,-Q12^(1/3),(-Q12)^(1/3)),'OddsRatio_working_3-way'!AN12-'OddsRatio_working_3-way'!R12/3)</f>
        <v>-0.34258128226039408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2.96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2.52</v>
      </c>
      <c r="D13" s="9">
        <f t="shared" si="13"/>
        <v>0.32352727866606246</v>
      </c>
      <c r="E13" s="9">
        <f t="shared" si="14"/>
        <v>0.29501712998582796</v>
      </c>
      <c r="F13" s="9">
        <f t="shared" si="15"/>
        <v>0.38145559134810991</v>
      </c>
      <c r="G13" s="9">
        <f t="shared" si="16"/>
        <v>1.0668007500349548</v>
      </c>
      <c r="H13" s="9">
        <f t="shared" si="17"/>
        <v>3.0909294700685113</v>
      </c>
      <c r="I13" s="9">
        <f t="shared" si="18"/>
        <v>3.3896336800782993</v>
      </c>
      <c r="J13" s="9">
        <f t="shared" si="19"/>
        <v>2.6215371400531313</v>
      </c>
      <c r="K13" s="11">
        <f t="shared" si="20"/>
        <v>0.33783783783783783</v>
      </c>
      <c r="L13" s="11">
        <f t="shared" si="21"/>
        <v>0.30864197530864196</v>
      </c>
      <c r="M13" s="11">
        <f t="shared" si="22"/>
        <v>0.3968253968253968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-0.2761279798316838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0.23667847741921813</v>
      </c>
      <c r="Q13" s="11">
        <f>2*'OddsRatio_working_3-way'!K13*'OddsRatio_working_3-way'!L13*'OddsRatio_working_3-way'!M13</f>
        <v>8.2754712384342011E-2</v>
      </c>
      <c r="R13" s="11">
        <f t="shared" si="23"/>
        <v>0</v>
      </c>
      <c r="S13" s="11">
        <f t="shared" si="24"/>
        <v>-0.8571332668405699</v>
      </c>
      <c r="T13" s="11">
        <f t="shared" si="25"/>
        <v>-0.29969694644775174</v>
      </c>
      <c r="U13" s="11">
        <f>'OddsRatio_working_3-way'!S13-'OddsRatio_working_3-way'!R13^2/3</f>
        <v>-0.8571332668405699</v>
      </c>
      <c r="V13" s="11">
        <f>'OddsRatio_working_3-way'!S13*'OddsRatio_working_3-way'!R13/3-2*'OddsRatio_working_3-way'!R13^3/27-'OddsRatio_working_3-way'!T13</f>
        <v>0.29969694644775174</v>
      </c>
      <c r="W13" s="11">
        <f>'OddsRatio_working_3-way'!V13^2+4*'OddsRatio_working_3-way'!U13^3/27</f>
        <v>-3.4730694390529004E-3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0.15271814655531238</v>
      </c>
      <c r="Y13" s="11">
        <f>IF('OddsRatio_working_3-way'!W13&gt;=0,IF('OddsRatio_working_3-way'!V13+SQRT('OddsRatio_working_3-way'!W13)&gt;0,0,PI()),ACOS('OddsRatio_working_3-way'!V13/(2*'OddsRatio_working_3-way'!X13)))</f>
        <v>0.19416382442677205</v>
      </c>
      <c r="Z13" s="11">
        <f>'OddsRatio_working_3-way'!X13^(1/3)*COS('OddsRatio_working_3-way'!Y13/3)</f>
        <v>0.53340037501747739</v>
      </c>
      <c r="AA13" s="11">
        <f>'OddsRatio_working_3-way'!X13^(1/3)*COS(('OddsRatio_working_3-way'!Y13+2*PI())/3)</f>
        <v>-0.29663923656767333</v>
      </c>
      <c r="AB13" s="11">
        <f>'OddsRatio_working_3-way'!X13^(1/3)*COS(('OddsRatio_working_3-way'!Y13+4*PI())/3)</f>
        <v>-0.23676113844980401</v>
      </c>
      <c r="AC13" s="11">
        <f>'OddsRatio_working_3-way'!X13^(1/3)*SIN('OddsRatio_working_3-way'!Y13/3)</f>
        <v>3.4570636066914705E-2</v>
      </c>
      <c r="AD13" s="11">
        <f>'OddsRatio_working_3-way'!X13^(1/3)*SIN(('OddsRatio_working_3-way'!Y13+2*PI())/3)</f>
        <v>0.44465295711982461</v>
      </c>
      <c r="AE13" s="11">
        <f>'OddsRatio_working_3-way'!X13^(1/3)*SIN(('OddsRatio_working_3-way'!Y13+4*PI())/3)</f>
        <v>-0.47922359318673924</v>
      </c>
      <c r="AF13" s="11">
        <f>-'OddsRatio_working_3-way'!U13/(3*'OddsRatio_working_3-way'!X13^(1/3))*COS(('OddsRatio_working_3-way'!Y13)/3)</f>
        <v>0.53340037501747739</v>
      </c>
      <c r="AG13" s="11">
        <f>-'OddsRatio_working_3-way'!U13/(3*'OddsRatio_working_3-way'!X13^(1/3))*COS(('OddsRatio_working_3-way'!Y13+2*PI())/3)</f>
        <v>-0.29663923656767333</v>
      </c>
      <c r="AH13" s="11">
        <f>-'OddsRatio_working_3-way'!U13/(3*'OddsRatio_working_3-way'!X13^(1/3))*COS(('OddsRatio_working_3-way'!Y13+4*PI())/3)</f>
        <v>-0.23676113844980401</v>
      </c>
      <c r="AI13" s="11">
        <f>'OddsRatio_working_3-way'!U13/(3*'OddsRatio_working_3-way'!X13^(1/3))*SIN(('OddsRatio_working_3-way'!Y13)/3)</f>
        <v>-3.4570636066914705E-2</v>
      </c>
      <c r="AJ13" s="11">
        <f>'OddsRatio_working_3-way'!U13/(3*'OddsRatio_working_3-way'!X13^(1/3))*SIN(('OddsRatio_working_3-way'!Y13+2*PI())/3)</f>
        <v>-0.44465295711982461</v>
      </c>
      <c r="AK13" s="11">
        <f>'OddsRatio_working_3-way'!U13/(3*'OddsRatio_working_3-way'!X13^(1/3))*SIN(('OddsRatio_working_3-way'!Y13+4*PI())/3)</f>
        <v>0.47922359318673924</v>
      </c>
      <c r="AL13" s="11">
        <f>'OddsRatio_working_3-way'!Z13+'OddsRatio_working_3-way'!AF13</f>
        <v>1.0668007500349548</v>
      </c>
      <c r="AM13" s="11">
        <f>'OddsRatio_working_3-way'!AA13+'OddsRatio_working_3-way'!AG13</f>
        <v>-0.59327847313534665</v>
      </c>
      <c r="AN13" s="11">
        <f>'OddsRatio_working_3-way'!AB13+'OddsRatio_working_3-way'!AH13</f>
        <v>-0.47352227689960802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1.0668007500349548</v>
      </c>
      <c r="AS13" s="11">
        <f>IF(('OddsRatio_working_3-way'!X13=0),IF(Q13&gt;0,-Q13^(1/3),(-Q13)^(1/3)),'OddsRatio_working_3-way'!AM13-'OddsRatio_working_3-way'!R13/3)</f>
        <v>-0.59327847313534665</v>
      </c>
      <c r="AT13" s="11">
        <f>IF(('OddsRatio_working_3-way'!X13=0),IF(Q13&gt;0,-Q13^(1/3),(-Q13)^(1/3)),'OddsRatio_working_3-way'!AN13-'OddsRatio_working_3-way'!R13/3)</f>
        <v>-0.47352227689960802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1.1399999999999999</v>
      </c>
      <c r="B14" s="4">
        <f>IF('True_Odds_Calculator_3-way'!B15="","",'True_Odds_Calculator_3-way'!B15)</f>
        <v>9.32</v>
      </c>
      <c r="C14" s="4">
        <f>IF('True_Odds_Calculator_3-way'!C15="","",'True_Odds_Calculator_3-way'!C15)</f>
        <v>20.22</v>
      </c>
      <c r="D14" s="9">
        <f t="shared" si="13"/>
        <v>0.86169607075154553</v>
      </c>
      <c r="E14" s="9">
        <f t="shared" si="14"/>
        <v>9.4891032277821891E-2</v>
      </c>
      <c r="F14" s="9">
        <f t="shared" si="15"/>
        <v>4.3412896970632747E-2</v>
      </c>
      <c r="G14" s="9">
        <f t="shared" si="16"/>
        <v>1.1464427452430295</v>
      </c>
      <c r="H14" s="9">
        <f t="shared" si="17"/>
        <v>1.1605019843340239</v>
      </c>
      <c r="I14" s="9">
        <f t="shared" si="18"/>
        <v>10.538403640422002</v>
      </c>
      <c r="J14" s="9">
        <f t="shared" si="19"/>
        <v>23.034629563571023</v>
      </c>
      <c r="K14" s="11">
        <f t="shared" si="20"/>
        <v>0.87719298245614041</v>
      </c>
      <c r="L14" s="11">
        <f t="shared" si="21"/>
        <v>0.1072961373390558</v>
      </c>
      <c r="M14" s="11">
        <f t="shared" si="22"/>
        <v>4.9455984174085067E-2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-0.10420842459472413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0.12884399159877594</v>
      </c>
      <c r="Q14" s="11">
        <f>2*'OddsRatio_working_3-way'!K14*'OddsRatio_working_3-way'!L14*'OddsRatio_working_3-way'!M14</f>
        <v>9.3095369652294764E-3</v>
      </c>
      <c r="R14" s="11">
        <f t="shared" si="23"/>
        <v>0</v>
      </c>
      <c r="S14" s="11">
        <f t="shared" si="24"/>
        <v>-1.2364066734514194</v>
      </c>
      <c r="T14" s="11">
        <f t="shared" si="25"/>
        <v>-8.9335742301403148E-2</v>
      </c>
      <c r="U14" s="11">
        <f>'OddsRatio_working_3-way'!S14-'OddsRatio_working_3-way'!R14^2/3</f>
        <v>-1.2364066734514194</v>
      </c>
      <c r="V14" s="11">
        <f>'OddsRatio_working_3-way'!S14*'OddsRatio_working_3-way'!R14/3-2*'OddsRatio_working_3-way'!R14^3/27-'OddsRatio_working_3-way'!T14</f>
        <v>8.9335742301403148E-2</v>
      </c>
      <c r="W14" s="11">
        <f>'OddsRatio_working_3-way'!V14^2+4*'OddsRatio_working_3-way'!U14^3/27</f>
        <v>-0.27203344952132952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0.26458189865043313</v>
      </c>
      <c r="Y14" s="11">
        <f>IF('OddsRatio_working_3-way'!W14&gt;=0,IF('OddsRatio_working_3-way'!V14+SQRT('OddsRatio_working_3-way'!W14)&gt;0,0,PI()),ACOS('OddsRatio_working_3-way'!V14/(2*'OddsRatio_working_3-way'!X14)))</f>
        <v>1.4011595349855923</v>
      </c>
      <c r="Z14" s="11">
        <f>'OddsRatio_working_3-way'!X14^(1/3)*COS('OddsRatio_working_3-way'!Y14/3)</f>
        <v>0.57322137262151485</v>
      </c>
      <c r="AA14" s="11">
        <f>'OddsRatio_working_3-way'!X14^(1/3)*COS(('OddsRatio_working_3-way'!Y14+2*PI())/3)</f>
        <v>-0.53693969349986592</v>
      </c>
      <c r="AB14" s="11">
        <f>'OddsRatio_working_3-way'!X14^(1/3)*COS(('OddsRatio_working_3-way'!Y14+4*PI())/3)</f>
        <v>-3.628167912164941E-2</v>
      </c>
      <c r="AC14" s="11">
        <f>'OddsRatio_working_3-way'!X14^(1/3)*SIN('OddsRatio_working_3-way'!Y14/3)</f>
        <v>0.28905503937320709</v>
      </c>
      <c r="AD14" s="11">
        <f>'OddsRatio_working_3-way'!X14^(1/3)*SIN(('OddsRatio_working_3-way'!Y14+2*PI())/3)</f>
        <v>0.35189675099581408</v>
      </c>
      <c r="AE14" s="11">
        <f>'OddsRatio_working_3-way'!X14^(1/3)*SIN(('OddsRatio_working_3-way'!Y14+4*PI())/3)</f>
        <v>-0.64095179036902106</v>
      </c>
      <c r="AF14" s="11">
        <f>-'OddsRatio_working_3-way'!U14/(3*'OddsRatio_working_3-way'!X14^(1/3))*COS(('OddsRatio_working_3-way'!Y14)/3)</f>
        <v>0.57322137262151474</v>
      </c>
      <c r="AG14" s="11">
        <f>-'OddsRatio_working_3-way'!U14/(3*'OddsRatio_working_3-way'!X14^(1/3))*COS(('OddsRatio_working_3-way'!Y14+2*PI())/3)</f>
        <v>-0.53693969349986581</v>
      </c>
      <c r="AH14" s="11">
        <f>-'OddsRatio_working_3-way'!U14/(3*'OddsRatio_working_3-way'!X14^(1/3))*COS(('OddsRatio_working_3-way'!Y14+4*PI())/3)</f>
        <v>-3.6281679121649403E-2</v>
      </c>
      <c r="AI14" s="11">
        <f>'OddsRatio_working_3-way'!U14/(3*'OddsRatio_working_3-way'!X14^(1/3))*SIN(('OddsRatio_working_3-way'!Y14)/3)</f>
        <v>-0.28905503937320703</v>
      </c>
      <c r="AJ14" s="11">
        <f>'OddsRatio_working_3-way'!U14/(3*'OddsRatio_working_3-way'!X14^(1/3))*SIN(('OddsRatio_working_3-way'!Y14+2*PI())/3)</f>
        <v>-0.35189675099581397</v>
      </c>
      <c r="AK14" s="11">
        <f>'OddsRatio_working_3-way'!U14/(3*'OddsRatio_working_3-way'!X14^(1/3))*SIN(('OddsRatio_working_3-way'!Y14+4*PI())/3)</f>
        <v>0.64095179036902095</v>
      </c>
      <c r="AL14" s="11">
        <f>'OddsRatio_working_3-way'!Z14+'OddsRatio_working_3-way'!AF14</f>
        <v>1.1464427452430295</v>
      </c>
      <c r="AM14" s="11">
        <f>'OddsRatio_working_3-way'!AA14+'OddsRatio_working_3-way'!AG14</f>
        <v>-1.0738793869997316</v>
      </c>
      <c r="AN14" s="11">
        <f>'OddsRatio_working_3-way'!AB14+'OddsRatio_working_3-way'!AH14</f>
        <v>-7.256335824329882E-2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1.1464427452430295</v>
      </c>
      <c r="AS14" s="11">
        <f>IF(('OddsRatio_working_3-way'!X14=0),IF(Q14&gt;0,-Q14^(1/3),(-Q14)^(1/3)),'OddsRatio_working_3-way'!AM14-'OddsRatio_working_3-way'!R14/3)</f>
        <v>-1.0738793869997316</v>
      </c>
      <c r="AT14" s="11">
        <f>IF(('OddsRatio_working_3-way'!X14=0),IF(Q14&gt;0,-Q14^(1/3),(-Q14)^(1/3)),'OddsRatio_working_3-way'!AN14-'OddsRatio_working_3-way'!R14/3)</f>
        <v>-7.256335824329882E-2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1.52</v>
      </c>
      <c r="B15" s="4">
        <f>IF('True_Odds_Calculator_3-way'!B16="","",'True_Odds_Calculator_3-way'!B16)</f>
        <v>4.63</v>
      </c>
      <c r="C15" s="4">
        <f>IF('True_Odds_Calculator_3-way'!C16="","",'True_Odds_Calculator_3-way'!C16)</f>
        <v>6.28</v>
      </c>
      <c r="D15" s="9">
        <f t="shared" si="13"/>
        <v>0.64354929310097253</v>
      </c>
      <c r="E15" s="9">
        <f t="shared" si="14"/>
        <v>0.20548538795292803</v>
      </c>
      <c r="F15" s="9">
        <f t="shared" si="15"/>
        <v>0.15096531894609952</v>
      </c>
      <c r="G15" s="9">
        <f t="shared" si="16"/>
        <v>1.0651587003521494</v>
      </c>
      <c r="H15" s="9">
        <f t="shared" si="17"/>
        <v>1.5538825241831173</v>
      </c>
      <c r="I15" s="9">
        <f t="shared" si="18"/>
        <v>4.8665260822783027</v>
      </c>
      <c r="J15" s="9">
        <f t="shared" si="19"/>
        <v>6.6240379378593488</v>
      </c>
      <c r="K15" s="11">
        <f t="shared" si="20"/>
        <v>0.65789473684210531</v>
      </c>
      <c r="L15" s="11">
        <f t="shared" si="21"/>
        <v>0.21598272138228941</v>
      </c>
      <c r="M15" s="11">
        <f t="shared" si="22"/>
        <v>0.15923566878980891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-0.2255068136285604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0.21336710763440636</v>
      </c>
      <c r="Q15" s="11">
        <f>2*'OddsRatio_working_3-way'!K15*'OddsRatio_working_3-way'!L15*'OddsRatio_working_3-way'!M15</f>
        <v>4.5252833008357661E-2</v>
      </c>
      <c r="R15" s="11">
        <f t="shared" si="23"/>
        <v>0</v>
      </c>
      <c r="S15" s="11">
        <f t="shared" si="24"/>
        <v>-0.9461670102165971</v>
      </c>
      <c r="T15" s="11">
        <f t="shared" si="25"/>
        <v>-0.2006716882749941</v>
      </c>
      <c r="U15" s="11">
        <f>'OddsRatio_working_3-way'!S15-'OddsRatio_working_3-way'!R15^2/3</f>
        <v>-0.9461670102165971</v>
      </c>
      <c r="V15" s="11">
        <f>'OddsRatio_working_3-way'!S15*'OddsRatio_working_3-way'!R15/3-2*'OddsRatio_working_3-way'!R15^3/27-'OddsRatio_working_3-way'!T15</f>
        <v>0.2006716882749941</v>
      </c>
      <c r="W15" s="11">
        <f>'OddsRatio_working_3-way'!V15^2+4*'OddsRatio_working_3-way'!U15^3/27</f>
        <v>-8.5218132118687825E-2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0.17712090404143735</v>
      </c>
      <c r="Y15" s="11">
        <f>IF('OddsRatio_working_3-way'!W15&gt;=0,IF('OddsRatio_working_3-way'!V15+SQRT('OddsRatio_working_3-way'!W15)&gt;0,0,PI()),ACOS('OddsRatio_working_3-way'!V15/(2*'OddsRatio_working_3-way'!X15)))</f>
        <v>0.96856552531082185</v>
      </c>
      <c r="Z15" s="11">
        <f>'OddsRatio_working_3-way'!X15^(1/3)*COS('OddsRatio_working_3-way'!Y15/3)</f>
        <v>0.53257935017607472</v>
      </c>
      <c r="AA15" s="11">
        <f>'OddsRatio_working_3-way'!X15^(1/3)*COS(('OddsRatio_working_3-way'!Y15+2*PI())/3)</f>
        <v>-0.42059838961405438</v>
      </c>
      <c r="AB15" s="11">
        <f>'OddsRatio_working_3-way'!X15^(1/3)*COS(('OddsRatio_working_3-way'!Y15+4*PI())/3)</f>
        <v>-0.11198096056202042</v>
      </c>
      <c r="AC15" s="11">
        <f>'OddsRatio_working_3-way'!X15^(1/3)*SIN('OddsRatio_working_3-way'!Y15/3)</f>
        <v>0.17818035573980201</v>
      </c>
      <c r="AD15" s="11">
        <f>'OddsRatio_working_3-way'!X15^(1/3)*SIN(('OddsRatio_working_3-way'!Y15+2*PI())/3)</f>
        <v>0.37213706891358794</v>
      </c>
      <c r="AE15" s="11">
        <f>'OddsRatio_working_3-way'!X15^(1/3)*SIN(('OddsRatio_working_3-way'!Y15+4*PI())/3)</f>
        <v>-0.55031742465339006</v>
      </c>
      <c r="AF15" s="11">
        <f>-'OddsRatio_working_3-way'!U15/(3*'OddsRatio_working_3-way'!X15^(1/3))*COS(('OddsRatio_working_3-way'!Y15)/3)</f>
        <v>0.53257935017607461</v>
      </c>
      <c r="AG15" s="11">
        <f>-'OddsRatio_working_3-way'!U15/(3*'OddsRatio_working_3-way'!X15^(1/3))*COS(('OddsRatio_working_3-way'!Y15+2*PI())/3)</f>
        <v>-0.42059838961405432</v>
      </c>
      <c r="AH15" s="11">
        <f>-'OddsRatio_working_3-way'!U15/(3*'OddsRatio_working_3-way'!X15^(1/3))*COS(('OddsRatio_working_3-way'!Y15+4*PI())/3)</f>
        <v>-0.11198096056202039</v>
      </c>
      <c r="AI15" s="11">
        <f>'OddsRatio_working_3-way'!U15/(3*'OddsRatio_working_3-way'!X15^(1/3))*SIN(('OddsRatio_working_3-way'!Y15)/3)</f>
        <v>-0.17818035573980198</v>
      </c>
      <c r="AJ15" s="11">
        <f>'OddsRatio_working_3-way'!U15/(3*'OddsRatio_working_3-way'!X15^(1/3))*SIN(('OddsRatio_working_3-way'!Y15+2*PI())/3)</f>
        <v>-0.37213706891358789</v>
      </c>
      <c r="AK15" s="11">
        <f>'OddsRatio_working_3-way'!U15/(3*'OddsRatio_working_3-way'!X15^(1/3))*SIN(('OddsRatio_working_3-way'!Y15+4*PI())/3)</f>
        <v>0.55031742465338995</v>
      </c>
      <c r="AL15" s="11">
        <f>'OddsRatio_working_3-way'!Z15+'OddsRatio_working_3-way'!AF15</f>
        <v>1.0651587003521494</v>
      </c>
      <c r="AM15" s="11">
        <f>'OddsRatio_working_3-way'!AA15+'OddsRatio_working_3-way'!AG15</f>
        <v>-0.84119677922810876</v>
      </c>
      <c r="AN15" s="11">
        <f>'OddsRatio_working_3-way'!AB15+'OddsRatio_working_3-way'!AH15</f>
        <v>-0.22396192112404081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1.0651587003521494</v>
      </c>
      <c r="AS15" s="11">
        <f>IF(('OddsRatio_working_3-way'!X15=0),IF(Q15&gt;0,-Q15^(1/3),(-Q15)^(1/3)),'OddsRatio_working_3-way'!AM15-'OddsRatio_working_3-way'!R15/3)</f>
        <v>-0.84119677922810876</v>
      </c>
      <c r="AT15" s="11">
        <f>IF(('OddsRatio_working_3-way'!X15=0),IF(Q15&gt;0,-Q15^(1/3),(-Q15)^(1/3)),'OddsRatio_working_3-way'!AN15-'OddsRatio_working_3-way'!R15/3)</f>
        <v>-0.22396192112404081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2.1</v>
      </c>
      <c r="B16" s="4">
        <f>IF('True_Odds_Calculator_3-way'!B17="","",'True_Odds_Calculator_3-way'!B17)</f>
        <v>3.83</v>
      </c>
      <c r="C16" s="4">
        <f>IF('True_Odds_Calculator_3-way'!C17="","",'True_Odds_Calculator_3-way'!C17)</f>
        <v>3.43</v>
      </c>
      <c r="D16" s="9">
        <f t="shared" si="13"/>
        <v>0.46504706179807831</v>
      </c>
      <c r="E16" s="9">
        <f t="shared" si="14"/>
        <v>0.25255971494637908</v>
      </c>
      <c r="F16" s="9">
        <f t="shared" si="15"/>
        <v>0.28239322325554289</v>
      </c>
      <c r="G16" s="9">
        <f t="shared" si="16"/>
        <v>1.0457454586004813</v>
      </c>
      <c r="H16" s="9">
        <f t="shared" si="17"/>
        <v>2.15032000446053</v>
      </c>
      <c r="I16" s="9">
        <f t="shared" si="18"/>
        <v>3.9594596478393629</v>
      </c>
      <c r="J16" s="9">
        <f t="shared" si="19"/>
        <v>3.54116146439917</v>
      </c>
      <c r="K16" s="11">
        <f t="shared" si="20"/>
        <v>0.47619047619047616</v>
      </c>
      <c r="L16" s="11">
        <f t="shared" si="21"/>
        <v>0.2610966057441253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-0.2742036336034922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0.23053927704187654</v>
      </c>
      <c r="Q16" s="11">
        <f>2*'OddsRatio_working_3-way'!K16*'OddsRatio_working_3-way'!L16*'OddsRatio_working_3-way'!M16</f>
        <v>7.2496628000590091E-2</v>
      </c>
      <c r="R16" s="11">
        <f t="shared" si="23"/>
        <v>0</v>
      </c>
      <c r="S16" s="11">
        <f t="shared" si="24"/>
        <v>-0.84075938021756558</v>
      </c>
      <c r="T16" s="11">
        <f t="shared" si="25"/>
        <v>-0.26438974220678158</v>
      </c>
      <c r="U16" s="11">
        <f>'OddsRatio_working_3-way'!S16-'OddsRatio_working_3-way'!R16^2/3</f>
        <v>-0.84075938021756558</v>
      </c>
      <c r="V16" s="11">
        <f>'OddsRatio_working_3-way'!S16*'OddsRatio_working_3-way'!R16/3-2*'OddsRatio_working_3-way'!R16^3/27-'OddsRatio_working_3-way'!T16</f>
        <v>0.26438974220678158</v>
      </c>
      <c r="W16" s="11">
        <f>'OddsRatio_working_3-way'!V16^2+4*'OddsRatio_working_3-way'!U16^3/27</f>
        <v>-1.8144421202705513E-2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0.14836303194097406</v>
      </c>
      <c r="Y16" s="11">
        <f>IF('OddsRatio_working_3-way'!W16&gt;=0,IF('OddsRatio_working_3-way'!V16+SQRT('OddsRatio_working_3-way'!W16)&gt;0,0,PI()),ACOS('OddsRatio_working_3-way'!V16/(2*'OddsRatio_working_3-way'!X16)))</f>
        <v>0.47120264582666249</v>
      </c>
      <c r="Z16" s="11">
        <f>'OddsRatio_working_3-way'!X16^(1/3)*COS('OddsRatio_working_3-way'!Y16/3)</f>
        <v>0.52287272930024076</v>
      </c>
      <c r="AA16" s="11">
        <f>'OddsRatio_working_3-way'!X16^(1/3)*COS(('OddsRatio_working_3-way'!Y16+2*PI())/3)</f>
        <v>-0.33315056666045612</v>
      </c>
      <c r="AB16" s="11">
        <f>'OddsRatio_working_3-way'!X16^(1/3)*COS(('OddsRatio_working_3-way'!Y16+4*PI())/3)</f>
        <v>-0.18972216263978478</v>
      </c>
      <c r="AC16" s="11">
        <f>'OddsRatio_working_3-way'!X16^(1/3)*SIN('OddsRatio_working_3-way'!Y16/3)</f>
        <v>8.2808427670773052E-2</v>
      </c>
      <c r="AD16" s="11">
        <f>'OddsRatio_working_3-way'!X16^(1/3)*SIN(('OddsRatio_working_3-way'!Y16+2*PI())/3)</f>
        <v>0.411416852684726</v>
      </c>
      <c r="AE16" s="11">
        <f>'OddsRatio_working_3-way'!X16^(1/3)*SIN(('OddsRatio_working_3-way'!Y16+4*PI())/3)</f>
        <v>-0.49422528035549901</v>
      </c>
      <c r="AF16" s="11">
        <f>-'OddsRatio_working_3-way'!U16/(3*'OddsRatio_working_3-way'!X16^(1/3))*COS(('OddsRatio_working_3-way'!Y16)/3)</f>
        <v>0.52287272930024065</v>
      </c>
      <c r="AG16" s="11">
        <f>-'OddsRatio_working_3-way'!U16/(3*'OddsRatio_working_3-way'!X16^(1/3))*COS(('OddsRatio_working_3-way'!Y16+2*PI())/3)</f>
        <v>-0.33315056666045606</v>
      </c>
      <c r="AH16" s="11">
        <f>-'OddsRatio_working_3-way'!U16/(3*'OddsRatio_working_3-way'!X16^(1/3))*COS(('OddsRatio_working_3-way'!Y16+4*PI())/3)</f>
        <v>-0.18972216263978475</v>
      </c>
      <c r="AI16" s="11">
        <f>'OddsRatio_working_3-way'!U16/(3*'OddsRatio_working_3-way'!X16^(1/3))*SIN(('OddsRatio_working_3-way'!Y16)/3)</f>
        <v>-8.2808427670773038E-2</v>
      </c>
      <c r="AJ16" s="11">
        <f>'OddsRatio_working_3-way'!U16/(3*'OddsRatio_working_3-way'!X16^(1/3))*SIN(('OddsRatio_working_3-way'!Y16+2*PI())/3)</f>
        <v>-0.41141685268472594</v>
      </c>
      <c r="AK16" s="11">
        <f>'OddsRatio_working_3-way'!U16/(3*'OddsRatio_working_3-way'!X16^(1/3))*SIN(('OddsRatio_working_3-way'!Y16+4*PI())/3)</f>
        <v>0.4942252803554989</v>
      </c>
      <c r="AL16" s="11">
        <f>'OddsRatio_working_3-way'!Z16+'OddsRatio_working_3-way'!AF16</f>
        <v>1.0457454586004813</v>
      </c>
      <c r="AM16" s="11">
        <f>'OddsRatio_working_3-way'!AA16+'OddsRatio_working_3-way'!AG16</f>
        <v>-0.66630113332091212</v>
      </c>
      <c r="AN16" s="11">
        <f>'OddsRatio_working_3-way'!AB16+'OddsRatio_working_3-way'!AH16</f>
        <v>-0.37944432527956951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1.0457454586004813</v>
      </c>
      <c r="AS16" s="11">
        <f>IF(('OddsRatio_working_3-way'!X16=0),IF(Q16&gt;0,-Q16^(1/3),(-Q16)^(1/3)),'OddsRatio_working_3-way'!AM16-'OddsRatio_working_3-way'!R16/3)</f>
        <v>-0.66630113332091212</v>
      </c>
      <c r="AT16" s="11">
        <f>IF(('OddsRatio_working_3-way'!X16=0),IF(Q16&gt;0,-Q16^(1/3),(-Q16)^(1/3)),'OddsRatio_working_3-way'!AN16-'OddsRatio_working_3-way'!R16/3)</f>
        <v>-0.37944432527956951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</v>
      </c>
      <c r="B17" s="4">
        <f>IF('True_Odds_Calculator_3-way'!B18="","",'True_Odds_Calculator_3-way'!B18)</f>
        <v>3.62</v>
      </c>
      <c r="C17" s="4">
        <f>IF('True_Odds_Calculator_3-way'!C18="","",'True_Odds_Calculator_3-way'!C18)</f>
        <v>5.78</v>
      </c>
      <c r="D17" s="9">
        <f t="shared" si="13"/>
        <v>0.57251181318646049</v>
      </c>
      <c r="E17" s="9">
        <f t="shared" si="14"/>
        <v>0.26352199254118641</v>
      </c>
      <c r="F17" s="9">
        <f t="shared" si="15"/>
        <v>0.1639661942723529</v>
      </c>
      <c r="G17" s="9">
        <f t="shared" si="16"/>
        <v>1.0666983556804457</v>
      </c>
      <c r="H17" s="9">
        <f t="shared" si="17"/>
        <v>1.7466888489763119</v>
      </c>
      <c r="I17" s="9">
        <f t="shared" si="18"/>
        <v>3.794749691882767</v>
      </c>
      <c r="J17" s="9">
        <f t="shared" si="19"/>
        <v>6.0988181401525319</v>
      </c>
      <c r="K17" s="11">
        <f t="shared" si="20"/>
        <v>0.58823529411764708</v>
      </c>
      <c r="L17" s="11">
        <f t="shared" si="21"/>
        <v>0.27624309392265195</v>
      </c>
      <c r="M17" s="11">
        <f t="shared" si="22"/>
        <v>0.17301038062283736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-0.24645741987938174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0.22771922051429683</v>
      </c>
      <c r="Q17" s="11">
        <f>2*'OddsRatio_working_3-way'!K17*'OddsRatio_working_3-way'!L17*'OddsRatio_working_3-way'!M17</f>
        <v>5.6226968028221441E-2</v>
      </c>
      <c r="R17" s="11">
        <f t="shared" si="23"/>
        <v>0</v>
      </c>
      <c r="S17" s="11">
        <f t="shared" si="24"/>
        <v>-0.92396983067397387</v>
      </c>
      <c r="T17" s="11">
        <f t="shared" si="25"/>
        <v>-0.22814069893184541</v>
      </c>
      <c r="U17" s="11">
        <f>'OddsRatio_working_3-way'!S17-'OddsRatio_working_3-way'!R17^2/3</f>
        <v>-0.92396983067397387</v>
      </c>
      <c r="V17" s="11">
        <f>'OddsRatio_working_3-way'!S17*'OddsRatio_working_3-way'!R17/3-2*'OddsRatio_working_3-way'!R17^3/27-'OddsRatio_working_3-way'!T17</f>
        <v>0.22814069893184541</v>
      </c>
      <c r="W17" s="11">
        <f>'OddsRatio_working_3-way'!V17^2+4*'OddsRatio_working_3-way'!U17^3/27</f>
        <v>-6.4812821932892395E-2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0.17092469134241792</v>
      </c>
      <c r="Y17" s="11">
        <f>IF('OddsRatio_working_3-way'!W17&gt;=0,IF('OddsRatio_working_3-way'!V17+SQRT('OddsRatio_working_3-way'!W17)&gt;0,0,PI()),ACOS('OddsRatio_working_3-way'!V17/(2*'OddsRatio_working_3-way'!X17)))</f>
        <v>0.84012199427542522</v>
      </c>
      <c r="Z17" s="11">
        <f>'OddsRatio_working_3-way'!X17^(1/3)*COS('OddsRatio_working_3-way'!Y17/3)</f>
        <v>0.53334917784022295</v>
      </c>
      <c r="AA17" s="11">
        <f>'OddsRatio_working_3-way'!X17^(1/3)*COS(('OddsRatio_working_3-way'!Y17+2*PI())/3)</f>
        <v>-0.39951452471263688</v>
      </c>
      <c r="AB17" s="11">
        <f>'OddsRatio_working_3-way'!X17^(1/3)*COS(('OddsRatio_working_3-way'!Y17+4*PI())/3)</f>
        <v>-0.13383465312758613</v>
      </c>
      <c r="AC17" s="11">
        <f>'OddsRatio_working_3-way'!X17^(1/3)*SIN('OddsRatio_working_3-way'!Y17/3)</f>
        <v>0.15339034537789423</v>
      </c>
      <c r="AD17" s="11">
        <f>'OddsRatio_working_3-way'!X17^(1/3)*SIN(('OddsRatio_working_3-way'!Y17+2*PI())/3)</f>
        <v>0.38519876440823025</v>
      </c>
      <c r="AE17" s="11">
        <f>'OddsRatio_working_3-way'!X17^(1/3)*SIN(('OddsRatio_working_3-way'!Y17+4*PI())/3)</f>
        <v>-0.53858910978612451</v>
      </c>
      <c r="AF17" s="11">
        <f>-'OddsRatio_working_3-way'!U17/(3*'OddsRatio_working_3-way'!X17^(1/3))*COS(('OddsRatio_working_3-way'!Y17)/3)</f>
        <v>0.53334917784022284</v>
      </c>
      <c r="AG17" s="11">
        <f>-'OddsRatio_working_3-way'!U17/(3*'OddsRatio_working_3-way'!X17^(1/3))*COS(('OddsRatio_working_3-way'!Y17+2*PI())/3)</f>
        <v>-0.39951452471263682</v>
      </c>
      <c r="AH17" s="11">
        <f>-'OddsRatio_working_3-way'!U17/(3*'OddsRatio_working_3-way'!X17^(1/3))*COS(('OddsRatio_working_3-way'!Y17+4*PI())/3)</f>
        <v>-0.13383465312758611</v>
      </c>
      <c r="AI17" s="11">
        <f>'OddsRatio_working_3-way'!U17/(3*'OddsRatio_working_3-way'!X17^(1/3))*SIN(('OddsRatio_working_3-way'!Y17)/3)</f>
        <v>-0.1533903453778942</v>
      </c>
      <c r="AJ17" s="11">
        <f>'OddsRatio_working_3-way'!U17/(3*'OddsRatio_working_3-way'!X17^(1/3))*SIN(('OddsRatio_working_3-way'!Y17+2*PI())/3)</f>
        <v>-0.3851987644082302</v>
      </c>
      <c r="AK17" s="11">
        <f>'OddsRatio_working_3-way'!U17/(3*'OddsRatio_working_3-way'!X17^(1/3))*SIN(('OddsRatio_working_3-way'!Y17+4*PI())/3)</f>
        <v>0.5385891097861244</v>
      </c>
      <c r="AL17" s="11">
        <f>'OddsRatio_working_3-way'!Z17+'OddsRatio_working_3-way'!AF17</f>
        <v>1.0666983556804457</v>
      </c>
      <c r="AM17" s="11">
        <f>'OddsRatio_working_3-way'!AA17+'OddsRatio_working_3-way'!AG17</f>
        <v>-0.79902904942527364</v>
      </c>
      <c r="AN17" s="11">
        <f>'OddsRatio_working_3-way'!AB17+'OddsRatio_working_3-way'!AH17</f>
        <v>-0.26766930625517227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1.0666983556804457</v>
      </c>
      <c r="AS17" s="11">
        <f>IF(('OddsRatio_working_3-way'!X17=0),IF(Q17&gt;0,-Q17^(1/3),(-Q17)^(1/3)),'OddsRatio_working_3-way'!AM17-'OddsRatio_working_3-way'!R17/3)</f>
        <v>-0.79902904942527364</v>
      </c>
      <c r="AT17" s="11">
        <f>IF(('OddsRatio_working_3-way'!X17=0),IF(Q17&gt;0,-Q17^(1/3),(-Q17)^(1/3)),'OddsRatio_working_3-way'!AN17-'OddsRatio_working_3-way'!R17/3)</f>
        <v>-0.26766930625517227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3.64</v>
      </c>
      <c r="D18" s="9">
        <f t="shared" si="13"/>
        <v>0.46540055167248806</v>
      </c>
      <c r="E18" s="9">
        <f t="shared" si="14"/>
        <v>0.26841887750164117</v>
      </c>
      <c r="F18" s="9">
        <f t="shared" si="15"/>
        <v>0.26618057082587054</v>
      </c>
      <c r="G18" s="9">
        <f t="shared" si="16"/>
        <v>1.0442606841204691</v>
      </c>
      <c r="H18" s="9">
        <f t="shared" si="17"/>
        <v>2.1486867525325164</v>
      </c>
      <c r="I18" s="9">
        <f t="shared" si="18"/>
        <v>3.7255203855544243</v>
      </c>
      <c r="J18" s="9">
        <f t="shared" si="19"/>
        <v>3.7568482060780384</v>
      </c>
      <c r="K18" s="11">
        <f t="shared" si="20"/>
        <v>0.47619047619047616</v>
      </c>
      <c r="L18" s="11">
        <f t="shared" si="21"/>
        <v>0.2770083102493075</v>
      </c>
      <c r="M18" s="11">
        <f t="shared" si="22"/>
        <v>0.27472527472527469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-0.27466874241706052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0.23011548535885695</v>
      </c>
      <c r="Q18" s="11">
        <f>2*'OddsRatio_working_3-way'!K18*'OddsRatio_working_3-way'!L18*'OddsRatio_working_3-way'!M18</f>
        <v>7.2477318223262019E-2</v>
      </c>
      <c r="R18" s="11">
        <f t="shared" si="23"/>
        <v>0</v>
      </c>
      <c r="S18" s="11">
        <f t="shared" si="24"/>
        <v>-0.83779276569245242</v>
      </c>
      <c r="T18" s="11">
        <f t="shared" si="25"/>
        <v>-0.26387173722596924</v>
      </c>
      <c r="U18" s="11">
        <f>'OddsRatio_working_3-way'!S18-'OddsRatio_working_3-way'!R18^2/3</f>
        <v>-0.83779276569245242</v>
      </c>
      <c r="V18" s="11">
        <f>'OddsRatio_working_3-way'!S18*'OddsRatio_working_3-way'!R18/3-2*'OddsRatio_working_3-way'!R18^3/27-'OddsRatio_working_3-way'!T18</f>
        <v>0.26387173722596924</v>
      </c>
      <c r="W18" s="11">
        <f>'OddsRatio_working_3-way'!V18^2+4*'OddsRatio_working_3-way'!U18^3/27</f>
        <v>-1.7489334857835298E-2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0.1475784779062366</v>
      </c>
      <c r="Y18" s="11">
        <f>IF('OddsRatio_working_3-way'!W18&gt;=0,IF('OddsRatio_working_3-way'!V18+SQRT('OddsRatio_working_3-way'!W18)&gt;0,0,PI()),ACOS('OddsRatio_working_3-way'!V18/(2*'OddsRatio_working_3-way'!X18)))</f>
        <v>0.46459119879644306</v>
      </c>
      <c r="Z18" s="11">
        <f>'OddsRatio_working_3-way'!X18^(1/3)*COS('OddsRatio_working_3-way'!Y18/3)</f>
        <v>0.52213034206023456</v>
      </c>
      <c r="AA18" s="11">
        <f>'OddsRatio_working_3-way'!X18^(1/3)*COS(('OddsRatio_working_3-way'!Y18+2*PI())/3)</f>
        <v>-0.33165639462172236</v>
      </c>
      <c r="AB18" s="11">
        <f>'OddsRatio_working_3-way'!X18^(1/3)*COS(('OddsRatio_working_3-way'!Y18+4*PI())/3)</f>
        <v>-0.19047394743851231</v>
      </c>
      <c r="AC18" s="11">
        <f>'OddsRatio_working_3-way'!X18^(1/3)*SIN('OddsRatio_working_3-way'!Y18/3)</f>
        <v>8.1511723886076651E-2</v>
      </c>
      <c r="AD18" s="11">
        <f>'OddsRatio_working_3-way'!X18^(1/3)*SIN(('OddsRatio_working_3-way'!Y18+2*PI())/3)</f>
        <v>0.41142227836778344</v>
      </c>
      <c r="AE18" s="11">
        <f>'OddsRatio_working_3-way'!X18^(1/3)*SIN(('OddsRatio_working_3-way'!Y18+4*PI())/3)</f>
        <v>-0.49293400225385992</v>
      </c>
      <c r="AF18" s="11">
        <f>-'OddsRatio_working_3-way'!U18/(3*'OddsRatio_working_3-way'!X18^(1/3))*COS(('OddsRatio_working_3-way'!Y18)/3)</f>
        <v>0.52213034206023456</v>
      </c>
      <c r="AG18" s="11">
        <f>-'OddsRatio_working_3-way'!U18/(3*'OddsRatio_working_3-way'!X18^(1/3))*COS(('OddsRatio_working_3-way'!Y18+2*PI())/3)</f>
        <v>-0.33165639462172236</v>
      </c>
      <c r="AH18" s="11">
        <f>-'OddsRatio_working_3-way'!U18/(3*'OddsRatio_working_3-way'!X18^(1/3))*COS(('OddsRatio_working_3-way'!Y18+4*PI())/3)</f>
        <v>-0.19047394743851231</v>
      </c>
      <c r="AI18" s="11">
        <f>'OddsRatio_working_3-way'!U18/(3*'OddsRatio_working_3-way'!X18^(1/3))*SIN(('OddsRatio_working_3-way'!Y18)/3)</f>
        <v>-8.1511723886076651E-2</v>
      </c>
      <c r="AJ18" s="11">
        <f>'OddsRatio_working_3-way'!U18/(3*'OddsRatio_working_3-way'!X18^(1/3))*SIN(('OddsRatio_working_3-way'!Y18+2*PI())/3)</f>
        <v>-0.41142227836778344</v>
      </c>
      <c r="AK18" s="11">
        <f>'OddsRatio_working_3-way'!U18/(3*'OddsRatio_working_3-way'!X18^(1/3))*SIN(('OddsRatio_working_3-way'!Y18+4*PI())/3)</f>
        <v>0.49293400225385992</v>
      </c>
      <c r="AL18" s="11">
        <f>'OddsRatio_working_3-way'!Z18+'OddsRatio_working_3-way'!AF18</f>
        <v>1.0442606841204691</v>
      </c>
      <c r="AM18" s="11">
        <f>'OddsRatio_working_3-way'!AA18+'OddsRatio_working_3-way'!AG18</f>
        <v>-0.66331278924344472</v>
      </c>
      <c r="AN18" s="11">
        <f>'OddsRatio_working_3-way'!AB18+'OddsRatio_working_3-way'!AH18</f>
        <v>-0.38094789487702463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1.0442606841204691</v>
      </c>
      <c r="AS18" s="11">
        <f>IF(('OddsRatio_working_3-way'!X18=0),IF(Q18&gt;0,-Q18^(1/3),(-Q18)^(1/3)),'OddsRatio_working_3-way'!AM18-'OddsRatio_working_3-way'!R18/3)</f>
        <v>-0.66331278924344472</v>
      </c>
      <c r="AT18" s="11">
        <f>IF(('OddsRatio_working_3-way'!X18=0),IF(Q18&gt;0,-Q18^(1/3),(-Q18)^(1/3)),'OddsRatio_working_3-way'!AN18-'OddsRatio_working_3-way'!R18/3)</f>
        <v>-0.38094789487702463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3.58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2.1</v>
      </c>
      <c r="D19" s="9">
        <f t="shared" si="13"/>
        <v>0.27022156414631548</v>
      </c>
      <c r="E19" s="9">
        <f t="shared" si="14"/>
        <v>0.26497500859899065</v>
      </c>
      <c r="F19" s="9">
        <f t="shared" si="15"/>
        <v>0.46480342725469376</v>
      </c>
      <c r="G19" s="9">
        <f t="shared" si="16"/>
        <v>1.0467701190007861</v>
      </c>
      <c r="H19" s="9">
        <f t="shared" si="17"/>
        <v>3.7006669070220286</v>
      </c>
      <c r="I19" s="9">
        <f t="shared" si="18"/>
        <v>3.7739408153520833</v>
      </c>
      <c r="J19" s="9">
        <f t="shared" si="19"/>
        <v>2.1514471309008654</v>
      </c>
      <c r="K19" s="11">
        <f t="shared" si="20"/>
        <v>0.27932960893854747</v>
      </c>
      <c r="L19" s="11">
        <f t="shared" si="21"/>
        <v>0.27397260273972601</v>
      </c>
      <c r="M19" s="11">
        <f t="shared" si="22"/>
        <v>0.47619047619047616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-0.27407099673113289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0.23067924652067912</v>
      </c>
      <c r="Q19" s="11">
        <f>2*'OddsRatio_working_3-way'!K19*'OddsRatio_working_3-way'!L19*'OddsRatio_working_3-way'!M19</f>
        <v>7.2884438079203515E-2</v>
      </c>
      <c r="R19" s="11">
        <f t="shared" si="23"/>
        <v>0</v>
      </c>
      <c r="S19" s="11">
        <f t="shared" si="24"/>
        <v>-0.84167697155849863</v>
      </c>
      <c r="T19" s="11">
        <f t="shared" si="25"/>
        <v>-0.26593269243554463</v>
      </c>
      <c r="U19" s="11">
        <f>'OddsRatio_working_3-way'!S19-'OddsRatio_working_3-way'!R19^2/3</f>
        <v>-0.84167697155849863</v>
      </c>
      <c r="V19" s="11">
        <f>'OddsRatio_working_3-way'!S19*'OddsRatio_working_3-way'!R19/3-2*'OddsRatio_working_3-way'!R19^3/27-'OddsRatio_working_3-way'!T19</f>
        <v>0.26593269243554463</v>
      </c>
      <c r="W19" s="11">
        <f>'OddsRatio_working_3-way'!V19^2+4*'OddsRatio_working_3-way'!U19^3/27</f>
        <v>-1.7614751973946172E-2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0.14860597975852463</v>
      </c>
      <c r="Y19" s="11">
        <f>IF('OddsRatio_working_3-way'!W19&gt;=0,IF('OddsRatio_working_3-way'!V19+SQRT('OddsRatio_working_3-way'!W19)&gt;0,0,PI()),ACOS('OddsRatio_working_3-way'!V19/(2*'OddsRatio_working_3-way'!X19)))</f>
        <v>0.46290799780210157</v>
      </c>
      <c r="Z19" s="11">
        <f>'OddsRatio_working_3-way'!X19^(1/3)*COS('OddsRatio_working_3-way'!Y19/3)</f>
        <v>0.52338505950039316</v>
      </c>
      <c r="AA19" s="11">
        <f>'OddsRatio_working_3-way'!X19^(1/3)*COS(('OddsRatio_working_3-way'!Y19+2*PI())/3)</f>
        <v>-0.33219290214958258</v>
      </c>
      <c r="AB19" s="11">
        <f>'OddsRatio_working_3-way'!X19^(1/3)*COS(('OddsRatio_working_3-way'!Y19+4*PI())/3)</f>
        <v>-0.19119215735081047</v>
      </c>
      <c r="AC19" s="11">
        <f>'OddsRatio_working_3-way'!X19^(1/3)*SIN('OddsRatio_working_3-way'!Y19/3)</f>
        <v>8.1406817965508763E-2</v>
      </c>
      <c r="AD19" s="11">
        <f>'OddsRatio_working_3-way'!X19^(1/3)*SIN(('OddsRatio_working_3-way'!Y19+2*PI())/3)</f>
        <v>0.41256134850581605</v>
      </c>
      <c r="AE19" s="11">
        <f>'OddsRatio_working_3-way'!X19^(1/3)*SIN(('OddsRatio_working_3-way'!Y19+4*PI())/3)</f>
        <v>-0.49396816647132485</v>
      </c>
      <c r="AF19" s="11">
        <f>-'OddsRatio_working_3-way'!U19/(3*'OddsRatio_working_3-way'!X19^(1/3))*COS(('OddsRatio_working_3-way'!Y19)/3)</f>
        <v>0.52338505950039305</v>
      </c>
      <c r="AG19" s="11">
        <f>-'OddsRatio_working_3-way'!U19/(3*'OddsRatio_working_3-way'!X19^(1/3))*COS(('OddsRatio_working_3-way'!Y19+2*PI())/3)</f>
        <v>-0.33219290214958253</v>
      </c>
      <c r="AH19" s="11">
        <f>-'OddsRatio_working_3-way'!U19/(3*'OddsRatio_working_3-way'!X19^(1/3))*COS(('OddsRatio_working_3-way'!Y19+4*PI())/3)</f>
        <v>-0.19119215735081041</v>
      </c>
      <c r="AI19" s="11">
        <f>'OddsRatio_working_3-way'!U19/(3*'OddsRatio_working_3-way'!X19^(1/3))*SIN(('OddsRatio_working_3-way'!Y19)/3)</f>
        <v>-8.1406817965508749E-2</v>
      </c>
      <c r="AJ19" s="11">
        <f>'OddsRatio_working_3-way'!U19/(3*'OddsRatio_working_3-way'!X19^(1/3))*SIN(('OddsRatio_working_3-way'!Y19+2*PI())/3)</f>
        <v>-0.41256134850581599</v>
      </c>
      <c r="AK19" s="11">
        <f>'OddsRatio_working_3-way'!U19/(3*'OddsRatio_working_3-way'!X19^(1/3))*SIN(('OddsRatio_working_3-way'!Y19+4*PI())/3)</f>
        <v>0.49396816647132474</v>
      </c>
      <c r="AL19" s="11">
        <f>'OddsRatio_working_3-way'!Z19+'OddsRatio_working_3-way'!AF19</f>
        <v>1.0467701190007861</v>
      </c>
      <c r="AM19" s="11">
        <f>'OddsRatio_working_3-way'!AA19+'OddsRatio_working_3-way'!AG19</f>
        <v>-0.66438580429916505</v>
      </c>
      <c r="AN19" s="11">
        <f>'OddsRatio_working_3-way'!AB19+'OddsRatio_working_3-way'!AH19</f>
        <v>-0.38238431470162088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1.0467701190007861</v>
      </c>
      <c r="AS19" s="11">
        <f>IF(('OddsRatio_working_3-way'!X19=0),IF(Q19&gt;0,-Q19^(1/3),(-Q19)^(1/3)),'OddsRatio_working_3-way'!AM19-'OddsRatio_working_3-way'!R19/3)</f>
        <v>-0.66438580429916505</v>
      </c>
      <c r="AT19" s="11">
        <f>IF(('OddsRatio_working_3-way'!X19=0),IF(Q19&gt;0,-Q19^(1/3),(-Q19)^(1/3)),'OddsRatio_working_3-way'!AN19-'OddsRatio_working_3-way'!R19/3)</f>
        <v>-0.38238431470162088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</v>
      </c>
      <c r="B20" s="4">
        <f>IF('True_Odds_Calculator_3-way'!B21="","",'True_Odds_Calculator_3-way'!B21)</f>
        <v>3.67</v>
      </c>
      <c r="C20" s="4">
        <f>IF('True_Odds_Calculator_3-way'!C21="","",'True_Odds_Calculator_3-way'!C21)</f>
        <v>4.3099999999999996</v>
      </c>
      <c r="D20" s="9">
        <f t="shared" si="13"/>
        <v>0.51393911736229558</v>
      </c>
      <c r="E20" s="9">
        <f t="shared" si="14"/>
        <v>0.26276084235013758</v>
      </c>
      <c r="F20" s="9">
        <f t="shared" si="15"/>
        <v>0.22330004028756709</v>
      </c>
      <c r="G20" s="9">
        <f t="shared" si="16"/>
        <v>1.0508397378799104</v>
      </c>
      <c r="H20" s="9">
        <f t="shared" si="17"/>
        <v>1.9457557640919192</v>
      </c>
      <c r="I20" s="9">
        <f t="shared" si="18"/>
        <v>3.8057421001393603</v>
      </c>
      <c r="J20" s="9">
        <f t="shared" si="19"/>
        <v>4.4782795323825031</v>
      </c>
      <c r="K20" s="11">
        <f t="shared" si="20"/>
        <v>0.52631578947368418</v>
      </c>
      <c r="L20" s="11">
        <f t="shared" si="21"/>
        <v>0.27247956403269757</v>
      </c>
      <c r="M20" s="11">
        <f t="shared" si="22"/>
        <v>0.23201856148491881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-0.26465787992997858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0.22892409336243244</v>
      </c>
      <c r="Q20" s="11">
        <f>2*'OddsRatio_working_3-way'!K20*'OddsRatio_working_3-way'!L20*'OddsRatio_working_3-way'!M20</f>
        <v>6.6547701558846636E-2</v>
      </c>
      <c r="R20" s="11">
        <f t="shared" si="23"/>
        <v>0</v>
      </c>
      <c r="S20" s="11">
        <f t="shared" si="24"/>
        <v>-0.86498121054623289</v>
      </c>
      <c r="T20" s="11">
        <f t="shared" si="25"/>
        <v>-0.25144802632157931</v>
      </c>
      <c r="U20" s="11">
        <f>'OddsRatio_working_3-way'!S20-'OddsRatio_working_3-way'!R20^2/3</f>
        <v>-0.86498121054623289</v>
      </c>
      <c r="V20" s="11">
        <f>'OddsRatio_working_3-way'!S20*'OddsRatio_working_3-way'!R20/3-2*'OddsRatio_working_3-way'!R20^3/27-'OddsRatio_working_3-way'!T20</f>
        <v>0.25144802632157931</v>
      </c>
      <c r="W20" s="11">
        <f>'OddsRatio_working_3-way'!V20^2+4*'OddsRatio_working_3-way'!U20^3/27</f>
        <v>-3.2651290014390766E-2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0.15482037975942348</v>
      </c>
      <c r="Y20" s="11">
        <f>IF('OddsRatio_working_3-way'!W20&gt;=0,IF('OddsRatio_working_3-way'!V20+SQRT('OddsRatio_working_3-way'!W20)&gt;0,0,PI()),ACOS('OddsRatio_working_3-way'!V20/(2*'OddsRatio_working_3-way'!X20)))</f>
        <v>0.62311648870371339</v>
      </c>
      <c r="Z20" s="11">
        <f>'OddsRatio_working_3-way'!X20^(1/3)*COS('OddsRatio_working_3-way'!Y20/3)</f>
        <v>0.52541986893995529</v>
      </c>
      <c r="AA20" s="11">
        <f>'OddsRatio_working_3-way'!X20^(1/3)*COS(('OddsRatio_working_3-way'!Y20+2*PI())/3)</f>
        <v>-0.35860453092305417</v>
      </c>
      <c r="AB20" s="11">
        <f>'OddsRatio_working_3-way'!X20^(1/3)*COS(('OddsRatio_working_3-way'!Y20+4*PI())/3)</f>
        <v>-0.16681533801690127</v>
      </c>
      <c r="AC20" s="11">
        <f>'OddsRatio_working_3-way'!X20^(1/3)*SIN('OddsRatio_working_3-way'!Y20/3)</f>
        <v>0.11072954215202847</v>
      </c>
      <c r="AD20" s="11">
        <f>'OddsRatio_working_3-way'!X20^(1/3)*SIN(('OddsRatio_working_3-way'!Y20+2*PI())/3)</f>
        <v>0.39966218307907736</v>
      </c>
      <c r="AE20" s="11">
        <f>'OddsRatio_working_3-way'!X20^(1/3)*SIN(('OddsRatio_working_3-way'!Y20+4*PI())/3)</f>
        <v>-0.51039172523110587</v>
      </c>
      <c r="AF20" s="11">
        <f>-'OddsRatio_working_3-way'!U20/(3*'OddsRatio_working_3-way'!X20^(1/3))*COS(('OddsRatio_working_3-way'!Y20)/3)</f>
        <v>0.52541986893995518</v>
      </c>
      <c r="AG20" s="11">
        <f>-'OddsRatio_working_3-way'!U20/(3*'OddsRatio_working_3-way'!X20^(1/3))*COS(('OddsRatio_working_3-way'!Y20+2*PI())/3)</f>
        <v>-0.35860453092305411</v>
      </c>
      <c r="AH20" s="11">
        <f>-'OddsRatio_working_3-way'!U20/(3*'OddsRatio_working_3-way'!X20^(1/3))*COS(('OddsRatio_working_3-way'!Y20+4*PI())/3)</f>
        <v>-0.16681533801690124</v>
      </c>
      <c r="AI20" s="11">
        <f>'OddsRatio_working_3-way'!U20/(3*'OddsRatio_working_3-way'!X20^(1/3))*SIN(('OddsRatio_working_3-way'!Y20)/3)</f>
        <v>-0.11072954215202845</v>
      </c>
      <c r="AJ20" s="11">
        <f>'OddsRatio_working_3-way'!U20/(3*'OddsRatio_working_3-way'!X20^(1/3))*SIN(('OddsRatio_working_3-way'!Y20+2*PI())/3)</f>
        <v>-0.3996621830790773</v>
      </c>
      <c r="AK20" s="11">
        <f>'OddsRatio_working_3-way'!U20/(3*'OddsRatio_working_3-way'!X20^(1/3))*SIN(('OddsRatio_working_3-way'!Y20+4*PI())/3)</f>
        <v>0.51039172523110576</v>
      </c>
      <c r="AL20" s="11">
        <f>'OddsRatio_working_3-way'!Z20+'OddsRatio_working_3-way'!AF20</f>
        <v>1.0508397378799104</v>
      </c>
      <c r="AM20" s="11">
        <f>'OddsRatio_working_3-way'!AA20+'OddsRatio_working_3-way'!AG20</f>
        <v>-0.71720906184610822</v>
      </c>
      <c r="AN20" s="11">
        <f>'OddsRatio_working_3-way'!AB20+'OddsRatio_working_3-way'!AH20</f>
        <v>-0.33363067603380248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1.0508397378799104</v>
      </c>
      <c r="AS20" s="11">
        <f>IF(('OddsRatio_working_3-way'!X20=0),IF(Q20&gt;0,-Q20^(1/3),(-Q20)^(1/3)),'OddsRatio_working_3-way'!AM20-'OddsRatio_working_3-way'!R20/3)</f>
        <v>-0.71720906184610822</v>
      </c>
      <c r="AT20" s="11">
        <f>IF(('OddsRatio_working_3-way'!X20=0),IF(Q20&gt;0,-Q20^(1/3),(-Q20)^(1/3)),'OddsRatio_working_3-way'!AN20-'OddsRatio_working_3-way'!R20/3)</f>
        <v>-0.33363067603380248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2.23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3.44</v>
      </c>
      <c r="D21" s="9">
        <f t="shared" si="13"/>
        <v>0.43782226723980683</v>
      </c>
      <c r="E21" s="9">
        <f t="shared" si="14"/>
        <v>0.28026405578462821</v>
      </c>
      <c r="F21" s="9">
        <f t="shared" si="15"/>
        <v>0.28191367697556508</v>
      </c>
      <c r="G21" s="9">
        <f t="shared" si="16"/>
        <v>1.0439283277347995</v>
      </c>
      <c r="H21" s="9">
        <f t="shared" si="17"/>
        <v>2.2840318431138029</v>
      </c>
      <c r="I21" s="9">
        <f t="shared" si="18"/>
        <v>3.5680636862276063</v>
      </c>
      <c r="J21" s="9">
        <f t="shared" si="19"/>
        <v>3.5471851196729105</v>
      </c>
      <c r="K21" s="11">
        <f t="shared" si="20"/>
        <v>0.44843049327354262</v>
      </c>
      <c r="L21" s="11">
        <f t="shared" si="21"/>
        <v>0.28901734104046245</v>
      </c>
      <c r="M21" s="11">
        <f t="shared" si="22"/>
        <v>0.29069767441860467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-0.27815741423367457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0.23095165040385268</v>
      </c>
      <c r="Q21" s="11">
        <f>2*'OddsRatio_working_3-way'!K21*'OddsRatio_working_3-way'!L21*'OddsRatio_working_3-way'!M21</f>
        <v>7.5351272562431557E-2</v>
      </c>
      <c r="R21" s="11">
        <f t="shared" si="23"/>
        <v>0</v>
      </c>
      <c r="S21" s="11">
        <f t="shared" si="24"/>
        <v>-0.83029118975715943</v>
      </c>
      <c r="T21" s="11">
        <f t="shared" si="25"/>
        <v>-0.2708943522861858</v>
      </c>
      <c r="U21" s="11">
        <f>'OddsRatio_working_3-way'!S21-'OddsRatio_working_3-way'!R21^2/3</f>
        <v>-0.83029118975715943</v>
      </c>
      <c r="V21" s="11">
        <f>'OddsRatio_working_3-way'!S21*'OddsRatio_working_3-way'!R21/3-2*'OddsRatio_working_3-way'!R21^3/27-'OddsRatio_working_3-way'!T21</f>
        <v>0.2708943522861858</v>
      </c>
      <c r="W21" s="11">
        <f>'OddsRatio_working_3-way'!V21^2+4*'OddsRatio_working_3-way'!U21^3/27</f>
        <v>-1.1414622199682492E-2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0.14560080039291906</v>
      </c>
      <c r="Y21" s="11">
        <f>IF('OddsRatio_working_3-way'!W21&gt;=0,IF('OddsRatio_working_3-way'!V21+SQRT('OddsRatio_working_3-way'!W21)&gt;0,0,PI()),ACOS('OddsRatio_working_3-way'!V21/(2*'OddsRatio_working_3-way'!X21)))</f>
        <v>0.37566470532277396</v>
      </c>
      <c r="Z21" s="11">
        <f>'OddsRatio_working_3-way'!X21^(1/3)*COS('OddsRatio_working_3-way'!Y21/3)</f>
        <v>0.52196416386739986</v>
      </c>
      <c r="AA21" s="11">
        <f>'OddsRatio_working_3-way'!X21^(1/3)*COS(('OddsRatio_working_3-way'!Y21+2*PI())/3)</f>
        <v>-0.31788424505554075</v>
      </c>
      <c r="AB21" s="11">
        <f>'OddsRatio_working_3-way'!X21^(1/3)*COS(('OddsRatio_working_3-way'!Y21+4*PI())/3)</f>
        <v>-0.20407991881185941</v>
      </c>
      <c r="AC21" s="11">
        <f>'OddsRatio_working_3-way'!X21^(1/3)*SIN('OddsRatio_working_3-way'!Y21/3)</f>
        <v>6.5704958391733639E-2</v>
      </c>
      <c r="AD21" s="11">
        <f>'OddsRatio_working_3-way'!X21^(1/3)*SIN(('OddsRatio_working_3-way'!Y21+2*PI())/3)</f>
        <v>0.41918174657840507</v>
      </c>
      <c r="AE21" s="11">
        <f>'OddsRatio_working_3-way'!X21^(1/3)*SIN(('OddsRatio_working_3-way'!Y21+4*PI())/3)</f>
        <v>-0.48488670497013847</v>
      </c>
      <c r="AF21" s="11">
        <f>-'OddsRatio_working_3-way'!U21/(3*'OddsRatio_working_3-way'!X21^(1/3))*COS(('OddsRatio_working_3-way'!Y21)/3)</f>
        <v>0.52196416386739963</v>
      </c>
      <c r="AG21" s="11">
        <f>-'OddsRatio_working_3-way'!U21/(3*'OddsRatio_working_3-way'!X21^(1/3))*COS(('OddsRatio_working_3-way'!Y21+2*PI())/3)</f>
        <v>-0.31788424505554058</v>
      </c>
      <c r="AH21" s="11">
        <f>-'OddsRatio_working_3-way'!U21/(3*'OddsRatio_working_3-way'!X21^(1/3))*COS(('OddsRatio_working_3-way'!Y21+4*PI())/3)</f>
        <v>-0.20407991881185933</v>
      </c>
      <c r="AI21" s="11">
        <f>'OddsRatio_working_3-way'!U21/(3*'OddsRatio_working_3-way'!X21^(1/3))*SIN(('OddsRatio_working_3-way'!Y21)/3)</f>
        <v>-6.5704958391733612E-2</v>
      </c>
      <c r="AJ21" s="11">
        <f>'OddsRatio_working_3-way'!U21/(3*'OddsRatio_working_3-way'!X21^(1/3))*SIN(('OddsRatio_working_3-way'!Y21+2*PI())/3)</f>
        <v>-0.41918174657840485</v>
      </c>
      <c r="AK21" s="11">
        <f>'OddsRatio_working_3-way'!U21/(3*'OddsRatio_working_3-way'!X21^(1/3))*SIN(('OddsRatio_working_3-way'!Y21+4*PI())/3)</f>
        <v>0.48488670497013825</v>
      </c>
      <c r="AL21" s="11">
        <f>'OddsRatio_working_3-way'!Z21+'OddsRatio_working_3-way'!AF21</f>
        <v>1.0439283277347995</v>
      </c>
      <c r="AM21" s="11">
        <f>'OddsRatio_working_3-way'!AA21+'OddsRatio_working_3-way'!AG21</f>
        <v>-0.63576849011108139</v>
      </c>
      <c r="AN21" s="11">
        <f>'OddsRatio_working_3-way'!AB21+'OddsRatio_working_3-way'!AH21</f>
        <v>-0.40815983762371877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1.0439283277347995</v>
      </c>
      <c r="AS21" s="11">
        <f>IF(('OddsRatio_working_3-way'!X21=0),IF(Q21&gt;0,-Q21^(1/3),(-Q21)^(1/3)),'OddsRatio_working_3-way'!AM21-'OddsRatio_working_3-way'!R21/3)</f>
        <v>-0.63576849011108139</v>
      </c>
      <c r="AT21" s="11">
        <f>IF(('OddsRatio_working_3-way'!X21=0),IF(Q21&gt;0,-Q21^(1/3),(-Q21)^(1/3)),'OddsRatio_working_3-way'!AN21-'OddsRatio_working_3-way'!R21/3)</f>
        <v>-0.40815983762371877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2.93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2.4300000000000002</v>
      </c>
      <c r="D22" s="9">
        <f t="shared" si="13"/>
        <v>0.33175416244770839</v>
      </c>
      <c r="E22" s="9">
        <f t="shared" si="14"/>
        <v>0.26703352549060583</v>
      </c>
      <c r="F22" s="9">
        <f t="shared" si="15"/>
        <v>0.40121231206168567</v>
      </c>
      <c r="G22" s="9">
        <f t="shared" si="16"/>
        <v>1.0436684925150868</v>
      </c>
      <c r="H22" s="9">
        <f t="shared" si="17"/>
        <v>3.0142801905541172</v>
      </c>
      <c r="I22" s="9">
        <f t="shared" si="18"/>
        <v>3.7448481353146787</v>
      </c>
      <c r="J22" s="9">
        <f t="shared" si="19"/>
        <v>2.4924459442965743</v>
      </c>
      <c r="K22" s="11">
        <f t="shared" si="20"/>
        <v>0.34129692832764502</v>
      </c>
      <c r="L22" s="11">
        <f t="shared" si="21"/>
        <v>0.27548209366391185</v>
      </c>
      <c r="M22" s="11">
        <f t="shared" si="22"/>
        <v>0.41152263374485593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-0.28084621549417399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0.23176417380115336</v>
      </c>
      <c r="Q22" s="11">
        <f>2*'OddsRatio_working_3-way'!K22*'OddsRatio_working_3-way'!L22*'OddsRatio_working_3-way'!M22</f>
        <v>7.7383697429433504E-2</v>
      </c>
      <c r="R22" s="11">
        <f t="shared" si="23"/>
        <v>0</v>
      </c>
      <c r="S22" s="11">
        <f t="shared" si="24"/>
        <v>-0.82523516791331375</v>
      </c>
      <c r="T22" s="11">
        <f t="shared" si="25"/>
        <v>-0.27553761866888604</v>
      </c>
      <c r="U22" s="11">
        <f>'OddsRatio_working_3-way'!S22-'OddsRatio_working_3-way'!R22^2/3</f>
        <v>-0.82523516791331375</v>
      </c>
      <c r="V22" s="11">
        <f>'OddsRatio_working_3-way'!S22*'OddsRatio_working_3-way'!R22/3-2*'OddsRatio_working_3-way'!R22^3/27-'OddsRatio_working_3-way'!T22</f>
        <v>0.27553761866888604</v>
      </c>
      <c r="W22" s="11">
        <f>'OddsRatio_working_3-way'!V22^2+4*'OddsRatio_working_3-way'!U22^3/27</f>
        <v>-7.3376792720978024E-3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0.14427288256444648</v>
      </c>
      <c r="Y22" s="11">
        <f>IF('OddsRatio_working_3-way'!W22&gt;=0,IF('OddsRatio_working_3-way'!V22+SQRT('OddsRatio_working_3-way'!W22)&gt;0,0,PI()),ACOS('OddsRatio_working_3-way'!V22/(2*'OddsRatio_working_3-way'!X22)))</f>
        <v>0.3014120231890387</v>
      </c>
      <c r="Z22" s="11">
        <f>'OddsRatio_working_3-way'!X22^(1/3)*COS('OddsRatio_working_3-way'!Y22/3)</f>
        <v>0.52183424625754338</v>
      </c>
      <c r="AA22" s="11">
        <f>'OddsRatio_working_3-way'!X22^(1/3)*COS(('OddsRatio_working_3-way'!Y22+2*PI())/3)</f>
        <v>-0.30647539957712555</v>
      </c>
      <c r="AB22" s="11">
        <f>'OddsRatio_working_3-way'!X22^(1/3)*COS(('OddsRatio_working_3-way'!Y22+4*PI())/3)</f>
        <v>-0.21535884668041796</v>
      </c>
      <c r="AC22" s="11">
        <f>'OddsRatio_working_3-way'!X22^(1/3)*SIN('OddsRatio_working_3-way'!Y22/3)</f>
        <v>5.2606166342544967E-2</v>
      </c>
      <c r="AD22" s="11">
        <f>'OddsRatio_working_3-way'!X22^(1/3)*SIN(('OddsRatio_working_3-way'!Y22+2*PI())/3)</f>
        <v>0.42561863065246469</v>
      </c>
      <c r="AE22" s="11">
        <f>'OddsRatio_working_3-way'!X22^(1/3)*SIN(('OddsRatio_working_3-way'!Y22+4*PI())/3)</f>
        <v>-0.47822479699500958</v>
      </c>
      <c r="AF22" s="11">
        <f>-'OddsRatio_working_3-way'!U22/(3*'OddsRatio_working_3-way'!X22^(1/3))*COS(('OddsRatio_working_3-way'!Y22)/3)</f>
        <v>0.52183424625754338</v>
      </c>
      <c r="AG22" s="11">
        <f>-'OddsRatio_working_3-way'!U22/(3*'OddsRatio_working_3-way'!X22^(1/3))*COS(('OddsRatio_working_3-way'!Y22+2*PI())/3)</f>
        <v>-0.30647539957712555</v>
      </c>
      <c r="AH22" s="11">
        <f>-'OddsRatio_working_3-way'!U22/(3*'OddsRatio_working_3-way'!X22^(1/3))*COS(('OddsRatio_working_3-way'!Y22+4*PI())/3)</f>
        <v>-0.21535884668041796</v>
      </c>
      <c r="AI22" s="11">
        <f>'OddsRatio_working_3-way'!U22/(3*'OddsRatio_working_3-way'!X22^(1/3))*SIN(('OddsRatio_working_3-way'!Y22)/3)</f>
        <v>-5.2606166342544967E-2</v>
      </c>
      <c r="AJ22" s="11">
        <f>'OddsRatio_working_3-way'!U22/(3*'OddsRatio_working_3-way'!X22^(1/3))*SIN(('OddsRatio_working_3-way'!Y22+2*PI())/3)</f>
        <v>-0.42561863065246469</v>
      </c>
      <c r="AK22" s="11">
        <f>'OddsRatio_working_3-way'!U22/(3*'OddsRatio_working_3-way'!X22^(1/3))*SIN(('OddsRatio_working_3-way'!Y22+4*PI())/3)</f>
        <v>0.47822479699500958</v>
      </c>
      <c r="AL22" s="11">
        <f>'OddsRatio_working_3-way'!Z22+'OddsRatio_working_3-way'!AF22</f>
        <v>1.0436684925150868</v>
      </c>
      <c r="AM22" s="11">
        <f>'OddsRatio_working_3-way'!AA22+'OddsRatio_working_3-way'!AG22</f>
        <v>-0.6129507991542511</v>
      </c>
      <c r="AN22" s="11">
        <f>'OddsRatio_working_3-way'!AB22+'OddsRatio_working_3-way'!AH22</f>
        <v>-0.43071769336083593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1.0436684925150868</v>
      </c>
      <c r="AS22" s="11">
        <f>IF(('OddsRatio_working_3-way'!X22=0),IF(Q22&gt;0,-Q22^(1/3),(-Q22)^(1/3)),'OddsRatio_working_3-way'!AM22-'OddsRatio_working_3-way'!R22/3)</f>
        <v>-0.6129507991542511</v>
      </c>
      <c r="AT22" s="11">
        <f>IF(('OddsRatio_working_3-way'!X22=0),IF(Q22&gt;0,-Q22^(1/3),(-Q22)^(1/3)),'OddsRatio_working_3-way'!AN22-'OddsRatio_working_3-way'!R22/3)</f>
        <v>-0.43071769336083593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2.4300000000000002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3.08</v>
      </c>
      <c r="D23" s="9">
        <f t="shared" si="13"/>
        <v>0.40174071931765531</v>
      </c>
      <c r="E23" s="9">
        <f t="shared" si="14"/>
        <v>0.28240949914125646</v>
      </c>
      <c r="F23" s="9">
        <f t="shared" si="15"/>
        <v>0.31584978154108845</v>
      </c>
      <c r="G23" s="9">
        <f t="shared" si="16"/>
        <v>1.0413759751684477</v>
      </c>
      <c r="H23" s="9">
        <f t="shared" si="17"/>
        <v>2.4891676444908803</v>
      </c>
      <c r="I23" s="9">
        <f t="shared" si="18"/>
        <v>3.5409573794110125</v>
      </c>
      <c r="J23" s="9">
        <f t="shared" si="19"/>
        <v>3.1660620283503706</v>
      </c>
      <c r="K23" s="11">
        <f t="shared" si="20"/>
        <v>0.41152263374485593</v>
      </c>
      <c r="L23" s="11">
        <f t="shared" si="21"/>
        <v>0.29069767441860467</v>
      </c>
      <c r="M23" s="11">
        <f t="shared" si="22"/>
        <v>0.32467532467532467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-0.28188616819107781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0.23110084479593526</v>
      </c>
      <c r="Q23" s="11">
        <f>2*'OddsRatio_working_3-way'!K23*'OddsRatio_working_3-way'!L23*'OddsRatio_working_3-way'!M23</f>
        <v>7.7680956233927803E-2</v>
      </c>
      <c r="R23" s="11">
        <f t="shared" si="23"/>
        <v>0</v>
      </c>
      <c r="S23" s="11">
        <f t="shared" si="24"/>
        <v>-0.81983747652095684</v>
      </c>
      <c r="T23" s="11">
        <f t="shared" si="25"/>
        <v>-0.27557562235998545</v>
      </c>
      <c r="U23" s="11">
        <f>'OddsRatio_working_3-way'!S23-'OddsRatio_working_3-way'!R23^2/3</f>
        <v>-0.81983747652095684</v>
      </c>
      <c r="V23" s="11">
        <f>'OddsRatio_working_3-way'!S23*'OddsRatio_working_3-way'!R23/3-2*'OddsRatio_working_3-way'!R23^3/27-'OddsRatio_working_3-way'!T23</f>
        <v>0.27557562235998545</v>
      </c>
      <c r="W23" s="11">
        <f>'OddsRatio_working_3-way'!V23^2+4*'OddsRatio_working_3-way'!U23^3/27</f>
        <v>-5.6936648960072972E-3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0.14285971137369399</v>
      </c>
      <c r="Y23" s="11">
        <f>IF('OddsRatio_working_3-way'!W23&gt;=0,IF('OddsRatio_working_3-way'!V23+SQRT('OddsRatio_working_3-way'!W23)&gt;0,0,PI()),ACOS('OddsRatio_working_3-way'!V23/(2*'OddsRatio_working_3-way'!X23)))</f>
        <v>0.26726297177208114</v>
      </c>
      <c r="Z23" s="11">
        <f>'OddsRatio_working_3-way'!X23^(1/3)*COS('OddsRatio_working_3-way'!Y23/3)</f>
        <v>0.52068798758422397</v>
      </c>
      <c r="AA23" s="11">
        <f>'OddsRatio_working_3-way'!X23^(1/3)*COS(('OddsRatio_working_3-way'!Y23+2*PI())/3)</f>
        <v>-0.30062281973524851</v>
      </c>
      <c r="AB23" s="11">
        <f>'OddsRatio_working_3-way'!X23^(1/3)*COS(('OddsRatio_working_3-way'!Y23+4*PI())/3)</f>
        <v>-0.22006516784897559</v>
      </c>
      <c r="AC23" s="11">
        <f>'OddsRatio_working_3-way'!X23^(1/3)*SIN('OddsRatio_working_3-way'!Y23/3)</f>
        <v>4.6509982001823873E-2</v>
      </c>
      <c r="AD23" s="11">
        <f>'OddsRatio_working_3-way'!X23^(1/3)*SIN(('OddsRatio_working_3-way'!Y23+2*PI())/3)</f>
        <v>0.42767403369242241</v>
      </c>
      <c r="AE23" s="11">
        <f>'OddsRatio_working_3-way'!X23^(1/3)*SIN(('OddsRatio_working_3-way'!Y23+4*PI())/3)</f>
        <v>-0.47418401569424629</v>
      </c>
      <c r="AF23" s="11">
        <f>-'OddsRatio_working_3-way'!U23/(3*'OddsRatio_working_3-way'!X23^(1/3))*COS(('OddsRatio_working_3-way'!Y23)/3)</f>
        <v>0.52068798758422385</v>
      </c>
      <c r="AG23" s="11">
        <f>-'OddsRatio_working_3-way'!U23/(3*'OddsRatio_working_3-way'!X23^(1/3))*COS(('OddsRatio_working_3-way'!Y23+2*PI())/3)</f>
        <v>-0.30062281973524846</v>
      </c>
      <c r="AH23" s="11">
        <f>-'OddsRatio_working_3-way'!U23/(3*'OddsRatio_working_3-way'!X23^(1/3))*COS(('OddsRatio_working_3-way'!Y23+4*PI())/3)</f>
        <v>-0.22006516784897553</v>
      </c>
      <c r="AI23" s="11">
        <f>'OddsRatio_working_3-way'!U23/(3*'OddsRatio_working_3-way'!X23^(1/3))*SIN(('OddsRatio_working_3-way'!Y23)/3)</f>
        <v>-4.6509982001823859E-2</v>
      </c>
      <c r="AJ23" s="11">
        <f>'OddsRatio_working_3-way'!U23/(3*'OddsRatio_working_3-way'!X23^(1/3))*SIN(('OddsRatio_working_3-way'!Y23+2*PI())/3)</f>
        <v>-0.4276740336924223</v>
      </c>
      <c r="AK23" s="11">
        <f>'OddsRatio_working_3-way'!U23/(3*'OddsRatio_working_3-way'!X23^(1/3))*SIN(('OddsRatio_working_3-way'!Y23+4*PI())/3)</f>
        <v>0.47418401569424617</v>
      </c>
      <c r="AL23" s="11">
        <f>'OddsRatio_working_3-way'!Z23+'OddsRatio_working_3-way'!AF23</f>
        <v>1.0413759751684477</v>
      </c>
      <c r="AM23" s="11">
        <f>'OddsRatio_working_3-way'!AA23+'OddsRatio_working_3-way'!AG23</f>
        <v>-0.60124563947049703</v>
      </c>
      <c r="AN23" s="11">
        <f>'OddsRatio_working_3-way'!AB23+'OddsRatio_working_3-way'!AH23</f>
        <v>-0.44013033569795112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1.0413759751684477</v>
      </c>
      <c r="AS23" s="11">
        <f>IF(('OddsRatio_working_3-way'!X23=0),IF(Q23&gt;0,-Q23^(1/3),(-Q23)^(1/3)),'OddsRatio_working_3-way'!AM23-'OddsRatio_working_3-way'!R23/3)</f>
        <v>-0.60124563947049703</v>
      </c>
      <c r="AT23" s="11">
        <f>IF(('OddsRatio_working_3-way'!X23=0),IF(Q23&gt;0,-Q23^(1/3),(-Q23)^(1/3)),'OddsRatio_working_3-way'!AN23-'OddsRatio_working_3-way'!R23/3)</f>
        <v>-0.44013033569795112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2.16</v>
      </c>
      <c r="B24" s="4">
        <f>IF('True_Odds_Calculator_3-way'!B25="","",'True_Odds_Calculator_3-way'!B25)</f>
        <v>3.56</v>
      </c>
      <c r="C24" s="4">
        <f>IF('True_Odds_Calculator_3-way'!C25="","",'True_Odds_Calculator_3-way'!C25)</f>
        <v>3.52</v>
      </c>
      <c r="D24" s="9">
        <f t="shared" si="13"/>
        <v>0.45228549480602864</v>
      </c>
      <c r="E24" s="9">
        <f t="shared" si="14"/>
        <v>0.27229141078865826</v>
      </c>
      <c r="F24" s="9">
        <f t="shared" si="15"/>
        <v>0.27542309440531315</v>
      </c>
      <c r="G24" s="9">
        <f t="shared" si="16"/>
        <v>1.0439593626451646</v>
      </c>
      <c r="H24" s="9">
        <f t="shared" si="17"/>
        <v>2.2109928606683913</v>
      </c>
      <c r="I24" s="9">
        <f t="shared" si="18"/>
        <v>3.6725359683716214</v>
      </c>
      <c r="J24" s="9">
        <f t="shared" si="19"/>
        <v>3.6307775938658144</v>
      </c>
      <c r="K24" s="11">
        <f t="shared" si="20"/>
        <v>0.46296296296296291</v>
      </c>
      <c r="L24" s="11">
        <f t="shared" si="21"/>
        <v>0.2808988764044944</v>
      </c>
      <c r="M24" s="11">
        <f t="shared" si="22"/>
        <v>0.28409090909090912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-0.27647259107933264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0.23053569401884011</v>
      </c>
      <c r="Q24" s="11">
        <f>2*'OddsRatio_working_3-way'!K24*'OddsRatio_working_3-way'!L24*'OddsRatio_working_3-way'!M24</f>
        <v>7.3889645518859015E-2</v>
      </c>
      <c r="R24" s="11">
        <f t="shared" si="23"/>
        <v>0</v>
      </c>
      <c r="S24" s="11">
        <f t="shared" si="24"/>
        <v>-0.83384646962233178</v>
      </c>
      <c r="T24" s="11">
        <f t="shared" si="25"/>
        <v>-0.26725848385331152</v>
      </c>
      <c r="U24" s="11">
        <f>'OddsRatio_working_3-way'!S24-'OddsRatio_working_3-way'!R24^2/3</f>
        <v>-0.83384646962233178</v>
      </c>
      <c r="V24" s="11">
        <f>'OddsRatio_working_3-way'!S24*'OddsRatio_working_3-way'!R24/3-2*'OddsRatio_working_3-way'!R24^3/27-'OddsRatio_working_3-way'!T24</f>
        <v>0.26725848385331152</v>
      </c>
      <c r="W24" s="11">
        <f>'OddsRatio_working_3-way'!V24^2+4*'OddsRatio_working_3-way'!U24^3/27</f>
        <v>-1.4465257778260049E-2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0.14653698762584724</v>
      </c>
      <c r="Y24" s="11">
        <f>IF('OddsRatio_working_3-way'!W24&gt;=0,IF('OddsRatio_working_3-way'!V24+SQRT('OddsRatio_working_3-way'!W24)&gt;0,0,PI()),ACOS('OddsRatio_working_3-way'!V24/(2*'OddsRatio_working_3-way'!X24)))</f>
        <v>0.42287036244845599</v>
      </c>
      <c r="Z24" s="11">
        <f>'OddsRatio_working_3-way'!X24^(1/3)*COS('OddsRatio_working_3-way'!Y24/3)</f>
        <v>0.52197968132258243</v>
      </c>
      <c r="AA24" s="11">
        <f>'OddsRatio_working_3-way'!X24^(1/3)*COS(('OddsRatio_working_3-way'!Y24+2*PI())/3)</f>
        <v>-0.32513441658446979</v>
      </c>
      <c r="AB24" s="11">
        <f>'OddsRatio_working_3-way'!X24^(1/3)*COS(('OddsRatio_working_3-way'!Y24+4*PI())/3)</f>
        <v>-0.19684526473811234</v>
      </c>
      <c r="AC24" s="11">
        <f>'OddsRatio_working_3-way'!X24^(1/3)*SIN('OddsRatio_working_3-way'!Y24/3)</f>
        <v>7.406777635260324E-2</v>
      </c>
      <c r="AD24" s="11">
        <f>'OddsRatio_working_3-way'!X24^(1/3)*SIN(('OddsRatio_working_3-way'!Y24+2*PI())/3)</f>
        <v>0.41501377610836054</v>
      </c>
      <c r="AE24" s="11">
        <f>'OddsRatio_working_3-way'!X24^(1/3)*SIN(('OddsRatio_working_3-way'!Y24+4*PI())/3)</f>
        <v>-0.4890815524609638</v>
      </c>
      <c r="AF24" s="11">
        <f>-'OddsRatio_working_3-way'!U24/(3*'OddsRatio_working_3-way'!X24^(1/3))*COS(('OddsRatio_working_3-way'!Y24)/3)</f>
        <v>0.52197968132258232</v>
      </c>
      <c r="AG24" s="11">
        <f>-'OddsRatio_working_3-way'!U24/(3*'OddsRatio_working_3-way'!X24^(1/3))*COS(('OddsRatio_working_3-way'!Y24+2*PI())/3)</f>
        <v>-0.32513441658446973</v>
      </c>
      <c r="AH24" s="11">
        <f>-'OddsRatio_working_3-way'!U24/(3*'OddsRatio_working_3-way'!X24^(1/3))*COS(('OddsRatio_working_3-way'!Y24+4*PI())/3)</f>
        <v>-0.19684526473811229</v>
      </c>
      <c r="AI24" s="11">
        <f>'OddsRatio_working_3-way'!U24/(3*'OddsRatio_working_3-way'!X24^(1/3))*SIN(('OddsRatio_working_3-way'!Y24)/3)</f>
        <v>-7.4067776352603226E-2</v>
      </c>
      <c r="AJ24" s="11">
        <f>'OddsRatio_working_3-way'!U24/(3*'OddsRatio_working_3-way'!X24^(1/3))*SIN(('OddsRatio_working_3-way'!Y24+2*PI())/3)</f>
        <v>-0.41501377610836043</v>
      </c>
      <c r="AK24" s="11">
        <f>'OddsRatio_working_3-way'!U24/(3*'OddsRatio_working_3-way'!X24^(1/3))*SIN(('OddsRatio_working_3-way'!Y24+4*PI())/3)</f>
        <v>0.48908155246096369</v>
      </c>
      <c r="AL24" s="11">
        <f>'OddsRatio_working_3-way'!Z24+'OddsRatio_working_3-way'!AF24</f>
        <v>1.0439593626451646</v>
      </c>
      <c r="AM24" s="11">
        <f>'OddsRatio_working_3-way'!AA24+'OddsRatio_working_3-way'!AG24</f>
        <v>-0.65026883316893946</v>
      </c>
      <c r="AN24" s="11">
        <f>'OddsRatio_working_3-way'!AB24+'OddsRatio_working_3-way'!AH24</f>
        <v>-0.39369052947622463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1.0439593626451646</v>
      </c>
      <c r="AS24" s="11">
        <f>IF(('OddsRatio_working_3-way'!X24=0),IF(Q24&gt;0,-Q24^(1/3),(-Q24)^(1/3)),'OddsRatio_working_3-way'!AM24-'OddsRatio_working_3-way'!R24/3)</f>
        <v>-0.65026883316893946</v>
      </c>
      <c r="AT24" s="11">
        <f>IF(('OddsRatio_working_3-way'!X24=0),IF(Q24&gt;0,-Q24^(1/3),(-Q24)^(1/3)),'OddsRatio_working_3-way'!AN24-'OddsRatio_working_3-way'!R24/3)</f>
        <v>-0.39369052947622463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6.95</v>
      </c>
      <c r="B25" s="4">
        <f>IF('True_Odds_Calculator_3-way'!B26="","",'True_Odds_Calculator_3-way'!B26)</f>
        <v>4.79</v>
      </c>
      <c r="C25" s="4">
        <f>IF('True_Odds_Calculator_3-way'!C26="","",'True_Odds_Calculator_3-way'!C26)</f>
        <v>1.47</v>
      </c>
      <c r="D25" s="9">
        <f t="shared" si="13"/>
        <v>0.1359987030871074</v>
      </c>
      <c r="E25" s="9">
        <f t="shared" si="14"/>
        <v>0.1981489701768247</v>
      </c>
      <c r="F25" s="9">
        <f t="shared" si="15"/>
        <v>0.66585232673606809</v>
      </c>
      <c r="G25" s="9">
        <f t="shared" si="16"/>
        <v>1.0677329908738864</v>
      </c>
      <c r="H25" s="9">
        <f t="shared" si="17"/>
        <v>7.3530112956996234</v>
      </c>
      <c r="I25" s="9">
        <f t="shared" si="18"/>
        <v>5.0467080354120304</v>
      </c>
      <c r="J25" s="9">
        <f t="shared" si="19"/>
        <v>1.5018345057107265</v>
      </c>
      <c r="K25" s="11">
        <f t="shared" si="20"/>
        <v>0.14388489208633093</v>
      </c>
      <c r="L25" s="11">
        <f t="shared" si="21"/>
        <v>0.20876826722338204</v>
      </c>
      <c r="M25" s="11">
        <f t="shared" si="22"/>
        <v>0.68027210884353739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-0.21657901832426107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0.20863544348365196</v>
      </c>
      <c r="Q25" s="11">
        <f>2*'OddsRatio_working_3-way'!K25*'OddsRatio_working_3-way'!L25*'OddsRatio_working_3-way'!M25</f>
        <v>4.0868842993859351E-2</v>
      </c>
      <c r="R25" s="11">
        <f t="shared" si="23"/>
        <v>0</v>
      </c>
      <c r="S25" s="11">
        <f t="shared" si="24"/>
        <v>-0.96332250971460198</v>
      </c>
      <c r="T25" s="11">
        <f t="shared" si="25"/>
        <v>-0.18870176488043136</v>
      </c>
      <c r="U25" s="11">
        <f>'OddsRatio_working_3-way'!S25-'OddsRatio_working_3-way'!R25^2/3</f>
        <v>-0.96332250971460198</v>
      </c>
      <c r="V25" s="11">
        <f>'OddsRatio_working_3-way'!S25*'OddsRatio_working_3-way'!R25/3-2*'OddsRatio_working_3-way'!R25^3/27-'OddsRatio_working_3-way'!T25</f>
        <v>0.18870176488043136</v>
      </c>
      <c r="W25" s="11">
        <f>'OddsRatio_working_3-way'!V25^2+4*'OddsRatio_working_3-way'!U25^3/27</f>
        <v>-9.6829259347346097E-2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0.18195989627960313</v>
      </c>
      <c r="Y25" s="11">
        <f>IF('OddsRatio_working_3-way'!W25&gt;=0,IF('OddsRatio_working_3-way'!V25+SQRT('OddsRatio_working_3-way'!W25)&gt;0,0,PI()),ACOS('OddsRatio_working_3-way'!V25/(2*'OddsRatio_working_3-way'!X25)))</f>
        <v>1.025670482634514</v>
      </c>
      <c r="Z25" s="11">
        <f>'OddsRatio_working_3-way'!X25^(1/3)*COS('OddsRatio_working_3-way'!Y25/3)</f>
        <v>0.5338664954369432</v>
      </c>
      <c r="AA25" s="11">
        <f>'OddsRatio_working_3-way'!X25^(1/3)*COS(('OddsRatio_working_3-way'!Y25+2*PI())/3)</f>
        <v>-0.43146455542632917</v>
      </c>
      <c r="AB25" s="11">
        <f>'OddsRatio_working_3-way'!X25^(1/3)*COS(('OddsRatio_working_3-way'!Y25+4*PI())/3)</f>
        <v>-0.10240194001061423</v>
      </c>
      <c r="AC25" s="11">
        <f>'OddsRatio_working_3-way'!X25^(1/3)*SIN('OddsRatio_working_3-way'!Y25/3)</f>
        <v>0.1899843895905054</v>
      </c>
      <c r="AD25" s="11">
        <f>'OddsRatio_working_3-way'!X25^(1/3)*SIN(('OddsRatio_working_3-way'!Y25+2*PI())/3)</f>
        <v>0.36734975248250923</v>
      </c>
      <c r="AE25" s="11">
        <f>'OddsRatio_working_3-way'!X25^(1/3)*SIN(('OddsRatio_working_3-way'!Y25+4*PI())/3)</f>
        <v>-0.55733414207301468</v>
      </c>
      <c r="AF25" s="11">
        <f>-'OddsRatio_working_3-way'!U25/(3*'OddsRatio_working_3-way'!X25^(1/3))*COS(('OddsRatio_working_3-way'!Y25)/3)</f>
        <v>0.5338664954369432</v>
      </c>
      <c r="AG25" s="11">
        <f>-'OddsRatio_working_3-way'!U25/(3*'OddsRatio_working_3-way'!X25^(1/3))*COS(('OddsRatio_working_3-way'!Y25+2*PI())/3)</f>
        <v>-0.43146455542632917</v>
      </c>
      <c r="AH25" s="11">
        <f>-'OddsRatio_working_3-way'!U25/(3*'OddsRatio_working_3-way'!X25^(1/3))*COS(('OddsRatio_working_3-way'!Y25+4*PI())/3)</f>
        <v>-0.10240194001061423</v>
      </c>
      <c r="AI25" s="11">
        <f>'OddsRatio_working_3-way'!U25/(3*'OddsRatio_working_3-way'!X25^(1/3))*SIN(('OddsRatio_working_3-way'!Y25)/3)</f>
        <v>-0.1899843895905054</v>
      </c>
      <c r="AJ25" s="11">
        <f>'OddsRatio_working_3-way'!U25/(3*'OddsRatio_working_3-way'!X25^(1/3))*SIN(('OddsRatio_working_3-way'!Y25+2*PI())/3)</f>
        <v>-0.36734975248250923</v>
      </c>
      <c r="AK25" s="11">
        <f>'OddsRatio_working_3-way'!U25/(3*'OddsRatio_working_3-way'!X25^(1/3))*SIN(('OddsRatio_working_3-way'!Y25+4*PI())/3)</f>
        <v>0.55733414207301468</v>
      </c>
      <c r="AL25" s="11">
        <f>'OddsRatio_working_3-way'!Z25+'OddsRatio_working_3-way'!AF25</f>
        <v>1.0677329908738864</v>
      </c>
      <c r="AM25" s="11">
        <f>'OddsRatio_working_3-way'!AA25+'OddsRatio_working_3-way'!AG25</f>
        <v>-0.86292911085265833</v>
      </c>
      <c r="AN25" s="11">
        <f>'OddsRatio_working_3-way'!AB25+'OddsRatio_working_3-way'!AH25</f>
        <v>-0.20480388002122846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1.0677329908738864</v>
      </c>
      <c r="AS25" s="11">
        <f>IF(('OddsRatio_working_3-way'!X25=0),IF(Q25&gt;0,-Q25^(1/3),(-Q25)^(1/3)),'OddsRatio_working_3-way'!AM25-'OddsRatio_working_3-way'!R25/3)</f>
        <v>-0.86292911085265833</v>
      </c>
      <c r="AT25" s="11">
        <f>IF(('OddsRatio_working_3-way'!X25=0),IF(Q25&gt;0,-Q25^(1/3),(-Q25)^(1/3)),'OddsRatio_working_3-way'!AN25-'OddsRatio_working_3-way'!R25/3)</f>
        <v>-0.20480388002122846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2.85</v>
      </c>
      <c r="B26" s="4">
        <f>IF('True_Odds_Calculator_3-way'!B27="","",'True_Odds_Calculator_3-way'!B27)</f>
        <v>4.05</v>
      </c>
      <c r="C26" s="4">
        <f>IF('True_Odds_Calculator_3-way'!C27="","",'True_Odds_Calculator_3-way'!C27)</f>
        <v>2.33</v>
      </c>
      <c r="D26" s="9">
        <f t="shared" si="13"/>
        <v>0.34154970903449033</v>
      </c>
      <c r="E26" s="9">
        <f t="shared" si="14"/>
        <v>0.23933082266447589</v>
      </c>
      <c r="F26" s="9">
        <f t="shared" si="15"/>
        <v>0.41911946830103369</v>
      </c>
      <c r="G26" s="9">
        <f t="shared" si="16"/>
        <v>1.0420710859444222</v>
      </c>
      <c r="H26" s="9">
        <f t="shared" si="17"/>
        <v>2.9278315089971811</v>
      </c>
      <c r="I26" s="9">
        <f t="shared" si="18"/>
        <v>4.1783168121304879</v>
      </c>
      <c r="J26" s="9">
        <f t="shared" si="19"/>
        <v>2.3859545443060814</v>
      </c>
      <c r="K26" s="11">
        <f t="shared" si="20"/>
        <v>0.35087719298245612</v>
      </c>
      <c r="L26" s="11">
        <f t="shared" si="21"/>
        <v>0.24691358024691359</v>
      </c>
      <c r="M26" s="11">
        <f t="shared" si="22"/>
        <v>0.42918454935622319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-0.27904060474399051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0.23164996686066885</v>
      </c>
      <c r="Q26" s="11">
        <f>2*'OddsRatio_working_3-way'!K26*'OddsRatio_working_3-way'!L26*'OddsRatio_working_3-way'!M26</f>
        <v>7.4365960468914569E-2</v>
      </c>
      <c r="R26" s="11">
        <f t="shared" si="23"/>
        <v>0</v>
      </c>
      <c r="S26" s="11">
        <f t="shared" si="24"/>
        <v>-0.83016579996735307</v>
      </c>
      <c r="T26" s="11">
        <f t="shared" si="25"/>
        <v>-0.26650587478887744</v>
      </c>
      <c r="U26" s="11">
        <f>'OddsRatio_working_3-way'!S26-'OddsRatio_working_3-way'!R26^2/3</f>
        <v>-0.83016579996735307</v>
      </c>
      <c r="V26" s="11">
        <f>'OddsRatio_working_3-way'!S26*'OddsRatio_working_3-way'!R26/3-2*'OddsRatio_working_3-way'!R26^3/27-'OddsRatio_working_3-way'!T26</f>
        <v>0.26650587478887744</v>
      </c>
      <c r="W26" s="11">
        <f>'OddsRatio_working_3-way'!V26^2+4*'OddsRatio_working_3-way'!U26^3/27</f>
        <v>-1.3734578295054131E-2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0.1455678188955572</v>
      </c>
      <c r="Y26" s="11">
        <f>IF('OddsRatio_working_3-way'!W26&gt;=0,IF('OddsRatio_working_3-way'!V26+SQRT('OddsRatio_working_3-way'!W26)&gt;0,0,PI()),ACOS('OddsRatio_working_3-way'!V26/(2*'OddsRatio_working_3-way'!X26)))</f>
        <v>0.41429318763512502</v>
      </c>
      <c r="Z26" s="11">
        <f>'OddsRatio_working_3-way'!X26^(1/3)*COS('OddsRatio_working_3-way'!Y26/3)</f>
        <v>0.52103554297221111</v>
      </c>
      <c r="AA26" s="11">
        <f>'OddsRatio_working_3-way'!X26^(1/3)*COS(('OddsRatio_working_3-way'!Y26+2*PI())/3)</f>
        <v>-0.32323078617666368</v>
      </c>
      <c r="AB26" s="11">
        <f>'OddsRatio_working_3-way'!X26^(1/3)*COS(('OddsRatio_working_3-way'!Y26+4*PI())/3)</f>
        <v>-0.19780475679554776</v>
      </c>
      <c r="AC26" s="11">
        <f>'OddsRatio_working_3-way'!X26^(1/3)*SIN('OddsRatio_working_3-way'!Y26/3)</f>
        <v>7.241475182657342E-2</v>
      </c>
      <c r="AD26" s="11">
        <f>'OddsRatio_working_3-way'!X26^(1/3)*SIN(('OddsRatio_working_3-way'!Y26+2*PI())/3)</f>
        <v>0.41502264057526667</v>
      </c>
      <c r="AE26" s="11">
        <f>'OddsRatio_working_3-way'!X26^(1/3)*SIN(('OddsRatio_working_3-way'!Y26+4*PI())/3)</f>
        <v>-0.48743739240183992</v>
      </c>
      <c r="AF26" s="11">
        <f>-'OddsRatio_working_3-way'!U26/(3*'OddsRatio_working_3-way'!X26^(1/3))*COS(('OddsRatio_working_3-way'!Y26)/3)</f>
        <v>0.52103554297221111</v>
      </c>
      <c r="AG26" s="11">
        <f>-'OddsRatio_working_3-way'!U26/(3*'OddsRatio_working_3-way'!X26^(1/3))*COS(('OddsRatio_working_3-way'!Y26+2*PI())/3)</f>
        <v>-0.32323078617666368</v>
      </c>
      <c r="AH26" s="11">
        <f>-'OddsRatio_working_3-way'!U26/(3*'OddsRatio_working_3-way'!X26^(1/3))*COS(('OddsRatio_working_3-way'!Y26+4*PI())/3)</f>
        <v>-0.19780475679554776</v>
      </c>
      <c r="AI26" s="11">
        <f>'OddsRatio_working_3-way'!U26/(3*'OddsRatio_working_3-way'!X26^(1/3))*SIN(('OddsRatio_working_3-way'!Y26)/3)</f>
        <v>-7.241475182657342E-2</v>
      </c>
      <c r="AJ26" s="11">
        <f>'OddsRatio_working_3-way'!U26/(3*'OddsRatio_working_3-way'!X26^(1/3))*SIN(('OddsRatio_working_3-way'!Y26+2*PI())/3)</f>
        <v>-0.41502264057526667</v>
      </c>
      <c r="AK26" s="11">
        <f>'OddsRatio_working_3-way'!U26/(3*'OddsRatio_working_3-way'!X26^(1/3))*SIN(('OddsRatio_working_3-way'!Y26+4*PI())/3)</f>
        <v>0.48743739240183992</v>
      </c>
      <c r="AL26" s="11">
        <f>'OddsRatio_working_3-way'!Z26+'OddsRatio_working_3-way'!AF26</f>
        <v>1.0420710859444222</v>
      </c>
      <c r="AM26" s="11">
        <f>'OddsRatio_working_3-way'!AA26+'OddsRatio_working_3-way'!AG26</f>
        <v>-0.64646157235332735</v>
      </c>
      <c r="AN26" s="11">
        <f>'OddsRatio_working_3-way'!AB26+'OddsRatio_working_3-way'!AH26</f>
        <v>-0.39560951359109553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1.0420710859444222</v>
      </c>
      <c r="AS26" s="11">
        <f>IF(('OddsRatio_working_3-way'!X26=0),IF(Q26&gt;0,-Q26^(1/3),(-Q26)^(1/3)),'OddsRatio_working_3-way'!AM26-'OddsRatio_working_3-way'!R26/3)</f>
        <v>-0.64646157235332735</v>
      </c>
      <c r="AT26" s="11">
        <f>IF(('OddsRatio_working_3-way'!X26=0),IF(Q26&gt;0,-Q26^(1/3),(-Q26)^(1/3)),'OddsRatio_working_3-way'!AN26-'OddsRatio_working_3-way'!R26/3)</f>
        <v>-0.39560951359109553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3.94</v>
      </c>
      <c r="B27" s="4">
        <f>IF('True_Odds_Calculator_3-way'!B28="","",'True_Odds_Calculator_3-way'!B28)</f>
        <v>4.12</v>
      </c>
      <c r="C27" s="4">
        <f>IF('True_Odds_Calculator_3-way'!C28="","",'True_Odds_Calculator_3-way'!C28)</f>
        <v>1.88</v>
      </c>
      <c r="D27" s="9">
        <f t="shared" si="13"/>
        <v>0.24519278695960234</v>
      </c>
      <c r="E27" s="9">
        <f t="shared" si="14"/>
        <v>0.23436227654330902</v>
      </c>
      <c r="F27" s="9">
        <f t="shared" si="15"/>
        <v>0.52044493649708867</v>
      </c>
      <c r="G27" s="9">
        <f t="shared" si="16"/>
        <v>1.0470827893275341</v>
      </c>
      <c r="H27" s="9">
        <f t="shared" si="17"/>
        <v>4.0784234006229507</v>
      </c>
      <c r="I27" s="9">
        <f t="shared" si="18"/>
        <v>4.2668983027019065</v>
      </c>
      <c r="J27" s="9">
        <f t="shared" si="19"/>
        <v>1.9214328546082298</v>
      </c>
      <c r="K27" s="11">
        <f t="shared" si="20"/>
        <v>0.25380710659898476</v>
      </c>
      <c r="L27" s="11">
        <f t="shared" si="21"/>
        <v>0.24271844660194175</v>
      </c>
      <c r="M27" s="11">
        <f t="shared" si="22"/>
        <v>0.53191489361702127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-0.26450464884861424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0.22740928008120148</v>
      </c>
      <c r="Q27" s="11">
        <f>2*'OddsRatio_working_3-way'!K27*'OddsRatio_working_3-way'!L27*'OddsRatio_working_3-way'!M27</f>
        <v>6.553581558536066E-2</v>
      </c>
      <c r="R27" s="11">
        <f t="shared" si="23"/>
        <v>0</v>
      </c>
      <c r="S27" s="11">
        <f t="shared" si="24"/>
        <v>-0.8597553240410386</v>
      </c>
      <c r="T27" s="11">
        <f t="shared" si="25"/>
        <v>-0.24776810491096216</v>
      </c>
      <c r="U27" s="11">
        <f>'OddsRatio_working_3-way'!S27-'OddsRatio_working_3-way'!R27^2/3</f>
        <v>-0.8597553240410386</v>
      </c>
      <c r="V27" s="11">
        <f>'OddsRatio_working_3-way'!S27*'OddsRatio_working_3-way'!R27/3-2*'OddsRatio_working_3-way'!R27^3/27-'OddsRatio_working_3-way'!T27</f>
        <v>0.24776810491096216</v>
      </c>
      <c r="W27" s="11">
        <f>'OddsRatio_working_3-way'!V27^2+4*'OddsRatio_working_3-way'!U27^3/27</f>
        <v>-3.2761079881086279E-2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0.15341945255756834</v>
      </c>
      <c r="Y27" s="11">
        <f>IF('OddsRatio_working_3-way'!W27&gt;=0,IF('OddsRatio_working_3-way'!V27+SQRT('OddsRatio_working_3-way'!W27)&gt;0,0,PI()),ACOS('OddsRatio_working_3-way'!V27/(2*'OddsRatio_working_3-way'!X27)))</f>
        <v>0.63091864867831382</v>
      </c>
      <c r="Z27" s="11">
        <f>'OddsRatio_working_3-way'!X27^(1/3)*COS('OddsRatio_working_3-way'!Y27/3)</f>
        <v>0.52354139466376715</v>
      </c>
      <c r="AA27" s="11">
        <f>'OddsRatio_working_3-way'!X27^(1/3)*COS(('OddsRatio_working_3-way'!Y27+2*PI())/3)</f>
        <v>-0.35855466845002826</v>
      </c>
      <c r="AB27" s="11">
        <f>'OddsRatio_working_3-way'!X27^(1/3)*COS(('OddsRatio_working_3-way'!Y27+4*PI())/3)</f>
        <v>-0.164986726213739</v>
      </c>
      <c r="AC27" s="11">
        <f>'OddsRatio_working_3-way'!X27^(1/3)*SIN('OddsRatio_working_3-way'!Y27/3)</f>
        <v>0.11175650355660367</v>
      </c>
      <c r="AD27" s="11">
        <f>'OddsRatio_working_3-way'!X27^(1/3)*SIN(('OddsRatio_working_3-way'!Y27+2*PI())/3)</f>
        <v>0.39752189593325532</v>
      </c>
      <c r="AE27" s="11">
        <f>'OddsRatio_working_3-way'!X27^(1/3)*SIN(('OddsRatio_working_3-way'!Y27+4*PI())/3)</f>
        <v>-0.50927839948985887</v>
      </c>
      <c r="AF27" s="11">
        <f>-'OddsRatio_working_3-way'!U27/(3*'OddsRatio_working_3-way'!X27^(1/3))*COS(('OddsRatio_working_3-way'!Y27)/3)</f>
        <v>0.52354139466376703</v>
      </c>
      <c r="AG27" s="11">
        <f>-'OddsRatio_working_3-way'!U27/(3*'OddsRatio_working_3-way'!X27^(1/3))*COS(('OddsRatio_working_3-way'!Y27+2*PI())/3)</f>
        <v>-0.3585546684500282</v>
      </c>
      <c r="AH27" s="11">
        <f>-'OddsRatio_working_3-way'!U27/(3*'OddsRatio_working_3-way'!X27^(1/3))*COS(('OddsRatio_working_3-way'!Y27+4*PI())/3)</f>
        <v>-0.16498672621373897</v>
      </c>
      <c r="AI27" s="11">
        <f>'OddsRatio_working_3-way'!U27/(3*'OddsRatio_working_3-way'!X27^(1/3))*SIN(('OddsRatio_working_3-way'!Y27)/3)</f>
        <v>-0.11175650355660366</v>
      </c>
      <c r="AJ27" s="11">
        <f>'OddsRatio_working_3-way'!U27/(3*'OddsRatio_working_3-way'!X27^(1/3))*SIN(('OddsRatio_working_3-way'!Y27+2*PI())/3)</f>
        <v>-0.39752189593325526</v>
      </c>
      <c r="AK27" s="11">
        <f>'OddsRatio_working_3-way'!U27/(3*'OddsRatio_working_3-way'!X27^(1/3))*SIN(('OddsRatio_working_3-way'!Y27+4*PI())/3)</f>
        <v>0.50927839948985876</v>
      </c>
      <c r="AL27" s="11">
        <f>'OddsRatio_working_3-way'!Z27+'OddsRatio_working_3-way'!AF27</f>
        <v>1.0470827893275341</v>
      </c>
      <c r="AM27" s="11">
        <f>'OddsRatio_working_3-way'!AA27+'OddsRatio_working_3-way'!AG27</f>
        <v>-0.71710933690005652</v>
      </c>
      <c r="AN27" s="11">
        <f>'OddsRatio_working_3-way'!AB27+'OddsRatio_working_3-way'!AH27</f>
        <v>-0.329973452427478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1.0470827893275341</v>
      </c>
      <c r="AS27" s="11">
        <f>IF(('OddsRatio_working_3-way'!X27=0),IF(Q27&gt;0,-Q27^(1/3),(-Q27)^(1/3)),'OddsRatio_working_3-way'!AM27-'OddsRatio_working_3-way'!R27/3)</f>
        <v>-0.71710933690005652</v>
      </c>
      <c r="AT27" s="11">
        <f>IF(('OddsRatio_working_3-way'!X27=0),IF(Q27&gt;0,-Q27^(1/3),(-Q27)^(1/3)),'OddsRatio_working_3-way'!AN27-'OddsRatio_working_3-way'!R27/3)</f>
        <v>-0.329973452427478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4.3099999999999996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1.92</v>
      </c>
      <c r="D28" s="9">
        <f t="shared" si="13"/>
        <v>0.22100863923785116</v>
      </c>
      <c r="E28" s="9">
        <f t="shared" si="14"/>
        <v>0.27385863231587082</v>
      </c>
      <c r="F28" s="9">
        <f t="shared" si="15"/>
        <v>0.50513272844627799</v>
      </c>
      <c r="G28" s="9">
        <f t="shared" si="16"/>
        <v>1.0648670694236637</v>
      </c>
      <c r="H28" s="9">
        <f t="shared" si="17"/>
        <v>4.5247099997923268</v>
      </c>
      <c r="I28" s="9">
        <f t="shared" si="18"/>
        <v>3.6515190028649225</v>
      </c>
      <c r="J28" s="9">
        <f t="shared" si="19"/>
        <v>1.9796777038697706</v>
      </c>
      <c r="K28" s="11">
        <f t="shared" si="20"/>
        <v>0.23201856148491881</v>
      </c>
      <c r="L28" s="11">
        <f t="shared" si="21"/>
        <v>0.28653295128939826</v>
      </c>
      <c r="M28" s="11">
        <f t="shared" si="22"/>
        <v>0.52083333333333337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-0.26254952831756628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0.23268337111668075</v>
      </c>
      <c r="Q28" s="11">
        <f>2*'OddsRatio_working_3-way'!K28*'OddsRatio_working_3-way'!L28*'OddsRatio_working_3-way'!M28</f>
        <v>6.9251003308535938E-2</v>
      </c>
      <c r="R28" s="11">
        <f t="shared" si="23"/>
        <v>0</v>
      </c>
      <c r="S28" s="11">
        <f t="shared" si="24"/>
        <v>-0.88624562614044777</v>
      </c>
      <c r="T28" s="11">
        <f t="shared" si="25"/>
        <v>-0.2637635792084666</v>
      </c>
      <c r="U28" s="11">
        <f>'OddsRatio_working_3-way'!S28-'OddsRatio_working_3-way'!R28^2/3</f>
        <v>-0.88624562614044777</v>
      </c>
      <c r="V28" s="11">
        <f>'OddsRatio_working_3-way'!S28*'OddsRatio_working_3-way'!R28/3-2*'OddsRatio_working_3-way'!R28^3/27-'OddsRatio_working_3-way'!T28</f>
        <v>0.2637635792084666</v>
      </c>
      <c r="W28" s="11">
        <f>'OddsRatio_working_3-way'!V28^2+4*'OddsRatio_working_3-way'!U28^3/27</f>
        <v>-3.3552487318850063E-2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0.16056440532984817</v>
      </c>
      <c r="Y28" s="11">
        <f>IF('OddsRatio_working_3-way'!W28&gt;=0,IF('OddsRatio_working_3-way'!V28+SQRT('OddsRatio_working_3-way'!W28)&gt;0,0,PI()),ACOS('OddsRatio_working_3-way'!V28/(2*'OddsRatio_working_3-way'!X28)))</f>
        <v>0.6069984789105235</v>
      </c>
      <c r="Z28" s="11">
        <f>'OddsRatio_working_3-way'!X28^(1/3)*COS('OddsRatio_working_3-way'!Y28/3)</f>
        <v>0.53243353471183186</v>
      </c>
      <c r="AA28" s="11">
        <f>'OddsRatio_working_3-way'!X28^(1/3)*COS(('OddsRatio_working_3-way'!Y28+2*PI())/3)</f>
        <v>-0.36080696172515475</v>
      </c>
      <c r="AB28" s="11">
        <f>'OddsRatio_working_3-way'!X28^(1/3)*COS(('OddsRatio_working_3-way'!Y28+4*PI())/3)</f>
        <v>-0.17162657298667752</v>
      </c>
      <c r="AC28" s="11">
        <f>'OddsRatio_working_3-way'!X28^(1/3)*SIN('OddsRatio_working_3-way'!Y28/3)</f>
        <v>0.10922334836355808</v>
      </c>
      <c r="AD28" s="11">
        <f>'OddsRatio_working_3-way'!X28^(1/3)*SIN(('OddsRatio_working_3-way'!Y28+2*PI())/3)</f>
        <v>0.40648929270541112</v>
      </c>
      <c r="AE28" s="11">
        <f>'OddsRatio_working_3-way'!X28^(1/3)*SIN(('OddsRatio_working_3-way'!Y28+4*PI())/3)</f>
        <v>-0.51571264106896908</v>
      </c>
      <c r="AF28" s="11">
        <f>-'OddsRatio_working_3-way'!U28/(3*'OddsRatio_working_3-way'!X28^(1/3))*COS(('OddsRatio_working_3-way'!Y28)/3)</f>
        <v>0.53243353471183186</v>
      </c>
      <c r="AG28" s="11">
        <f>-'OddsRatio_working_3-way'!U28/(3*'OddsRatio_working_3-way'!X28^(1/3))*COS(('OddsRatio_working_3-way'!Y28+2*PI())/3)</f>
        <v>-0.36080696172515464</v>
      </c>
      <c r="AH28" s="11">
        <f>-'OddsRatio_working_3-way'!U28/(3*'OddsRatio_working_3-way'!X28^(1/3))*COS(('OddsRatio_working_3-way'!Y28+4*PI())/3)</f>
        <v>-0.17162657298667747</v>
      </c>
      <c r="AI28" s="11">
        <f>'OddsRatio_working_3-way'!U28/(3*'OddsRatio_working_3-way'!X28^(1/3))*SIN(('OddsRatio_working_3-way'!Y28)/3)</f>
        <v>-0.10922334836355807</v>
      </c>
      <c r="AJ28" s="11">
        <f>'OddsRatio_working_3-way'!U28/(3*'OddsRatio_working_3-way'!X28^(1/3))*SIN(('OddsRatio_working_3-way'!Y28+2*PI())/3)</f>
        <v>-0.40648929270541106</v>
      </c>
      <c r="AK28" s="11">
        <f>'OddsRatio_working_3-way'!U28/(3*'OddsRatio_working_3-way'!X28^(1/3))*SIN(('OddsRatio_working_3-way'!Y28+4*PI())/3)</f>
        <v>0.51571264106896897</v>
      </c>
      <c r="AL28" s="11">
        <f>'OddsRatio_working_3-way'!Z28+'OddsRatio_working_3-way'!AF28</f>
        <v>1.0648670694236637</v>
      </c>
      <c r="AM28" s="11">
        <f>'OddsRatio_working_3-way'!AA28+'OddsRatio_working_3-way'!AG28</f>
        <v>-0.72161392345030939</v>
      </c>
      <c r="AN28" s="11">
        <f>'OddsRatio_working_3-way'!AB28+'OddsRatio_working_3-way'!AH28</f>
        <v>-0.34325314597335499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1.0648670694236637</v>
      </c>
      <c r="AS28" s="11">
        <f>IF(('OddsRatio_working_3-way'!X28=0),IF(Q28&gt;0,-Q28^(1/3),(-Q28)^(1/3)),'OddsRatio_working_3-way'!AM28-'OddsRatio_working_3-way'!R28/3)</f>
        <v>-0.72161392345030939</v>
      </c>
      <c r="AT28" s="11">
        <f>IF(('OddsRatio_working_3-way'!X28=0),IF(Q28&gt;0,-Q28^(1/3),(-Q28)^(1/3)),'OddsRatio_working_3-way'!AN28-'OddsRatio_working_3-way'!R28/3)</f>
        <v>-0.34325314597335499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1.59</v>
      </c>
      <c r="B29" s="4">
        <f>IF('True_Odds_Calculator_3-way'!B30="","",'True_Odds_Calculator_3-way'!B30)</f>
        <v>3.94</v>
      </c>
      <c r="C29" s="4">
        <f>IF('True_Odds_Calculator_3-way'!C30="","",'True_Odds_Calculator_3-way'!C30)</f>
        <v>6.25</v>
      </c>
      <c r="D29" s="9">
        <f t="shared" si="13"/>
        <v>0.61069751857163268</v>
      </c>
      <c r="E29" s="9">
        <f t="shared" si="14"/>
        <v>0.23943179890756738</v>
      </c>
      <c r="F29" s="9">
        <f t="shared" si="15"/>
        <v>0.14987068252080021</v>
      </c>
      <c r="G29" s="9">
        <f t="shared" si="16"/>
        <v>1.0804607751291724</v>
      </c>
      <c r="H29" s="9">
        <f t="shared" si="17"/>
        <v>1.6374718573262117</v>
      </c>
      <c r="I29" s="9">
        <f t="shared" si="18"/>
        <v>4.1765546788797669</v>
      </c>
      <c r="J29" s="9">
        <f t="shared" si="19"/>
        <v>6.6724190694281535</v>
      </c>
      <c r="K29" s="11">
        <f t="shared" si="20"/>
        <v>0.62893081761006286</v>
      </c>
      <c r="L29" s="11">
        <f t="shared" si="21"/>
        <v>0.25380710659898476</v>
      </c>
      <c r="M29" s="11">
        <f t="shared" si="22"/>
        <v>0.16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-0.23258691696197697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0.22424416562909044</v>
      </c>
      <c r="Q29" s="11">
        <f>2*'OddsRatio_working_3-way'!K29*'OddsRatio_working_3-way'!L29*'OddsRatio_working_3-way'!M29</f>
        <v>5.1080675541934031E-2</v>
      </c>
      <c r="R29" s="11">
        <f t="shared" si="23"/>
        <v>0</v>
      </c>
      <c r="S29" s="11">
        <f t="shared" si="24"/>
        <v>-0.96413060785250271</v>
      </c>
      <c r="T29" s="11">
        <f t="shared" si="25"/>
        <v>-0.21961972844020558</v>
      </c>
      <c r="U29" s="11">
        <f>'OddsRatio_working_3-way'!S29-'OddsRatio_working_3-way'!R29^2/3</f>
        <v>-0.96413060785250271</v>
      </c>
      <c r="V29" s="11">
        <f>'OddsRatio_working_3-way'!S29*'OddsRatio_working_3-way'!R29/3-2*'OddsRatio_working_3-way'!R29^3/27-'OddsRatio_working_3-way'!T29</f>
        <v>0.21961972844020558</v>
      </c>
      <c r="W29" s="11">
        <f>'OddsRatio_working_3-way'!V29^2+4*'OddsRatio_working_3-way'!U29^3/27</f>
        <v>-8.4538362050198657E-2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0.18218890414234087</v>
      </c>
      <c r="Y29" s="11">
        <f>IF('OddsRatio_working_3-way'!W29&gt;=0,IF('OddsRatio_working_3-way'!V29+SQRT('OddsRatio_working_3-way'!W29)&gt;0,0,PI()),ACOS('OddsRatio_working_3-way'!V29/(2*'OddsRatio_working_3-way'!X29)))</f>
        <v>0.9238842073907928</v>
      </c>
      <c r="Z29" s="11">
        <f>'OddsRatio_working_3-way'!X29^(1/3)*COS('OddsRatio_working_3-way'!Y29/3)</f>
        <v>0.5402303875645863</v>
      </c>
      <c r="AA29" s="11">
        <f>'OddsRatio_working_3-way'!X29^(1/3)*COS(('OddsRatio_working_3-way'!Y29+2*PI())/3)</f>
        <v>-0.41893050961701622</v>
      </c>
      <c r="AB29" s="11">
        <f>'OddsRatio_working_3-way'!X29^(1/3)*COS(('OddsRatio_working_3-way'!Y29+4*PI())/3)</f>
        <v>-0.12129987794756994</v>
      </c>
      <c r="AC29" s="11">
        <f>'OddsRatio_working_3-way'!X29^(1/3)*SIN('OddsRatio_working_3-way'!Y29/3)</f>
        <v>0.17183712531343315</v>
      </c>
      <c r="AD29" s="11">
        <f>'OddsRatio_working_3-way'!X29^(1/3)*SIN(('OddsRatio_working_3-way'!Y29+2*PI())/3)</f>
        <v>0.38193467687052807</v>
      </c>
      <c r="AE29" s="11">
        <f>'OddsRatio_working_3-way'!X29^(1/3)*SIN(('OddsRatio_working_3-way'!Y29+4*PI())/3)</f>
        <v>-0.55377180218396127</v>
      </c>
      <c r="AF29" s="11">
        <f>-'OddsRatio_working_3-way'!U29/(3*'OddsRatio_working_3-way'!X29^(1/3))*COS(('OddsRatio_working_3-way'!Y29)/3)</f>
        <v>0.54023038756458619</v>
      </c>
      <c r="AG29" s="11">
        <f>-'OddsRatio_working_3-way'!U29/(3*'OddsRatio_working_3-way'!X29^(1/3))*COS(('OddsRatio_working_3-way'!Y29+2*PI())/3)</f>
        <v>-0.41893050961701611</v>
      </c>
      <c r="AH29" s="11">
        <f>-'OddsRatio_working_3-way'!U29/(3*'OddsRatio_working_3-way'!X29^(1/3))*COS(('OddsRatio_working_3-way'!Y29+4*PI())/3)</f>
        <v>-0.12129987794756991</v>
      </c>
      <c r="AI29" s="11">
        <f>'OddsRatio_working_3-way'!U29/(3*'OddsRatio_working_3-way'!X29^(1/3))*SIN(('OddsRatio_working_3-way'!Y29)/3)</f>
        <v>-0.17183712531343312</v>
      </c>
      <c r="AJ29" s="11">
        <f>'OddsRatio_working_3-way'!U29/(3*'OddsRatio_working_3-way'!X29^(1/3))*SIN(('OddsRatio_working_3-way'!Y29+2*PI())/3)</f>
        <v>-0.38193467687052801</v>
      </c>
      <c r="AK29" s="11">
        <f>'OddsRatio_working_3-way'!U29/(3*'OddsRatio_working_3-way'!X29^(1/3))*SIN(('OddsRatio_working_3-way'!Y29+4*PI())/3)</f>
        <v>0.55377180218396116</v>
      </c>
      <c r="AL29" s="11">
        <f>'OddsRatio_working_3-way'!Z29+'OddsRatio_working_3-way'!AF29</f>
        <v>1.0804607751291724</v>
      </c>
      <c r="AM29" s="11">
        <f>'OddsRatio_working_3-way'!AA29+'OddsRatio_working_3-way'!AG29</f>
        <v>-0.83786101923403233</v>
      </c>
      <c r="AN29" s="11">
        <f>'OddsRatio_working_3-way'!AB29+'OddsRatio_working_3-way'!AH29</f>
        <v>-0.24259975589513985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1.0804607751291724</v>
      </c>
      <c r="AS29" s="11">
        <f>IF(('OddsRatio_working_3-way'!X29=0),IF(Q29&gt;0,-Q29^(1/3),(-Q29)^(1/3)),'OddsRatio_working_3-way'!AM29-'OddsRatio_working_3-way'!R29/3)</f>
        <v>-0.83786101923403233</v>
      </c>
      <c r="AT29" s="11">
        <f>IF(('OddsRatio_working_3-way'!X29=0),IF(Q29&gt;0,-Q29^(1/3),(-Q29)^(1/3)),'OddsRatio_working_3-way'!AN29-'OddsRatio_working_3-way'!R29/3)</f>
        <v>-0.24259975589513985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2.93</v>
      </c>
      <c r="B30" s="4">
        <f>IF('True_Odds_Calculator_3-way'!B31="","",'True_Odds_Calculator_3-way'!B31)</f>
        <v>3.16</v>
      </c>
      <c r="C30" s="4">
        <f>IF('True_Odds_Calculator_3-way'!C31="","",'True_Odds_Calculator_3-way'!C31)</f>
        <v>2.63</v>
      </c>
      <c r="D30" s="9">
        <f t="shared" si="13"/>
        <v>0.32868444171615407</v>
      </c>
      <c r="E30" s="9">
        <f t="shared" si="14"/>
        <v>0.30433706956815815</v>
      </c>
      <c r="F30" s="9">
        <f t="shared" si="15"/>
        <v>0.36697848871568789</v>
      </c>
      <c r="G30" s="9">
        <f t="shared" si="16"/>
        <v>1.0582548223692294</v>
      </c>
      <c r="H30" s="9">
        <f t="shared" si="17"/>
        <v>3.0424318071726129</v>
      </c>
      <c r="I30" s="9">
        <f t="shared" si="18"/>
        <v>3.2858304163175358</v>
      </c>
      <c r="J30" s="9">
        <f t="shared" si="19"/>
        <v>2.7249553604618439</v>
      </c>
      <c r="K30" s="11">
        <f t="shared" si="20"/>
        <v>0.34129692832764502</v>
      </c>
      <c r="L30" s="11">
        <f t="shared" si="21"/>
        <v>0.31645569620253161</v>
      </c>
      <c r="M30" s="11">
        <f t="shared" si="22"/>
        <v>0.38022813688212931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-0.2790539749174602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0.23490138494899762</v>
      </c>
      <c r="Q30" s="11">
        <f>2*'OddsRatio_working_3-way'!K30*'OddsRatio_working_3-way'!L30*'OddsRatio_working_3-way'!M30</f>
        <v>8.2133351380768396E-2</v>
      </c>
      <c r="R30" s="11">
        <f t="shared" si="23"/>
        <v>0</v>
      </c>
      <c r="S30" s="11">
        <f t="shared" si="24"/>
        <v>-0.84177759882645564</v>
      </c>
      <c r="T30" s="11">
        <f t="shared" si="25"/>
        <v>-0.29432783175750193</v>
      </c>
      <c r="U30" s="11">
        <f>'OddsRatio_working_3-way'!S30-'OddsRatio_working_3-way'!R30^2/3</f>
        <v>-0.84177759882645564</v>
      </c>
      <c r="V30" s="11">
        <f>'OddsRatio_working_3-way'!S30*'OddsRatio_working_3-way'!R30/3-2*'OddsRatio_working_3-way'!R30^3/27-'OddsRatio_working_3-way'!T30</f>
        <v>0.29432783175750193</v>
      </c>
      <c r="W30" s="11">
        <f>'OddsRatio_working_3-way'!V30^2+4*'OddsRatio_working_3-way'!U30^3/27</f>
        <v>-1.737762957212341E-3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0.1486326305898916</v>
      </c>
      <c r="Y30" s="11">
        <f>IF('OddsRatio_working_3-way'!W30&gt;=0,IF('OddsRatio_working_3-way'!V30+SQRT('OddsRatio_working_3-way'!W30)&gt;0,0,PI()),ACOS('OddsRatio_working_3-way'!V30/(2*'OddsRatio_working_3-way'!X30)))</f>
        <v>0.14069702404765794</v>
      </c>
      <c r="Z30" s="11">
        <f>'OddsRatio_working_3-way'!X30^(1/3)*COS('OddsRatio_working_3-way'!Y30/3)</f>
        <v>0.5291274111846147</v>
      </c>
      <c r="AA30" s="11">
        <f>'OddsRatio_working_3-way'!X30^(1/3)*COS(('OddsRatio_working_3-way'!Y30+2*PI())/3)</f>
        <v>-0.28607037331221841</v>
      </c>
      <c r="AB30" s="11">
        <f>'OddsRatio_working_3-way'!X30^(1/3)*COS(('OddsRatio_working_3-way'!Y30+4*PI())/3)</f>
        <v>-0.24305703787239616</v>
      </c>
      <c r="AC30" s="11">
        <f>'OddsRatio_working_3-way'!X30^(1/3)*SIN('OddsRatio_working_3-way'!Y30/3)</f>
        <v>2.4833760794925126E-2</v>
      </c>
      <c r="AD30" s="11">
        <f>'OddsRatio_working_3-way'!X30^(1/3)*SIN(('OddsRatio_working_3-way'!Y30+2*PI())/3)</f>
        <v>0.44582089952710813</v>
      </c>
      <c r="AE30" s="11">
        <f>'OddsRatio_working_3-way'!X30^(1/3)*SIN(('OddsRatio_working_3-way'!Y30+4*PI())/3)</f>
        <v>-0.47065466032203318</v>
      </c>
      <c r="AF30" s="11">
        <f>-'OddsRatio_working_3-way'!U30/(3*'OddsRatio_working_3-way'!X30^(1/3))*COS(('OddsRatio_working_3-way'!Y30)/3)</f>
        <v>0.52912741118461482</v>
      </c>
      <c r="AG30" s="11">
        <f>-'OddsRatio_working_3-way'!U30/(3*'OddsRatio_working_3-way'!X30^(1/3))*COS(('OddsRatio_working_3-way'!Y30+2*PI())/3)</f>
        <v>-0.28607037331221846</v>
      </c>
      <c r="AH30" s="11">
        <f>-'OddsRatio_working_3-way'!U30/(3*'OddsRatio_working_3-way'!X30^(1/3))*COS(('OddsRatio_working_3-way'!Y30+4*PI())/3)</f>
        <v>-0.24305703787239621</v>
      </c>
      <c r="AI30" s="11">
        <f>'OddsRatio_working_3-way'!U30/(3*'OddsRatio_working_3-way'!X30^(1/3))*SIN(('OddsRatio_working_3-way'!Y30)/3)</f>
        <v>-2.4833760794925133E-2</v>
      </c>
      <c r="AJ30" s="11">
        <f>'OddsRatio_working_3-way'!U30/(3*'OddsRatio_working_3-way'!X30^(1/3))*SIN(('OddsRatio_working_3-way'!Y30+2*PI())/3)</f>
        <v>-0.44582089952710818</v>
      </c>
      <c r="AK30" s="11">
        <f>'OddsRatio_working_3-way'!U30/(3*'OddsRatio_working_3-way'!X30^(1/3))*SIN(('OddsRatio_working_3-way'!Y30+4*PI())/3)</f>
        <v>0.47065466032203329</v>
      </c>
      <c r="AL30" s="11">
        <f>'OddsRatio_working_3-way'!Z30+'OddsRatio_working_3-way'!AF30</f>
        <v>1.0582548223692294</v>
      </c>
      <c r="AM30" s="11">
        <f>'OddsRatio_working_3-way'!AA30+'OddsRatio_working_3-way'!AG30</f>
        <v>-0.57214074662443681</v>
      </c>
      <c r="AN30" s="11">
        <f>'OddsRatio_working_3-way'!AB30+'OddsRatio_working_3-way'!AH30</f>
        <v>-0.48611407574479237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1.0582548223692294</v>
      </c>
      <c r="AS30" s="11">
        <f>IF(('OddsRatio_working_3-way'!X30=0),IF(Q30&gt;0,-Q30^(1/3),(-Q30)^(1/3)),'OddsRatio_working_3-way'!AM30-'OddsRatio_working_3-way'!R30/3)</f>
        <v>-0.57214074662443681</v>
      </c>
      <c r="AT30" s="11">
        <f>IF(('OddsRatio_working_3-way'!X30=0),IF(Q30&gt;0,-Q30^(1/3),(-Q30)^(1/3)),'OddsRatio_working_3-way'!AN30-'OddsRatio_working_3-way'!R30/3)</f>
        <v>-0.48611407574479237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7.34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1.56</v>
      </c>
      <c r="D31" s="9">
        <f t="shared" si="13"/>
        <v>0.12382970068475398</v>
      </c>
      <c r="E31" s="9">
        <f t="shared" si="14"/>
        <v>0.26077612258327321</v>
      </c>
      <c r="F31" s="9">
        <f t="shared" si="15"/>
        <v>0.61539417673197283</v>
      </c>
      <c r="G31" s="9">
        <f t="shared" si="16"/>
        <v>1.1160263436775177</v>
      </c>
      <c r="H31" s="9">
        <f t="shared" si="17"/>
        <v>8.0756070189154627</v>
      </c>
      <c r="I31" s="9">
        <f t="shared" si="18"/>
        <v>3.8347069129408951</v>
      </c>
      <c r="J31" s="9">
        <f t="shared" si="19"/>
        <v>1.62497475245941</v>
      </c>
      <c r="K31" s="11">
        <f t="shared" si="20"/>
        <v>0.13623978201634879</v>
      </c>
      <c r="L31" s="11">
        <f t="shared" si="21"/>
        <v>0.2824858757062147</v>
      </c>
      <c r="M31" s="11">
        <f t="shared" si="22"/>
        <v>0.64102564102564097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-0.22247800486381741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0.23288851626726287</v>
      </c>
      <c r="Q31" s="11">
        <f>2*'OddsRatio_working_3-way'!K31*'OddsRatio_working_3-way'!L31*'OddsRatio_working_3-way'!M31</f>
        <v>4.9340787344759086E-2</v>
      </c>
      <c r="R31" s="11">
        <f t="shared" si="23"/>
        <v>0</v>
      </c>
      <c r="S31" s="11">
        <f t="shared" si="24"/>
        <v>-1.0467934410406903</v>
      </c>
      <c r="T31" s="11">
        <f t="shared" si="25"/>
        <v>-0.22177827140692594</v>
      </c>
      <c r="U31" s="11">
        <f>'OddsRatio_working_3-way'!S31-'OddsRatio_working_3-way'!R31^2/3</f>
        <v>-1.0467934410406903</v>
      </c>
      <c r="V31" s="11">
        <f>'OddsRatio_working_3-way'!S31*'OddsRatio_working_3-way'!R31/3-2*'OddsRatio_working_3-way'!R31^3/27-'OddsRatio_working_3-way'!T31</f>
        <v>0.22177827140692594</v>
      </c>
      <c r="W31" s="11">
        <f>'OddsRatio_working_3-way'!V31^2+4*'OddsRatio_working_3-way'!U31^3/27</f>
        <v>-0.12074797783343164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0.20611500400363611</v>
      </c>
      <c r="Y31" s="11">
        <f>IF('OddsRatio_working_3-way'!W31&gt;=0,IF('OddsRatio_working_3-way'!V31+SQRT('OddsRatio_working_3-way'!W31)&gt;0,0,PI()),ACOS('OddsRatio_working_3-way'!V31/(2*'OddsRatio_working_3-way'!X31)))</f>
        <v>1.0027378920125778</v>
      </c>
      <c r="Z31" s="11">
        <f>'OddsRatio_working_3-way'!X31^(1/3)*COS('OddsRatio_working_3-way'!Y31/3)</f>
        <v>0.55801317183875898</v>
      </c>
      <c r="AA31" s="11">
        <f>'OddsRatio_working_3-way'!X31^(1/3)*COS(('OddsRatio_working_3-way'!Y31+2*PI())/3)</f>
        <v>-0.44682891846486728</v>
      </c>
      <c r="AB31" s="11">
        <f>'OddsRatio_working_3-way'!X31^(1/3)*COS(('OddsRatio_working_3-way'!Y31+4*PI())/3)</f>
        <v>-0.11118425337389169</v>
      </c>
      <c r="AC31" s="11">
        <f>'OddsRatio_working_3-way'!X31^(1/3)*SIN('OddsRatio_working_3-way'!Y31/3)</f>
        <v>0.19378453774233659</v>
      </c>
      <c r="AD31" s="11">
        <f>'OddsRatio_working_3-way'!X31^(1/3)*SIN(('OddsRatio_working_3-way'!Y31+2*PI())/3)</f>
        <v>0.38636131358752845</v>
      </c>
      <c r="AE31" s="11">
        <f>'OddsRatio_working_3-way'!X31^(1/3)*SIN(('OddsRatio_working_3-way'!Y31+4*PI())/3)</f>
        <v>-0.58014585132986496</v>
      </c>
      <c r="AF31" s="11">
        <f>-'OddsRatio_working_3-way'!U31/(3*'OddsRatio_working_3-way'!X31^(1/3))*COS(('OddsRatio_working_3-way'!Y31)/3)</f>
        <v>0.55801317183875887</v>
      </c>
      <c r="AG31" s="11">
        <f>-'OddsRatio_working_3-way'!U31/(3*'OddsRatio_working_3-way'!X31^(1/3))*COS(('OddsRatio_working_3-way'!Y31+2*PI())/3)</f>
        <v>-0.44682891846486722</v>
      </c>
      <c r="AH31" s="11">
        <f>-'OddsRatio_working_3-way'!U31/(3*'OddsRatio_working_3-way'!X31^(1/3))*COS(('OddsRatio_working_3-way'!Y31+4*PI())/3)</f>
        <v>-0.11118425337389168</v>
      </c>
      <c r="AI31" s="11">
        <f>'OddsRatio_working_3-way'!U31/(3*'OddsRatio_working_3-way'!X31^(1/3))*SIN(('OddsRatio_working_3-way'!Y31)/3)</f>
        <v>-0.19378453774233653</v>
      </c>
      <c r="AJ31" s="11">
        <f>'OddsRatio_working_3-way'!U31/(3*'OddsRatio_working_3-way'!X31^(1/3))*SIN(('OddsRatio_working_3-way'!Y31+2*PI())/3)</f>
        <v>-0.3863613135875284</v>
      </c>
      <c r="AK31" s="11">
        <f>'OddsRatio_working_3-way'!U31/(3*'OddsRatio_working_3-way'!X31^(1/3))*SIN(('OddsRatio_working_3-way'!Y31+4*PI())/3)</f>
        <v>0.58014585132986485</v>
      </c>
      <c r="AL31" s="11">
        <f>'OddsRatio_working_3-way'!Z31+'OddsRatio_working_3-way'!AF31</f>
        <v>1.1160263436775177</v>
      </c>
      <c r="AM31" s="11">
        <f>'OddsRatio_working_3-way'!AA31+'OddsRatio_working_3-way'!AG31</f>
        <v>-0.89365783692973455</v>
      </c>
      <c r="AN31" s="11">
        <f>'OddsRatio_working_3-way'!AB31+'OddsRatio_working_3-way'!AH31</f>
        <v>-0.22236850674778336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1.1160263436775177</v>
      </c>
      <c r="AS31" s="11">
        <f>IF(('OddsRatio_working_3-way'!X31=0),IF(Q31&gt;0,-Q31^(1/3),(-Q31)^(1/3)),'OddsRatio_working_3-way'!AM31-'OddsRatio_working_3-way'!R31/3)</f>
        <v>-0.89365783692973455</v>
      </c>
      <c r="AT31" s="11">
        <f>IF(('OddsRatio_working_3-way'!X31=0),IF(Q31&gt;0,-Q31^(1/3),(-Q31)^(1/3)),'OddsRatio_working_3-way'!AN31-'OddsRatio_working_3-way'!R31/3)</f>
        <v>-0.22236850674778336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1.97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4.24</v>
      </c>
      <c r="D32" s="9">
        <f t="shared" si="13"/>
        <v>0.48528661162728282</v>
      </c>
      <c r="E32" s="9">
        <f t="shared" si="14"/>
        <v>0.2945823805141155</v>
      </c>
      <c r="F32" s="9">
        <f t="shared" si="15"/>
        <v>0.2201310078586016</v>
      </c>
      <c r="G32" s="9">
        <f t="shared" si="16"/>
        <v>1.0934411674119613</v>
      </c>
      <c r="H32" s="9">
        <f t="shared" si="17"/>
        <v>2.0606379323896022</v>
      </c>
      <c r="I32" s="9">
        <f t="shared" si="18"/>
        <v>3.3946361566321954</v>
      </c>
      <c r="J32" s="9">
        <f t="shared" si="19"/>
        <v>4.5427493824147547</v>
      </c>
      <c r="K32" s="11">
        <f t="shared" si="20"/>
        <v>0.50761421319796951</v>
      </c>
      <c r="L32" s="11">
        <f t="shared" si="21"/>
        <v>0.31347962382445144</v>
      </c>
      <c r="M32" s="11">
        <f t="shared" si="22"/>
        <v>0.23584905660377356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-0.25830814077249697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0.24019126430376503</v>
      </c>
      <c r="Q32" s="11">
        <f>2*'OddsRatio_working_3-way'!K32*'OddsRatio_working_3-way'!L32*'OddsRatio_working_3-way'!M32</f>
        <v>7.5059770094926578E-2</v>
      </c>
      <c r="R32" s="11">
        <f t="shared" si="23"/>
        <v>0</v>
      </c>
      <c r="S32" s="11">
        <f t="shared" si="24"/>
        <v>-0.92986331590420812</v>
      </c>
      <c r="T32" s="11">
        <f t="shared" si="25"/>
        <v>-0.2905822862200651</v>
      </c>
      <c r="U32" s="11">
        <f>'OddsRatio_working_3-way'!S32-'OddsRatio_working_3-way'!R32^2/3</f>
        <v>-0.92986331590420812</v>
      </c>
      <c r="V32" s="11">
        <f>'OddsRatio_working_3-way'!S32*'OddsRatio_working_3-way'!R32/3-2*'OddsRatio_working_3-way'!R32^3/27-'OddsRatio_working_3-way'!T32</f>
        <v>0.2905822862200651</v>
      </c>
      <c r="W32" s="11">
        <f>'OddsRatio_working_3-way'!V32^2+4*'OddsRatio_working_3-way'!U32^3/27</f>
        <v>-3.4673401290436848E-2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0.17256264540400731</v>
      </c>
      <c r="Y32" s="11">
        <f>IF('OddsRatio_working_3-way'!W32&gt;=0,IF('OddsRatio_working_3-way'!V32+SQRT('OddsRatio_working_3-way'!W32)&gt;0,0,PI()),ACOS('OddsRatio_working_3-way'!V32/(2*'OddsRatio_working_3-way'!X32)))</f>
        <v>0.56988740817113115</v>
      </c>
      <c r="Z32" s="11">
        <f>'OddsRatio_working_3-way'!X32^(1/3)*COS('OddsRatio_working_3-way'!Y32/3)</f>
        <v>0.54672058370598065</v>
      </c>
      <c r="AA32" s="11">
        <f>'OddsRatio_working_3-way'!X32^(1/3)*COS(('OddsRatio_working_3-way'!Y32+2*PI())/3)</f>
        <v>-0.36440029124993595</v>
      </c>
      <c r="AB32" s="11">
        <f>'OddsRatio_working_3-way'!X32^(1/3)*COS(('OddsRatio_working_3-way'!Y32+4*PI())/3)</f>
        <v>-0.18232029245604506</v>
      </c>
      <c r="AC32" s="11">
        <f>'OddsRatio_working_3-way'!X32^(1/3)*SIN('OddsRatio_working_3-way'!Y32/3)</f>
        <v>0.10512393631769988</v>
      </c>
      <c r="AD32" s="11">
        <f>'OddsRatio_working_3-way'!X32^(1/3)*SIN(('OddsRatio_working_3-way'!Y32+2*PI())/3)</f>
        <v>0.42091194610238597</v>
      </c>
      <c r="AE32" s="11">
        <f>'OddsRatio_working_3-way'!X32^(1/3)*SIN(('OddsRatio_working_3-way'!Y32+4*PI())/3)</f>
        <v>-0.5260358824200857</v>
      </c>
      <c r="AF32" s="11">
        <f>-'OddsRatio_working_3-way'!U32/(3*'OddsRatio_working_3-way'!X32^(1/3))*COS(('OddsRatio_working_3-way'!Y32)/3)</f>
        <v>0.54672058370598065</v>
      </c>
      <c r="AG32" s="11">
        <f>-'OddsRatio_working_3-way'!U32/(3*'OddsRatio_working_3-way'!X32^(1/3))*COS(('OddsRatio_working_3-way'!Y32+2*PI())/3)</f>
        <v>-0.36440029124993595</v>
      </c>
      <c r="AH32" s="11">
        <f>-'OddsRatio_working_3-way'!U32/(3*'OddsRatio_working_3-way'!X32^(1/3))*COS(('OddsRatio_working_3-way'!Y32+4*PI())/3)</f>
        <v>-0.18232029245604506</v>
      </c>
      <c r="AI32" s="11">
        <f>'OddsRatio_working_3-way'!U32/(3*'OddsRatio_working_3-way'!X32^(1/3))*SIN(('OddsRatio_working_3-way'!Y32)/3)</f>
        <v>-0.10512393631769988</v>
      </c>
      <c r="AJ32" s="11">
        <f>'OddsRatio_working_3-way'!U32/(3*'OddsRatio_working_3-way'!X32^(1/3))*SIN(('OddsRatio_working_3-way'!Y32+2*PI())/3)</f>
        <v>-0.42091194610238597</v>
      </c>
      <c r="AK32" s="11">
        <f>'OddsRatio_working_3-way'!U32/(3*'OddsRatio_working_3-way'!X32^(1/3))*SIN(('OddsRatio_working_3-way'!Y32+4*PI())/3)</f>
        <v>0.5260358824200857</v>
      </c>
      <c r="AL32" s="11">
        <f>'OddsRatio_working_3-way'!Z32+'OddsRatio_working_3-way'!AF32</f>
        <v>1.0934411674119613</v>
      </c>
      <c r="AM32" s="11">
        <f>'OddsRatio_working_3-way'!AA32+'OddsRatio_working_3-way'!AG32</f>
        <v>-0.7288005824998719</v>
      </c>
      <c r="AN32" s="11">
        <f>'OddsRatio_working_3-way'!AB32+'OddsRatio_working_3-way'!AH32</f>
        <v>-0.36464058491209012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1.0934411674119613</v>
      </c>
      <c r="AS32" s="11">
        <f>IF(('OddsRatio_working_3-way'!X32=0),IF(Q32&gt;0,-Q32^(1/3),(-Q32)^(1/3)),'OddsRatio_working_3-way'!AM32-'OddsRatio_working_3-way'!R32/3)</f>
        <v>-0.7288005824998719</v>
      </c>
      <c r="AT32" s="11">
        <f>IF(('OddsRatio_working_3-way'!X32=0),IF(Q32&gt;0,-Q32^(1/3),(-Q32)^(1/3)),'OddsRatio_working_3-way'!AN32-'OddsRatio_working_3-way'!R32/3)</f>
        <v>-0.36464058491209012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1.24</v>
      </c>
      <c r="B33" s="4">
        <f>IF('True_Odds_Calculator_3-way'!B34="","",'True_Odds_Calculator_3-way'!B34)</f>
        <v>6.32</v>
      </c>
      <c r="C33" s="4">
        <f>IF('True_Odds_Calculator_3-way'!C34="","",'True_Odds_Calculator_3-way'!C34)</f>
        <v>13.93</v>
      </c>
      <c r="D33" s="9">
        <f t="shared" si="13"/>
        <v>0.7898315254196534</v>
      </c>
      <c r="E33" s="9">
        <f t="shared" si="14"/>
        <v>0.14496135659460185</v>
      </c>
      <c r="F33" s="9">
        <f t="shared" si="15"/>
        <v>6.5207117985744592E-2</v>
      </c>
      <c r="G33" s="9">
        <f t="shared" si="16"/>
        <v>1.1087199601874995</v>
      </c>
      <c r="H33" s="9">
        <f t="shared" si="17"/>
        <v>1.2660927904450001</v>
      </c>
      <c r="I33" s="9">
        <f t="shared" si="18"/>
        <v>6.8983901881974976</v>
      </c>
      <c r="J33" s="9">
        <f t="shared" si="19"/>
        <v>15.335749085224368</v>
      </c>
      <c r="K33" s="11">
        <f t="shared" si="20"/>
        <v>0.80645161290322587</v>
      </c>
      <c r="L33" s="11">
        <f t="shared" si="21"/>
        <v>0.15822784810126581</v>
      </c>
      <c r="M33" s="11">
        <f t="shared" si="22"/>
        <v>7.1787508973438621E-2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-0.15122775986917025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0.16937411199965297</v>
      </c>
      <c r="Q33" s="11">
        <f>2*'OddsRatio_working_3-way'!K33*'OddsRatio_working_3-way'!L33*'OddsRatio_working_3-way'!M33</f>
        <v>1.8320617847447585E-2</v>
      </c>
      <c r="R33" s="11">
        <f t="shared" si="23"/>
        <v>0</v>
      </c>
      <c r="S33" s="11">
        <f t="shared" si="24"/>
        <v>-1.1199935259649514</v>
      </c>
      <c r="T33" s="11">
        <f t="shared" si="25"/>
        <v>-0.12114586543698769</v>
      </c>
      <c r="U33" s="11">
        <f>'OddsRatio_working_3-way'!S33-'OddsRatio_working_3-way'!R33^2/3</f>
        <v>-1.1199935259649514</v>
      </c>
      <c r="V33" s="11">
        <f>'OddsRatio_working_3-way'!S33*'OddsRatio_working_3-way'!R33/3-2*'OddsRatio_working_3-way'!R33^3/27-'OddsRatio_working_3-way'!T33</f>
        <v>0.12114586543698769</v>
      </c>
      <c r="W33" s="11">
        <f>'OddsRatio_working_3-way'!V33^2+4*'OddsRatio_working_3-way'!U33^3/27</f>
        <v>-0.1934575514433948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0.22810845674583807</v>
      </c>
      <c r="Y33" s="11">
        <f>IF('OddsRatio_working_3-way'!W33&gt;=0,IF('OddsRatio_working_3-way'!V33+SQRT('OddsRatio_working_3-way'!W33)&gt;0,0,PI()),ACOS('OddsRatio_working_3-way'!V33/(2*'OddsRatio_working_3-way'!X33)))</f>
        <v>1.3020277329226795</v>
      </c>
      <c r="Z33" s="11">
        <f>'OddsRatio_working_3-way'!X33^(1/3)*COS('OddsRatio_working_3-way'!Y33/3)</f>
        <v>0.55435998009374976</v>
      </c>
      <c r="AA33" s="11">
        <f>'OddsRatio_working_3-way'!X33^(1/3)*COS(('OddsRatio_working_3-way'!Y33+2*PI())/3)</f>
        <v>-0.49969322750496598</v>
      </c>
      <c r="AB33" s="11">
        <f>'OddsRatio_working_3-way'!X33^(1/3)*COS(('OddsRatio_working_3-way'!Y33+4*PI())/3)</f>
        <v>-5.4666752588783646E-2</v>
      </c>
      <c r="AC33" s="11">
        <f>'OddsRatio_working_3-way'!X33^(1/3)*SIN('OddsRatio_working_3-way'!Y33/3)</f>
        <v>0.25693615508936801</v>
      </c>
      <c r="AD33" s="11">
        <f>'OddsRatio_working_3-way'!X33^(1/3)*SIN(('OddsRatio_working_3-way'!Y33+2*PI())/3)</f>
        <v>0.351621748057939</v>
      </c>
      <c r="AE33" s="11">
        <f>'OddsRatio_working_3-way'!X33^(1/3)*SIN(('OddsRatio_working_3-way'!Y33+4*PI())/3)</f>
        <v>-0.60855790314730696</v>
      </c>
      <c r="AF33" s="11">
        <f>-'OddsRatio_working_3-way'!U33/(3*'OddsRatio_working_3-way'!X33^(1/3))*COS(('OddsRatio_working_3-way'!Y33)/3)</f>
        <v>0.55435998009374987</v>
      </c>
      <c r="AG33" s="11">
        <f>-'OddsRatio_working_3-way'!U33/(3*'OddsRatio_working_3-way'!X33^(1/3))*COS(('OddsRatio_working_3-way'!Y33+2*PI())/3)</f>
        <v>-0.49969322750496609</v>
      </c>
      <c r="AH33" s="11">
        <f>-'OddsRatio_working_3-way'!U33/(3*'OddsRatio_working_3-way'!X33^(1/3))*COS(('OddsRatio_working_3-way'!Y33+4*PI())/3)</f>
        <v>-5.466675258878366E-2</v>
      </c>
      <c r="AI33" s="11">
        <f>'OddsRatio_working_3-way'!U33/(3*'OddsRatio_working_3-way'!X33^(1/3))*SIN(('OddsRatio_working_3-way'!Y33)/3)</f>
        <v>-0.25693615508936807</v>
      </c>
      <c r="AJ33" s="11">
        <f>'OddsRatio_working_3-way'!U33/(3*'OddsRatio_working_3-way'!X33^(1/3))*SIN(('OddsRatio_working_3-way'!Y33+2*PI())/3)</f>
        <v>-0.35162174805793905</v>
      </c>
      <c r="AK33" s="11">
        <f>'OddsRatio_working_3-way'!U33/(3*'OddsRatio_working_3-way'!X33^(1/3))*SIN(('OddsRatio_working_3-way'!Y33+4*PI())/3)</f>
        <v>0.60855790314730707</v>
      </c>
      <c r="AL33" s="11">
        <f>'OddsRatio_working_3-way'!Z33+'OddsRatio_working_3-way'!AF33</f>
        <v>1.1087199601874995</v>
      </c>
      <c r="AM33" s="11">
        <f>'OddsRatio_working_3-way'!AA33+'OddsRatio_working_3-way'!AG33</f>
        <v>-0.99938645500993206</v>
      </c>
      <c r="AN33" s="11">
        <f>'OddsRatio_working_3-way'!AB33+'OddsRatio_working_3-way'!AH33</f>
        <v>-0.10933350517756731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1.1087199601874995</v>
      </c>
      <c r="AS33" s="11">
        <f>IF(('OddsRatio_working_3-way'!X33=0),IF(Q33&gt;0,-Q33^(1/3),(-Q33)^(1/3)),'OddsRatio_working_3-way'!AM33-'OddsRatio_working_3-way'!R33/3)</f>
        <v>-0.99938645500993206</v>
      </c>
      <c r="AT33" s="11">
        <f>IF(('OddsRatio_working_3-way'!X33=0),IF(Q33&gt;0,-Q33^(1/3),(-Q33)^(1/3)),'OddsRatio_working_3-way'!AN33-'OddsRatio_working_3-way'!R33/3)</f>
        <v>-0.10933350517756731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4.38</v>
      </c>
      <c r="B34" s="4">
        <f>IF('True_Odds_Calculator_3-way'!B35="","",'True_Odds_Calculator_3-way'!B35)</f>
        <v>4.0999999999999996</v>
      </c>
      <c r="C34" s="4">
        <f>IF('True_Odds_Calculator_3-way'!C35="","",'True_Odds_Calculator_3-way'!C35)</f>
        <v>1.79</v>
      </c>
      <c r="D34" s="9">
        <f t="shared" si="13"/>
        <v>0.21941542876250231</v>
      </c>
      <c r="E34" s="9">
        <f t="shared" si="14"/>
        <v>0.23458456035094433</v>
      </c>
      <c r="F34" s="9">
        <f t="shared" si="15"/>
        <v>0.54600001088655337</v>
      </c>
      <c r="G34" s="9">
        <f t="shared" si="16"/>
        <v>1.0525339177012514</v>
      </c>
      <c r="H34" s="9">
        <f t="shared" si="17"/>
        <v>4.5575646418302291</v>
      </c>
      <c r="I34" s="9">
        <f t="shared" si="18"/>
        <v>4.2628551448738792</v>
      </c>
      <c r="J34" s="9">
        <f t="shared" si="19"/>
        <v>1.8315017949839889</v>
      </c>
      <c r="K34" s="11">
        <f t="shared" si="20"/>
        <v>0.22831050228310504</v>
      </c>
      <c r="L34" s="11">
        <f t="shared" si="21"/>
        <v>0.24390243902439027</v>
      </c>
      <c r="M34" s="11">
        <f t="shared" si="22"/>
        <v>0.55865921787709494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-0.25751023026416076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0.22616396669821143</v>
      </c>
      <c r="Q34" s="11">
        <f>2*'OddsRatio_working_3-way'!K34*'OddsRatio_working_3-way'!L34*'OddsRatio_working_3-way'!M34</f>
        <v>6.2218422750539591E-2</v>
      </c>
      <c r="R34" s="11">
        <f t="shared" si="23"/>
        <v>0</v>
      </c>
      <c r="S34" s="11">
        <f t="shared" si="24"/>
        <v>-0.87827177377072163</v>
      </c>
      <c r="T34" s="11">
        <f t="shared" si="25"/>
        <v>-0.24161534354077621</v>
      </c>
      <c r="U34" s="11">
        <f>'OddsRatio_working_3-way'!S34-'OddsRatio_working_3-way'!R34^2/3</f>
        <v>-0.87827177377072163</v>
      </c>
      <c r="V34" s="11">
        <f>'OddsRatio_working_3-way'!S34*'OddsRatio_working_3-way'!R34/3-2*'OddsRatio_working_3-way'!R34^3/27-'OddsRatio_working_3-way'!T34</f>
        <v>0.24161534354077621</v>
      </c>
      <c r="W34" s="11">
        <f>'OddsRatio_working_3-way'!V34^2+4*'OddsRatio_working_3-way'!U34^3/27</f>
        <v>-4.1987190910014641E-2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0.15840230833572308</v>
      </c>
      <c r="Y34" s="11">
        <f>IF('OddsRatio_working_3-way'!W34&gt;=0,IF('OddsRatio_working_3-way'!V34+SQRT('OddsRatio_working_3-way'!W34)&gt;0,0,PI()),ACOS('OddsRatio_working_3-way'!V34/(2*'OddsRatio_working_3-way'!X34)))</f>
        <v>0.70337502991753176</v>
      </c>
      <c r="Z34" s="11">
        <f>'OddsRatio_working_3-way'!X34^(1/3)*COS('OddsRatio_working_3-way'!Y34/3)</f>
        <v>0.5262669588506258</v>
      </c>
      <c r="AA34" s="11">
        <f>'OddsRatio_working_3-way'!X34^(1/3)*COS(('OddsRatio_working_3-way'!Y34+2*PI())/3)</f>
        <v>-0.37199237644005273</v>
      </c>
      <c r="AB34" s="11">
        <f>'OddsRatio_working_3-way'!X34^(1/3)*COS(('OddsRatio_working_3-way'!Y34+4*PI())/3)</f>
        <v>-0.15427458241057318</v>
      </c>
      <c r="AC34" s="11">
        <f>'OddsRatio_working_3-way'!X34^(1/3)*SIN('OddsRatio_working_3-way'!Y34/3)</f>
        <v>0.12569942699029152</v>
      </c>
      <c r="AD34" s="11">
        <f>'OddsRatio_working_3-way'!X34^(1/3)*SIN(('OddsRatio_working_3-way'!Y34+2*PI())/3)</f>
        <v>0.39291084204187599</v>
      </c>
      <c r="AE34" s="11">
        <f>'OddsRatio_working_3-way'!X34^(1/3)*SIN(('OddsRatio_working_3-way'!Y34+4*PI())/3)</f>
        <v>-0.51861026903216745</v>
      </c>
      <c r="AF34" s="11">
        <f>-'OddsRatio_working_3-way'!U34/(3*'OddsRatio_working_3-way'!X34^(1/3))*COS(('OddsRatio_working_3-way'!Y34)/3)</f>
        <v>0.52626695885062569</v>
      </c>
      <c r="AG34" s="11">
        <f>-'OddsRatio_working_3-way'!U34/(3*'OddsRatio_working_3-way'!X34^(1/3))*COS(('OddsRatio_working_3-way'!Y34+2*PI())/3)</f>
        <v>-0.37199237644005262</v>
      </c>
      <c r="AH34" s="11">
        <f>-'OddsRatio_working_3-way'!U34/(3*'OddsRatio_working_3-way'!X34^(1/3))*COS(('OddsRatio_working_3-way'!Y34+4*PI())/3)</f>
        <v>-0.15427458241057315</v>
      </c>
      <c r="AI34" s="11">
        <f>'OddsRatio_working_3-way'!U34/(3*'OddsRatio_working_3-way'!X34^(1/3))*SIN(('OddsRatio_working_3-way'!Y34)/3)</f>
        <v>-0.12569942699029149</v>
      </c>
      <c r="AJ34" s="11">
        <f>'OddsRatio_working_3-way'!U34/(3*'OddsRatio_working_3-way'!X34^(1/3))*SIN(('OddsRatio_working_3-way'!Y34+2*PI())/3)</f>
        <v>-0.39291084204187593</v>
      </c>
      <c r="AK34" s="11">
        <f>'OddsRatio_working_3-way'!U34/(3*'OddsRatio_working_3-way'!X34^(1/3))*SIN(('OddsRatio_working_3-way'!Y34+4*PI())/3)</f>
        <v>0.51861026903216734</v>
      </c>
      <c r="AL34" s="11">
        <f>'OddsRatio_working_3-way'!Z34+'OddsRatio_working_3-way'!AF34</f>
        <v>1.0525339177012514</v>
      </c>
      <c r="AM34" s="11">
        <f>'OddsRatio_working_3-way'!AA34+'OddsRatio_working_3-way'!AG34</f>
        <v>-0.74398475288010535</v>
      </c>
      <c r="AN34" s="11">
        <f>'OddsRatio_working_3-way'!AB34+'OddsRatio_working_3-way'!AH34</f>
        <v>-0.30854916482114636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1.0525339177012514</v>
      </c>
      <c r="AS34" s="11">
        <f>IF(('OddsRatio_working_3-way'!X34=0),IF(Q34&gt;0,-Q34^(1/3),(-Q34)^(1/3)),'OddsRatio_working_3-way'!AM34-'OddsRatio_working_3-way'!R34/3)</f>
        <v>-0.74398475288010535</v>
      </c>
      <c r="AT34" s="11">
        <f>IF(('OddsRatio_working_3-way'!X34=0),IF(Q34&gt;0,-Q34^(1/3),(-Q34)^(1/3)),'OddsRatio_working_3-way'!AN34-'OddsRatio_working_3-way'!R34/3)</f>
        <v>-0.30854916482114636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4.12</v>
      </c>
      <c r="D35" s="9">
        <f t="shared" si="13"/>
        <v>0.52070021563244639</v>
      </c>
      <c r="E35" s="9">
        <f t="shared" si="14"/>
        <v>0.24475392156119269</v>
      </c>
      <c r="F35" s="9">
        <f t="shared" si="15"/>
        <v>0.23454586280636103</v>
      </c>
      <c r="G35" s="9">
        <f t="shared" si="16"/>
        <v>1.0460123301671258</v>
      </c>
      <c r="H35" s="9">
        <f t="shared" si="17"/>
        <v>1.9204908505470706</v>
      </c>
      <c r="I35" s="9">
        <f t="shared" si="18"/>
        <v>4.0857363739930221</v>
      </c>
      <c r="J35" s="9">
        <f t="shared" si="19"/>
        <v>4.2635584701214322</v>
      </c>
      <c r="K35" s="11">
        <f t="shared" si="20"/>
        <v>0.53191489361702127</v>
      </c>
      <c r="L35" s="11">
        <f t="shared" si="21"/>
        <v>0.25316455696202528</v>
      </c>
      <c r="M35" s="11">
        <f t="shared" si="22"/>
        <v>0.24271844660194175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-0.26473241484262855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0.22716040989543429</v>
      </c>
      <c r="Q35" s="11">
        <f>2*'OddsRatio_working_3-way'!K35*'OddsRatio_working_3-way'!L35*'OddsRatio_working_3-way'!M35</f>
        <v>6.5369902128182514E-2</v>
      </c>
      <c r="R35" s="11">
        <f t="shared" si="23"/>
        <v>0</v>
      </c>
      <c r="S35" s="11">
        <f t="shared" si="24"/>
        <v>-0.85807554027892985</v>
      </c>
      <c r="T35" s="11">
        <f t="shared" si="25"/>
        <v>-0.24692821302990783</v>
      </c>
      <c r="U35" s="11">
        <f>'OddsRatio_working_3-way'!S35-'OddsRatio_working_3-way'!R35^2/3</f>
        <v>-0.85807554027892985</v>
      </c>
      <c r="V35" s="11">
        <f>'OddsRatio_working_3-way'!S35*'OddsRatio_working_3-way'!R35/3-2*'OddsRatio_working_3-way'!R35^3/27-'OddsRatio_working_3-way'!T35</f>
        <v>0.24692821302990783</v>
      </c>
      <c r="W35" s="11">
        <f>'OddsRatio_working_3-way'!V35^2+4*'OddsRatio_working_3-way'!U35^3/27</f>
        <v>-3.2625799356556962E-2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0.15297004751478352</v>
      </c>
      <c r="Y35" s="11">
        <f>IF('OddsRatio_working_3-way'!W35&gt;=0,IF('OddsRatio_working_3-way'!V35+SQRT('OddsRatio_working_3-way'!W35)&gt;0,0,PI()),ACOS('OddsRatio_working_3-way'!V35/(2*'OddsRatio_working_3-way'!X35)))</f>
        <v>0.63155069839268863</v>
      </c>
      <c r="Z35" s="11">
        <f>'OddsRatio_working_3-way'!X35^(1/3)*COS('OddsRatio_working_3-way'!Y35/3)</f>
        <v>0.5230061650835629</v>
      </c>
      <c r="AA35" s="11">
        <f>'OddsRatio_working_3-way'!X35^(1/3)*COS(('OddsRatio_working_3-way'!Y35+2*PI())/3)</f>
        <v>-0.35828788782221344</v>
      </c>
      <c r="AB35" s="11">
        <f>'OddsRatio_working_3-way'!X35^(1/3)*COS(('OddsRatio_working_3-way'!Y35+4*PI())/3)</f>
        <v>-0.16471827726134963</v>
      </c>
      <c r="AC35" s="11">
        <f>'OddsRatio_working_3-way'!X35^(1/3)*SIN('OddsRatio_working_3-way'!Y35/3)</f>
        <v>0.11175746676424594</v>
      </c>
      <c r="AD35" s="11">
        <f>'OddsRatio_working_3-way'!X35^(1/3)*SIN(('OddsRatio_working_3-way'!Y35+2*PI())/3)</f>
        <v>0.39705789191612045</v>
      </c>
      <c r="AE35" s="11">
        <f>'OddsRatio_working_3-way'!X35^(1/3)*SIN(('OddsRatio_working_3-way'!Y35+4*PI())/3)</f>
        <v>-0.5088153586803662</v>
      </c>
      <c r="AF35" s="11">
        <f>-'OddsRatio_working_3-way'!U35/(3*'OddsRatio_working_3-way'!X35^(1/3))*COS(('OddsRatio_working_3-way'!Y35)/3)</f>
        <v>0.5230061650835629</v>
      </c>
      <c r="AG35" s="11">
        <f>-'OddsRatio_working_3-way'!U35/(3*'OddsRatio_working_3-way'!X35^(1/3))*COS(('OddsRatio_working_3-way'!Y35+2*PI())/3)</f>
        <v>-0.35828788782221344</v>
      </c>
      <c r="AH35" s="11">
        <f>-'OddsRatio_working_3-way'!U35/(3*'OddsRatio_working_3-way'!X35^(1/3))*COS(('OddsRatio_working_3-way'!Y35+4*PI())/3)</f>
        <v>-0.16471827726134963</v>
      </c>
      <c r="AI35" s="11">
        <f>'OddsRatio_working_3-way'!U35/(3*'OddsRatio_working_3-way'!X35^(1/3))*SIN(('OddsRatio_working_3-way'!Y35)/3)</f>
        <v>-0.11175746676424594</v>
      </c>
      <c r="AJ35" s="11">
        <f>'OddsRatio_working_3-way'!U35/(3*'OddsRatio_working_3-way'!X35^(1/3))*SIN(('OddsRatio_working_3-way'!Y35+2*PI())/3)</f>
        <v>-0.39705789191612045</v>
      </c>
      <c r="AK35" s="11">
        <f>'OddsRatio_working_3-way'!U35/(3*'OddsRatio_working_3-way'!X35^(1/3))*SIN(('OddsRatio_working_3-way'!Y35+4*PI())/3)</f>
        <v>0.5088153586803662</v>
      </c>
      <c r="AL35" s="11">
        <f>'OddsRatio_working_3-way'!Z35+'OddsRatio_working_3-way'!AF35</f>
        <v>1.0460123301671258</v>
      </c>
      <c r="AM35" s="11">
        <f>'OddsRatio_working_3-way'!AA35+'OddsRatio_working_3-way'!AG35</f>
        <v>-0.71657577564442687</v>
      </c>
      <c r="AN35" s="11">
        <f>'OddsRatio_working_3-way'!AB35+'OddsRatio_working_3-way'!AH35</f>
        <v>-0.32943655452269927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1.0460123301671258</v>
      </c>
      <c r="AS35" s="11">
        <f>IF(('OddsRatio_working_3-way'!X35=0),IF(Q35&gt;0,-Q35^(1/3),(-Q35)^(1/3)),'OddsRatio_working_3-way'!AM35-'OddsRatio_working_3-way'!R35/3)</f>
        <v>-0.71657577564442687</v>
      </c>
      <c r="AT35" s="11">
        <f>IF(('OddsRatio_working_3-way'!X35=0),IF(Q35&gt;0,-Q35^(1/3),(-Q35)^(1/3)),'OddsRatio_working_3-way'!AN35-'OddsRatio_working_3-way'!R35/3)</f>
        <v>-0.32943655452269927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1.41</v>
      </c>
      <c r="B36" s="4">
        <f>IF('True_Odds_Calculator_3-way'!B37="","",'True_Odds_Calculator_3-way'!B37)</f>
        <v>4.82</v>
      </c>
      <c r="C36" s="4">
        <f>IF('True_Odds_Calculator_3-way'!C37="","",'True_Odds_Calculator_3-way'!C37)</f>
        <v>8.52</v>
      </c>
      <c r="D36" s="9">
        <f t="shared" si="13"/>
        <v>0.69408500728075961</v>
      </c>
      <c r="E36" s="9">
        <f t="shared" si="14"/>
        <v>0.19583037667479519</v>
      </c>
      <c r="F36" s="9">
        <f t="shared" si="15"/>
        <v>0.11008461604444524</v>
      </c>
      <c r="G36" s="9">
        <f t="shared" si="16"/>
        <v>1.0749895484800458</v>
      </c>
      <c r="H36" s="9">
        <f t="shared" si="17"/>
        <v>1.4407457148768188</v>
      </c>
      <c r="I36" s="9">
        <f t="shared" si="18"/>
        <v>5.106460075193775</v>
      </c>
      <c r="J36" s="9">
        <f t="shared" si="19"/>
        <v>9.0839214045699439</v>
      </c>
      <c r="K36" s="11">
        <f t="shared" si="20"/>
        <v>0.70921985815602839</v>
      </c>
      <c r="L36" s="11">
        <f t="shared" si="21"/>
        <v>0.20746887966804978</v>
      </c>
      <c r="M36" s="11">
        <f t="shared" si="22"/>
        <v>0.11737089201877934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-0.20340391820726111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0.202923395606465</v>
      </c>
      <c r="Q36" s="11">
        <f>2*'OddsRatio_working_3-way'!K36*'OddsRatio_working_3-way'!L36*'OddsRatio_working_3-way'!M36</f>
        <v>3.4540152443653611E-2</v>
      </c>
      <c r="R36" s="11">
        <f t="shared" si="23"/>
        <v>0</v>
      </c>
      <c r="S36" s="11">
        <f t="shared" si="24"/>
        <v>-0.99763759417698883</v>
      </c>
      <c r="T36" s="11">
        <f t="shared" si="25"/>
        <v>-0.16981065432799808</v>
      </c>
      <c r="U36" s="11">
        <f>'OddsRatio_working_3-way'!S36-'OddsRatio_working_3-way'!R36^2/3</f>
        <v>-0.99763759417698883</v>
      </c>
      <c r="V36" s="11">
        <f>'OddsRatio_working_3-way'!S36*'OddsRatio_working_3-way'!R36/3-2*'OddsRatio_working_3-way'!R36^3/27-'OddsRatio_working_3-way'!T36</f>
        <v>0.16981065432799808</v>
      </c>
      <c r="W36" s="11">
        <f>'OddsRatio_working_3-way'!V36^2+4*'OddsRatio_working_3-way'!U36^3/27</f>
        <v>-0.11826501015525843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0.19176852484086204</v>
      </c>
      <c r="Y36" s="11">
        <f>IF('OddsRatio_working_3-way'!W36&gt;=0,IF('OddsRatio_working_3-way'!V36+SQRT('OddsRatio_working_3-way'!W36)&gt;0,0,PI()),ACOS('OddsRatio_working_3-way'!V36/(2*'OddsRatio_working_3-way'!X36)))</f>
        <v>1.1121340679626948</v>
      </c>
      <c r="Z36" s="11">
        <f>'OddsRatio_working_3-way'!X36^(1/3)*COS('OddsRatio_working_3-way'!Y36/3)</f>
        <v>0.53749477424002301</v>
      </c>
      <c r="AA36" s="11">
        <f>'OddsRatio_working_3-way'!X36^(1/3)*COS(('OddsRatio_working_3-way'!Y36+2*PI())/3)</f>
        <v>-0.44967257688845474</v>
      </c>
      <c r="AB36" s="11">
        <f>'OddsRatio_working_3-way'!X36^(1/3)*COS(('OddsRatio_working_3-way'!Y36+4*PI())/3)</f>
        <v>-8.7822197351568432E-2</v>
      </c>
      <c r="AC36" s="11">
        <f>'OddsRatio_working_3-way'!X36^(1/3)*SIN('OddsRatio_working_3-way'!Y36/3)</f>
        <v>0.2089144140319899</v>
      </c>
      <c r="AD36" s="11">
        <f>'OddsRatio_working_3-way'!X36^(1/3)*SIN(('OddsRatio_working_3-way'!Y36+2*PI())/3)</f>
        <v>0.36102692187724689</v>
      </c>
      <c r="AE36" s="11">
        <f>'OddsRatio_working_3-way'!X36^(1/3)*SIN(('OddsRatio_working_3-way'!Y36+4*PI())/3)</f>
        <v>-0.56994133590923646</v>
      </c>
      <c r="AF36" s="11">
        <f>-'OddsRatio_working_3-way'!U36/(3*'OddsRatio_working_3-way'!X36^(1/3))*COS(('OddsRatio_working_3-way'!Y36)/3)</f>
        <v>0.5374947742400229</v>
      </c>
      <c r="AG36" s="11">
        <f>-'OddsRatio_working_3-way'!U36/(3*'OddsRatio_working_3-way'!X36^(1/3))*COS(('OddsRatio_working_3-way'!Y36+2*PI())/3)</f>
        <v>-0.44967257688845469</v>
      </c>
      <c r="AH36" s="11">
        <f>-'OddsRatio_working_3-way'!U36/(3*'OddsRatio_working_3-way'!X36^(1/3))*COS(('OddsRatio_working_3-way'!Y36+4*PI())/3)</f>
        <v>-8.7822197351568418E-2</v>
      </c>
      <c r="AI36" s="11">
        <f>'OddsRatio_working_3-way'!U36/(3*'OddsRatio_working_3-way'!X36^(1/3))*SIN(('OddsRatio_working_3-way'!Y36)/3)</f>
        <v>-0.20891441403198985</v>
      </c>
      <c r="AJ36" s="11">
        <f>'OddsRatio_working_3-way'!U36/(3*'OddsRatio_working_3-way'!X36^(1/3))*SIN(('OddsRatio_working_3-way'!Y36+2*PI())/3)</f>
        <v>-0.36102692187724678</v>
      </c>
      <c r="AK36" s="11">
        <f>'OddsRatio_working_3-way'!U36/(3*'OddsRatio_working_3-way'!X36^(1/3))*SIN(('OddsRatio_working_3-way'!Y36+4*PI())/3)</f>
        <v>0.56994133590923635</v>
      </c>
      <c r="AL36" s="11">
        <f>'OddsRatio_working_3-way'!Z36+'OddsRatio_working_3-way'!AF36</f>
        <v>1.0749895484800458</v>
      </c>
      <c r="AM36" s="11">
        <f>'OddsRatio_working_3-way'!AA36+'OddsRatio_working_3-way'!AG36</f>
        <v>-0.89934515377690949</v>
      </c>
      <c r="AN36" s="11">
        <f>'OddsRatio_working_3-way'!AB36+'OddsRatio_working_3-way'!AH36</f>
        <v>-0.17564439470313686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1.0749895484800458</v>
      </c>
      <c r="AS36" s="11">
        <f>IF(('OddsRatio_working_3-way'!X36=0),IF(Q36&gt;0,-Q36^(1/3),(-Q36)^(1/3)),'OddsRatio_working_3-way'!AM36-'OddsRatio_working_3-way'!R36/3)</f>
        <v>-0.89934515377690949</v>
      </c>
      <c r="AT36" s="11">
        <f>IF(('OddsRatio_working_3-way'!X36=0),IF(Q36&gt;0,-Q36^(1/3),(-Q36)^(1/3)),'OddsRatio_working_3-way'!AN36-'OddsRatio_working_3-way'!R36/3)</f>
        <v>-0.17564439470313686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2.15</v>
      </c>
      <c r="B37" s="4">
        <f>IF('True_Odds_Calculator_3-way'!B38="","",'True_Odds_Calculator_3-way'!B38)</f>
        <v>3.77</v>
      </c>
      <c r="C37" s="4">
        <f>IF('True_Odds_Calculator_3-way'!C38="","",'True_Odds_Calculator_3-way'!C38)</f>
        <v>3.36</v>
      </c>
      <c r="D37" s="9">
        <f t="shared" si="13"/>
        <v>0.45439701033227275</v>
      </c>
      <c r="E37" s="9">
        <f t="shared" si="14"/>
        <v>0.2569263540284436</v>
      </c>
      <c r="F37" s="9">
        <f t="shared" si="15"/>
        <v>0.28867663563928364</v>
      </c>
      <c r="G37" s="9">
        <f t="shared" si="16"/>
        <v>1.0441032214821042</v>
      </c>
      <c r="H37" s="9">
        <f t="shared" si="17"/>
        <v>2.2007187047044194</v>
      </c>
      <c r="I37" s="9">
        <f t="shared" si="18"/>
        <v>3.8921659235054289</v>
      </c>
      <c r="J37" s="9">
        <f t="shared" si="19"/>
        <v>3.4640836026977659</v>
      </c>
      <c r="K37" s="11">
        <f t="shared" si="20"/>
        <v>0.46511627906976744</v>
      </c>
      <c r="L37" s="11">
        <f t="shared" si="21"/>
        <v>0.26525198938992045</v>
      </c>
      <c r="M37" s="11">
        <f t="shared" si="22"/>
        <v>0.29761904761904762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-0.27603905049775135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0.23059004614738376</v>
      </c>
      <c r="Q37" s="11">
        <f>2*'OddsRatio_working_3-way'!K37*'OddsRatio_working_3-way'!L37*'OddsRatio_working_3-way'!M37</f>
        <v>7.3436320429103114E-2</v>
      </c>
      <c r="R37" s="11">
        <f t="shared" si="23"/>
        <v>0</v>
      </c>
      <c r="S37" s="11">
        <f t="shared" si="24"/>
        <v>-0.83535298984540662</v>
      </c>
      <c r="T37" s="11">
        <f t="shared" si="25"/>
        <v>-0.26603598402719958</v>
      </c>
      <c r="U37" s="11">
        <f>'OddsRatio_working_3-way'!S37-'OddsRatio_working_3-way'!R37^2/3</f>
        <v>-0.83535298984540662</v>
      </c>
      <c r="V37" s="11">
        <f>'OddsRatio_working_3-way'!S37*'OddsRatio_working_3-way'!R37/3-2*'OddsRatio_working_3-way'!R37^3/27-'OddsRatio_working_3-way'!T37</f>
        <v>0.26603598402719958</v>
      </c>
      <c r="W37" s="11">
        <f>'OddsRatio_working_3-way'!V37^2+4*'OddsRatio_working_3-way'!U37^3/27</f>
        <v>-1.5583599974007115E-2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0.14693429209286671</v>
      </c>
      <c r="Y37" s="11">
        <f>IF('OddsRatio_working_3-way'!W37&gt;=0,IF('OddsRatio_working_3-way'!V37+SQRT('OddsRatio_working_3-way'!W37)&gt;0,0,PI()),ACOS('OddsRatio_working_3-way'!V37/(2*'OddsRatio_working_3-way'!X37)))</f>
        <v>0.43873687325668276</v>
      </c>
      <c r="Z37" s="11">
        <f>'OddsRatio_working_3-way'!X37^(1/3)*COS('OddsRatio_working_3-way'!Y37/3)</f>
        <v>0.52205161074105211</v>
      </c>
      <c r="AA37" s="11">
        <f>'OddsRatio_working_3-way'!X37^(1/3)*COS(('OddsRatio_working_3-way'!Y37+2*PI())/3)</f>
        <v>-0.32762035659925948</v>
      </c>
      <c r="AB37" s="11">
        <f>'OddsRatio_working_3-way'!X37^(1/3)*COS(('OddsRatio_working_3-way'!Y37+4*PI())/3)</f>
        <v>-0.19443125414179252</v>
      </c>
      <c r="AC37" s="11">
        <f>'OddsRatio_working_3-way'!X37^(1/3)*SIN('OddsRatio_working_3-way'!Y37/3)</f>
        <v>7.6896764156943215E-2</v>
      </c>
      <c r="AD37" s="11">
        <f>'OddsRatio_working_3-way'!X37^(1/3)*SIN(('OddsRatio_working_3-way'!Y37+2*PI())/3)</f>
        <v>0.41366157490986472</v>
      </c>
      <c r="AE37" s="11">
        <f>'OddsRatio_working_3-way'!X37^(1/3)*SIN(('OddsRatio_working_3-way'!Y37+4*PI())/3)</f>
        <v>-0.49055833906680785</v>
      </c>
      <c r="AF37" s="11">
        <f>-'OddsRatio_working_3-way'!U37/(3*'OddsRatio_working_3-way'!X37^(1/3))*COS(('OddsRatio_working_3-way'!Y37)/3)</f>
        <v>0.52205161074105211</v>
      </c>
      <c r="AG37" s="11">
        <f>-'OddsRatio_working_3-way'!U37/(3*'OddsRatio_working_3-way'!X37^(1/3))*COS(('OddsRatio_working_3-way'!Y37+2*PI())/3)</f>
        <v>-0.32762035659925948</v>
      </c>
      <c r="AH37" s="11">
        <f>-'OddsRatio_working_3-way'!U37/(3*'OddsRatio_working_3-way'!X37^(1/3))*COS(('OddsRatio_working_3-way'!Y37+4*PI())/3)</f>
        <v>-0.19443125414179252</v>
      </c>
      <c r="AI37" s="11">
        <f>'OddsRatio_working_3-way'!U37/(3*'OddsRatio_working_3-way'!X37^(1/3))*SIN(('OddsRatio_working_3-way'!Y37)/3)</f>
        <v>-7.6896764156943215E-2</v>
      </c>
      <c r="AJ37" s="11">
        <f>'OddsRatio_working_3-way'!U37/(3*'OddsRatio_working_3-way'!X37^(1/3))*SIN(('OddsRatio_working_3-way'!Y37+2*PI())/3)</f>
        <v>-0.41366157490986472</v>
      </c>
      <c r="AK37" s="11">
        <f>'OddsRatio_working_3-way'!U37/(3*'OddsRatio_working_3-way'!X37^(1/3))*SIN(('OddsRatio_working_3-way'!Y37+4*PI())/3)</f>
        <v>0.49055833906680785</v>
      </c>
      <c r="AL37" s="11">
        <f>'OddsRatio_working_3-way'!Z37+'OddsRatio_working_3-way'!AF37</f>
        <v>1.0441032214821042</v>
      </c>
      <c r="AM37" s="11">
        <f>'OddsRatio_working_3-way'!AA37+'OddsRatio_working_3-way'!AG37</f>
        <v>-0.65524071319851895</v>
      </c>
      <c r="AN37" s="11">
        <f>'OddsRatio_working_3-way'!AB37+'OddsRatio_working_3-way'!AH37</f>
        <v>-0.38886250828358504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1.0441032214821042</v>
      </c>
      <c r="AS37" s="11">
        <f>IF(('OddsRatio_working_3-way'!X37=0),IF(Q37&gt;0,-Q37^(1/3),(-Q37)^(1/3)),'OddsRatio_working_3-way'!AM37-'OddsRatio_working_3-way'!R37/3)</f>
        <v>-0.65524071319851895</v>
      </c>
      <c r="AT37" s="11">
        <f>IF(('OddsRatio_working_3-way'!X37=0),IF(Q37&gt;0,-Q37^(1/3),(-Q37)^(1/3)),'OddsRatio_working_3-way'!AN37-'OddsRatio_working_3-way'!R37/3)</f>
        <v>-0.38886250828358504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6.39</v>
      </c>
      <c r="B40" s="4">
        <f>IF('True_Odds_Calculator_3-way'!B39="","",'True_Odds_Calculator_3-way'!B39)</f>
        <v>4.62</v>
      </c>
      <c r="C40" s="4">
        <f>IF('True_Odds_Calculator_3-way'!C39="","",'True_Odds_Calculator_3-way'!C39)</f>
        <v>1.52</v>
      </c>
      <c r="D40" s="9">
        <f t="shared" si="13"/>
        <v>0.14887068053915756</v>
      </c>
      <c r="E40" s="9">
        <f t="shared" si="14"/>
        <v>0.20662102224331627</v>
      </c>
      <c r="F40" s="9">
        <f t="shared" si="15"/>
        <v>0.644508297217526</v>
      </c>
      <c r="G40" s="9">
        <f t="shared" si="16"/>
        <v>1.0607123180845006</v>
      </c>
      <c r="H40" s="9">
        <f t="shared" si="17"/>
        <v>6.7172393944754578</v>
      </c>
      <c r="I40" s="9">
        <f t="shared" si="18"/>
        <v>4.8397785914658922</v>
      </c>
      <c r="J40" s="9">
        <f t="shared" si="19"/>
        <v>1.5515704054039401</v>
      </c>
      <c r="K40" s="11">
        <f t="shared" si="20"/>
        <v>0.1564945226917058</v>
      </c>
      <c r="L40" s="11">
        <f t="shared" si="21"/>
        <v>0.21645021645021645</v>
      </c>
      <c r="M40" s="11">
        <f t="shared" si="22"/>
        <v>0.65789473684210531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-0.2261071301100952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0.21237650963373728</v>
      </c>
      <c r="Q40" s="11">
        <f>2*'OddsRatio_working_3-way'!K40*'OddsRatio_working_3-way'!L40*'OddsRatio_working_3-way'!M40</f>
        <v>4.4570096460385566E-2</v>
      </c>
      <c r="R40" s="11">
        <f t="shared" si="23"/>
        <v>0</v>
      </c>
      <c r="S40" s="11">
        <f t="shared" si="24"/>
        <v>-0.93927382798732506</v>
      </c>
      <c r="T40" s="11">
        <f t="shared" si="25"/>
        <v>-0.19711937628275442</v>
      </c>
      <c r="U40" s="11">
        <f>'OddsRatio_working_3-way'!S40-'OddsRatio_working_3-way'!R40^2/3</f>
        <v>-0.93927382798732506</v>
      </c>
      <c r="V40" s="11">
        <f>'OddsRatio_working_3-way'!S40*'OddsRatio_working_3-way'!R40/3-2*'OddsRatio_working_3-way'!R40^3/27-'OddsRatio_working_3-way'!T40</f>
        <v>0.19711937628275442</v>
      </c>
      <c r="W40" s="11">
        <f>'OddsRatio_working_3-way'!V40^2+4*'OddsRatio_working_3-way'!U40^3/27</f>
        <v>-8.3908477405691281E-2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0.17518884518698202</v>
      </c>
      <c r="Y40" s="11">
        <f>IF('OddsRatio_working_3-way'!W40&gt;=0,IF('OddsRatio_working_3-way'!V40+SQRT('OddsRatio_working_3-way'!W40)&gt;0,0,PI()),ACOS('OddsRatio_working_3-way'!V40/(2*'OddsRatio_working_3-way'!X40)))</f>
        <v>0.97327970096533789</v>
      </c>
      <c r="Z40" s="11">
        <f>'OddsRatio_working_3-way'!X40^(1/3)*COS('OddsRatio_working_3-way'!Y40/3)</f>
        <v>0.53035615904225031</v>
      </c>
      <c r="AA40" s="11">
        <f>'OddsRatio_working_3-way'!X40^(1/3)*COS(('OddsRatio_working_3-way'!Y40+2*PI())/3)</f>
        <v>-0.41964560174277155</v>
      </c>
      <c r="AB40" s="11">
        <f>'OddsRatio_working_3-way'!X40^(1/3)*COS(('OddsRatio_working_3-way'!Y40+4*PI())/3)</f>
        <v>-0.11071055729947882</v>
      </c>
      <c r="AC40" s="11">
        <f>'OddsRatio_working_3-way'!X40^(1/3)*SIN('OddsRatio_working_3-way'!Y40/3)</f>
        <v>0.1783637310714441</v>
      </c>
      <c r="AD40" s="11">
        <f>'OddsRatio_working_3-way'!X40^(1/3)*SIN(('OddsRatio_working_3-way'!Y40+2*PI())/3)</f>
        <v>0.37012004124840664</v>
      </c>
      <c r="AE40" s="11">
        <f>'OddsRatio_working_3-way'!X40^(1/3)*SIN(('OddsRatio_working_3-way'!Y40+4*PI())/3)</f>
        <v>-0.54848377231985079</v>
      </c>
      <c r="AF40" s="11">
        <f>-'OddsRatio_working_3-way'!U40/(3*'OddsRatio_working_3-way'!X40^(1/3))*COS(('OddsRatio_working_3-way'!Y40)/3)</f>
        <v>0.5303561590422502</v>
      </c>
      <c r="AG40" s="11">
        <f>-'OddsRatio_working_3-way'!U40/(3*'OddsRatio_working_3-way'!X40^(1/3))*COS(('OddsRatio_working_3-way'!Y40+2*PI())/3)</f>
        <v>-0.41964560174277149</v>
      </c>
      <c r="AH40" s="11">
        <f>-'OddsRatio_working_3-way'!U40/(3*'OddsRatio_working_3-way'!X40^(1/3))*COS(('OddsRatio_working_3-way'!Y40+4*PI())/3)</f>
        <v>-0.11071055729947879</v>
      </c>
      <c r="AI40" s="11">
        <f>'OddsRatio_working_3-way'!U40/(3*'OddsRatio_working_3-way'!X40^(1/3))*SIN(('OddsRatio_working_3-way'!Y40)/3)</f>
        <v>-0.17836373107144404</v>
      </c>
      <c r="AJ40" s="11">
        <f>'OddsRatio_working_3-way'!U40/(3*'OddsRatio_working_3-way'!X40^(1/3))*SIN(('OddsRatio_working_3-way'!Y40+2*PI())/3)</f>
        <v>-0.37012004124840658</v>
      </c>
      <c r="AK40" s="11">
        <f>'OddsRatio_working_3-way'!U40/(3*'OddsRatio_working_3-way'!X40^(1/3))*SIN(('OddsRatio_working_3-way'!Y40+4*PI())/3)</f>
        <v>0.54848377231985068</v>
      </c>
      <c r="AL40" s="11">
        <f>'OddsRatio_working_3-way'!Z40+'OddsRatio_working_3-way'!AF40</f>
        <v>1.0607123180845006</v>
      </c>
      <c r="AM40" s="11">
        <f>'OddsRatio_working_3-way'!AA40+'OddsRatio_working_3-way'!AG40</f>
        <v>-0.83929120348554309</v>
      </c>
      <c r="AN40" s="11">
        <f>'OddsRatio_working_3-way'!AB40+'OddsRatio_working_3-way'!AH40</f>
        <v>-0.22142111459895761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1.0607123180845006</v>
      </c>
      <c r="AS40" s="11">
        <f>IF(('OddsRatio_working_3-way'!X40=0),IF(Q40&gt;0,-Q40^(1/3),(-Q40)^(1/3)),'OddsRatio_working_3-way'!AM40-'OddsRatio_working_3-way'!R40/3)</f>
        <v>-0.83929120348554309</v>
      </c>
      <c r="AT40" s="11">
        <f>IF(('OddsRatio_working_3-way'!X40=0),IF(Q40&gt;0,-Q40^(1/3),(-Q40)^(1/3)),'OddsRatio_working_3-way'!AN40-'OddsRatio_working_3-way'!R40/3)</f>
        <v>-0.22142111459895761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6.99</v>
      </c>
      <c r="B41" s="4">
        <f>IF('True_Odds_Calculator_3-way'!B40="","",'True_Odds_Calculator_3-way'!B40)</f>
        <v>4.96</v>
      </c>
      <c r="C41" s="4">
        <f>IF('True_Odds_Calculator_3-way'!C40="","",'True_Odds_Calculator_3-way'!C40)</f>
        <v>1.45</v>
      </c>
      <c r="D41" s="9">
        <f t="shared" si="13"/>
        <v>0.13475173106250599</v>
      </c>
      <c r="E41" s="9">
        <f t="shared" si="14"/>
        <v>0.19065881565579812</v>
      </c>
      <c r="F41" s="9">
        <f t="shared" si="15"/>
        <v>0.67458945328169573</v>
      </c>
      <c r="G41" s="9">
        <f t="shared" si="16"/>
        <v>1.0719624280294389</v>
      </c>
      <c r="H41" s="9">
        <f t="shared" si="17"/>
        <v>7.4210549438963396</v>
      </c>
      <c r="I41" s="9">
        <f t="shared" si="18"/>
        <v>5.2449712149965775</v>
      </c>
      <c r="J41" s="9">
        <f t="shared" si="19"/>
        <v>1.4823830926132475</v>
      </c>
      <c r="K41" s="11">
        <f t="shared" si="20"/>
        <v>0.14306151645207438</v>
      </c>
      <c r="L41" s="11">
        <f t="shared" si="21"/>
        <v>0.20161290322580647</v>
      </c>
      <c r="M41" s="11">
        <f t="shared" si="22"/>
        <v>0.68965517241379315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-0.21232819489466115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0.20687427295628114</v>
      </c>
      <c r="Q41" s="11">
        <f>2*'OddsRatio_working_3-way'!K41*'OddsRatio_working_3-way'!L41*'OddsRatio_working_3-way'!M41</f>
        <v>3.9783514030054055E-2</v>
      </c>
      <c r="R41" s="11">
        <f t="shared" si="23"/>
        <v>0</v>
      </c>
      <c r="S41" s="11">
        <f t="shared" si="24"/>
        <v>-0.97431371777504261</v>
      </c>
      <c r="T41" s="11">
        <f t="shared" si="25"/>
        <v>-0.18736802264904662</v>
      </c>
      <c r="U41" s="11">
        <f>'OddsRatio_working_3-way'!S41-'OddsRatio_working_3-way'!R41^2/3</f>
        <v>-0.97431371777504261</v>
      </c>
      <c r="V41" s="11">
        <f>'OddsRatio_working_3-way'!S41*'OddsRatio_working_3-way'!R41/3-2*'OddsRatio_working_3-way'!R41^3/27-'OddsRatio_working_3-way'!T41</f>
        <v>0.18736802264904662</v>
      </c>
      <c r="W41" s="11">
        <f>'OddsRatio_working_3-way'!V41^2+4*'OddsRatio_working_3-way'!U41^3/27</f>
        <v>-0.10191597389341631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0.18508292047406072</v>
      </c>
      <c r="Y41" s="11">
        <f>IF('OddsRatio_working_3-way'!W41&gt;=0,IF('OddsRatio_working_3-way'!V41+SQRT('OddsRatio_working_3-way'!W41)&gt;0,0,PI()),ACOS('OddsRatio_working_3-way'!V41/(2*'OddsRatio_working_3-way'!X41)))</f>
        <v>1.0400545818194762</v>
      </c>
      <c r="Z41" s="11">
        <f>'OddsRatio_working_3-way'!X41^(1/3)*COS('OddsRatio_working_3-way'!Y41/3)</f>
        <v>0.53598121401471943</v>
      </c>
      <c r="AA41" s="11">
        <f>'OddsRatio_working_3-way'!X41^(1/3)*COS(('OddsRatio_working_3-way'!Y41+2*PI())/3)</f>
        <v>-0.4356853687360473</v>
      </c>
      <c r="AB41" s="11">
        <f>'OddsRatio_working_3-way'!X41^(1/3)*COS(('OddsRatio_working_3-way'!Y41+4*PI())/3)</f>
        <v>-0.10029584527867205</v>
      </c>
      <c r="AC41" s="11">
        <f>'OddsRatio_working_3-way'!X41^(1/3)*SIN('OddsRatio_working_3-way'!Y41/3)</f>
        <v>0.19363723165149596</v>
      </c>
      <c r="AD41" s="11">
        <f>'OddsRatio_working_3-way'!X41^(1/3)*SIN(('OddsRatio_working_3-way'!Y41+2*PI())/3)</f>
        <v>0.36735473146222314</v>
      </c>
      <c r="AE41" s="11">
        <f>'OddsRatio_working_3-way'!X41^(1/3)*SIN(('OddsRatio_working_3-way'!Y41+4*PI())/3)</f>
        <v>-0.56099196311371902</v>
      </c>
      <c r="AF41" s="11">
        <f>-'OddsRatio_working_3-way'!U41/(3*'OddsRatio_working_3-way'!X41^(1/3))*COS(('OddsRatio_working_3-way'!Y41)/3)</f>
        <v>0.53598121401471943</v>
      </c>
      <c r="AG41" s="11">
        <f>-'OddsRatio_working_3-way'!U41/(3*'OddsRatio_working_3-way'!X41^(1/3))*COS(('OddsRatio_working_3-way'!Y41+2*PI())/3)</f>
        <v>-0.4356853687360473</v>
      </c>
      <c r="AH41" s="11">
        <f>-'OddsRatio_working_3-way'!U41/(3*'OddsRatio_working_3-way'!X41^(1/3))*COS(('OddsRatio_working_3-way'!Y41+4*PI())/3)</f>
        <v>-0.10029584527867205</v>
      </c>
      <c r="AI41" s="11">
        <f>'OddsRatio_working_3-way'!U41/(3*'OddsRatio_working_3-way'!X41^(1/3))*SIN(('OddsRatio_working_3-way'!Y41)/3)</f>
        <v>-0.19363723165149596</v>
      </c>
      <c r="AJ41" s="11">
        <f>'OddsRatio_working_3-way'!U41/(3*'OddsRatio_working_3-way'!X41^(1/3))*SIN(('OddsRatio_working_3-way'!Y41+2*PI())/3)</f>
        <v>-0.36735473146222314</v>
      </c>
      <c r="AK41" s="11">
        <f>'OddsRatio_working_3-way'!U41/(3*'OddsRatio_working_3-way'!X41^(1/3))*SIN(('OddsRatio_working_3-way'!Y41+4*PI())/3)</f>
        <v>0.56099196311371902</v>
      </c>
      <c r="AL41" s="11">
        <f>'OddsRatio_working_3-way'!Z41+'OddsRatio_working_3-way'!AF41</f>
        <v>1.0719624280294389</v>
      </c>
      <c r="AM41" s="11">
        <f>'OddsRatio_working_3-way'!AA41+'OddsRatio_working_3-way'!AG41</f>
        <v>-0.87137073747209459</v>
      </c>
      <c r="AN41" s="11">
        <f>'OddsRatio_working_3-way'!AB41+'OddsRatio_working_3-way'!AH41</f>
        <v>-0.2005916905573441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1.0719624280294389</v>
      </c>
      <c r="AS41" s="11">
        <f>IF(('OddsRatio_working_3-way'!X41=0),IF(Q41&gt;0,-Q41^(1/3),(-Q41)^(1/3)),'OddsRatio_working_3-way'!AM41-'OddsRatio_working_3-way'!R41/3)</f>
        <v>-0.87137073747209459</v>
      </c>
      <c r="AT41" s="11">
        <f>IF(('OddsRatio_working_3-way'!X41=0),IF(Q41&gt;0,-Q41^(1/3),(-Q41)^(1/3)),'OddsRatio_working_3-way'!AN41-'OddsRatio_working_3-way'!R41/3)</f>
        <v>-0.2005916905573441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2.62</v>
      </c>
      <c r="B42" s="4">
        <f>IF('True_Odds_Calculator_3-way'!B41="","",'True_Odds_Calculator_3-way'!B41)</f>
        <v>3.41</v>
      </c>
      <c r="C42" s="4">
        <f>IF('True_Odds_Calculator_3-way'!C41="","",'True_Odds_Calculator_3-way'!C41)</f>
        <v>2.84</v>
      </c>
      <c r="D42" s="9">
        <f t="shared" si="13"/>
        <v>0.37215767286768708</v>
      </c>
      <c r="E42" s="9">
        <f t="shared" si="14"/>
        <v>0.28492284014170277</v>
      </c>
      <c r="F42" s="9">
        <f t="shared" si="15"/>
        <v>0.3429194869906102</v>
      </c>
      <c r="G42" s="9">
        <f t="shared" si="16"/>
        <v>1.0413784809826319</v>
      </c>
      <c r="H42" s="9">
        <f t="shared" si="17"/>
        <v>2.6870331391918638</v>
      </c>
      <c r="I42" s="9">
        <f t="shared" si="18"/>
        <v>3.5097221391681432</v>
      </c>
      <c r="J42" s="9">
        <f t="shared" si="19"/>
        <v>2.9161364050080421</v>
      </c>
      <c r="K42" s="11">
        <f t="shared" si="20"/>
        <v>0.38167938931297707</v>
      </c>
      <c r="L42" s="11">
        <f t="shared" si="21"/>
        <v>0.29325513196480935</v>
      </c>
      <c r="M42" s="11">
        <f t="shared" si="22"/>
        <v>0.35211267605633806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-0.28312346826138268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0.23134711652422202</v>
      </c>
      <c r="Q42" s="11">
        <f>2*'OddsRatio_working_3-way'!K42*'OddsRatio_working_3-way'!L42*'OddsRatio_working_3-way'!M42</f>
        <v>7.8823549071285165E-2</v>
      </c>
      <c r="R42" s="11">
        <f t="shared" si="23"/>
        <v>0</v>
      </c>
      <c r="S42" s="11">
        <f t="shared" si="24"/>
        <v>-0.81712447910054509</v>
      </c>
      <c r="T42" s="11">
        <f t="shared" si="25"/>
        <v>-0.27840697754703403</v>
      </c>
      <c r="U42" s="11">
        <f>'OddsRatio_working_3-way'!S42-'OddsRatio_working_3-way'!R42^2/3</f>
        <v>-0.81712447910054509</v>
      </c>
      <c r="V42" s="11">
        <f>'OddsRatio_working_3-way'!S42*'OddsRatio_working_3-way'!R42/3-2*'OddsRatio_working_3-way'!R42^3/27-'OddsRatio_working_3-way'!T42</f>
        <v>0.27840697754703403</v>
      </c>
      <c r="W42" s="11">
        <f>'OddsRatio_working_3-way'!V42^2+4*'OddsRatio_working_3-way'!U42^3/27</f>
        <v>-3.3173794859132771E-3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0.14215117360822949</v>
      </c>
      <c r="Y42" s="11">
        <f>IF('OddsRatio_working_3-way'!W42&gt;=0,IF('OddsRatio_working_3-way'!V42+SQRT('OddsRatio_working_3-way'!W42)&gt;0,0,PI()),ACOS('OddsRatio_working_3-way'!V42/(2*'OddsRatio_working_3-way'!X42)))</f>
        <v>0.20400162956155876</v>
      </c>
      <c r="Z42" s="11">
        <f>'OddsRatio_working_3-way'!X42^(1/3)*COS('OddsRatio_working_3-way'!Y42/3)</f>
        <v>0.52068924049131604</v>
      </c>
      <c r="AA42" s="11">
        <f>'OddsRatio_working_3-way'!X42^(1/3)*COS(('OddsRatio_working_3-way'!Y42+2*PI())/3)</f>
        <v>-0.29105546364939172</v>
      </c>
      <c r="AB42" s="11">
        <f>'OddsRatio_working_3-way'!X42^(1/3)*COS(('OddsRatio_working_3-way'!Y42+4*PI())/3)</f>
        <v>-0.22963377684192446</v>
      </c>
      <c r="AC42" s="11">
        <f>'OddsRatio_working_3-way'!X42^(1/3)*SIN('OddsRatio_working_3-way'!Y42/3)</f>
        <v>3.5461827412372186E-2</v>
      </c>
      <c r="AD42" s="11">
        <f>'OddsRatio_working_3-way'!X42^(1/3)*SIN(('OddsRatio_working_3-way'!Y42+2*PI())/3)</f>
        <v>0.43319919603651863</v>
      </c>
      <c r="AE42" s="11">
        <f>'OddsRatio_working_3-way'!X42^(1/3)*SIN(('OddsRatio_working_3-way'!Y42+4*PI())/3)</f>
        <v>-0.46866102344889066</v>
      </c>
      <c r="AF42" s="11">
        <f>-'OddsRatio_working_3-way'!U42/(3*'OddsRatio_working_3-way'!X42^(1/3))*COS(('OddsRatio_working_3-way'!Y42)/3)</f>
        <v>0.52068924049131593</v>
      </c>
      <c r="AG42" s="11">
        <f>-'OddsRatio_working_3-way'!U42/(3*'OddsRatio_working_3-way'!X42^(1/3))*COS(('OddsRatio_working_3-way'!Y42+2*PI())/3)</f>
        <v>-0.29105546364939167</v>
      </c>
      <c r="AH42" s="11">
        <f>-'OddsRatio_working_3-way'!U42/(3*'OddsRatio_working_3-way'!X42^(1/3))*COS(('OddsRatio_working_3-way'!Y42+4*PI())/3)</f>
        <v>-0.2296337768419244</v>
      </c>
      <c r="AI42" s="11">
        <f>'OddsRatio_working_3-way'!U42/(3*'OddsRatio_working_3-way'!X42^(1/3))*SIN(('OddsRatio_working_3-way'!Y42)/3)</f>
        <v>-3.5461827412372179E-2</v>
      </c>
      <c r="AJ42" s="11">
        <f>'OddsRatio_working_3-way'!U42/(3*'OddsRatio_working_3-way'!X42^(1/3))*SIN(('OddsRatio_working_3-way'!Y42+2*PI())/3)</f>
        <v>-0.43319919603651852</v>
      </c>
      <c r="AK42" s="11">
        <f>'OddsRatio_working_3-way'!U42/(3*'OddsRatio_working_3-way'!X42^(1/3))*SIN(('OddsRatio_working_3-way'!Y42+4*PI())/3)</f>
        <v>0.4686610234488906</v>
      </c>
      <c r="AL42" s="11">
        <f>'OddsRatio_working_3-way'!Z42+'OddsRatio_working_3-way'!AF42</f>
        <v>1.0413784809826319</v>
      </c>
      <c r="AM42" s="11">
        <f>'OddsRatio_working_3-way'!AA42+'OddsRatio_working_3-way'!AG42</f>
        <v>-0.58211092729878344</v>
      </c>
      <c r="AN42" s="11">
        <f>'OddsRatio_working_3-way'!AB42+'OddsRatio_working_3-way'!AH42</f>
        <v>-0.45926755368384886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1.0413784809826319</v>
      </c>
      <c r="AS42" s="11">
        <f>IF(('OddsRatio_working_3-way'!X42=0),IF(Q42&gt;0,-Q42^(1/3),(-Q42)^(1/3)),'OddsRatio_working_3-way'!AM42-'OddsRatio_working_3-way'!R42/3)</f>
        <v>-0.58211092729878344</v>
      </c>
      <c r="AT42" s="11">
        <f>IF(('OddsRatio_working_3-way'!X42=0),IF(Q42&gt;0,-Q42^(1/3),(-Q42)^(1/3)),'OddsRatio_working_3-way'!AN42-'OddsRatio_working_3-way'!R42/3)</f>
        <v>-0.45926755368384886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1.86</v>
      </c>
      <c r="B43" s="4">
        <f>IF('True_Odds_Calculator_3-way'!B42="","",'True_Odds_Calculator_3-way'!B42)</f>
        <v>3.77</v>
      </c>
      <c r="C43" s="4">
        <f>IF('True_Odds_Calculator_3-way'!C42="","",'True_Odds_Calculator_3-way'!C42)</f>
        <v>4.09</v>
      </c>
      <c r="D43" s="9">
        <f t="shared" si="13"/>
        <v>0.5186411292813331</v>
      </c>
      <c r="E43" s="9">
        <f t="shared" si="14"/>
        <v>0.25066455740256438</v>
      </c>
      <c r="F43" s="9">
        <f t="shared" si="15"/>
        <v>0.23069431331610271</v>
      </c>
      <c r="G43" s="9">
        <f t="shared" si="16"/>
        <v>1.0792040690839868</v>
      </c>
      <c r="H43" s="9">
        <f t="shared" si="17"/>
        <v>1.9281154994122289</v>
      </c>
      <c r="I43" s="9">
        <f t="shared" si="18"/>
        <v>3.9893952713626426</v>
      </c>
      <c r="J43" s="9">
        <f t="shared" si="19"/>
        <v>4.334740573469519</v>
      </c>
      <c r="K43" s="11">
        <f t="shared" si="20"/>
        <v>0.5376344086021505</v>
      </c>
      <c r="L43" s="11">
        <f t="shared" si="21"/>
        <v>0.26525198938992045</v>
      </c>
      <c r="M43" s="11">
        <f t="shared" si="22"/>
        <v>0.24449877750611249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-0.25666053624040108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0.23431045675267045</v>
      </c>
      <c r="Q43" s="11">
        <f>2*'OddsRatio_working_3-way'!K43*'OddsRatio_working_3-way'!L43*'OddsRatio_working_3-way'!M43</f>
        <v>6.9735254985913833E-2</v>
      </c>
      <c r="R43" s="11">
        <f t="shared" si="23"/>
        <v>0</v>
      </c>
      <c r="S43" s="11">
        <f t="shared" si="24"/>
        <v>-0.91291968833573844</v>
      </c>
      <c r="T43" s="11">
        <f t="shared" si="25"/>
        <v>-0.27170228819516029</v>
      </c>
      <c r="U43" s="11">
        <f>'OddsRatio_working_3-way'!S43-'OddsRatio_working_3-way'!R43^2/3</f>
        <v>-0.91291968833573844</v>
      </c>
      <c r="V43" s="11">
        <f>'OddsRatio_working_3-way'!S43*'OddsRatio_working_3-way'!R43/3-2*'OddsRatio_working_3-way'!R43^3/27-'OddsRatio_working_3-way'!T43</f>
        <v>0.27170228819516029</v>
      </c>
      <c r="W43" s="11">
        <f>'OddsRatio_working_3-way'!V43^2+4*'OddsRatio_working_3-way'!U43^3/27</f>
        <v>-3.8896041215429791E-2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0.1678676373113023</v>
      </c>
      <c r="Y43" s="11">
        <f>IF('OddsRatio_working_3-way'!W43&gt;=0,IF('OddsRatio_working_3-way'!V43+SQRT('OddsRatio_working_3-way'!W43)&gt;0,0,PI()),ACOS('OddsRatio_working_3-way'!V43/(2*'OddsRatio_working_3-way'!X43)))</f>
        <v>0.62787882479169588</v>
      </c>
      <c r="Z43" s="11">
        <f>'OddsRatio_working_3-way'!X43^(1/3)*COS('OddsRatio_working_3-way'!Y43/3)</f>
        <v>0.5396020345419934</v>
      </c>
      <c r="AA43" s="11">
        <f>'OddsRatio_working_3-way'!X43^(1/3)*COS(('OddsRatio_working_3-way'!Y43+2*PI())/3)</f>
        <v>-0.36905904124155864</v>
      </c>
      <c r="AB43" s="11">
        <f>'OddsRatio_working_3-way'!X43^(1/3)*COS(('OddsRatio_working_3-way'!Y43+4*PI())/3)</f>
        <v>-0.17054299330043518</v>
      </c>
      <c r="AC43" s="11">
        <f>'OddsRatio_working_3-way'!X43^(1/3)*SIN('OddsRatio_working_3-way'!Y43/3)</f>
        <v>0.11461329371726847</v>
      </c>
      <c r="AD43" s="11">
        <f>'OddsRatio_working_3-way'!X43^(1/3)*SIN(('OddsRatio_working_3-way'!Y43+2*PI())/3)</f>
        <v>0.4100024229885002</v>
      </c>
      <c r="AE43" s="11">
        <f>'OddsRatio_working_3-way'!X43^(1/3)*SIN(('OddsRatio_working_3-way'!Y43+4*PI())/3)</f>
        <v>-0.52461571670576868</v>
      </c>
      <c r="AF43" s="11">
        <f>-'OddsRatio_working_3-way'!U43/(3*'OddsRatio_working_3-way'!X43^(1/3))*COS(('OddsRatio_working_3-way'!Y43)/3)</f>
        <v>0.53960203454199329</v>
      </c>
      <c r="AG43" s="11">
        <f>-'OddsRatio_working_3-way'!U43/(3*'OddsRatio_working_3-way'!X43^(1/3))*COS(('OddsRatio_working_3-way'!Y43+2*PI())/3)</f>
        <v>-0.36905904124155858</v>
      </c>
      <c r="AH43" s="11">
        <f>-'OddsRatio_working_3-way'!U43/(3*'OddsRatio_working_3-way'!X43^(1/3))*COS(('OddsRatio_working_3-way'!Y43+4*PI())/3)</f>
        <v>-0.17054299330043515</v>
      </c>
      <c r="AI43" s="11">
        <f>'OddsRatio_working_3-way'!U43/(3*'OddsRatio_working_3-way'!X43^(1/3))*SIN(('OddsRatio_working_3-way'!Y43)/3)</f>
        <v>-0.11461329371726844</v>
      </c>
      <c r="AJ43" s="11">
        <f>'OddsRatio_working_3-way'!U43/(3*'OddsRatio_working_3-way'!X43^(1/3))*SIN(('OddsRatio_working_3-way'!Y43+2*PI())/3)</f>
        <v>-0.41000242298850015</v>
      </c>
      <c r="AK43" s="11">
        <f>'OddsRatio_working_3-way'!U43/(3*'OddsRatio_working_3-way'!X43^(1/3))*SIN(('OddsRatio_working_3-way'!Y43+4*PI())/3)</f>
        <v>0.52461571670576856</v>
      </c>
      <c r="AL43" s="11">
        <f>'OddsRatio_working_3-way'!Z43+'OddsRatio_working_3-way'!AF43</f>
        <v>1.0792040690839868</v>
      </c>
      <c r="AM43" s="11">
        <f>'OddsRatio_working_3-way'!AA43+'OddsRatio_working_3-way'!AG43</f>
        <v>-0.73811808248311728</v>
      </c>
      <c r="AN43" s="11">
        <f>'OddsRatio_working_3-way'!AB43+'OddsRatio_working_3-way'!AH43</f>
        <v>-0.34108598660087031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1.0792040690839868</v>
      </c>
      <c r="AS43" s="11">
        <f>IF(('OddsRatio_working_3-way'!X43=0),IF(Q43&gt;0,-Q43^(1/3),(-Q43)^(1/3)),'OddsRatio_working_3-way'!AM43-'OddsRatio_working_3-way'!R43/3)</f>
        <v>-0.73811808248311728</v>
      </c>
      <c r="AT43" s="11">
        <f>IF(('OddsRatio_working_3-way'!X43=0),IF(Q43&gt;0,-Q43^(1/3),(-Q43)^(1/3)),'OddsRatio_working_3-way'!AN43-'OddsRatio_working_3-way'!R43/3)</f>
        <v>-0.34108598660087031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1.46</v>
      </c>
      <c r="B44" s="4">
        <f>IF('True_Odds_Calculator_3-way'!B43="","",'True_Odds_Calculator_3-way'!B43)</f>
        <v>4.66</v>
      </c>
      <c r="C44" s="4">
        <f>IF('True_Odds_Calculator_3-way'!C43="","",'True_Odds_Calculator_3-way'!C43)</f>
        <v>6.54</v>
      </c>
      <c r="D44" s="9">
        <f t="shared" si="13"/>
        <v>0.66226124408860831</v>
      </c>
      <c r="E44" s="9">
        <f t="shared" si="14"/>
        <v>0.19772020149782507</v>
      </c>
      <c r="F44" s="9">
        <f t="shared" si="15"/>
        <v>0.1400185544135665</v>
      </c>
      <c r="G44" s="9">
        <f t="shared" si="16"/>
        <v>1.1086481253697813</v>
      </c>
      <c r="H44" s="9">
        <f t="shared" si="17"/>
        <v>1.5099781376700996</v>
      </c>
      <c r="I44" s="9">
        <f t="shared" si="18"/>
        <v>5.057652138853399</v>
      </c>
      <c r="J44" s="9">
        <f t="shared" si="19"/>
        <v>7.14191061454859</v>
      </c>
      <c r="K44" s="11">
        <f t="shared" si="20"/>
        <v>0.68493150684931503</v>
      </c>
      <c r="L44" s="11">
        <f t="shared" si="21"/>
        <v>0.21459227467811159</v>
      </c>
      <c r="M44" s="11">
        <f t="shared" si="22"/>
        <v>0.1529051987767584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-0.20961973180954929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0.21710039099645573</v>
      </c>
      <c r="Q44" s="11">
        <f>2*'OddsRatio_working_3-way'!K44*'OddsRatio_working_3-way'!L44*'OddsRatio_working_3-way'!M44</f>
        <v>4.4948321117278617E-2</v>
      </c>
      <c r="R44" s="11">
        <f t="shared" si="23"/>
        <v>0</v>
      </c>
      <c r="S44" s="11">
        <f t="shared" si="24"/>
        <v>-1.0356868083091673</v>
      </c>
      <c r="T44" s="11">
        <f t="shared" si="25"/>
        <v>-0.214427910623016</v>
      </c>
      <c r="U44" s="11">
        <f>'OddsRatio_working_3-way'!S44-'OddsRatio_working_3-way'!R44^2/3</f>
        <v>-1.0356868083091673</v>
      </c>
      <c r="V44" s="11">
        <f>'OddsRatio_working_3-way'!S44*'OddsRatio_working_3-way'!R44/3-2*'OddsRatio_working_3-way'!R44^3/27-'OddsRatio_working_3-way'!T44</f>
        <v>0.214427910623016</v>
      </c>
      <c r="W44" s="11">
        <f>'OddsRatio_working_3-way'!V44^2+4*'OddsRatio_working_3-way'!U44^3/27</f>
        <v>-0.11860237761443877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0.20284335487549926</v>
      </c>
      <c r="Y44" s="11">
        <f>IF('OddsRatio_working_3-way'!W44&gt;=0,IF('OddsRatio_working_3-way'!V44+SQRT('OddsRatio_working_3-way'!W44)&gt;0,0,PI()),ACOS('OddsRatio_working_3-way'!V44/(2*'OddsRatio_working_3-way'!X44)))</f>
        <v>1.0138983713016365</v>
      </c>
      <c r="Z44" s="11">
        <f>'OddsRatio_working_3-way'!X44^(1/3)*COS('OddsRatio_working_3-way'!Y44/3)</f>
        <v>0.55432406268489065</v>
      </c>
      <c r="AA44" s="11">
        <f>'OddsRatio_working_3-way'!X44^(1/3)*COS(('OddsRatio_working_3-way'!Y44+2*PI())/3)</f>
        <v>-0.44587873835061304</v>
      </c>
      <c r="AB44" s="11">
        <f>'OddsRatio_working_3-way'!X44^(1/3)*COS(('OddsRatio_working_3-way'!Y44+4*PI())/3)</f>
        <v>-0.10844532433427778</v>
      </c>
      <c r="AC44" s="11">
        <f>'OddsRatio_working_3-way'!X44^(1/3)*SIN('OddsRatio_working_3-way'!Y44/3)</f>
        <v>0.19481727241590571</v>
      </c>
      <c r="AD44" s="11">
        <f>'OddsRatio_working_3-way'!X44^(1/3)*SIN(('OddsRatio_working_3-way'!Y44+2*PI())/3)</f>
        <v>0.38265008400616007</v>
      </c>
      <c r="AE44" s="11">
        <f>'OddsRatio_working_3-way'!X44^(1/3)*SIN(('OddsRatio_working_3-way'!Y44+4*PI())/3)</f>
        <v>-0.5774673564220657</v>
      </c>
      <c r="AF44" s="11">
        <f>-'OddsRatio_working_3-way'!U44/(3*'OddsRatio_working_3-way'!X44^(1/3))*COS(('OddsRatio_working_3-way'!Y44)/3)</f>
        <v>0.55432406268489065</v>
      </c>
      <c r="AG44" s="11">
        <f>-'OddsRatio_working_3-way'!U44/(3*'OddsRatio_working_3-way'!X44^(1/3))*COS(('OddsRatio_working_3-way'!Y44+2*PI())/3)</f>
        <v>-0.44587873835061304</v>
      </c>
      <c r="AH44" s="11">
        <f>-'OddsRatio_working_3-way'!U44/(3*'OddsRatio_working_3-way'!X44^(1/3))*COS(('OddsRatio_working_3-way'!Y44+4*PI())/3)</f>
        <v>-0.10844532433427778</v>
      </c>
      <c r="AI44" s="11">
        <f>'OddsRatio_working_3-way'!U44/(3*'OddsRatio_working_3-way'!X44^(1/3))*SIN(('OddsRatio_working_3-way'!Y44)/3)</f>
        <v>-0.19481727241590571</v>
      </c>
      <c r="AJ44" s="11">
        <f>'OddsRatio_working_3-way'!U44/(3*'OddsRatio_working_3-way'!X44^(1/3))*SIN(('OddsRatio_working_3-way'!Y44+2*PI())/3)</f>
        <v>-0.38265008400616007</v>
      </c>
      <c r="AK44" s="11">
        <f>'OddsRatio_working_3-way'!U44/(3*'OddsRatio_working_3-way'!X44^(1/3))*SIN(('OddsRatio_working_3-way'!Y44+4*PI())/3)</f>
        <v>0.5774673564220657</v>
      </c>
      <c r="AL44" s="11">
        <f>'OddsRatio_working_3-way'!Z44+'OddsRatio_working_3-way'!AF44</f>
        <v>1.1086481253697813</v>
      </c>
      <c r="AM44" s="11">
        <f>'OddsRatio_working_3-way'!AA44+'OddsRatio_working_3-way'!AG44</f>
        <v>-0.89175747670122607</v>
      </c>
      <c r="AN44" s="11">
        <f>'OddsRatio_working_3-way'!AB44+'OddsRatio_working_3-way'!AH44</f>
        <v>-0.21689064866855556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1.1086481253697813</v>
      </c>
      <c r="AS44" s="11">
        <f>IF(('OddsRatio_working_3-way'!X44=0),IF(Q44&gt;0,-Q44^(1/3),(-Q44)^(1/3)),'OddsRatio_working_3-way'!AM44-'OddsRatio_working_3-way'!R44/3)</f>
        <v>-0.89175747670122607</v>
      </c>
      <c r="AT44" s="11">
        <f>IF(('OddsRatio_working_3-way'!X44=0),IF(Q44&gt;0,-Q44^(1/3),(-Q44)^(1/3)),'OddsRatio_working_3-way'!AN44-'OddsRatio_working_3-way'!R44/3)</f>
        <v>-0.21689064866855556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1.97</v>
      </c>
      <c r="B45" s="4">
        <f>IF('True_Odds_Calculator_3-way'!B44="","",'True_Odds_Calculator_3-way'!B44)</f>
        <v>3.62</v>
      </c>
      <c r="C45" s="4">
        <f>IF('True_Odds_Calculator_3-way'!C44="","",'True_Odds_Calculator_3-way'!C44)</f>
        <v>4.0599999999999996</v>
      </c>
      <c r="D45" s="9">
        <f t="shared" si="13"/>
        <v>0.49566731720949547</v>
      </c>
      <c r="E45" s="9">
        <f t="shared" si="14"/>
        <v>0.26679110177600285</v>
      </c>
      <c r="F45" s="9">
        <f t="shared" si="15"/>
        <v>0.23754158101450179</v>
      </c>
      <c r="G45" s="9">
        <f t="shared" si="16"/>
        <v>1.0489507432970462</v>
      </c>
      <c r="H45" s="9">
        <f t="shared" si="17"/>
        <v>2.0174822209981351</v>
      </c>
      <c r="I45" s="9">
        <f t="shared" si="18"/>
        <v>3.7482509474382604</v>
      </c>
      <c r="J45" s="9">
        <f t="shared" si="19"/>
        <v>4.2097892744889602</v>
      </c>
      <c r="K45" s="11">
        <f t="shared" si="20"/>
        <v>0.50761421319796951</v>
      </c>
      <c r="L45" s="11">
        <f t="shared" si="21"/>
        <v>0.27624309392265195</v>
      </c>
      <c r="M45" s="11">
        <f t="shared" si="22"/>
        <v>0.24630541871921185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-0.26859233935370264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0.2296787495418513</v>
      </c>
      <c r="Q45" s="11">
        <f>2*'OddsRatio_working_3-way'!K45*'OddsRatio_working_3-way'!L45*'OddsRatio_working_3-way'!M45</f>
        <v>6.9076315651684622E-2</v>
      </c>
      <c r="R45" s="11">
        <f t="shared" si="23"/>
        <v>0</v>
      </c>
      <c r="S45" s="11">
        <f t="shared" si="24"/>
        <v>-0.85512025433976735</v>
      </c>
      <c r="T45" s="11">
        <f t="shared" si="25"/>
        <v>-0.25717902386158425</v>
      </c>
      <c r="U45" s="11">
        <f>'OddsRatio_working_3-way'!S45-'OddsRatio_working_3-way'!R45^2/3</f>
        <v>-0.85512025433976735</v>
      </c>
      <c r="V45" s="11">
        <f>'OddsRatio_working_3-way'!S45*'OddsRatio_working_3-way'!R45/3-2*'OddsRatio_working_3-way'!R45^3/27-'OddsRatio_working_3-way'!T45</f>
        <v>0.25717902386158425</v>
      </c>
      <c r="W45" s="11">
        <f>'OddsRatio_working_3-way'!V45^2+4*'OddsRatio_working_3-way'!U45^3/27</f>
        <v>-2.6494525816071091E-2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0.15218046534498803</v>
      </c>
      <c r="Y45" s="11">
        <f>IF('OddsRatio_working_3-way'!W45&gt;=0,IF('OddsRatio_working_3-way'!V45+SQRT('OddsRatio_working_3-way'!W45)&gt;0,0,PI()),ACOS('OddsRatio_working_3-way'!V45/(2*'OddsRatio_working_3-way'!X45)))</f>
        <v>0.5642677923567001</v>
      </c>
      <c r="Z45" s="11">
        <f>'OddsRatio_working_3-way'!X45^(1/3)*COS('OddsRatio_working_3-way'!Y45/3)</f>
        <v>0.52447537164852309</v>
      </c>
      <c r="AA45" s="11">
        <f>'OddsRatio_working_3-way'!X45^(1/3)*COS(('OddsRatio_working_3-way'!Y45+2*PI())/3)</f>
        <v>-0.34869144216572723</v>
      </c>
      <c r="AB45" s="11">
        <f>'OddsRatio_working_3-way'!X45^(1/3)*COS(('OddsRatio_working_3-way'!Y45+4*PI())/3)</f>
        <v>-0.17578392948279581</v>
      </c>
      <c r="AC45" s="11">
        <f>'OddsRatio_working_3-way'!X45^(1/3)*SIN('OddsRatio_working_3-way'!Y45/3)</f>
        <v>9.9828198992399017E-2</v>
      </c>
      <c r="AD45" s="11">
        <f>'OddsRatio_working_3-way'!X45^(1/3)*SIN(('OddsRatio_working_3-way'!Y45+2*PI())/3)</f>
        <v>0.40429489601070628</v>
      </c>
      <c r="AE45" s="11">
        <f>'OddsRatio_working_3-way'!X45^(1/3)*SIN(('OddsRatio_working_3-way'!Y45+4*PI())/3)</f>
        <v>-0.50412309500310526</v>
      </c>
      <c r="AF45" s="11">
        <f>-'OddsRatio_working_3-way'!U45/(3*'OddsRatio_working_3-way'!X45^(1/3))*COS(('OddsRatio_working_3-way'!Y45)/3)</f>
        <v>0.52447537164852309</v>
      </c>
      <c r="AG45" s="11">
        <f>-'OddsRatio_working_3-way'!U45/(3*'OddsRatio_working_3-way'!X45^(1/3))*COS(('OddsRatio_working_3-way'!Y45+2*PI())/3)</f>
        <v>-0.34869144216572723</v>
      </c>
      <c r="AH45" s="11">
        <f>-'OddsRatio_working_3-way'!U45/(3*'OddsRatio_working_3-way'!X45^(1/3))*COS(('OddsRatio_working_3-way'!Y45+4*PI())/3)</f>
        <v>-0.17578392948279581</v>
      </c>
      <c r="AI45" s="11">
        <f>'OddsRatio_working_3-way'!U45/(3*'OddsRatio_working_3-way'!X45^(1/3))*SIN(('OddsRatio_working_3-way'!Y45)/3)</f>
        <v>-9.9828198992399017E-2</v>
      </c>
      <c r="AJ45" s="11">
        <f>'OddsRatio_working_3-way'!U45/(3*'OddsRatio_working_3-way'!X45^(1/3))*SIN(('OddsRatio_working_3-way'!Y45+2*PI())/3)</f>
        <v>-0.40429489601070628</v>
      </c>
      <c r="AK45" s="11">
        <f>'OddsRatio_working_3-way'!U45/(3*'OddsRatio_working_3-way'!X45^(1/3))*SIN(('OddsRatio_working_3-way'!Y45+4*PI())/3)</f>
        <v>0.50412309500310526</v>
      </c>
      <c r="AL45" s="11">
        <f>'OddsRatio_working_3-way'!Z45+'OddsRatio_working_3-way'!AF45</f>
        <v>1.0489507432970462</v>
      </c>
      <c r="AM45" s="11">
        <f>'OddsRatio_working_3-way'!AA45+'OddsRatio_working_3-way'!AG45</f>
        <v>-0.69738288433145446</v>
      </c>
      <c r="AN45" s="11">
        <f>'OddsRatio_working_3-way'!AB45+'OddsRatio_working_3-way'!AH45</f>
        <v>-0.35156785896559162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1.0489507432970462</v>
      </c>
      <c r="AS45" s="11">
        <f>IF(('OddsRatio_working_3-way'!X45=0),IF(Q45&gt;0,-Q45^(1/3),(-Q45)^(1/3)),'OddsRatio_working_3-way'!AM45-'OddsRatio_working_3-way'!R45/3)</f>
        <v>-0.69738288433145446</v>
      </c>
      <c r="AT45" s="11">
        <f>IF(('OddsRatio_working_3-way'!X45=0),IF(Q45&gt;0,-Q45^(1/3),(-Q45)^(1/3)),'OddsRatio_working_3-way'!AN45-'OddsRatio_working_3-way'!R45/3)</f>
        <v>-0.35156785896559162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2.35</v>
      </c>
      <c r="B46" s="4">
        <f>IF('True_Odds_Calculator_3-way'!B45="","",'True_Odds_Calculator_3-way'!B45)</f>
        <v>3.05</v>
      </c>
      <c r="C46" s="4">
        <f>IF('True_Odds_Calculator_3-way'!C45="","",'True_Odds_Calculator_3-way'!C45)</f>
        <v>3.44</v>
      </c>
      <c r="D46" s="9">
        <f t="shared" si="13"/>
        <v>0.40938892554093953</v>
      </c>
      <c r="E46" s="9">
        <f t="shared" si="14"/>
        <v>0.31340952234386671</v>
      </c>
      <c r="F46" s="9">
        <f t="shared" si="15"/>
        <v>0.27720155211519387</v>
      </c>
      <c r="G46" s="9">
        <f t="shared" si="16"/>
        <v>1.0686407410909302</v>
      </c>
      <c r="H46" s="9">
        <f t="shared" si="17"/>
        <v>2.4426650004727555</v>
      </c>
      <c r="I46" s="9">
        <f t="shared" si="18"/>
        <v>3.190713519236406</v>
      </c>
      <c r="J46" s="9">
        <f t="shared" si="19"/>
        <v>3.6074834082618703</v>
      </c>
      <c r="K46" s="11">
        <f t="shared" si="20"/>
        <v>0.42553191489361702</v>
      </c>
      <c r="L46" s="11">
        <f t="shared" si="21"/>
        <v>0.32786885245901642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-0.27387431964374065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0.23685726105401478</v>
      </c>
      <c r="Q46" s="11">
        <f>2*'OddsRatio_working_3-way'!K46*'OddsRatio_working_3-way'!L46*'OddsRatio_working_3-way'!M46</f>
        <v>8.1115500360963988E-2</v>
      </c>
      <c r="R46" s="11">
        <f t="shared" si="23"/>
        <v>0</v>
      </c>
      <c r="S46" s="11">
        <f t="shared" si="24"/>
        <v>-0.86483924948539115</v>
      </c>
      <c r="T46" s="11">
        <f t="shared" si="25"/>
        <v>-0.29617782516622992</v>
      </c>
      <c r="U46" s="11">
        <f>'OddsRatio_working_3-way'!S46-'OddsRatio_working_3-way'!R46^2/3</f>
        <v>-0.86483924948539115</v>
      </c>
      <c r="V46" s="11">
        <f>'OddsRatio_working_3-way'!S46*'OddsRatio_working_3-way'!R46/3-2*'OddsRatio_working_3-way'!R46^3/27-'OddsRatio_working_3-way'!T46</f>
        <v>0.29617782516622992</v>
      </c>
      <c r="W46" s="11">
        <f>'OddsRatio_working_3-way'!V46^2+4*'OddsRatio_working_3-way'!U46^3/27</f>
        <v>-8.1088972710844226E-3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0.15478226754967953</v>
      </c>
      <c r="Y46" s="11">
        <f>IF('OddsRatio_working_3-way'!W46&gt;=0,IF('OddsRatio_working_3-way'!V46+SQRT('OddsRatio_working_3-way'!W46)&gt;0,0,PI()),ACOS('OddsRatio_working_3-way'!V46/(2*'OddsRatio_working_3-way'!X46)))</f>
        <v>0.29515756770969492</v>
      </c>
      <c r="Z46" s="11">
        <f>'OddsRatio_working_3-way'!X46^(1/3)*COS('OddsRatio_working_3-way'!Y46/3)</f>
        <v>0.53432037054546522</v>
      </c>
      <c r="AA46" s="11">
        <f>'OddsRatio_working_3-way'!X46^(1/3)*COS(('OddsRatio_working_3-way'!Y46+2*PI())/3)</f>
        <v>-0.31283423246000697</v>
      </c>
      <c r="AB46" s="11">
        <f>'OddsRatio_working_3-way'!X46^(1/3)*COS(('OddsRatio_working_3-way'!Y46+4*PI())/3)</f>
        <v>-0.22148613808545861</v>
      </c>
      <c r="AC46" s="11">
        <f>'OddsRatio_working_3-way'!X46^(1/3)*SIN('OddsRatio_working_3-way'!Y46/3)</f>
        <v>5.2739846877105076E-2</v>
      </c>
      <c r="AD46" s="11">
        <f>'OddsRatio_working_3-way'!X46^(1/3)*SIN(('OddsRatio_working_3-way'!Y46+2*PI())/3)</f>
        <v>0.43636509121333489</v>
      </c>
      <c r="AE46" s="11">
        <f>'OddsRatio_working_3-way'!X46^(1/3)*SIN(('OddsRatio_working_3-way'!Y46+4*PI())/3)</f>
        <v>-0.48910493809043976</v>
      </c>
      <c r="AF46" s="11">
        <f>-'OddsRatio_working_3-way'!U46/(3*'OddsRatio_working_3-way'!X46^(1/3))*COS(('OddsRatio_working_3-way'!Y46)/3)</f>
        <v>0.53432037054546511</v>
      </c>
      <c r="AG46" s="11">
        <f>-'OddsRatio_working_3-way'!U46/(3*'OddsRatio_working_3-way'!X46^(1/3))*COS(('OddsRatio_working_3-way'!Y46+2*PI())/3)</f>
        <v>-0.31283423246000691</v>
      </c>
      <c r="AH46" s="11">
        <f>-'OddsRatio_working_3-way'!U46/(3*'OddsRatio_working_3-way'!X46^(1/3))*COS(('OddsRatio_working_3-way'!Y46+4*PI())/3)</f>
        <v>-0.22148613808545856</v>
      </c>
      <c r="AI46" s="11">
        <f>'OddsRatio_working_3-way'!U46/(3*'OddsRatio_working_3-way'!X46^(1/3))*SIN(('OddsRatio_working_3-way'!Y46)/3)</f>
        <v>-5.2739846877105062E-2</v>
      </c>
      <c r="AJ46" s="11">
        <f>'OddsRatio_working_3-way'!U46/(3*'OddsRatio_working_3-way'!X46^(1/3))*SIN(('OddsRatio_working_3-way'!Y46+2*PI())/3)</f>
        <v>-0.43636509121333478</v>
      </c>
      <c r="AK46" s="11">
        <f>'OddsRatio_working_3-way'!U46/(3*'OddsRatio_working_3-way'!X46^(1/3))*SIN(('OddsRatio_working_3-way'!Y46+4*PI())/3)</f>
        <v>0.48910493809043964</v>
      </c>
      <c r="AL46" s="11">
        <f>'OddsRatio_working_3-way'!Z46+'OddsRatio_working_3-way'!AF46</f>
        <v>1.0686407410909302</v>
      </c>
      <c r="AM46" s="11">
        <f>'OddsRatio_working_3-way'!AA46+'OddsRatio_working_3-way'!AG46</f>
        <v>-0.62566846492001393</v>
      </c>
      <c r="AN46" s="11">
        <f>'OddsRatio_working_3-way'!AB46+'OddsRatio_working_3-way'!AH46</f>
        <v>-0.44297227617091717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1.0686407410909302</v>
      </c>
      <c r="AS46" s="11">
        <f>IF(('OddsRatio_working_3-way'!X46=0),IF(Q46&gt;0,-Q46^(1/3),(-Q46)^(1/3)),'OddsRatio_working_3-way'!AM46-'OddsRatio_working_3-way'!R46/3)</f>
        <v>-0.62566846492001393</v>
      </c>
      <c r="AT46" s="11">
        <f>IF(('OddsRatio_working_3-way'!X46=0),IF(Q46&gt;0,-Q46^(1/3),(-Q46)^(1/3)),'OddsRatio_working_3-way'!AN46-'OddsRatio_working_3-way'!R46/3)</f>
        <v>-0.44297227617091717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2.27</v>
      </c>
      <c r="B47" s="4">
        <f>IF('True_Odds_Calculator_3-way'!B46="","",'True_Odds_Calculator_3-way'!B46)</f>
        <v>3.64</v>
      </c>
      <c r="C47" s="4">
        <f>IF('True_Odds_Calculator_3-way'!C46="","",'True_Odds_Calculator_3-way'!C46)</f>
        <v>3.03</v>
      </c>
      <c r="D47" s="9">
        <f t="shared" si="13"/>
        <v>0.42369212580250848</v>
      </c>
      <c r="E47" s="9">
        <f t="shared" si="14"/>
        <v>0.26126636662372099</v>
      </c>
      <c r="F47" s="9">
        <f t="shared" si="15"/>
        <v>0.31504150757377036</v>
      </c>
      <c r="G47" s="9">
        <f t="shared" si="16"/>
        <v>1.0710270502550687</v>
      </c>
      <c r="H47" s="9">
        <f t="shared" si="17"/>
        <v>2.3602043538239377</v>
      </c>
      <c r="I47" s="9">
        <f t="shared" si="18"/>
        <v>3.8275114126733816</v>
      </c>
      <c r="J47" s="9">
        <f t="shared" si="19"/>
        <v>3.1741849120177892</v>
      </c>
      <c r="K47" s="11">
        <f t="shared" si="20"/>
        <v>0.44052863436123346</v>
      </c>
      <c r="L47" s="11">
        <f t="shared" si="21"/>
        <v>0.27472527472527469</v>
      </c>
      <c r="M47" s="11">
        <f t="shared" si="22"/>
        <v>0.33003300330033003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-0.27185280371480036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0.23725565663019316</v>
      </c>
      <c r="Q47" s="11">
        <f>2*'OddsRatio_working_3-way'!K47*'OddsRatio_working_3-way'!L47*'OddsRatio_working_3-way'!M47</f>
        <v>7.9884059471445515E-2</v>
      </c>
      <c r="R47" s="11">
        <f t="shared" si="23"/>
        <v>0</v>
      </c>
      <c r="S47" s="11">
        <f t="shared" si="24"/>
        <v>-0.87273573561925477</v>
      </c>
      <c r="T47" s="11">
        <f t="shared" si="25"/>
        <v>-0.2938504160334191</v>
      </c>
      <c r="U47" s="11">
        <f>'OddsRatio_working_3-way'!S47-'OddsRatio_working_3-way'!R47^2/3</f>
        <v>-0.87273573561925477</v>
      </c>
      <c r="V47" s="11">
        <f>'OddsRatio_working_3-way'!S47*'OddsRatio_working_3-way'!R47/3-2*'OddsRatio_working_3-way'!R47^3/27-'OddsRatio_working_3-way'!T47</f>
        <v>0.2938504160334191</v>
      </c>
      <c r="W47" s="11">
        <f>'OddsRatio_working_3-way'!V47^2+4*'OddsRatio_working_3-way'!U47^3/27</f>
        <v>-1.21311314023861E-2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0.15690697754194968</v>
      </c>
      <c r="Y47" s="11">
        <f>IF('OddsRatio_working_3-way'!W47&gt;=0,IF('OddsRatio_working_3-way'!V47+SQRT('OddsRatio_working_3-way'!W47)&gt;0,0,PI()),ACOS('OddsRatio_working_3-way'!V47/(2*'OddsRatio_working_3-way'!X47)))</f>
        <v>0.35861405383221112</v>
      </c>
      <c r="Z47" s="11">
        <f>'OddsRatio_working_3-way'!X47^(1/3)*COS('OddsRatio_working_3-way'!Y47/3)</f>
        <v>0.53551352512753436</v>
      </c>
      <c r="AA47" s="11">
        <f>'OddsRatio_working_3-way'!X47^(1/3)*COS(('OddsRatio_working_3-way'!Y47+2*PI())/3)</f>
        <v>-0.32346028317893949</v>
      </c>
      <c r="AB47" s="11">
        <f>'OddsRatio_working_3-way'!X47^(1/3)*COS(('OddsRatio_working_3-way'!Y47+4*PI())/3)</f>
        <v>-0.21205324194859501</v>
      </c>
      <c r="AC47" s="11">
        <f>'OddsRatio_working_3-way'!X47^(1/3)*SIN('OddsRatio_working_3-way'!Y47/3)</f>
        <v>6.4320885243959194E-2</v>
      </c>
      <c r="AD47" s="11">
        <f>'OddsRatio_working_3-way'!X47^(1/3)*SIN(('OddsRatio_working_3-way'!Y47+2*PI())/3)</f>
        <v>0.43160787420862146</v>
      </c>
      <c r="AE47" s="11">
        <f>'OddsRatio_working_3-way'!X47^(1/3)*SIN(('OddsRatio_working_3-way'!Y47+4*PI())/3)</f>
        <v>-0.49592875945258058</v>
      </c>
      <c r="AF47" s="11">
        <f>-'OddsRatio_working_3-way'!U47/(3*'OddsRatio_working_3-way'!X47^(1/3))*COS(('OddsRatio_working_3-way'!Y47)/3)</f>
        <v>0.53551352512753436</v>
      </c>
      <c r="AG47" s="11">
        <f>-'OddsRatio_working_3-way'!U47/(3*'OddsRatio_working_3-way'!X47^(1/3))*COS(('OddsRatio_working_3-way'!Y47+2*PI())/3)</f>
        <v>-0.32346028317893949</v>
      </c>
      <c r="AH47" s="11">
        <f>-'OddsRatio_working_3-way'!U47/(3*'OddsRatio_working_3-way'!X47^(1/3))*COS(('OddsRatio_working_3-way'!Y47+4*PI())/3)</f>
        <v>-0.21205324194859501</v>
      </c>
      <c r="AI47" s="11">
        <f>'OddsRatio_working_3-way'!U47/(3*'OddsRatio_working_3-way'!X47^(1/3))*SIN(('OddsRatio_working_3-way'!Y47)/3)</f>
        <v>-6.4320885243959194E-2</v>
      </c>
      <c r="AJ47" s="11">
        <f>'OddsRatio_working_3-way'!U47/(3*'OddsRatio_working_3-way'!X47^(1/3))*SIN(('OddsRatio_working_3-way'!Y47+2*PI())/3)</f>
        <v>-0.43160787420862146</v>
      </c>
      <c r="AK47" s="11">
        <f>'OddsRatio_working_3-way'!U47/(3*'OddsRatio_working_3-way'!X47^(1/3))*SIN(('OddsRatio_working_3-way'!Y47+4*PI())/3)</f>
        <v>0.49592875945258058</v>
      </c>
      <c r="AL47" s="11">
        <f>'OddsRatio_working_3-way'!Z47+'OddsRatio_working_3-way'!AF47</f>
        <v>1.0710270502550687</v>
      </c>
      <c r="AM47" s="11">
        <f>'OddsRatio_working_3-way'!AA47+'OddsRatio_working_3-way'!AG47</f>
        <v>-0.64692056635787898</v>
      </c>
      <c r="AN47" s="11">
        <f>'OddsRatio_working_3-way'!AB47+'OddsRatio_working_3-way'!AH47</f>
        <v>-0.42410648389719002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1.0710270502550687</v>
      </c>
      <c r="AS47" s="11">
        <f>IF(('OddsRatio_working_3-way'!X47=0),IF(Q47&gt;0,-Q47^(1/3),(-Q47)^(1/3)),'OddsRatio_working_3-way'!AM47-'OddsRatio_working_3-way'!R47/3)</f>
        <v>-0.64692056635787898</v>
      </c>
      <c r="AT47" s="11">
        <f>IF(('OddsRatio_working_3-way'!X47=0),IF(Q47&gt;0,-Q47^(1/3),(-Q47)^(1/3)),'OddsRatio_working_3-way'!AN47-'OddsRatio_working_3-way'!R47/3)</f>
        <v>-0.42410648389719002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2.82</v>
      </c>
      <c r="B48" s="4">
        <f>IF('True_Odds_Calculator_3-way'!B47="","",'True_Odds_Calculator_3-way'!B47)</f>
        <v>2.95</v>
      </c>
      <c r="C48" s="4">
        <f>IF('True_Odds_Calculator_3-way'!C47="","",'True_Odds_Calculator_3-way'!C47)</f>
        <v>2.86</v>
      </c>
      <c r="D48" s="9">
        <f t="shared" si="13"/>
        <v>0.34005666806135493</v>
      </c>
      <c r="E48" s="9">
        <f t="shared" si="14"/>
        <v>0.32474841444215852</v>
      </c>
      <c r="F48" s="9">
        <f t="shared" si="15"/>
        <v>0.33519491749648628</v>
      </c>
      <c r="G48" s="9">
        <f t="shared" si="16"/>
        <v>1.0663111780960324</v>
      </c>
      <c r="H48" s="9">
        <f t="shared" si="17"/>
        <v>2.9406863441347793</v>
      </c>
      <c r="I48" s="9">
        <f t="shared" si="18"/>
        <v>3.0793067972872632</v>
      </c>
      <c r="J48" s="9">
        <f t="shared" si="19"/>
        <v>2.9833387912586193</v>
      </c>
      <c r="K48" s="11">
        <f t="shared" si="20"/>
        <v>0.3546099290780142</v>
      </c>
      <c r="L48" s="11">
        <f t="shared" si="21"/>
        <v>0.33898305084745761</v>
      </c>
      <c r="M48" s="11">
        <f t="shared" si="22"/>
        <v>0.34965034965034969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-0.27744811985706308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0.23663078116738412</v>
      </c>
      <c r="Q48" s="11">
        <f>2*'OddsRatio_working_3-way'!K48*'OddsRatio_working_3-way'!L48*'OddsRatio_working_3-way'!M48</f>
        <v>8.4060668265500585E-2</v>
      </c>
      <c r="R48" s="11">
        <f t="shared" si="23"/>
        <v>0</v>
      </c>
      <c r="S48" s="11">
        <f t="shared" si="24"/>
        <v>-0.85288298687802455</v>
      </c>
      <c r="T48" s="11">
        <f t="shared" si="25"/>
        <v>-0.30297797047176722</v>
      </c>
      <c r="U48" s="11">
        <f>'OddsRatio_working_3-way'!S48-'OddsRatio_working_3-way'!R48^2/3</f>
        <v>-0.85288298687802455</v>
      </c>
      <c r="V48" s="11">
        <f>'OddsRatio_working_3-way'!S48*'OddsRatio_working_3-way'!R48/3-2*'OddsRatio_working_3-way'!R48^3/27-'OddsRatio_working_3-way'!T48</f>
        <v>0.30297797047176722</v>
      </c>
      <c r="W48" s="11">
        <f>'OddsRatio_working_3-way'!V48^2+4*'OddsRatio_working_3-way'!U48^3/27</f>
        <v>-1.1473350279481154E-4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0.15158362716169732</v>
      </c>
      <c r="Y48" s="11">
        <f>IF('OddsRatio_working_3-way'!W48&gt;=0,IF('OddsRatio_working_3-way'!V48+SQRT('OddsRatio_working_3-way'!W48)&gt;0,0,PI()),ACOS('OddsRatio_working_3-way'!V48/(2*'OddsRatio_working_3-way'!X48)))</f>
        <v>3.5338916809142029E-2</v>
      </c>
      <c r="Z48" s="11">
        <f>'OddsRatio_working_3-way'!X48^(1/3)*COS('OddsRatio_working_3-way'!Y48/3)</f>
        <v>0.53315558904801619</v>
      </c>
      <c r="AA48" s="11">
        <f>'OddsRatio_working_3-way'!X48^(1/3)*COS(('OddsRatio_working_3-way'!Y48+2*PI())/3)</f>
        <v>-0.2720170150245379</v>
      </c>
      <c r="AB48" s="11">
        <f>'OddsRatio_working_3-way'!X48^(1/3)*COS(('OddsRatio_working_3-way'!Y48+4*PI())/3)</f>
        <v>-0.26113857402347834</v>
      </c>
      <c r="AC48" s="11">
        <f>'OddsRatio_working_3-way'!X48^(1/3)*SIN('OddsRatio_working_3-way'!Y48/3)</f>
        <v>6.2806708403252655E-3</v>
      </c>
      <c r="AD48" s="11">
        <f>'OddsRatio_working_3-way'!X48^(1/3)*SIN(('OddsRatio_working_3-way'!Y48+2*PI())/3)</f>
        <v>0.45858594886507575</v>
      </c>
      <c r="AE48" s="11">
        <f>'OddsRatio_working_3-way'!X48^(1/3)*SIN(('OddsRatio_working_3-way'!Y48+4*PI())/3)</f>
        <v>-0.464866619705401</v>
      </c>
      <c r="AF48" s="11">
        <f>-'OddsRatio_working_3-way'!U48/(3*'OddsRatio_working_3-way'!X48^(1/3))*COS(('OddsRatio_working_3-way'!Y48)/3)</f>
        <v>0.53315558904801608</v>
      </c>
      <c r="AG48" s="11">
        <f>-'OddsRatio_working_3-way'!U48/(3*'OddsRatio_working_3-way'!X48^(1/3))*COS(('OddsRatio_working_3-way'!Y48+2*PI())/3)</f>
        <v>-0.27201701502453784</v>
      </c>
      <c r="AH48" s="11">
        <f>-'OddsRatio_working_3-way'!U48/(3*'OddsRatio_working_3-way'!X48^(1/3))*COS(('OddsRatio_working_3-way'!Y48+4*PI())/3)</f>
        <v>-0.26113857402347829</v>
      </c>
      <c r="AI48" s="11">
        <f>'OddsRatio_working_3-way'!U48/(3*'OddsRatio_working_3-way'!X48^(1/3))*SIN(('OddsRatio_working_3-way'!Y48)/3)</f>
        <v>-6.2806708403252637E-3</v>
      </c>
      <c r="AJ48" s="11">
        <f>'OddsRatio_working_3-way'!U48/(3*'OddsRatio_working_3-way'!X48^(1/3))*SIN(('OddsRatio_working_3-way'!Y48+2*PI())/3)</f>
        <v>-0.45858594886507564</v>
      </c>
      <c r="AK48" s="11">
        <f>'OddsRatio_working_3-way'!U48/(3*'OddsRatio_working_3-way'!X48^(1/3))*SIN(('OddsRatio_working_3-way'!Y48+4*PI())/3)</f>
        <v>0.46486661970540089</v>
      </c>
      <c r="AL48" s="11">
        <f>'OddsRatio_working_3-way'!Z48+'OddsRatio_working_3-way'!AF48</f>
        <v>1.0663111780960324</v>
      </c>
      <c r="AM48" s="11">
        <f>'OddsRatio_working_3-way'!AA48+'OddsRatio_working_3-way'!AG48</f>
        <v>-0.5440340300490758</v>
      </c>
      <c r="AN48" s="11">
        <f>'OddsRatio_working_3-way'!AB48+'OddsRatio_working_3-way'!AH48</f>
        <v>-0.52227714804695657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1.0663111780960324</v>
      </c>
      <c r="AS48" s="11">
        <f>IF(('OddsRatio_working_3-way'!X48=0),IF(Q48&gt;0,-Q48^(1/3),(-Q48)^(1/3)),'OddsRatio_working_3-way'!AM48-'OddsRatio_working_3-way'!R48/3)</f>
        <v>-0.5440340300490758</v>
      </c>
      <c r="AT48" s="11">
        <f>IF(('OddsRatio_working_3-way'!X48=0),IF(Q48&gt;0,-Q48^(1/3),(-Q48)^(1/3)),'OddsRatio_working_3-way'!AN48-'OddsRatio_working_3-way'!R48/3)</f>
        <v>-0.52227714804695657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1.83</v>
      </c>
      <c r="B49" s="4">
        <f>IF('True_Odds_Calculator_3-way'!B48="","",'True_Odds_Calculator_3-way'!B48)</f>
        <v>3.51</v>
      </c>
      <c r="C49" s="4">
        <f>IF('True_Odds_Calculator_3-way'!C48="","",'True_Odds_Calculator_3-way'!C48)</f>
        <v>4.67</v>
      </c>
      <c r="D49" s="9">
        <f t="shared" si="13"/>
        <v>0.5280269144023666</v>
      </c>
      <c r="E49" s="9">
        <f t="shared" si="14"/>
        <v>0.27004642716156746</v>
      </c>
      <c r="F49" s="9">
        <f t="shared" si="15"/>
        <v>0.2019266584360658</v>
      </c>
      <c r="G49" s="9">
        <f t="shared" si="16"/>
        <v>1.0769191044891722</v>
      </c>
      <c r="H49" s="9">
        <f t="shared" si="17"/>
        <v>1.8938428567260133</v>
      </c>
      <c r="I49" s="9">
        <f t="shared" si="18"/>
        <v>3.7030669522678221</v>
      </c>
      <c r="J49" s="9">
        <f t="shared" si="19"/>
        <v>4.9522931134752612</v>
      </c>
      <c r="K49" s="11">
        <f t="shared" si="20"/>
        <v>0.54644808743169393</v>
      </c>
      <c r="L49" s="11">
        <f t="shared" si="21"/>
        <v>0.28490028490028491</v>
      </c>
      <c r="M49" s="11">
        <f t="shared" si="22"/>
        <v>0.21413276231263384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-0.25488412751608824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0.23369150807397487</v>
      </c>
      <c r="Q49" s="11">
        <f>2*'OddsRatio_working_3-way'!K49*'OddsRatio_working_3-way'!L49*'OddsRatio_working_3-way'!M49</f>
        <v>6.6673754086726086E-2</v>
      </c>
      <c r="R49" s="11">
        <f t="shared" si="23"/>
        <v>0</v>
      </c>
      <c r="S49" s="11">
        <f t="shared" si="24"/>
        <v>-0.91685390671972822</v>
      </c>
      <c r="T49" s="11">
        <f t="shared" si="25"/>
        <v>-0.26158456682445891</v>
      </c>
      <c r="U49" s="11">
        <f>'OddsRatio_working_3-way'!S49-'OddsRatio_working_3-way'!R49^2/3</f>
        <v>-0.91685390671972822</v>
      </c>
      <c r="V49" s="11">
        <f>'OddsRatio_working_3-way'!S49*'OddsRatio_working_3-way'!R49/3-2*'OddsRatio_working_3-way'!R49^3/27-'OddsRatio_working_3-way'!T49</f>
        <v>0.26158456682445891</v>
      </c>
      <c r="W49" s="11">
        <f>'OddsRatio_working_3-way'!V49^2+4*'OddsRatio_working_3-way'!U49^3/27</f>
        <v>-4.5755251734829028E-2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0.16895394145710899</v>
      </c>
      <c r="Y49" s="11">
        <f>IF('OddsRatio_working_3-way'!W49&gt;=0,IF('OddsRatio_working_3-way'!V49+SQRT('OddsRatio_working_3-way'!W49)&gt;0,0,PI()),ACOS('OddsRatio_working_3-way'!V49/(2*'OddsRatio_working_3-way'!X49)))</f>
        <v>0.68545703136322034</v>
      </c>
      <c r="Z49" s="11">
        <f>'OddsRatio_working_3-way'!X49^(1/3)*COS('OddsRatio_working_3-way'!Y49/3)</f>
        <v>0.53845955224458608</v>
      </c>
      <c r="AA49" s="11">
        <f>'OddsRatio_working_3-way'!X49^(1/3)*COS(('OddsRatio_working_3-way'!Y49+2*PI())/3)</f>
        <v>-0.37767081829430454</v>
      </c>
      <c r="AB49" s="11">
        <f>'OddsRatio_working_3-way'!X49^(1/3)*COS(('OddsRatio_working_3-way'!Y49+4*PI())/3)</f>
        <v>-0.16078873395028143</v>
      </c>
      <c r="AC49" s="11">
        <f>'OddsRatio_working_3-way'!X49^(1/3)*SIN('OddsRatio_working_3-way'!Y49/3)</f>
        <v>0.12521692977842891</v>
      </c>
      <c r="AD49" s="11">
        <f>'OddsRatio_working_3-way'!X49^(1/3)*SIN(('OddsRatio_working_3-way'!Y49+2*PI())/3)</f>
        <v>0.40371118626499125</v>
      </c>
      <c r="AE49" s="11">
        <f>'OddsRatio_working_3-way'!X49^(1/3)*SIN(('OddsRatio_working_3-way'!Y49+4*PI())/3)</f>
        <v>-0.52892811604342016</v>
      </c>
      <c r="AF49" s="11">
        <f>-'OddsRatio_working_3-way'!U49/(3*'OddsRatio_working_3-way'!X49^(1/3))*COS(('OddsRatio_working_3-way'!Y49)/3)</f>
        <v>0.53845955224458608</v>
      </c>
      <c r="AG49" s="11">
        <f>-'OddsRatio_working_3-way'!U49/(3*'OddsRatio_working_3-way'!X49^(1/3))*COS(('OddsRatio_working_3-way'!Y49+2*PI())/3)</f>
        <v>-0.37767081829430454</v>
      </c>
      <c r="AH49" s="11">
        <f>-'OddsRatio_working_3-way'!U49/(3*'OddsRatio_working_3-way'!X49^(1/3))*COS(('OddsRatio_working_3-way'!Y49+4*PI())/3)</f>
        <v>-0.16078873395028143</v>
      </c>
      <c r="AI49" s="11">
        <f>'OddsRatio_working_3-way'!U49/(3*'OddsRatio_working_3-way'!X49^(1/3))*SIN(('OddsRatio_working_3-way'!Y49)/3)</f>
        <v>-0.12521692977842891</v>
      </c>
      <c r="AJ49" s="11">
        <f>'OddsRatio_working_3-way'!U49/(3*'OddsRatio_working_3-way'!X49^(1/3))*SIN(('OddsRatio_working_3-way'!Y49+2*PI())/3)</f>
        <v>-0.40371118626499125</v>
      </c>
      <c r="AK49" s="11">
        <f>'OddsRatio_working_3-way'!U49/(3*'OddsRatio_working_3-way'!X49^(1/3))*SIN(('OddsRatio_working_3-way'!Y49+4*PI())/3)</f>
        <v>0.52892811604342016</v>
      </c>
      <c r="AL49" s="11">
        <f>'OddsRatio_working_3-way'!Z49+'OddsRatio_working_3-way'!AF49</f>
        <v>1.0769191044891722</v>
      </c>
      <c r="AM49" s="11">
        <f>'OddsRatio_working_3-way'!AA49+'OddsRatio_working_3-way'!AG49</f>
        <v>-0.75534163658860909</v>
      </c>
      <c r="AN49" s="11">
        <f>'OddsRatio_working_3-way'!AB49+'OddsRatio_working_3-way'!AH49</f>
        <v>-0.32157746790056285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1.0769191044891722</v>
      </c>
      <c r="AS49" s="11">
        <f>IF(('OddsRatio_working_3-way'!X49=0),IF(Q49&gt;0,-Q49^(1/3),(-Q49)^(1/3)),'OddsRatio_working_3-way'!AM49-'OddsRatio_working_3-way'!R49/3)</f>
        <v>-0.75534163658860909</v>
      </c>
      <c r="AT49" s="11">
        <f>IF(('OddsRatio_working_3-way'!X49=0),IF(Q49&gt;0,-Q49^(1/3),(-Q49)^(1/3)),'OddsRatio_working_3-way'!AN49-'OddsRatio_working_3-way'!R49/3)</f>
        <v>-0.32157746790056285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1.5</v>
      </c>
      <c r="B50" s="4">
        <f>IF('True_Odds_Calculator_3-way'!B49="","",'True_Odds_Calculator_3-way'!B49)</f>
        <v>4.87</v>
      </c>
      <c r="C50" s="4">
        <f>IF('True_Odds_Calculator_3-way'!C49="","",'True_Odds_Calculator_3-way'!C49)</f>
        <v>6.27</v>
      </c>
      <c r="D50" s="9">
        <f t="shared" si="13"/>
        <v>0.6529667547282042</v>
      </c>
      <c r="E50" s="9">
        <f t="shared" si="14"/>
        <v>0.19555733998124109</v>
      </c>
      <c r="F50" s="9">
        <f t="shared" si="15"/>
        <v>0.1514759052905546</v>
      </c>
      <c r="G50" s="9">
        <f t="shared" si="16"/>
        <v>1.0629430756126241</v>
      </c>
      <c r="H50" s="9">
        <f t="shared" si="17"/>
        <v>1.5314715378063122</v>
      </c>
      <c r="I50" s="9">
        <f t="shared" si="18"/>
        <v>5.113589702620855</v>
      </c>
      <c r="J50" s="9">
        <f t="shared" si="19"/>
        <v>6.6017100084785287</v>
      </c>
      <c r="K50" s="11">
        <f t="shared" si="20"/>
        <v>0.66666666666666663</v>
      </c>
      <c r="L50" s="11">
        <f t="shared" si="21"/>
        <v>0.20533880903490759</v>
      </c>
      <c r="M50" s="11">
        <f t="shared" si="22"/>
        <v>0.15948963317384371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-0.22264032304019332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0.21046955014316954</v>
      </c>
      <c r="Q50" s="11">
        <f>2*'OddsRatio_working_3-way'!K50*'OddsRatio_working_3-way'!L50*'OddsRatio_working_3-way'!M50</f>
        <v>4.3665881772441809E-2</v>
      </c>
      <c r="R50" s="11">
        <f t="shared" si="23"/>
        <v>0</v>
      </c>
      <c r="S50" s="11">
        <f t="shared" si="24"/>
        <v>-0.94533437280888877</v>
      </c>
      <c r="T50" s="11">
        <f t="shared" si="25"/>
        <v>-0.19612746323835864</v>
      </c>
      <c r="U50" s="11">
        <f>'OddsRatio_working_3-way'!S50-'OddsRatio_working_3-way'!R50^2/3</f>
        <v>-0.94533437280888877</v>
      </c>
      <c r="V50" s="11">
        <f>'OddsRatio_working_3-way'!S50*'OddsRatio_working_3-way'!R50/3-2*'OddsRatio_working_3-way'!R50^3/27-'OddsRatio_working_3-way'!T50</f>
        <v>0.19612746323835864</v>
      </c>
      <c r="W50" s="11">
        <f>'OddsRatio_working_3-way'!V50^2+4*'OddsRatio_working_3-way'!U50^3/27</f>
        <v>-8.6690277695246315E-2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0.17688715296168347</v>
      </c>
      <c r="Y50" s="11">
        <f>IF('OddsRatio_working_3-way'!W50&gt;=0,IF('OddsRatio_working_3-way'!V50+SQRT('OddsRatio_working_3-way'!W50)&gt;0,0,PI()),ACOS('OddsRatio_working_3-way'!V50/(2*'OddsRatio_working_3-way'!X50)))</f>
        <v>0.98317149341486232</v>
      </c>
      <c r="Z50" s="11">
        <f>'OddsRatio_working_3-way'!X50^(1/3)*COS('OddsRatio_working_3-way'!Y50/3)</f>
        <v>0.53147153780631207</v>
      </c>
      <c r="AA50" s="11">
        <f>'OddsRatio_working_3-way'!X50^(1/3)*COS(('OddsRatio_working_3-way'!Y50+2*PI())/3)</f>
        <v>-0.42221930343176883</v>
      </c>
      <c r="AB50" s="11">
        <f>'OddsRatio_working_3-way'!X50^(1/3)*COS(('OddsRatio_working_3-way'!Y50+4*PI())/3)</f>
        <v>-0.10925223437454336</v>
      </c>
      <c r="AC50" s="11">
        <f>'OddsRatio_working_3-way'!X50^(1/3)*SIN('OddsRatio_working_3-way'!Y50/3)</f>
        <v>0.18069162156767737</v>
      </c>
      <c r="AD50" s="11">
        <f>'OddsRatio_working_3-way'!X50^(1/3)*SIN(('OddsRatio_working_3-way'!Y50+2*PI())/3)</f>
        <v>0.3699220423448093</v>
      </c>
      <c r="AE50" s="11">
        <f>'OddsRatio_working_3-way'!X50^(1/3)*SIN(('OddsRatio_working_3-way'!Y50+4*PI())/3)</f>
        <v>-0.55061366391248656</v>
      </c>
      <c r="AF50" s="11">
        <f>-'OddsRatio_working_3-way'!U50/(3*'OddsRatio_working_3-way'!X50^(1/3))*COS(('OddsRatio_working_3-way'!Y50)/3)</f>
        <v>0.53147153780631207</v>
      </c>
      <c r="AG50" s="11">
        <f>-'OddsRatio_working_3-way'!U50/(3*'OddsRatio_working_3-way'!X50^(1/3))*COS(('OddsRatio_working_3-way'!Y50+2*PI())/3)</f>
        <v>-0.42221930343176883</v>
      </c>
      <c r="AH50" s="11">
        <f>-'OddsRatio_working_3-way'!U50/(3*'OddsRatio_working_3-way'!X50^(1/3))*COS(('OddsRatio_working_3-way'!Y50+4*PI())/3)</f>
        <v>-0.10925223437454336</v>
      </c>
      <c r="AI50" s="11">
        <f>'OddsRatio_working_3-way'!U50/(3*'OddsRatio_working_3-way'!X50^(1/3))*SIN(('OddsRatio_working_3-way'!Y50)/3)</f>
        <v>-0.18069162156767737</v>
      </c>
      <c r="AJ50" s="11">
        <f>'OddsRatio_working_3-way'!U50/(3*'OddsRatio_working_3-way'!X50^(1/3))*SIN(('OddsRatio_working_3-way'!Y50+2*PI())/3)</f>
        <v>-0.3699220423448093</v>
      </c>
      <c r="AK50" s="11">
        <f>'OddsRatio_working_3-way'!U50/(3*'OddsRatio_working_3-way'!X50^(1/3))*SIN(('OddsRatio_working_3-way'!Y50+4*PI())/3)</f>
        <v>0.55061366391248656</v>
      </c>
      <c r="AL50" s="11">
        <f>'OddsRatio_working_3-way'!Z50+'OddsRatio_working_3-way'!AF50</f>
        <v>1.0629430756126241</v>
      </c>
      <c r="AM50" s="11">
        <f>'OddsRatio_working_3-way'!AA50+'OddsRatio_working_3-way'!AG50</f>
        <v>-0.84443860686353767</v>
      </c>
      <c r="AN50" s="11">
        <f>'OddsRatio_working_3-way'!AB50+'OddsRatio_working_3-way'!AH50</f>
        <v>-0.21850446874908672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1.0629430756126241</v>
      </c>
      <c r="AS50" s="11">
        <f>IF(('OddsRatio_working_3-way'!X50=0),IF(Q50&gt;0,-Q50^(1/3),(-Q50)^(1/3)),'OddsRatio_working_3-way'!AM50-'OddsRatio_working_3-way'!R50/3)</f>
        <v>-0.84443860686353767</v>
      </c>
      <c r="AT50" s="11">
        <f>IF(('OddsRatio_working_3-way'!X50=0),IF(Q50&gt;0,-Q50^(1/3),(-Q50)^(1/3)),'OddsRatio_working_3-way'!AN50-'OddsRatio_working_3-way'!R50/3)</f>
        <v>-0.21850446874908672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1.47</v>
      </c>
      <c r="B51" s="4">
        <f>IF('True_Odds_Calculator_3-way'!B50="","",'True_Odds_Calculator_3-way'!B50)</f>
        <v>4.8600000000000003</v>
      </c>
      <c r="C51" s="4">
        <f>IF('True_Odds_Calculator_3-way'!C50="","",'True_Odds_Calculator_3-way'!C50)</f>
        <v>6.96</v>
      </c>
      <c r="D51" s="9">
        <f t="shared" si="13"/>
        <v>0.66723284874126443</v>
      </c>
      <c r="E51" s="9">
        <f t="shared" si="14"/>
        <v>0.19623505254740445</v>
      </c>
      <c r="F51" s="9">
        <f t="shared" si="15"/>
        <v>0.13653209871133135</v>
      </c>
      <c r="G51" s="9">
        <f t="shared" si="16"/>
        <v>1.0611216410879492</v>
      </c>
      <c r="H51" s="9">
        <f t="shared" si="17"/>
        <v>1.4987271713113364</v>
      </c>
      <c r="I51" s="9">
        <f t="shared" si="18"/>
        <v>5.0959295345994837</v>
      </c>
      <c r="J51" s="9">
        <f t="shared" si="19"/>
        <v>7.3242849808841761</v>
      </c>
      <c r="K51" s="11">
        <f t="shared" si="20"/>
        <v>0.68027210884353739</v>
      </c>
      <c r="L51" s="11">
        <f t="shared" si="21"/>
        <v>0.20576131687242796</v>
      </c>
      <c r="M51" s="11">
        <f t="shared" si="22"/>
        <v>0.14367816091954022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-0.21745458980148535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0.20694385317629246</v>
      </c>
      <c r="Q51" s="11">
        <f>2*'OddsRatio_working_3-way'!K51*'OddsRatio_working_3-way'!L51*'OddsRatio_working_3-way'!M51</f>
        <v>4.0222323260698245E-2</v>
      </c>
      <c r="R51" s="11">
        <f t="shared" si="23"/>
        <v>0</v>
      </c>
      <c r="S51" s="11">
        <f t="shared" si="24"/>
        <v>-0.95166468256757353</v>
      </c>
      <c r="T51" s="11">
        <f t="shared" si="25"/>
        <v>-0.18496884014918824</v>
      </c>
      <c r="U51" s="11">
        <f>'OddsRatio_working_3-way'!S51-'OddsRatio_working_3-way'!R51^2/3</f>
        <v>-0.95166468256757353</v>
      </c>
      <c r="V51" s="11">
        <f>'OddsRatio_working_3-way'!S51*'OddsRatio_working_3-way'!R51/3-2*'OddsRatio_working_3-way'!R51^3/27-'OddsRatio_working_3-way'!T51</f>
        <v>0.18496884014918824</v>
      </c>
      <c r="W51" s="11">
        <f>'OddsRatio_working_3-way'!V51^2+4*'OddsRatio_working_3-way'!U51^3/27</f>
        <v>-9.3473940098866282E-2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0.17866687712402252</v>
      </c>
      <c r="Y51" s="11">
        <f>IF('OddsRatio_working_3-way'!W51&gt;=0,IF('OddsRatio_working_3-way'!V51+SQRT('OddsRatio_working_3-way'!W51)&gt;0,0,PI()),ACOS('OddsRatio_working_3-way'!V51/(2*'OddsRatio_working_3-way'!X51)))</f>
        <v>1.02671058152348</v>
      </c>
      <c r="Z51" s="11">
        <f>'OddsRatio_working_3-way'!X51^(1/3)*COS('OddsRatio_working_3-way'!Y51/3)</f>
        <v>0.53056082054397458</v>
      </c>
      <c r="AA51" s="11">
        <f>'OddsRatio_working_3-way'!X51^(1/3)*COS(('OddsRatio_working_3-way'!Y51+2*PI())/3)</f>
        <v>-0.42897244556897907</v>
      </c>
      <c r="AB51" s="11">
        <f>'OddsRatio_working_3-way'!X51^(1/3)*COS(('OddsRatio_working_3-way'!Y51+4*PI())/3)</f>
        <v>-0.10158837497499576</v>
      </c>
      <c r="AC51" s="11">
        <f>'OddsRatio_working_3-way'!X51^(1/3)*SIN('OddsRatio_working_3-way'!Y51/3)</f>
        <v>0.18901528128583198</v>
      </c>
      <c r="AD51" s="11">
        <f>'OddsRatio_working_3-way'!X51^(1/3)*SIN(('OddsRatio_working_3-way'!Y51+2*PI())/3)</f>
        <v>0.36497150820088287</v>
      </c>
      <c r="AE51" s="11">
        <f>'OddsRatio_working_3-way'!X51^(1/3)*SIN(('OddsRatio_working_3-way'!Y51+4*PI())/3)</f>
        <v>-0.55398678948671465</v>
      </c>
      <c r="AF51" s="11">
        <f>-'OddsRatio_working_3-way'!U51/(3*'OddsRatio_working_3-way'!X51^(1/3))*COS(('OddsRatio_working_3-way'!Y51)/3)</f>
        <v>0.53056082054397458</v>
      </c>
      <c r="AG51" s="11">
        <f>-'OddsRatio_working_3-way'!U51/(3*'OddsRatio_working_3-way'!X51^(1/3))*COS(('OddsRatio_working_3-way'!Y51+2*PI())/3)</f>
        <v>-0.42897244556897907</v>
      </c>
      <c r="AH51" s="11">
        <f>-'OddsRatio_working_3-way'!U51/(3*'OddsRatio_working_3-way'!X51^(1/3))*COS(('OddsRatio_working_3-way'!Y51+4*PI())/3)</f>
        <v>-0.10158837497499576</v>
      </c>
      <c r="AI51" s="11">
        <f>'OddsRatio_working_3-way'!U51/(3*'OddsRatio_working_3-way'!X51^(1/3))*SIN(('OddsRatio_working_3-way'!Y51)/3)</f>
        <v>-0.18901528128583198</v>
      </c>
      <c r="AJ51" s="11">
        <f>'OddsRatio_working_3-way'!U51/(3*'OddsRatio_working_3-way'!X51^(1/3))*SIN(('OddsRatio_working_3-way'!Y51+2*PI())/3)</f>
        <v>-0.36497150820088287</v>
      </c>
      <c r="AK51" s="11">
        <f>'OddsRatio_working_3-way'!U51/(3*'OddsRatio_working_3-way'!X51^(1/3))*SIN(('OddsRatio_working_3-way'!Y51+4*PI())/3)</f>
        <v>0.55398678948671465</v>
      </c>
      <c r="AL51" s="11">
        <f>'OddsRatio_working_3-way'!Z51+'OddsRatio_working_3-way'!AF51</f>
        <v>1.0611216410879492</v>
      </c>
      <c r="AM51" s="11">
        <f>'OddsRatio_working_3-way'!AA51+'OddsRatio_working_3-way'!AG51</f>
        <v>-0.85794489113795813</v>
      </c>
      <c r="AN51" s="11">
        <f>'OddsRatio_working_3-way'!AB51+'OddsRatio_working_3-way'!AH51</f>
        <v>-0.20317674994999152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1.0611216410879492</v>
      </c>
      <c r="AS51" s="11">
        <f>IF(('OddsRatio_working_3-way'!X51=0),IF(Q51&gt;0,-Q51^(1/3),(-Q51)^(1/3)),'OddsRatio_working_3-way'!AM51-'OddsRatio_working_3-way'!R51/3)</f>
        <v>-0.85794489113795813</v>
      </c>
      <c r="AT51" s="11">
        <f>IF(('OddsRatio_working_3-way'!X51=0),IF(Q51&gt;0,-Q51^(1/3),(-Q51)^(1/3)),'OddsRatio_working_3-way'!AN51-'OddsRatio_working_3-way'!R51/3)</f>
        <v>-0.20317674994999152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1.94</v>
      </c>
      <c r="B52" s="4">
        <f>IF('True_Odds_Calculator_3-way'!B51="","",'True_Odds_Calculator_3-way'!B51)</f>
        <v>3.83</v>
      </c>
      <c r="C52" s="4">
        <f>IF('True_Odds_Calculator_3-way'!C51="","",'True_Odds_Calculator_3-way'!C51)</f>
        <v>3.96</v>
      </c>
      <c r="D52" s="9">
        <f t="shared" si="13"/>
        <v>0.50387628058879597</v>
      </c>
      <c r="E52" s="9">
        <f t="shared" si="14"/>
        <v>0.25225025574989129</v>
      </c>
      <c r="F52" s="9">
        <f t="shared" si="15"/>
        <v>0.24387346366131274</v>
      </c>
      <c r="G52" s="9">
        <f t="shared" si="16"/>
        <v>1.0474618695014617</v>
      </c>
      <c r="H52" s="9">
        <f t="shared" si="17"/>
        <v>1.9846141573313734</v>
      </c>
      <c r="I52" s="9">
        <f t="shared" si="18"/>
        <v>3.9643170906891378</v>
      </c>
      <c r="J52" s="9">
        <f t="shared" si="19"/>
        <v>4.1004871337243269</v>
      </c>
      <c r="K52" s="11">
        <f t="shared" si="20"/>
        <v>0.51546391752577325</v>
      </c>
      <c r="L52" s="11">
        <f t="shared" si="21"/>
        <v>0.2610966057441253</v>
      </c>
      <c r="M52" s="11">
        <f t="shared" si="22"/>
        <v>0.25252525252525254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-0.26761491255044589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0.2287280220579459</v>
      </c>
      <c r="Q52" s="11">
        <f>2*'OddsRatio_working_3-way'!K52*'OddsRatio_working_3-way'!L52*'OddsRatio_working_3-way'!M52</f>
        <v>6.7972666287651085E-2</v>
      </c>
      <c r="R52" s="11">
        <f t="shared" si="23"/>
        <v>0</v>
      </c>
      <c r="S52" s="11">
        <f t="shared" si="24"/>
        <v>-0.85469086859959742</v>
      </c>
      <c r="T52" s="11">
        <f t="shared" si="25"/>
        <v>-0.2539943145912622</v>
      </c>
      <c r="U52" s="11">
        <f>'OddsRatio_working_3-way'!S52-'OddsRatio_working_3-way'!R52^2/3</f>
        <v>-0.85469086859959742</v>
      </c>
      <c r="V52" s="11">
        <f>'OddsRatio_working_3-way'!S52*'OddsRatio_working_3-way'!R52/3-2*'OddsRatio_working_3-way'!R52^3/27-'OddsRatio_working_3-way'!T52</f>
        <v>0.2539943145912622</v>
      </c>
      <c r="W52" s="11">
        <f>'OddsRatio_working_3-way'!V52^2+4*'OddsRatio_working_3-way'!U52^3/27</f>
        <v>-2.7982987672592274E-2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0.15206585704660772</v>
      </c>
      <c r="Y52" s="11">
        <f>IF('OddsRatio_working_3-way'!W52&gt;=0,IF('OddsRatio_working_3-way'!V52+SQRT('OddsRatio_working_3-way'!W52)&gt;0,0,PI()),ACOS('OddsRatio_working_3-way'!V52/(2*'OddsRatio_working_3-way'!X52)))</f>
        <v>0.5823985720311704</v>
      </c>
      <c r="Z52" s="11">
        <f>'OddsRatio_working_3-way'!X52^(1/3)*COS('OddsRatio_working_3-way'!Y52/3)</f>
        <v>0.52373093475073085</v>
      </c>
      <c r="AA52" s="11">
        <f>'OddsRatio_working_3-way'!X52^(1/3)*COS(('OddsRatio_working_3-way'!Y52+2*PI())/3)</f>
        <v>-0.35104028522627923</v>
      </c>
      <c r="AB52" s="11">
        <f>'OddsRatio_working_3-way'!X52^(1/3)*COS(('OddsRatio_working_3-way'!Y52+4*PI())/3)</f>
        <v>-0.17269064952445179</v>
      </c>
      <c r="AC52" s="11">
        <f>'OddsRatio_working_3-way'!X52^(1/3)*SIN('OddsRatio_working_3-way'!Y52/3)</f>
        <v>0.10297021018232178</v>
      </c>
      <c r="AD52" s="11">
        <f>'OddsRatio_working_3-way'!X52^(1/3)*SIN(('OddsRatio_working_3-way'!Y52+2*PI())/3)</f>
        <v>0.40207918915074226</v>
      </c>
      <c r="AE52" s="11">
        <f>'OddsRatio_working_3-way'!X52^(1/3)*SIN(('OddsRatio_working_3-way'!Y52+4*PI())/3)</f>
        <v>-0.50504939933306403</v>
      </c>
      <c r="AF52" s="11">
        <f>-'OddsRatio_working_3-way'!U52/(3*'OddsRatio_working_3-way'!X52^(1/3))*COS(('OddsRatio_working_3-way'!Y52)/3)</f>
        <v>0.52373093475073085</v>
      </c>
      <c r="AG52" s="11">
        <f>-'OddsRatio_working_3-way'!U52/(3*'OddsRatio_working_3-way'!X52^(1/3))*COS(('OddsRatio_working_3-way'!Y52+2*PI())/3)</f>
        <v>-0.35104028522627923</v>
      </c>
      <c r="AH52" s="11">
        <f>-'OddsRatio_working_3-way'!U52/(3*'OddsRatio_working_3-way'!X52^(1/3))*COS(('OddsRatio_working_3-way'!Y52+4*PI())/3)</f>
        <v>-0.17269064952445179</v>
      </c>
      <c r="AI52" s="11">
        <f>'OddsRatio_working_3-way'!U52/(3*'OddsRatio_working_3-way'!X52^(1/3))*SIN(('OddsRatio_working_3-way'!Y52)/3)</f>
        <v>-0.10297021018232178</v>
      </c>
      <c r="AJ52" s="11">
        <f>'OddsRatio_working_3-way'!U52/(3*'OddsRatio_working_3-way'!X52^(1/3))*SIN(('OddsRatio_working_3-way'!Y52+2*PI())/3)</f>
        <v>-0.40207918915074226</v>
      </c>
      <c r="AK52" s="11">
        <f>'OddsRatio_working_3-way'!U52/(3*'OddsRatio_working_3-way'!X52^(1/3))*SIN(('OddsRatio_working_3-way'!Y52+4*PI())/3)</f>
        <v>0.50504939933306403</v>
      </c>
      <c r="AL52" s="11">
        <f>'OddsRatio_working_3-way'!Z52+'OddsRatio_working_3-way'!AF52</f>
        <v>1.0474618695014617</v>
      </c>
      <c r="AM52" s="11">
        <f>'OddsRatio_working_3-way'!AA52+'OddsRatio_working_3-way'!AG52</f>
        <v>-0.70208057045255845</v>
      </c>
      <c r="AN52" s="11">
        <f>'OddsRatio_working_3-way'!AB52+'OddsRatio_working_3-way'!AH52</f>
        <v>-0.34538129904890358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1.0474618695014617</v>
      </c>
      <c r="AS52" s="11">
        <f>IF(('OddsRatio_working_3-way'!X52=0),IF(Q52&gt;0,-Q52^(1/3),(-Q52)^(1/3)),'OddsRatio_working_3-way'!AM52-'OddsRatio_working_3-way'!R52/3)</f>
        <v>-0.70208057045255845</v>
      </c>
      <c r="AT52" s="11">
        <f>IF(('OddsRatio_working_3-way'!X52=0),IF(Q52&gt;0,-Q52^(1/3),(-Q52)^(1/3)),'OddsRatio_working_3-way'!AN52-'OddsRatio_working_3-way'!R52/3)</f>
        <v>-0.34538129904890358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2.2200000000000002</v>
      </c>
      <c r="B53" s="4">
        <f>IF('True_Odds_Calculator_3-way'!B52="","",'True_Odds_Calculator_3-way'!B52)</f>
        <v>3.34</v>
      </c>
      <c r="C53" s="4">
        <f>IF('True_Odds_Calculator_3-way'!C52="","",'True_Odds_Calculator_3-way'!C52)</f>
        <v>3.59</v>
      </c>
      <c r="D53" s="9">
        <f t="shared" si="13"/>
        <v>0.43972281048755579</v>
      </c>
      <c r="E53" s="9">
        <f t="shared" si="14"/>
        <v>0.29037011841548288</v>
      </c>
      <c r="F53" s="9">
        <f t="shared" si="15"/>
        <v>0.26990707109696138</v>
      </c>
      <c r="G53" s="9">
        <f t="shared" si="16"/>
        <v>1.0443933928554214</v>
      </c>
      <c r="H53" s="9">
        <f t="shared" si="17"/>
        <v>2.274159939283614</v>
      </c>
      <c r="I53" s="9">
        <f t="shared" si="18"/>
        <v>3.4438805392816851</v>
      </c>
      <c r="J53" s="9">
        <f t="shared" si="19"/>
        <v>3.7049788874955416</v>
      </c>
      <c r="K53" s="11">
        <f t="shared" si="20"/>
        <v>0.4504504504504504</v>
      </c>
      <c r="L53" s="11">
        <f t="shared" si="21"/>
        <v>0.29940119760479045</v>
      </c>
      <c r="M53" s="11">
        <f t="shared" si="22"/>
        <v>0.2785515320334262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-0.27776758460794293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0.23103683470971176</v>
      </c>
      <c r="Q53" s="11">
        <f>2*'OddsRatio_working_3-way'!K53*'OddsRatio_working_3-way'!L53*'OddsRatio_working_3-way'!M53</f>
        <v>7.5133929986898149E-2</v>
      </c>
      <c r="R53" s="11">
        <f t="shared" si="23"/>
        <v>0</v>
      </c>
      <c r="S53" s="11">
        <f t="shared" si="24"/>
        <v>-0.83176312684509379</v>
      </c>
      <c r="T53" s="11">
        <f t="shared" si="25"/>
        <v>-0.27049207377076229</v>
      </c>
      <c r="U53" s="11">
        <f>'OddsRatio_working_3-way'!S53-'OddsRatio_working_3-way'!R53^2/3</f>
        <v>-0.83176312684509379</v>
      </c>
      <c r="V53" s="11">
        <f>'OddsRatio_working_3-way'!S53*'OddsRatio_working_3-way'!R53/3-2*'OddsRatio_working_3-way'!R53^3/27-'OddsRatio_working_3-way'!T53</f>
        <v>0.27049207377076229</v>
      </c>
      <c r="W53" s="11">
        <f>'OddsRatio_working_3-way'!V53^2+4*'OddsRatio_working_3-way'!U53^3/27</f>
        <v>-1.2084201017734303E-2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0.14598815276465227</v>
      </c>
      <c r="Y53" s="11">
        <f>IF('OddsRatio_working_3-way'!W53&gt;=0,IF('OddsRatio_working_3-way'!V53+SQRT('OddsRatio_working_3-way'!W53)&gt;0,0,PI()),ACOS('OddsRatio_working_3-way'!V53/(2*'OddsRatio_working_3-way'!X53)))</f>
        <v>0.38601199818479914</v>
      </c>
      <c r="Z53" s="11">
        <f>'OddsRatio_working_3-way'!X53^(1/3)*COS('OddsRatio_working_3-way'!Y53/3)</f>
        <v>0.5221966964277106</v>
      </c>
      <c r="AA53" s="11">
        <f>'OddsRatio_working_3-way'!X53^(1/3)*COS(('OddsRatio_working_3-way'!Y53+2*PI())/3)</f>
        <v>-0.31961107666897443</v>
      </c>
      <c r="AB53" s="11">
        <f>'OddsRatio_working_3-way'!X53^(1/3)*COS(('OddsRatio_working_3-way'!Y53+4*PI())/3)</f>
        <v>-0.20258561975873607</v>
      </c>
      <c r="AC53" s="11">
        <f>'OddsRatio_working_3-way'!X53^(1/3)*SIN('OddsRatio_working_3-way'!Y53/3)</f>
        <v>6.7564679049165119E-2</v>
      </c>
      <c r="AD53" s="11">
        <f>'OddsRatio_working_3-way'!X53^(1/3)*SIN(('OddsRatio_working_3-way'!Y53+2*PI())/3)</f>
        <v>0.41845326535412553</v>
      </c>
      <c r="AE53" s="11">
        <f>'OddsRatio_working_3-way'!X53^(1/3)*SIN(('OddsRatio_working_3-way'!Y53+4*PI())/3)</f>
        <v>-0.4860179444032906</v>
      </c>
      <c r="AF53" s="11">
        <f>-'OddsRatio_working_3-way'!U53/(3*'OddsRatio_working_3-way'!X53^(1/3))*COS(('OddsRatio_working_3-way'!Y53)/3)</f>
        <v>0.52219669642771072</v>
      </c>
      <c r="AG53" s="11">
        <f>-'OddsRatio_working_3-way'!U53/(3*'OddsRatio_working_3-way'!X53^(1/3))*COS(('OddsRatio_working_3-way'!Y53+2*PI())/3)</f>
        <v>-0.31961107666897448</v>
      </c>
      <c r="AH53" s="11">
        <f>-'OddsRatio_working_3-way'!U53/(3*'OddsRatio_working_3-way'!X53^(1/3))*COS(('OddsRatio_working_3-way'!Y53+4*PI())/3)</f>
        <v>-0.20258561975873612</v>
      </c>
      <c r="AI53" s="11">
        <f>'OddsRatio_working_3-way'!U53/(3*'OddsRatio_working_3-way'!X53^(1/3))*SIN(('OddsRatio_working_3-way'!Y53)/3)</f>
        <v>-6.7564679049165133E-2</v>
      </c>
      <c r="AJ53" s="11">
        <f>'OddsRatio_working_3-way'!U53/(3*'OddsRatio_working_3-way'!X53^(1/3))*SIN(('OddsRatio_working_3-way'!Y53+2*PI())/3)</f>
        <v>-0.41845326535412564</v>
      </c>
      <c r="AK53" s="11">
        <f>'OddsRatio_working_3-way'!U53/(3*'OddsRatio_working_3-way'!X53^(1/3))*SIN(('OddsRatio_working_3-way'!Y53+4*PI())/3)</f>
        <v>0.48601794440329071</v>
      </c>
      <c r="AL53" s="11">
        <f>'OddsRatio_working_3-way'!Z53+'OddsRatio_working_3-way'!AF53</f>
        <v>1.0443933928554214</v>
      </c>
      <c r="AM53" s="11">
        <f>'OddsRatio_working_3-way'!AA53+'OddsRatio_working_3-way'!AG53</f>
        <v>-0.63922215333794896</v>
      </c>
      <c r="AN53" s="11">
        <f>'OddsRatio_working_3-way'!AB53+'OddsRatio_working_3-way'!AH53</f>
        <v>-0.40517123951747219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1.0443933928554214</v>
      </c>
      <c r="AS53" s="11">
        <f>IF(('OddsRatio_working_3-way'!X53=0),IF(Q53&gt;0,-Q53^(1/3),(-Q53)^(1/3)),'OddsRatio_working_3-way'!AM53-'OddsRatio_working_3-way'!R53/3)</f>
        <v>-0.63922215333794896</v>
      </c>
      <c r="AT53" s="11">
        <f>IF(('OddsRatio_working_3-way'!X53=0),IF(Q53&gt;0,-Q53^(1/3),(-Q53)^(1/3)),'OddsRatio_working_3-way'!AN53-'OddsRatio_working_3-way'!R53/3)</f>
        <v>-0.40517123951747219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1.4</v>
      </c>
      <c r="B54" s="4">
        <f>IF('True_Odds_Calculator_3-way'!B53="","",'True_Odds_Calculator_3-way'!B53)</f>
        <v>5.38</v>
      </c>
      <c r="C54" s="4">
        <f>IF('True_Odds_Calculator_3-way'!C53="","",'True_Odds_Calculator_3-way'!C53)</f>
        <v>7.55</v>
      </c>
      <c r="D54" s="9">
        <f t="shared" si="13"/>
        <v>0.69982781696437546</v>
      </c>
      <c r="E54" s="9">
        <f t="shared" si="14"/>
        <v>0.17554004467693915</v>
      </c>
      <c r="F54" s="9">
        <f t="shared" si="15"/>
        <v>0.12463213835868532</v>
      </c>
      <c r="G54" s="9">
        <f t="shared" si="16"/>
        <v>1.0723072724433611</v>
      </c>
      <c r="H54" s="9">
        <f t="shared" si="17"/>
        <v>1.4289229089773445</v>
      </c>
      <c r="I54" s="9">
        <f t="shared" si="18"/>
        <v>5.6967058533019213</v>
      </c>
      <c r="J54" s="9">
        <f t="shared" si="19"/>
        <v>8.0236126345040155</v>
      </c>
      <c r="K54" s="11">
        <f t="shared" si="20"/>
        <v>0.7142857142857143</v>
      </c>
      <c r="L54" s="11">
        <f t="shared" si="21"/>
        <v>0.18587360594795541</v>
      </c>
      <c r="M54" s="11">
        <f t="shared" si="22"/>
        <v>0.13245033112582782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-0.20179859530902144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0.19923821716086421</v>
      </c>
      <c r="Q54" s="11">
        <f>2*'OddsRatio_working_3-way'!K54*'OddsRatio_working_3-way'!L54*'OddsRatio_working_3-way'!M54</f>
        <v>3.5170029507654764E-2</v>
      </c>
      <c r="R54" s="11">
        <f t="shared" si="23"/>
        <v>0</v>
      </c>
      <c r="S54" s="11">
        <f t="shared" si="24"/>
        <v>-0.98731221025480165</v>
      </c>
      <c r="T54" s="11">
        <f t="shared" si="25"/>
        <v>-0.17428282617030924</v>
      </c>
      <c r="U54" s="11">
        <f>'OddsRatio_working_3-way'!S54-'OddsRatio_working_3-way'!R54^2/3</f>
        <v>-0.98731221025480165</v>
      </c>
      <c r="V54" s="11">
        <f>'OddsRatio_working_3-way'!S54*'OddsRatio_working_3-way'!R54/3-2*'OddsRatio_working_3-way'!R54^3/27-'OddsRatio_working_3-way'!T54</f>
        <v>0.17428282617030924</v>
      </c>
      <c r="W54" s="11">
        <f>'OddsRatio_working_3-way'!V54^2+4*'OddsRatio_working_3-way'!U54^3/27</f>
        <v>-0.11220587106649828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0.18879908273374138</v>
      </c>
      <c r="Y54" s="11">
        <f>IF('OddsRatio_working_3-way'!W54&gt;=0,IF('OddsRatio_working_3-way'!V54+SQRT('OddsRatio_working_3-way'!W54)&gt;0,0,PI()),ACOS('OddsRatio_working_3-way'!V54/(2*'OddsRatio_working_3-way'!X54)))</f>
        <v>1.0910475388485537</v>
      </c>
      <c r="Z54" s="11">
        <f>'OddsRatio_working_3-way'!X54^(1/3)*COS('OddsRatio_working_3-way'!Y54/3)</f>
        <v>0.53615363622168055</v>
      </c>
      <c r="AA54" s="11">
        <f>'OddsRatio_working_3-way'!X54^(1/3)*COS(('OddsRatio_working_3-way'!Y54+2*PI())/3)</f>
        <v>-0.44480404108003319</v>
      </c>
      <c r="AB54" s="11">
        <f>'OddsRatio_working_3-way'!X54^(1/3)*COS(('OddsRatio_working_3-way'!Y54+4*PI())/3)</f>
        <v>-9.1349595141647505E-2</v>
      </c>
      <c r="AC54" s="11">
        <f>'OddsRatio_working_3-way'!X54^(1/3)*SIN('OddsRatio_working_3-way'!Y54/3)</f>
        <v>0.20406701950879697</v>
      </c>
      <c r="AD54" s="11">
        <f>'OddsRatio_working_3-way'!X54^(1/3)*SIN(('OddsRatio_working_3-way'!Y54+2*PI())/3)</f>
        <v>0.36228915954497737</v>
      </c>
      <c r="AE54" s="11">
        <f>'OddsRatio_working_3-way'!X54^(1/3)*SIN(('OddsRatio_working_3-way'!Y54+4*PI())/3)</f>
        <v>-0.56635617905377433</v>
      </c>
      <c r="AF54" s="11">
        <f>-'OddsRatio_working_3-way'!U54/(3*'OddsRatio_working_3-way'!X54^(1/3))*COS(('OddsRatio_working_3-way'!Y54)/3)</f>
        <v>0.53615363622168055</v>
      </c>
      <c r="AG54" s="11">
        <f>-'OddsRatio_working_3-way'!U54/(3*'OddsRatio_working_3-way'!X54^(1/3))*COS(('OddsRatio_working_3-way'!Y54+2*PI())/3)</f>
        <v>-0.44480404108003319</v>
      </c>
      <c r="AH54" s="11">
        <f>-'OddsRatio_working_3-way'!U54/(3*'OddsRatio_working_3-way'!X54^(1/3))*COS(('OddsRatio_working_3-way'!Y54+4*PI())/3)</f>
        <v>-9.1349595141647505E-2</v>
      </c>
      <c r="AI54" s="11">
        <f>'OddsRatio_working_3-way'!U54/(3*'OddsRatio_working_3-way'!X54^(1/3))*SIN(('OddsRatio_working_3-way'!Y54)/3)</f>
        <v>-0.20406701950879697</v>
      </c>
      <c r="AJ54" s="11">
        <f>'OddsRatio_working_3-way'!U54/(3*'OddsRatio_working_3-way'!X54^(1/3))*SIN(('OddsRatio_working_3-way'!Y54+2*PI())/3)</f>
        <v>-0.36228915954497737</v>
      </c>
      <c r="AK54" s="11">
        <f>'OddsRatio_working_3-way'!U54/(3*'OddsRatio_working_3-way'!X54^(1/3))*SIN(('OddsRatio_working_3-way'!Y54+4*PI())/3)</f>
        <v>0.56635617905377433</v>
      </c>
      <c r="AL54" s="11">
        <f>'OddsRatio_working_3-way'!Z54+'OddsRatio_working_3-way'!AF54</f>
        <v>1.0723072724433611</v>
      </c>
      <c r="AM54" s="11">
        <f>'OddsRatio_working_3-way'!AA54+'OddsRatio_working_3-way'!AG54</f>
        <v>-0.88960808216006637</v>
      </c>
      <c r="AN54" s="11">
        <f>'OddsRatio_working_3-way'!AB54+'OddsRatio_working_3-way'!AH54</f>
        <v>-0.18269919028329501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1.0723072724433611</v>
      </c>
      <c r="AS54" s="11">
        <f>IF(('OddsRatio_working_3-way'!X54=0),IF(Q54&gt;0,-Q54^(1/3),(-Q54)^(1/3)),'OddsRatio_working_3-way'!AM54-'OddsRatio_working_3-way'!R54/3)</f>
        <v>-0.88960808216006637</v>
      </c>
      <c r="AT54" s="11">
        <f>IF(('OddsRatio_working_3-way'!X54=0),IF(Q54&gt;0,-Q54^(1/3),(-Q54)^(1/3)),'OddsRatio_working_3-way'!AN54-'OddsRatio_working_3-way'!R54/3)</f>
        <v>-0.18269919028329501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1.39</v>
      </c>
      <c r="B55" s="4">
        <f>IF('True_Odds_Calculator_3-way'!B54="","",'True_Odds_Calculator_3-way'!B54)</f>
        <v>5.31</v>
      </c>
      <c r="C55" s="4">
        <f>IF('True_Odds_Calculator_3-way'!C54="","",'True_Odds_Calculator_3-way'!C54)</f>
        <v>7.65</v>
      </c>
      <c r="D55" s="9">
        <f t="shared" si="13"/>
        <v>0.70241225980568622</v>
      </c>
      <c r="E55" s="9">
        <f t="shared" si="14"/>
        <v>0.17599296364827802</v>
      </c>
      <c r="F55" s="9">
        <f t="shared" si="15"/>
        <v>0.12159477654603575</v>
      </c>
      <c r="G55" s="9">
        <f t="shared" si="16"/>
        <v>1.0863214259512151</v>
      </c>
      <c r="H55" s="9">
        <f t="shared" si="17"/>
        <v>1.4236653561209736</v>
      </c>
      <c r="I55" s="9">
        <f t="shared" si="18"/>
        <v>5.6820453458497369</v>
      </c>
      <c r="J55" s="9">
        <f t="shared" si="19"/>
        <v>8.2240374825755804</v>
      </c>
      <c r="K55" s="11">
        <f t="shared" si="20"/>
        <v>0.71942446043165476</v>
      </c>
      <c r="L55" s="11">
        <f t="shared" si="21"/>
        <v>0.18832391713747648</v>
      </c>
      <c r="M55" s="11">
        <f t="shared" si="22"/>
        <v>0.13071895424836602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-0.19796698367460885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0.20101344425733375</v>
      </c>
      <c r="Q55" s="11">
        <f>2*'OddsRatio_working_3-way'!K55*'OddsRatio_working_3-way'!L55*'OddsRatio_working_3-way'!M55</f>
        <v>3.5420871234772472E-2</v>
      </c>
      <c r="R55" s="11">
        <f t="shared" si="23"/>
        <v>0</v>
      </c>
      <c r="S55" s="11">
        <f t="shared" si="24"/>
        <v>-1.0153887306164762</v>
      </c>
      <c r="T55" s="11">
        <f t="shared" si="25"/>
        <v>-0.17892312433770508</v>
      </c>
      <c r="U55" s="11">
        <f>'OddsRatio_working_3-way'!S55-'OddsRatio_working_3-way'!R55^2/3</f>
        <v>-1.0153887306164762</v>
      </c>
      <c r="V55" s="11">
        <f>'OddsRatio_working_3-way'!S55*'OddsRatio_working_3-way'!R55/3-2*'OddsRatio_working_3-way'!R55^3/27-'OddsRatio_working_3-way'!T55</f>
        <v>0.17892312433770508</v>
      </c>
      <c r="W55" s="11">
        <f>'OddsRatio_working_3-way'!V55^2+4*'OddsRatio_working_3-way'!U55^3/27</f>
        <v>-0.12307988967965085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0.19690948053764243</v>
      </c>
      <c r="Y55" s="11">
        <f>IF('OddsRatio_working_3-way'!W55&gt;=0,IF('OddsRatio_working_3-way'!V55+SQRT('OddsRatio_working_3-way'!W55)&gt;0,0,PI()),ACOS('OddsRatio_working_3-way'!V55/(2*'OddsRatio_working_3-way'!X55)))</f>
        <v>1.0991781980695994</v>
      </c>
      <c r="Z55" s="11">
        <f>'OddsRatio_working_3-way'!X55^(1/3)*COS('OddsRatio_working_3-way'!Y55/3)</f>
        <v>0.54316071297560764</v>
      </c>
      <c r="AA55" s="11">
        <f>'OddsRatio_working_3-way'!X55^(1/3)*COS(('OddsRatio_working_3-way'!Y55+2*PI())/3)</f>
        <v>-0.45207831371721757</v>
      </c>
      <c r="AB55" s="11">
        <f>'OddsRatio_working_3-way'!X55^(1/3)*COS(('OddsRatio_working_3-way'!Y55+4*PI())/3)</f>
        <v>-9.1082399258389693E-2</v>
      </c>
      <c r="AC55" s="11">
        <f>'OddsRatio_working_3-way'!X55^(1/3)*SIN('OddsRatio_working_3-way'!Y55/3)</f>
        <v>0.20842108838915935</v>
      </c>
      <c r="AD55" s="11">
        <f>'OddsRatio_working_3-way'!X55^(1/3)*SIN(('OddsRatio_working_3-way'!Y55+2*PI())/3)</f>
        <v>0.36618043157996466</v>
      </c>
      <c r="AE55" s="11">
        <f>'OddsRatio_working_3-way'!X55^(1/3)*SIN(('OddsRatio_working_3-way'!Y55+4*PI())/3)</f>
        <v>-0.5746015199691239</v>
      </c>
      <c r="AF55" s="11">
        <f>-'OddsRatio_working_3-way'!U55/(3*'OddsRatio_working_3-way'!X55^(1/3))*COS(('OddsRatio_working_3-way'!Y55)/3)</f>
        <v>0.54316071297560742</v>
      </c>
      <c r="AG55" s="11">
        <f>-'OddsRatio_working_3-way'!U55/(3*'OddsRatio_working_3-way'!X55^(1/3))*COS(('OddsRatio_working_3-way'!Y55+2*PI())/3)</f>
        <v>-0.45207831371721741</v>
      </c>
      <c r="AH55" s="11">
        <f>-'OddsRatio_working_3-way'!U55/(3*'OddsRatio_working_3-way'!X55^(1/3))*COS(('OddsRatio_working_3-way'!Y55+4*PI())/3)</f>
        <v>-9.1082399258389651E-2</v>
      </c>
      <c r="AI55" s="11">
        <f>'OddsRatio_working_3-way'!U55/(3*'OddsRatio_working_3-way'!X55^(1/3))*SIN(('OddsRatio_working_3-way'!Y55)/3)</f>
        <v>-0.20842108838915926</v>
      </c>
      <c r="AJ55" s="11">
        <f>'OddsRatio_working_3-way'!U55/(3*'OddsRatio_working_3-way'!X55^(1/3))*SIN(('OddsRatio_working_3-way'!Y55+2*PI())/3)</f>
        <v>-0.36618043157996449</v>
      </c>
      <c r="AK55" s="11">
        <f>'OddsRatio_working_3-way'!U55/(3*'OddsRatio_working_3-way'!X55^(1/3))*SIN(('OddsRatio_working_3-way'!Y55+4*PI())/3)</f>
        <v>0.57460151996912368</v>
      </c>
      <c r="AL55" s="11">
        <f>'OddsRatio_working_3-way'!Z55+'OddsRatio_working_3-way'!AF55</f>
        <v>1.0863214259512151</v>
      </c>
      <c r="AM55" s="11">
        <f>'OddsRatio_working_3-way'!AA55+'OddsRatio_working_3-way'!AG55</f>
        <v>-0.90415662743443503</v>
      </c>
      <c r="AN55" s="11">
        <f>'OddsRatio_working_3-way'!AB55+'OddsRatio_working_3-way'!AH55</f>
        <v>-0.18216479851677936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1.0863214259512151</v>
      </c>
      <c r="AS55" s="11">
        <f>IF(('OddsRatio_working_3-way'!X55=0),IF(Q55&gt;0,-Q55^(1/3),(-Q55)^(1/3)),'OddsRatio_working_3-way'!AM55-'OddsRatio_working_3-way'!R55/3)</f>
        <v>-0.90415662743443503</v>
      </c>
      <c r="AT55" s="11">
        <f>IF(('OddsRatio_working_3-way'!X55=0),IF(Q55&gt;0,-Q55^(1/3),(-Q55)^(1/3)),'OddsRatio_working_3-way'!AN55-'OddsRatio_working_3-way'!R55/3)</f>
        <v>-0.18216479851677936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2.36</v>
      </c>
      <c r="B56" s="4">
        <f>IF('True_Odds_Calculator_3-way'!B55="","",'True_Odds_Calculator_3-way'!B55)</f>
        <v>3.73</v>
      </c>
      <c r="C56" s="4">
        <f>IF('True_Odds_Calculator_3-way'!C55="","",'True_Odds_Calculator_3-way'!C55)</f>
        <v>2.98</v>
      </c>
      <c r="D56" s="9">
        <f t="shared" si="13"/>
        <v>0.41361298151104242</v>
      </c>
      <c r="E56" s="9">
        <f t="shared" si="14"/>
        <v>0.260019691157238</v>
      </c>
      <c r="F56" s="9">
        <f t="shared" si="15"/>
        <v>0.32636732733171953</v>
      </c>
      <c r="G56" s="9">
        <f t="shared" si="16"/>
        <v>1.0424405050933263</v>
      </c>
      <c r="H56" s="9">
        <f t="shared" si="17"/>
        <v>2.4177190869269234</v>
      </c>
      <c r="I56" s="9">
        <f t="shared" si="18"/>
        <v>3.8458625789047809</v>
      </c>
      <c r="J56" s="9">
        <f t="shared" si="19"/>
        <v>3.0640322000847857</v>
      </c>
      <c r="K56" s="11">
        <f t="shared" si="20"/>
        <v>0.42372881355932207</v>
      </c>
      <c r="L56" s="11">
        <f t="shared" si="21"/>
        <v>0.26809651474530832</v>
      </c>
      <c r="M56" s="11">
        <f t="shared" si="22"/>
        <v>0.33557046979865773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-0.28023969188571174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0.23139373286657111</v>
      </c>
      <c r="Q56" s="11">
        <f>2*'OddsRatio_working_3-way'!K56*'OddsRatio_working_3-way'!L56*'OddsRatio_working_3-way'!M56</f>
        <v>7.6241757122428713E-2</v>
      </c>
      <c r="R56" s="11">
        <f t="shared" si="23"/>
        <v>0</v>
      </c>
      <c r="S56" s="11">
        <f t="shared" si="24"/>
        <v>-0.8256993551111198</v>
      </c>
      <c r="T56" s="11">
        <f t="shared" si="25"/>
        <v>-0.27205909558850738</v>
      </c>
      <c r="U56" s="11">
        <f>'OddsRatio_working_3-way'!S56-'OddsRatio_working_3-way'!R56^2/3</f>
        <v>-0.8256993551111198</v>
      </c>
      <c r="V56" s="11">
        <f>'OddsRatio_working_3-way'!S56*'OddsRatio_working_3-way'!R56/3-2*'OddsRatio_working_3-way'!R56^3/27-'OddsRatio_working_3-way'!T56</f>
        <v>0.27205909558850738</v>
      </c>
      <c r="W56" s="11">
        <f>'OddsRatio_working_3-way'!V56^2+4*'OddsRatio_working_3-way'!U56^3/27</f>
        <v>-9.383082815127855E-3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0.14439462793639904</v>
      </c>
      <c r="Y56" s="11">
        <f>IF('OddsRatio_working_3-way'!W56&gt;=0,IF('OddsRatio_working_3-way'!V56+SQRT('OddsRatio_working_3-way'!W56)&gt;0,0,PI()),ACOS('OddsRatio_working_3-way'!V56/(2*'OddsRatio_working_3-way'!X56)))</f>
        <v>0.34205330812918033</v>
      </c>
      <c r="Z56" s="11">
        <f>'OddsRatio_working_3-way'!X56^(1/3)*COS('OddsRatio_working_3-way'!Y56/3)</f>
        <v>0.52122025254666315</v>
      </c>
      <c r="AA56" s="11">
        <f>'OddsRatio_working_3-way'!X56^(1/3)*COS(('OddsRatio_working_3-way'!Y56+2*PI())/3)</f>
        <v>-0.31230079302444375</v>
      </c>
      <c r="AB56" s="11">
        <f>'OddsRatio_working_3-way'!X56^(1/3)*COS(('OddsRatio_working_3-way'!Y56+4*PI())/3)</f>
        <v>-0.20891945952221927</v>
      </c>
      <c r="AC56" s="11">
        <f>'OddsRatio_working_3-way'!X56^(1/3)*SIN('OddsRatio_working_3-way'!Y56/3)</f>
        <v>5.9687240726691689E-2</v>
      </c>
      <c r="AD56" s="11">
        <f>'OddsRatio_working_3-way'!X56^(1/3)*SIN(('OddsRatio_working_3-way'!Y56+2*PI())/3)</f>
        <v>0.42154635930900514</v>
      </c>
      <c r="AE56" s="11">
        <f>'OddsRatio_working_3-way'!X56^(1/3)*SIN(('OddsRatio_working_3-way'!Y56+4*PI())/3)</f>
        <v>-0.48123360003569693</v>
      </c>
      <c r="AF56" s="11">
        <f>-'OddsRatio_working_3-way'!U56/(3*'OddsRatio_working_3-way'!X56^(1/3))*COS(('OddsRatio_working_3-way'!Y56)/3)</f>
        <v>0.52122025254666304</v>
      </c>
      <c r="AG56" s="11">
        <f>-'OddsRatio_working_3-way'!U56/(3*'OddsRatio_working_3-way'!X56^(1/3))*COS(('OddsRatio_working_3-way'!Y56+2*PI())/3)</f>
        <v>-0.31230079302444369</v>
      </c>
      <c r="AH56" s="11">
        <f>-'OddsRatio_working_3-way'!U56/(3*'OddsRatio_working_3-way'!X56^(1/3))*COS(('OddsRatio_working_3-way'!Y56+4*PI())/3)</f>
        <v>-0.20891945952221921</v>
      </c>
      <c r="AI56" s="11">
        <f>'OddsRatio_working_3-way'!U56/(3*'OddsRatio_working_3-way'!X56^(1/3))*SIN(('OddsRatio_working_3-way'!Y56)/3)</f>
        <v>-5.9687240726691675E-2</v>
      </c>
      <c r="AJ56" s="11">
        <f>'OddsRatio_working_3-way'!U56/(3*'OddsRatio_working_3-way'!X56^(1/3))*SIN(('OddsRatio_working_3-way'!Y56+2*PI())/3)</f>
        <v>-0.42154635930900508</v>
      </c>
      <c r="AK56" s="11">
        <f>'OddsRatio_working_3-way'!U56/(3*'OddsRatio_working_3-way'!X56^(1/3))*SIN(('OddsRatio_working_3-way'!Y56+4*PI())/3)</f>
        <v>0.48123360003569682</v>
      </c>
      <c r="AL56" s="11">
        <f>'OddsRatio_working_3-way'!Z56+'OddsRatio_working_3-way'!AF56</f>
        <v>1.0424405050933263</v>
      </c>
      <c r="AM56" s="11">
        <f>'OddsRatio_working_3-way'!AA56+'OddsRatio_working_3-way'!AG56</f>
        <v>-0.62460158604888738</v>
      </c>
      <c r="AN56" s="11">
        <f>'OddsRatio_working_3-way'!AB56+'OddsRatio_working_3-way'!AH56</f>
        <v>-0.41783891904443848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1.0424405050933263</v>
      </c>
      <c r="AS56" s="11">
        <f>IF(('OddsRatio_working_3-way'!X56=0),IF(Q56&gt;0,-Q56^(1/3),(-Q56)^(1/3)),'OddsRatio_working_3-way'!AM56-'OddsRatio_working_3-way'!R56/3)</f>
        <v>-0.62460158604888738</v>
      </c>
      <c r="AT56" s="11">
        <f>IF(('OddsRatio_working_3-way'!X56=0),IF(Q56&gt;0,-Q56^(1/3),(-Q56)^(1/3)),'OddsRatio_working_3-way'!AN56-'OddsRatio_working_3-way'!R56/3)</f>
        <v>-0.41783891904443848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1.94</v>
      </c>
      <c r="B57" s="4">
        <f>IF('True_Odds_Calculator_3-way'!B56="","",'True_Odds_Calculator_3-way'!B56)</f>
        <v>3.81</v>
      </c>
      <c r="C57" s="4">
        <f>IF('True_Odds_Calculator_3-way'!C56="","",'True_Odds_Calculator_3-way'!C56)</f>
        <v>3.99</v>
      </c>
      <c r="D57" s="9">
        <f t="shared" si="13"/>
        <v>0.50408284275241844</v>
      </c>
      <c r="E57" s="9">
        <f t="shared" si="14"/>
        <v>0.25374677733549733</v>
      </c>
      <c r="F57" s="9">
        <f t="shared" si="15"/>
        <v>0.24217037991208443</v>
      </c>
      <c r="G57" s="9">
        <f t="shared" si="16"/>
        <v>1.0465967081913243</v>
      </c>
      <c r="H57" s="9">
        <f t="shared" si="17"/>
        <v>1.9838009056998445</v>
      </c>
      <c r="I57" s="9">
        <f t="shared" si="18"/>
        <v>3.940936750017622</v>
      </c>
      <c r="J57" s="9">
        <f t="shared" si="19"/>
        <v>4.1293241574920598</v>
      </c>
      <c r="K57" s="11">
        <f t="shared" si="20"/>
        <v>0.51546391752577325</v>
      </c>
      <c r="L57" s="11">
        <f t="shared" si="21"/>
        <v>0.26246719160104987</v>
      </c>
      <c r="M57" s="11">
        <f t="shared" si="22"/>
        <v>0.25062656641604009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-0.26779703269592658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0.22853898552968449</v>
      </c>
      <c r="Q57" s="11">
        <f>2*'OddsRatio_working_3-way'!K57*'OddsRatio_working_3-way'!L57*'OddsRatio_working_3-way'!M57</f>
        <v>6.78157227091052E-2</v>
      </c>
      <c r="R57" s="11">
        <f t="shared" si="23"/>
        <v>0</v>
      </c>
      <c r="S57" s="11">
        <f t="shared" si="24"/>
        <v>-0.85340372605689729</v>
      </c>
      <c r="T57" s="11">
        <f t="shared" si="25"/>
        <v>-0.25323552701985086</v>
      </c>
      <c r="U57" s="11">
        <f>'OddsRatio_working_3-way'!S57-'OddsRatio_working_3-way'!R57^2/3</f>
        <v>-0.85340372605689729</v>
      </c>
      <c r="V57" s="11">
        <f>'OddsRatio_working_3-way'!S57*'OddsRatio_working_3-way'!R57/3-2*'OddsRatio_working_3-way'!R57^3/27-'OddsRatio_working_3-way'!T57</f>
        <v>0.25323552701985086</v>
      </c>
      <c r="W57" s="11">
        <f>'OddsRatio_working_3-way'!V57^2+4*'OddsRatio_working_3-way'!U57^3/27</f>
        <v>-2.79506061226696E-2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0.15172247548376874</v>
      </c>
      <c r="Y57" s="11">
        <f>IF('OddsRatio_working_3-way'!W57&gt;=0,IF('OddsRatio_working_3-way'!V57+SQRT('OddsRatio_working_3-way'!W57)&gt;0,0,PI()),ACOS('OddsRatio_working_3-way'!V57/(2*'OddsRatio_working_3-way'!X57)))</f>
        <v>0.58350750356678316</v>
      </c>
      <c r="Z57" s="11">
        <f>'OddsRatio_working_3-way'!X57^(1/3)*COS('OddsRatio_working_3-way'!Y57/3)</f>
        <v>0.52329835409566228</v>
      </c>
      <c r="AA57" s="11">
        <f>'OddsRatio_working_3-way'!X57^(1/3)*COS(('OddsRatio_working_3-way'!Y57+2*PI())/3)</f>
        <v>-0.35092434697095415</v>
      </c>
      <c r="AB57" s="11">
        <f>'OddsRatio_working_3-way'!X57^(1/3)*COS(('OddsRatio_working_3-way'!Y57+4*PI())/3)</f>
        <v>-0.17237400712470782</v>
      </c>
      <c r="AC57" s="11">
        <f>'OddsRatio_working_3-way'!X57^(1/3)*SIN('OddsRatio_working_3-way'!Y57/3)</f>
        <v>0.10308608677412946</v>
      </c>
      <c r="AD57" s="11">
        <f>'OddsRatio_working_3-way'!X57^(1/3)*SIN(('OddsRatio_working_3-way'!Y57+2*PI())/3)</f>
        <v>0.40164662501836351</v>
      </c>
      <c r="AE57" s="11">
        <f>'OddsRatio_working_3-way'!X57^(1/3)*SIN(('OddsRatio_working_3-way'!Y57+4*PI())/3)</f>
        <v>-0.50473271179249291</v>
      </c>
      <c r="AF57" s="11">
        <f>-'OddsRatio_working_3-way'!U57/(3*'OddsRatio_working_3-way'!X57^(1/3))*COS(('OddsRatio_working_3-way'!Y57)/3)</f>
        <v>0.52329835409566217</v>
      </c>
      <c r="AG57" s="11">
        <f>-'OddsRatio_working_3-way'!U57/(3*'OddsRatio_working_3-way'!X57^(1/3))*COS(('OddsRatio_working_3-way'!Y57+2*PI())/3)</f>
        <v>-0.35092434697095409</v>
      </c>
      <c r="AH57" s="11">
        <f>-'OddsRatio_working_3-way'!U57/(3*'OddsRatio_working_3-way'!X57^(1/3))*COS(('OddsRatio_working_3-way'!Y57+4*PI())/3)</f>
        <v>-0.1723740071247078</v>
      </c>
      <c r="AI57" s="11">
        <f>'OddsRatio_working_3-way'!U57/(3*'OddsRatio_working_3-way'!X57^(1/3))*SIN(('OddsRatio_working_3-way'!Y57)/3)</f>
        <v>-0.10308608677412943</v>
      </c>
      <c r="AJ57" s="11">
        <f>'OddsRatio_working_3-way'!U57/(3*'OddsRatio_working_3-way'!X57^(1/3))*SIN(('OddsRatio_working_3-way'!Y57+2*PI())/3)</f>
        <v>-0.4016466250183634</v>
      </c>
      <c r="AK57" s="11">
        <f>'OddsRatio_working_3-way'!U57/(3*'OddsRatio_working_3-way'!X57^(1/3))*SIN(('OddsRatio_working_3-way'!Y57+4*PI())/3)</f>
        <v>0.50473271179249279</v>
      </c>
      <c r="AL57" s="11">
        <f>'OddsRatio_working_3-way'!Z57+'OddsRatio_working_3-way'!AF57</f>
        <v>1.0465967081913243</v>
      </c>
      <c r="AM57" s="11">
        <f>'OddsRatio_working_3-way'!AA57+'OddsRatio_working_3-way'!AG57</f>
        <v>-0.70184869394190819</v>
      </c>
      <c r="AN57" s="11">
        <f>'OddsRatio_working_3-way'!AB57+'OddsRatio_working_3-way'!AH57</f>
        <v>-0.34474801424941559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1.0465967081913243</v>
      </c>
      <c r="AS57" s="11">
        <f>IF(('OddsRatio_working_3-way'!X57=0),IF(Q57&gt;0,-Q57^(1/3),(-Q57)^(1/3)),'OddsRatio_working_3-way'!AM57-'OddsRatio_working_3-way'!R57/3)</f>
        <v>-0.70184869394190819</v>
      </c>
      <c r="AT57" s="11">
        <f>IF(('OddsRatio_working_3-way'!X57=0),IF(Q57&gt;0,-Q57^(1/3),(-Q57)^(1/3)),'OddsRatio_working_3-way'!AN57-'OddsRatio_working_3-way'!R57/3)</f>
        <v>-0.34474801424941559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3.02</v>
      </c>
      <c r="B58" s="4">
        <f>IF('True_Odds_Calculator_3-way'!B57="","",'True_Odds_Calculator_3-way'!B57)</f>
        <v>3.75</v>
      </c>
      <c r="C58" s="4">
        <f>IF('True_Odds_Calculator_3-way'!C57="","",'True_Odds_Calculator_3-way'!C57)</f>
        <v>2.33</v>
      </c>
      <c r="D58" s="9">
        <f t="shared" si="13"/>
        <v>0.32210698295434553</v>
      </c>
      <c r="E58" s="9">
        <f t="shared" si="14"/>
        <v>0.25872438758391836</v>
      </c>
      <c r="F58" s="9">
        <f t="shared" si="15"/>
        <v>0.41916862946173594</v>
      </c>
      <c r="G58" s="9">
        <f t="shared" si="16"/>
        <v>1.0418606868433349</v>
      </c>
      <c r="H58" s="9">
        <f t="shared" si="17"/>
        <v>3.104558587423536</v>
      </c>
      <c r="I58" s="9">
        <f t="shared" si="18"/>
        <v>3.8651168888191716</v>
      </c>
      <c r="J58" s="9">
        <f t="shared" si="19"/>
        <v>2.3856747135016354</v>
      </c>
      <c r="K58" s="11">
        <f t="shared" si="20"/>
        <v>0.33112582781456956</v>
      </c>
      <c r="L58" s="11">
        <f t="shared" si="21"/>
        <v>0.26666666666666666</v>
      </c>
      <c r="M58" s="11">
        <f t="shared" si="22"/>
        <v>0.42918454935622319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-0.27998938881467361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0.23117225175037193</v>
      </c>
      <c r="Q58" s="11">
        <f>2*'OddsRatio_working_3-way'!K58*'OddsRatio_working_3-way'!L58*'OddsRatio_working_3-way'!M58</f>
        <v>7.5794180901761279E-2</v>
      </c>
      <c r="R58" s="11">
        <f t="shared" si="23"/>
        <v>0</v>
      </c>
      <c r="S58" s="11">
        <f t="shared" si="24"/>
        <v>-0.82564647442187888</v>
      </c>
      <c r="T58" s="11">
        <f t="shared" si="25"/>
        <v>-0.27070376210553404</v>
      </c>
      <c r="U58" s="11">
        <f>'OddsRatio_working_3-way'!S58-'OddsRatio_working_3-way'!R58^2/3</f>
        <v>-0.82564647442187888</v>
      </c>
      <c r="V58" s="11">
        <f>'OddsRatio_working_3-way'!S58*'OddsRatio_working_3-way'!R58/3-2*'OddsRatio_working_3-way'!R58^3/27-'OddsRatio_working_3-way'!T58</f>
        <v>0.27070376210553404</v>
      </c>
      <c r="W58" s="11">
        <f>'OddsRatio_working_3-way'!V58^2+4*'OddsRatio_working_3-way'!U58^3/27</f>
        <v>-1.0102684975254184E-2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0.14438075684915888</v>
      </c>
      <c r="Y58" s="11">
        <f>IF('OddsRatio_working_3-way'!W58&gt;=0,IF('OddsRatio_working_3-way'!V58+SQRT('OddsRatio_working_3-way'!W58)&gt;0,0,PI()),ACOS('OddsRatio_working_3-way'!V58/(2*'OddsRatio_working_3-way'!X58)))</f>
        <v>0.35552226780880125</v>
      </c>
      <c r="Z58" s="11">
        <f>'OddsRatio_working_3-way'!X58^(1/3)*COS('OddsRatio_working_3-way'!Y58/3)</f>
        <v>0.52093034342166744</v>
      </c>
      <c r="AA58" s="11">
        <f>'OddsRatio_working_3-way'!X58^(1/3)*COS(('OddsRatio_working_3-way'!Y58+2*PI())/3)</f>
        <v>-0.31418017503772022</v>
      </c>
      <c r="AB58" s="11">
        <f>'OddsRatio_working_3-way'!X58^(1/3)*COS(('OddsRatio_working_3-way'!Y58+4*PI())/3)</f>
        <v>-0.20675016838394727</v>
      </c>
      <c r="AC58" s="11">
        <f>'OddsRatio_working_3-way'!X58^(1/3)*SIN('OddsRatio_working_3-way'!Y58/3)</f>
        <v>6.2024743260599091E-2</v>
      </c>
      <c r="AD58" s="11">
        <f>'OddsRatio_working_3-way'!X58^(1/3)*SIN(('OddsRatio_working_3-way'!Y58+2*PI())/3)</f>
        <v>0.42012653937501626</v>
      </c>
      <c r="AE58" s="11">
        <f>'OddsRatio_working_3-way'!X58^(1/3)*SIN(('OddsRatio_working_3-way'!Y58+4*PI())/3)</f>
        <v>-0.48215128263561535</v>
      </c>
      <c r="AF58" s="11">
        <f>-'OddsRatio_working_3-way'!U58/(3*'OddsRatio_working_3-way'!X58^(1/3))*COS(('OddsRatio_working_3-way'!Y58)/3)</f>
        <v>0.52093034342166755</v>
      </c>
      <c r="AG58" s="11">
        <f>-'OddsRatio_working_3-way'!U58/(3*'OddsRatio_working_3-way'!X58^(1/3))*COS(('OddsRatio_working_3-way'!Y58+2*PI())/3)</f>
        <v>-0.31418017503772028</v>
      </c>
      <c r="AH58" s="11">
        <f>-'OddsRatio_working_3-way'!U58/(3*'OddsRatio_working_3-way'!X58^(1/3))*COS(('OddsRatio_working_3-way'!Y58+4*PI())/3)</f>
        <v>-0.20675016838394733</v>
      </c>
      <c r="AI58" s="11">
        <f>'OddsRatio_working_3-way'!U58/(3*'OddsRatio_working_3-way'!X58^(1/3))*SIN(('OddsRatio_working_3-way'!Y58)/3)</f>
        <v>-6.2024743260599098E-2</v>
      </c>
      <c r="AJ58" s="11">
        <f>'OddsRatio_working_3-way'!U58/(3*'OddsRatio_working_3-way'!X58^(1/3))*SIN(('OddsRatio_working_3-way'!Y58+2*PI())/3)</f>
        <v>-0.42012653937501632</v>
      </c>
      <c r="AK58" s="11">
        <f>'OddsRatio_working_3-way'!U58/(3*'OddsRatio_working_3-way'!X58^(1/3))*SIN(('OddsRatio_working_3-way'!Y58+4*PI())/3)</f>
        <v>0.48215128263561541</v>
      </c>
      <c r="AL58" s="11">
        <f>'OddsRatio_working_3-way'!Z58+'OddsRatio_working_3-way'!AF58</f>
        <v>1.0418606868433349</v>
      </c>
      <c r="AM58" s="11">
        <f>'OddsRatio_working_3-way'!AA58+'OddsRatio_working_3-way'!AG58</f>
        <v>-0.62836035007544044</v>
      </c>
      <c r="AN58" s="11">
        <f>'OddsRatio_working_3-way'!AB58+'OddsRatio_working_3-way'!AH58</f>
        <v>-0.41350033676789461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1.0418606868433349</v>
      </c>
      <c r="AS58" s="11">
        <f>IF(('OddsRatio_working_3-way'!X58=0),IF(Q58&gt;0,-Q58^(1/3),(-Q58)^(1/3)),'OddsRatio_working_3-way'!AM58-'OddsRatio_working_3-way'!R58/3)</f>
        <v>-0.62836035007544044</v>
      </c>
      <c r="AT58" s="11">
        <f>IF(('OddsRatio_working_3-way'!X58=0),IF(Q58&gt;0,-Q58^(1/3),(-Q58)^(1/3)),'OddsRatio_working_3-way'!AN58-'OddsRatio_working_3-way'!R58/3)</f>
        <v>-0.41350033676789461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2.2200000000000002</v>
      </c>
      <c r="B59" s="4">
        <f>IF('True_Odds_Calculator_3-way'!B58="","",'True_Odds_Calculator_3-way'!B58)</f>
        <v>3.8</v>
      </c>
      <c r="C59" s="4">
        <f>IF('True_Odds_Calculator_3-way'!C58="","",'True_Odds_Calculator_3-way'!C58)</f>
        <v>3.19</v>
      </c>
      <c r="D59" s="9">
        <f t="shared" si="13"/>
        <v>0.44019669011093648</v>
      </c>
      <c r="E59" s="9">
        <f t="shared" si="14"/>
        <v>0.25518779301669764</v>
      </c>
      <c r="F59" s="9">
        <f t="shared" si="15"/>
        <v>0.30461551687236554</v>
      </c>
      <c r="G59" s="9">
        <f t="shared" si="16"/>
        <v>1.0423866929226051</v>
      </c>
      <c r="H59" s="9">
        <f t="shared" si="17"/>
        <v>2.2717117653655783</v>
      </c>
      <c r="I59" s="9">
        <f t="shared" si="18"/>
        <v>3.9186827401832942</v>
      </c>
      <c r="J59" s="9">
        <f t="shared" si="19"/>
        <v>3.2828268575005057</v>
      </c>
      <c r="K59" s="11">
        <f t="shared" si="20"/>
        <v>0.4504504504504504</v>
      </c>
      <c r="L59" s="11">
        <f t="shared" si="21"/>
        <v>0.26315789473684209</v>
      </c>
      <c r="M59" s="11">
        <f t="shared" si="22"/>
        <v>0.31347962382445144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-0.27799355204073883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0.23076202749523977</v>
      </c>
      <c r="Q59" s="11">
        <f>2*'OddsRatio_working_3-way'!K59*'OddsRatio_working_3-way'!L59*'OddsRatio_working_3-way'!M59</f>
        <v>7.4319493557243099E-2</v>
      </c>
      <c r="R59" s="11">
        <f t="shared" si="23"/>
        <v>0</v>
      </c>
      <c r="S59" s="11">
        <f t="shared" si="24"/>
        <v>-0.83009848898014205</v>
      </c>
      <c r="T59" s="11">
        <f t="shared" si="25"/>
        <v>-0.26734250852822616</v>
      </c>
      <c r="U59" s="11">
        <f>'OddsRatio_working_3-way'!S59-'OddsRatio_working_3-way'!R59^2/3</f>
        <v>-0.83009848898014205</v>
      </c>
      <c r="V59" s="11">
        <f>'OddsRatio_working_3-way'!S59*'OddsRatio_working_3-way'!R59/3-2*'OddsRatio_working_3-way'!R59^3/27-'OddsRatio_working_3-way'!T59</f>
        <v>0.26734250852822616</v>
      </c>
      <c r="W59" s="11">
        <f>'OddsRatio_working_3-way'!V59^2+4*'OddsRatio_working_3-way'!U59^3/27</f>
        <v>-1.3267327034488977E-2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0.14555011499536308</v>
      </c>
      <c r="Y59" s="11">
        <f>IF('OddsRatio_working_3-way'!W59&gt;=0,IF('OddsRatio_working_3-way'!V59+SQRT('OddsRatio_working_3-way'!W59)&gt;0,0,PI()),ACOS('OddsRatio_working_3-way'!V59/(2*'OddsRatio_working_3-way'!X59)))</f>
        <v>0.40681318987436166</v>
      </c>
      <c r="Z59" s="11">
        <f>'OddsRatio_working_3-way'!X59^(1/3)*COS('OddsRatio_working_3-way'!Y59/3)</f>
        <v>0.52119334646130244</v>
      </c>
      <c r="AA59" s="11">
        <f>'OddsRatio_working_3-way'!X59^(1/3)*COS(('OddsRatio_working_3-way'!Y59+2*PI())/3)</f>
        <v>-0.32218193078785456</v>
      </c>
      <c r="AB59" s="11">
        <f>'OddsRatio_working_3-way'!X59^(1/3)*COS(('OddsRatio_working_3-way'!Y59+4*PI())/3)</f>
        <v>-0.19901141567344799</v>
      </c>
      <c r="AC59" s="11">
        <f>'OddsRatio_working_3-way'!X59^(1/3)*SIN('OddsRatio_working_3-way'!Y59/3)</f>
        <v>7.1112530057527767E-2</v>
      </c>
      <c r="AD59" s="11">
        <f>'OddsRatio_working_3-way'!X59^(1/3)*SIN(('OddsRatio_working_3-way'!Y59+2*PI())/3)</f>
        <v>0.41581041329014851</v>
      </c>
      <c r="AE59" s="11">
        <f>'OddsRatio_working_3-way'!X59^(1/3)*SIN(('OddsRatio_working_3-way'!Y59+4*PI())/3)</f>
        <v>-0.486922943347676</v>
      </c>
      <c r="AF59" s="11">
        <f>-'OddsRatio_working_3-way'!U59/(3*'OddsRatio_working_3-way'!X59^(1/3))*COS(('OddsRatio_working_3-way'!Y59)/3)</f>
        <v>0.52119334646130255</v>
      </c>
      <c r="AG59" s="11">
        <f>-'OddsRatio_working_3-way'!U59/(3*'OddsRatio_working_3-way'!X59^(1/3))*COS(('OddsRatio_working_3-way'!Y59+2*PI())/3)</f>
        <v>-0.32218193078785462</v>
      </c>
      <c r="AH59" s="11">
        <f>-'OddsRatio_working_3-way'!U59/(3*'OddsRatio_working_3-way'!X59^(1/3))*COS(('OddsRatio_working_3-way'!Y59+4*PI())/3)</f>
        <v>-0.19901141567344802</v>
      </c>
      <c r="AI59" s="11">
        <f>'OddsRatio_working_3-way'!U59/(3*'OddsRatio_working_3-way'!X59^(1/3))*SIN(('OddsRatio_working_3-way'!Y59)/3)</f>
        <v>-7.1112530057527781E-2</v>
      </c>
      <c r="AJ59" s="11">
        <f>'OddsRatio_working_3-way'!U59/(3*'OddsRatio_working_3-way'!X59^(1/3))*SIN(('OddsRatio_working_3-way'!Y59+2*PI())/3)</f>
        <v>-0.41581041329014856</v>
      </c>
      <c r="AK59" s="11">
        <f>'OddsRatio_working_3-way'!U59/(3*'OddsRatio_working_3-way'!X59^(1/3))*SIN(('OddsRatio_working_3-way'!Y59+4*PI())/3)</f>
        <v>0.48692294334767611</v>
      </c>
      <c r="AL59" s="11">
        <f>'OddsRatio_working_3-way'!Z59+'OddsRatio_working_3-way'!AF59</f>
        <v>1.0423866929226051</v>
      </c>
      <c r="AM59" s="11">
        <f>'OddsRatio_working_3-way'!AA59+'OddsRatio_working_3-way'!AG59</f>
        <v>-0.64436386157570924</v>
      </c>
      <c r="AN59" s="11">
        <f>'OddsRatio_working_3-way'!AB59+'OddsRatio_working_3-way'!AH59</f>
        <v>-0.39802283134689598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1.0423866929226051</v>
      </c>
      <c r="AS59" s="11">
        <f>IF(('OddsRatio_working_3-way'!X59=0),IF(Q59&gt;0,-Q59^(1/3),(-Q59)^(1/3)),'OddsRatio_working_3-way'!AM59-'OddsRatio_working_3-way'!R59/3)</f>
        <v>-0.64436386157570924</v>
      </c>
      <c r="AT59" s="11">
        <f>IF(('OddsRatio_working_3-way'!X59=0),IF(Q59&gt;0,-Q59^(1/3),(-Q59)^(1/3)),'OddsRatio_working_3-way'!AN59-'OddsRatio_working_3-way'!R59/3)</f>
        <v>-0.39802283134689598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1.45</v>
      </c>
      <c r="B60" s="4">
        <f>IF('True_Odds_Calculator_3-way'!B59="","",'True_Odds_Calculator_3-way'!B59)</f>
        <v>4.8499999999999996</v>
      </c>
      <c r="C60" s="4">
        <f>IF('True_Odds_Calculator_3-way'!C59="","",'True_Odds_Calculator_3-way'!C59)</f>
        <v>7.36</v>
      </c>
      <c r="D60" s="9">
        <f t="shared" si="13"/>
        <v>0.67569057365245322</v>
      </c>
      <c r="E60" s="9">
        <f t="shared" si="14"/>
        <v>0.19583316057549977</v>
      </c>
      <c r="F60" s="9">
        <f t="shared" si="15"/>
        <v>0.12847626577204707</v>
      </c>
      <c r="G60" s="9">
        <f t="shared" si="16"/>
        <v>1.0665941515359236</v>
      </c>
      <c r="H60" s="9">
        <f t="shared" si="17"/>
        <v>1.4799673681911654</v>
      </c>
      <c r="I60" s="9">
        <f t="shared" si="18"/>
        <v>5.1063874834133056</v>
      </c>
      <c r="J60" s="9">
        <f t="shared" si="19"/>
        <v>7.7835388037684758</v>
      </c>
      <c r="K60" s="11">
        <f t="shared" si="20"/>
        <v>0.68965517241379315</v>
      </c>
      <c r="L60" s="11">
        <f t="shared" si="21"/>
        <v>0.2061855670103093</v>
      </c>
      <c r="M60" s="11">
        <f t="shared" si="22"/>
        <v>0.1358695652173913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-0.21288389310499389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0.20595372416884344</v>
      </c>
      <c r="Q60" s="11">
        <f>2*'OddsRatio_working_3-way'!K60*'OddsRatio_working_3-way'!L60*'OddsRatio_working_3-way'!M60</f>
        <v>3.864047357764417E-2</v>
      </c>
      <c r="R60" s="11">
        <f t="shared" si="23"/>
        <v>0</v>
      </c>
      <c r="S60" s="11">
        <f t="shared" si="24"/>
        <v>-0.96744625046511856</v>
      </c>
      <c r="T60" s="11">
        <f t="shared" si="25"/>
        <v>-0.18150961547187963</v>
      </c>
      <c r="U60" s="11">
        <f>'OddsRatio_working_3-way'!S60-'OddsRatio_working_3-way'!R60^2/3</f>
        <v>-0.96744625046511856</v>
      </c>
      <c r="V60" s="11">
        <f>'OddsRatio_working_3-way'!S60*'OddsRatio_working_3-way'!R60/3-2*'OddsRatio_working_3-way'!R60^3/27-'OddsRatio_working_3-way'!T60</f>
        <v>0.18150961547187963</v>
      </c>
      <c r="W60" s="11">
        <f>'OddsRatio_working_3-way'!V60^2+4*'OddsRatio_working_3-way'!U60^3/27</f>
        <v>-0.10119996208325371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0.1831295324299192</v>
      </c>
      <c r="Y60" s="11">
        <f>IF('OddsRatio_working_3-way'!W60&gt;=0,IF('OddsRatio_working_3-way'!V60+SQRT('OddsRatio_working_3-way'!W60)&gt;0,0,PI()),ACOS('OddsRatio_working_3-way'!V60/(2*'OddsRatio_working_3-way'!X60)))</f>
        <v>1.0522971586964935</v>
      </c>
      <c r="Z60" s="11">
        <f>'OddsRatio_working_3-way'!X60^(1/3)*COS('OddsRatio_working_3-way'!Y60/3)</f>
        <v>0.53329707576796193</v>
      </c>
      <c r="AA60" s="11">
        <f>'OddsRatio_working_3-way'!X60^(1/3)*COS(('OddsRatio_working_3-way'!Y60+2*PI())/3)</f>
        <v>-0.43563739653828759</v>
      </c>
      <c r="AB60" s="11">
        <f>'OddsRatio_working_3-way'!X60^(1/3)*COS(('OddsRatio_working_3-way'!Y60+4*PI())/3)</f>
        <v>-9.7659679229674459E-2</v>
      </c>
      <c r="AC60" s="11">
        <f>'OddsRatio_working_3-way'!X60^(1/3)*SIN('OddsRatio_working_3-way'!Y60/3)</f>
        <v>0.1951315260682232</v>
      </c>
      <c r="AD60" s="11">
        <f>'OddsRatio_working_3-way'!X60^(1/3)*SIN(('OddsRatio_working_3-way'!Y60+2*PI())/3)</f>
        <v>0.36428305234489805</v>
      </c>
      <c r="AE60" s="11">
        <f>'OddsRatio_working_3-way'!X60^(1/3)*SIN(('OddsRatio_working_3-way'!Y60+4*PI())/3)</f>
        <v>-0.55941457841312103</v>
      </c>
      <c r="AF60" s="11">
        <f>-'OddsRatio_working_3-way'!U60/(3*'OddsRatio_working_3-way'!X60^(1/3))*COS(('OddsRatio_working_3-way'!Y60)/3)</f>
        <v>0.53329707576796181</v>
      </c>
      <c r="AG60" s="11">
        <f>-'OddsRatio_working_3-way'!U60/(3*'OddsRatio_working_3-way'!X60^(1/3))*COS(('OddsRatio_working_3-way'!Y60+2*PI())/3)</f>
        <v>-0.43563739653828748</v>
      </c>
      <c r="AH60" s="11">
        <f>-'OddsRatio_working_3-way'!U60/(3*'OddsRatio_working_3-way'!X60^(1/3))*COS(('OddsRatio_working_3-way'!Y60+4*PI())/3)</f>
        <v>-9.7659679229674445E-2</v>
      </c>
      <c r="AI60" s="11">
        <f>'OddsRatio_working_3-way'!U60/(3*'OddsRatio_working_3-way'!X60^(1/3))*SIN(('OddsRatio_working_3-way'!Y60)/3)</f>
        <v>-0.19513152606822318</v>
      </c>
      <c r="AJ60" s="11">
        <f>'OddsRatio_working_3-way'!U60/(3*'OddsRatio_working_3-way'!X60^(1/3))*SIN(('OddsRatio_working_3-way'!Y60+2*PI())/3)</f>
        <v>-0.364283052344898</v>
      </c>
      <c r="AK60" s="11">
        <f>'OddsRatio_working_3-way'!U60/(3*'OddsRatio_working_3-way'!X60^(1/3))*SIN(('OddsRatio_working_3-way'!Y60+4*PI())/3)</f>
        <v>0.55941457841312092</v>
      </c>
      <c r="AL60" s="11">
        <f>'OddsRatio_working_3-way'!Z60+'OddsRatio_working_3-way'!AF60</f>
        <v>1.0665941515359236</v>
      </c>
      <c r="AM60" s="11">
        <f>'OddsRatio_working_3-way'!AA60+'OddsRatio_working_3-way'!AG60</f>
        <v>-0.87127479307657507</v>
      </c>
      <c r="AN60" s="11">
        <f>'OddsRatio_working_3-way'!AB60+'OddsRatio_working_3-way'!AH60</f>
        <v>-0.19531935845934889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1.0665941515359236</v>
      </c>
      <c r="AS60" s="11">
        <f>IF(('OddsRatio_working_3-way'!X60=0),IF(Q60&gt;0,-Q60^(1/3),(-Q60)^(1/3)),'OddsRatio_working_3-way'!AM60-'OddsRatio_working_3-way'!R60/3)</f>
        <v>-0.87127479307657507</v>
      </c>
      <c r="AT60" s="11">
        <f>IF(('OddsRatio_working_3-way'!X60=0),IF(Q60&gt;0,-Q60^(1/3),(-Q60)^(1/3)),'OddsRatio_working_3-way'!AN60-'OddsRatio_working_3-way'!R60/3)</f>
        <v>-0.19531935845934889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1.55</v>
      </c>
      <c r="B61" s="4">
        <f>IF('True_Odds_Calculator_3-way'!B60="","",'True_Odds_Calculator_3-way'!B60)</f>
        <v>4.63</v>
      </c>
      <c r="C61" s="4">
        <f>IF('True_Odds_Calculator_3-way'!C60="","",'True_Odds_Calculator_3-way'!C60)</f>
        <v>5.85</v>
      </c>
      <c r="D61" s="9">
        <f t="shared" si="13"/>
        <v>0.63134886564701975</v>
      </c>
      <c r="E61" s="9">
        <f t="shared" si="14"/>
        <v>0.20602379452894162</v>
      </c>
      <c r="F61" s="9">
        <f t="shared" si="15"/>
        <v>0.16262733982403862</v>
      </c>
      <c r="G61" s="9">
        <f t="shared" si="16"/>
        <v>1.0616551738724984</v>
      </c>
      <c r="H61" s="9">
        <f t="shared" si="17"/>
        <v>1.5839103456298742</v>
      </c>
      <c r="I61" s="9">
        <f t="shared" si="18"/>
        <v>4.8538082811571694</v>
      </c>
      <c r="J61" s="9">
        <f t="shared" si="19"/>
        <v>6.1490275932816179</v>
      </c>
      <c r="K61" s="11">
        <f t="shared" si="20"/>
        <v>0.64516129032258063</v>
      </c>
      <c r="L61" s="11">
        <f t="shared" si="21"/>
        <v>0.21598272138228941</v>
      </c>
      <c r="M61" s="11">
        <f t="shared" si="22"/>
        <v>0.17094017094017094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-0.23064417873865373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0.21508949259245363</v>
      </c>
      <c r="Q61" s="11">
        <f>2*'OddsRatio_working_3-way'!K61*'OddsRatio_working_3-way'!L61*'OddsRatio_working_3-way'!M61</f>
        <v>4.7638868791241115E-2</v>
      </c>
      <c r="R61" s="11">
        <f t="shared" si="23"/>
        <v>0</v>
      </c>
      <c r="S61" s="11">
        <f t="shared" si="24"/>
        <v>-0.9325598147273193</v>
      </c>
      <c r="T61" s="11">
        <f t="shared" si="25"/>
        <v>-0.20654702430283928</v>
      </c>
      <c r="U61" s="11">
        <f>'OddsRatio_working_3-way'!S61-'OddsRatio_working_3-way'!R61^2/3</f>
        <v>-0.9325598147273193</v>
      </c>
      <c r="V61" s="11">
        <f>'OddsRatio_working_3-way'!S61*'OddsRatio_working_3-way'!R61/3-2*'OddsRatio_working_3-way'!R61^3/27-'OddsRatio_working_3-way'!T61</f>
        <v>0.20654702430283928</v>
      </c>
      <c r="W61" s="11">
        <f>'OddsRatio_working_3-way'!V61^2+4*'OddsRatio_working_3-way'!U61^3/27</f>
        <v>-7.7489030447058863E-2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0.17331380765494173</v>
      </c>
      <c r="Y61" s="11">
        <f>IF('OddsRatio_working_3-way'!W61&gt;=0,IF('OddsRatio_working_3-way'!V61+SQRT('OddsRatio_working_3-way'!W61)&gt;0,0,PI()),ACOS('OddsRatio_working_3-way'!V61/(2*'OddsRatio_working_3-way'!X61)))</f>
        <v>0.93244050266929357</v>
      </c>
      <c r="Z61" s="11">
        <f>'OddsRatio_working_3-way'!X61^(1/3)*COS('OddsRatio_working_3-way'!Y61/3)</f>
        <v>0.53082758693624921</v>
      </c>
      <c r="AA61" s="11">
        <f>'OddsRatio_working_3-way'!X61^(1/3)*COS(('OddsRatio_working_3-way'!Y61+2*PI())/3)</f>
        <v>-0.41308406262345898</v>
      </c>
      <c r="AB61" s="11">
        <f>'OddsRatio_working_3-way'!X61^(1/3)*COS(('OddsRatio_working_3-way'!Y61+4*PI())/3)</f>
        <v>-0.11774352431279041</v>
      </c>
      <c r="AC61" s="11">
        <f>'OddsRatio_working_3-way'!X61^(1/3)*SIN('OddsRatio_working_3-way'!Y61/3)</f>
        <v>0.17051493929627354</v>
      </c>
      <c r="AD61" s="11">
        <f>'OddsRatio_working_3-way'!X61^(1/3)*SIN(('OddsRatio_working_3-way'!Y61+2*PI())/3)</f>
        <v>0.37445270566824768</v>
      </c>
      <c r="AE61" s="11">
        <f>'OddsRatio_working_3-way'!X61^(1/3)*SIN(('OddsRatio_working_3-way'!Y61+4*PI())/3)</f>
        <v>-0.54496764496452121</v>
      </c>
      <c r="AF61" s="11">
        <f>-'OddsRatio_working_3-way'!U61/(3*'OddsRatio_working_3-way'!X61^(1/3))*COS(('OddsRatio_working_3-way'!Y61)/3)</f>
        <v>0.53082758693624921</v>
      </c>
      <c r="AG61" s="11">
        <f>-'OddsRatio_working_3-way'!U61/(3*'OddsRatio_working_3-way'!X61^(1/3))*COS(('OddsRatio_working_3-way'!Y61+2*PI())/3)</f>
        <v>-0.41308406262345898</v>
      </c>
      <c r="AH61" s="11">
        <f>-'OddsRatio_working_3-way'!U61/(3*'OddsRatio_working_3-way'!X61^(1/3))*COS(('OddsRatio_working_3-way'!Y61+4*PI())/3)</f>
        <v>-0.11774352431279041</v>
      </c>
      <c r="AI61" s="11">
        <f>'OddsRatio_working_3-way'!U61/(3*'OddsRatio_working_3-way'!X61^(1/3))*SIN(('OddsRatio_working_3-way'!Y61)/3)</f>
        <v>-0.17051493929627354</v>
      </c>
      <c r="AJ61" s="11">
        <f>'OddsRatio_working_3-way'!U61/(3*'OddsRatio_working_3-way'!X61^(1/3))*SIN(('OddsRatio_working_3-way'!Y61+2*PI())/3)</f>
        <v>-0.37445270566824768</v>
      </c>
      <c r="AK61" s="11">
        <f>'OddsRatio_working_3-way'!U61/(3*'OddsRatio_working_3-way'!X61^(1/3))*SIN(('OddsRatio_working_3-way'!Y61+4*PI())/3)</f>
        <v>0.54496764496452121</v>
      </c>
      <c r="AL61" s="11">
        <f>'OddsRatio_working_3-way'!Z61+'OddsRatio_working_3-way'!AF61</f>
        <v>1.0616551738724984</v>
      </c>
      <c r="AM61" s="11">
        <f>'OddsRatio_working_3-way'!AA61+'OddsRatio_working_3-way'!AG61</f>
        <v>-0.82616812524691796</v>
      </c>
      <c r="AN61" s="11">
        <f>'OddsRatio_working_3-way'!AB61+'OddsRatio_working_3-way'!AH61</f>
        <v>-0.23548704862558081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1.0616551738724984</v>
      </c>
      <c r="AS61" s="11">
        <f>IF(('OddsRatio_working_3-way'!X61=0),IF(Q61&gt;0,-Q61^(1/3),(-Q61)^(1/3)),'OddsRatio_working_3-way'!AM61-'OddsRatio_working_3-way'!R61/3)</f>
        <v>-0.82616812524691796</v>
      </c>
      <c r="AT61" s="11">
        <f>IF(('OddsRatio_working_3-way'!X61=0),IF(Q61&gt;0,-Q61^(1/3),(-Q61)^(1/3)),'OddsRatio_working_3-way'!AN61-'OddsRatio_working_3-way'!R61/3)</f>
        <v>-0.23548704862558081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6.56</v>
      </c>
      <c r="B62" s="4">
        <f>IF('True_Odds_Calculator_3-way'!B61="","",'True_Odds_Calculator_3-way'!B61)</f>
        <v>4.3099999999999996</v>
      </c>
      <c r="C62" s="4">
        <f>IF('True_Odds_Calculator_3-way'!C61="","",'True_Odds_Calculator_3-way'!C61)</f>
        <v>1.52</v>
      </c>
      <c r="D62" s="9">
        <f t="shared" si="13"/>
        <v>0.14235819896039795</v>
      </c>
      <c r="E62" s="9">
        <f t="shared" si="14"/>
        <v>0.21802889277963058</v>
      </c>
      <c r="F62" s="9">
        <f t="shared" si="15"/>
        <v>0.63961290825997141</v>
      </c>
      <c r="G62" s="9">
        <f t="shared" si="16"/>
        <v>1.0835492694877931</v>
      </c>
      <c r="H62" s="9">
        <f t="shared" si="17"/>
        <v>7.0245339383521284</v>
      </c>
      <c r="I62" s="9">
        <f t="shared" si="18"/>
        <v>4.5865480820045947</v>
      </c>
      <c r="J62" s="9">
        <f t="shared" si="19"/>
        <v>1.5634456201336524</v>
      </c>
      <c r="K62" s="11">
        <f t="shared" si="20"/>
        <v>0.1524390243902439</v>
      </c>
      <c r="L62" s="11">
        <f t="shared" si="21"/>
        <v>0.23201856148491881</v>
      </c>
      <c r="M62" s="11">
        <f t="shared" si="22"/>
        <v>0.65789473684210531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-0.22268011222669315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0.2184946939529232</v>
      </c>
      <c r="Q62" s="11">
        <f>2*'OddsRatio_working_3-way'!K62*'OddsRatio_working_3-way'!L62*'OddsRatio_working_3-way'!M62</f>
        <v>4.6537740991037954E-2</v>
      </c>
      <c r="R62" s="11">
        <f t="shared" si="23"/>
        <v>0</v>
      </c>
      <c r="S62" s="11">
        <f t="shared" si="24"/>
        <v>-0.9812043463068264</v>
      </c>
      <c r="T62" s="11">
        <f t="shared" si="25"/>
        <v>-0.20898921114096408</v>
      </c>
      <c r="U62" s="11">
        <f>'OddsRatio_working_3-way'!S62-'OddsRatio_working_3-way'!R62^2/3</f>
        <v>-0.9812043463068264</v>
      </c>
      <c r="V62" s="11">
        <f>'OddsRatio_working_3-way'!S62*'OddsRatio_working_3-way'!R62/3-2*'OddsRatio_working_3-way'!R62^3/27-'OddsRatio_working_3-way'!T62</f>
        <v>0.20898921114096408</v>
      </c>
      <c r="W62" s="11">
        <f>'OddsRatio_working_3-way'!V62^2+4*'OddsRatio_working_3-way'!U62^3/27</f>
        <v>-9.6274062019144346E-2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0.18704982784840168</v>
      </c>
      <c r="Y62" s="11">
        <f>IF('OddsRatio_working_3-way'!W62&gt;=0,IF('OddsRatio_working_3-way'!V62+SQRT('OddsRatio_working_3-way'!W62)&gt;0,0,PI()),ACOS('OddsRatio_working_3-way'!V62/(2*'OddsRatio_working_3-way'!X62)))</f>
        <v>0.97804412910457372</v>
      </c>
      <c r="Z62" s="11">
        <f>'OddsRatio_working_3-way'!X62^(1/3)*COS('OddsRatio_working_3-way'!Y62/3)</f>
        <v>0.54177463474389653</v>
      </c>
      <c r="AA62" s="11">
        <f>'OddsRatio_working_3-way'!X62^(1/3)*COS(('OddsRatio_working_3-way'!Y62+2*PI())/3)</f>
        <v>-0.4295103624750945</v>
      </c>
      <c r="AB62" s="11">
        <f>'OddsRatio_working_3-way'!X62^(1/3)*COS(('OddsRatio_working_3-way'!Y62+4*PI())/3)</f>
        <v>-0.11226427226880212</v>
      </c>
      <c r="AC62" s="11">
        <f>'OddsRatio_working_3-way'!X62^(1/3)*SIN('OddsRatio_working_3-way'!Y62/3)</f>
        <v>0.18316211557995921</v>
      </c>
      <c r="AD62" s="11">
        <f>'OddsRatio_working_3-way'!X62^(1/3)*SIN(('OddsRatio_working_3-way'!Y62+2*PI())/3)</f>
        <v>0.37760953902427008</v>
      </c>
      <c r="AE62" s="11">
        <f>'OddsRatio_working_3-way'!X62^(1/3)*SIN(('OddsRatio_working_3-way'!Y62+4*PI())/3)</f>
        <v>-0.56077165460422929</v>
      </c>
      <c r="AF62" s="11">
        <f>-'OddsRatio_working_3-way'!U62/(3*'OddsRatio_working_3-way'!X62^(1/3))*COS(('OddsRatio_working_3-way'!Y62)/3)</f>
        <v>0.54177463474389653</v>
      </c>
      <c r="AG62" s="11">
        <f>-'OddsRatio_working_3-way'!U62/(3*'OddsRatio_working_3-way'!X62^(1/3))*COS(('OddsRatio_working_3-way'!Y62+2*PI())/3)</f>
        <v>-0.4295103624750945</v>
      </c>
      <c r="AH62" s="11">
        <f>-'OddsRatio_working_3-way'!U62/(3*'OddsRatio_working_3-way'!X62^(1/3))*COS(('OddsRatio_working_3-way'!Y62+4*PI())/3)</f>
        <v>-0.11226427226880212</v>
      </c>
      <c r="AI62" s="11">
        <f>'OddsRatio_working_3-way'!U62/(3*'OddsRatio_working_3-way'!X62^(1/3))*SIN(('OddsRatio_working_3-way'!Y62)/3)</f>
        <v>-0.18316211557995921</v>
      </c>
      <c r="AJ62" s="11">
        <f>'OddsRatio_working_3-way'!U62/(3*'OddsRatio_working_3-way'!X62^(1/3))*SIN(('OddsRatio_working_3-way'!Y62+2*PI())/3)</f>
        <v>-0.37760953902427008</v>
      </c>
      <c r="AK62" s="11">
        <f>'OddsRatio_working_3-way'!U62/(3*'OddsRatio_working_3-way'!X62^(1/3))*SIN(('OddsRatio_working_3-way'!Y62+4*PI())/3)</f>
        <v>0.56077165460422929</v>
      </c>
      <c r="AL62" s="11">
        <f>'OddsRatio_working_3-way'!Z62+'OddsRatio_working_3-way'!AF62</f>
        <v>1.0835492694877931</v>
      </c>
      <c r="AM62" s="11">
        <f>'OddsRatio_working_3-way'!AA62+'OddsRatio_working_3-way'!AG62</f>
        <v>-0.859020724950189</v>
      </c>
      <c r="AN62" s="11">
        <f>'OddsRatio_working_3-way'!AB62+'OddsRatio_working_3-way'!AH62</f>
        <v>-0.22452854453760424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1.0835492694877931</v>
      </c>
      <c r="AS62" s="11">
        <f>IF(('OddsRatio_working_3-way'!X62=0),IF(Q62&gt;0,-Q62^(1/3),(-Q62)^(1/3)),'OddsRatio_working_3-way'!AM62-'OddsRatio_working_3-way'!R62/3)</f>
        <v>-0.859020724950189</v>
      </c>
      <c r="AT62" s="11">
        <f>IF(('OddsRatio_working_3-way'!X62=0),IF(Q62&gt;0,-Q62^(1/3),(-Q62)^(1/3)),'OddsRatio_working_3-way'!AN62-'OddsRatio_working_3-way'!R62/3)</f>
        <v>-0.22452854453760424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2.92</v>
      </c>
      <c r="B63" s="4">
        <f>IF('True_Odds_Calculator_3-way'!B62="","",'True_Odds_Calculator_3-way'!B62)</f>
        <v>3.16</v>
      </c>
      <c r="C63" s="4">
        <f>IF('True_Odds_Calculator_3-way'!C62="","",'True_Odds_Calculator_3-way'!C62)</f>
        <v>2.64</v>
      </c>
      <c r="D63" s="9">
        <f t="shared" si="13"/>
        <v>0.32992229332257123</v>
      </c>
      <c r="E63" s="9">
        <f t="shared" si="14"/>
        <v>0.3044238397711016</v>
      </c>
      <c r="F63" s="9">
        <f t="shared" si="15"/>
        <v>0.36565386690632706</v>
      </c>
      <c r="G63" s="9">
        <f t="shared" si="16"/>
        <v>1.0578212282852255</v>
      </c>
      <c r="H63" s="9">
        <f t="shared" si="17"/>
        <v>3.0310167583076333</v>
      </c>
      <c r="I63" s="9">
        <f t="shared" si="18"/>
        <v>3.2848938530960878</v>
      </c>
      <c r="J63" s="9">
        <f t="shared" si="19"/>
        <v>2.7348268143877696</v>
      </c>
      <c r="K63" s="11">
        <f t="shared" si="20"/>
        <v>0.34246575342465752</v>
      </c>
      <c r="L63" s="11">
        <f t="shared" si="21"/>
        <v>0.31645569620253161</v>
      </c>
      <c r="M63" s="11">
        <f t="shared" si="22"/>
        <v>0.37878787878787878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-0.27920614152623857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0.23481301658863651</v>
      </c>
      <c r="Q63" s="11">
        <f>2*'OddsRatio_working_3-way'!K63*'OddsRatio_working_3-way'!L63*'OddsRatio_working_3-way'!M63</f>
        <v>8.2102453352670093E-2</v>
      </c>
      <c r="R63" s="11">
        <f t="shared" si="23"/>
        <v>0</v>
      </c>
      <c r="S63" s="11">
        <f t="shared" si="24"/>
        <v>-0.84100233363444765</v>
      </c>
      <c r="T63" s="11">
        <f t="shared" si="25"/>
        <v>-0.29405676001204462</v>
      </c>
      <c r="U63" s="11">
        <f>'OddsRatio_working_3-way'!S63-'OddsRatio_working_3-way'!R63^2/3</f>
        <v>-0.84100233363444765</v>
      </c>
      <c r="V63" s="11">
        <f>'OddsRatio_working_3-way'!S63*'OddsRatio_working_3-way'!R63/3-2*'OddsRatio_working_3-way'!R63^3/27-'OddsRatio_working_3-way'!T63</f>
        <v>0.29405676001204462</v>
      </c>
      <c r="W63" s="11">
        <f>'OddsRatio_working_3-way'!V63^2+4*'OddsRatio_working_3-way'!U63^3/27</f>
        <v>-1.6533289459828293E-3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0.14842734506717759</v>
      </c>
      <c r="Y63" s="11">
        <f>IF('OddsRatio_working_3-way'!W63&gt;=0,IF('OddsRatio_working_3-way'!V63+SQRT('OddsRatio_working_3-way'!W63)&gt;0,0,PI()),ACOS('OddsRatio_working_3-way'!V63/(2*'OddsRatio_working_3-way'!X63)))</f>
        <v>0.1374052018697749</v>
      </c>
      <c r="Z63" s="11">
        <f>'OddsRatio_working_3-way'!X63^(1/3)*COS('OddsRatio_working_3-way'!Y63/3)</f>
        <v>0.52891061414261287</v>
      </c>
      <c r="AA63" s="11">
        <f>'OddsRatio_working_3-way'!X63^(1/3)*COS(('OddsRatio_working_3-way'!Y63+2*PI())/3)</f>
        <v>-0.28544947516806668</v>
      </c>
      <c r="AB63" s="11">
        <f>'OddsRatio_working_3-way'!X63^(1/3)*COS(('OddsRatio_working_3-way'!Y63+4*PI())/3)</f>
        <v>-0.24346113897454608</v>
      </c>
      <c r="AC63" s="11">
        <f>'OddsRatio_working_3-way'!X63^(1/3)*SIN('OddsRatio_working_3-way'!Y63/3)</f>
        <v>2.424197720415355E-2</v>
      </c>
      <c r="AD63" s="11">
        <f>'OddsRatio_working_3-way'!X63^(1/3)*SIN(('OddsRatio_working_3-way'!Y63+2*PI())/3)</f>
        <v>0.44592903957665492</v>
      </c>
      <c r="AE63" s="11">
        <f>'OddsRatio_working_3-way'!X63^(1/3)*SIN(('OddsRatio_working_3-way'!Y63+4*PI())/3)</f>
        <v>-0.47017101678080858</v>
      </c>
      <c r="AF63" s="11">
        <f>-'OddsRatio_working_3-way'!U63/(3*'OddsRatio_working_3-way'!X63^(1/3))*COS(('OddsRatio_working_3-way'!Y63)/3)</f>
        <v>0.52891061414261276</v>
      </c>
      <c r="AG63" s="11">
        <f>-'OddsRatio_working_3-way'!U63/(3*'OddsRatio_working_3-way'!X63^(1/3))*COS(('OddsRatio_working_3-way'!Y63+2*PI())/3)</f>
        <v>-0.28544947516806662</v>
      </c>
      <c r="AH63" s="11">
        <f>-'OddsRatio_working_3-way'!U63/(3*'OddsRatio_working_3-way'!X63^(1/3))*COS(('OddsRatio_working_3-way'!Y63+4*PI())/3)</f>
        <v>-0.24346113897454602</v>
      </c>
      <c r="AI63" s="11">
        <f>'OddsRatio_working_3-way'!U63/(3*'OddsRatio_working_3-way'!X63^(1/3))*SIN(('OddsRatio_working_3-way'!Y63)/3)</f>
        <v>-2.4241977204153546E-2</v>
      </c>
      <c r="AJ63" s="11">
        <f>'OddsRatio_working_3-way'!U63/(3*'OddsRatio_working_3-way'!X63^(1/3))*SIN(('OddsRatio_working_3-way'!Y63+2*PI())/3)</f>
        <v>-0.44592903957665486</v>
      </c>
      <c r="AK63" s="11">
        <f>'OddsRatio_working_3-way'!U63/(3*'OddsRatio_working_3-way'!X63^(1/3))*SIN(('OddsRatio_working_3-way'!Y63+4*PI())/3)</f>
        <v>0.47017101678080847</v>
      </c>
      <c r="AL63" s="11">
        <f>'OddsRatio_working_3-way'!Z63+'OddsRatio_working_3-way'!AF63</f>
        <v>1.0578212282852255</v>
      </c>
      <c r="AM63" s="11">
        <f>'OddsRatio_working_3-way'!AA63+'OddsRatio_working_3-way'!AG63</f>
        <v>-0.57089895033613325</v>
      </c>
      <c r="AN63" s="11">
        <f>'OddsRatio_working_3-way'!AB63+'OddsRatio_working_3-way'!AH63</f>
        <v>-0.4869222779490921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1.0578212282852255</v>
      </c>
      <c r="AS63" s="11">
        <f>IF(('OddsRatio_working_3-way'!X63=0),IF(Q63&gt;0,-Q63^(1/3),(-Q63)^(1/3)),'OddsRatio_working_3-way'!AM63-'OddsRatio_working_3-way'!R63/3)</f>
        <v>-0.57089895033613325</v>
      </c>
      <c r="AT63" s="11">
        <f>IF(('OddsRatio_working_3-way'!X63=0),IF(Q63&gt;0,-Q63^(1/3),(-Q63)^(1/3)),'OddsRatio_working_3-way'!AN63-'OddsRatio_working_3-way'!R63/3)</f>
        <v>-0.4869222779490921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4.41</v>
      </c>
      <c r="B64" s="4">
        <f>IF('True_Odds_Calculator_3-way'!B63="","",'True_Odds_Calculator_3-way'!B63)</f>
        <v>3.18</v>
      </c>
      <c r="C64" s="4">
        <f>IF('True_Odds_Calculator_3-way'!C63="","",'True_Odds_Calculator_3-way'!C63)</f>
        <v>1.93</v>
      </c>
      <c r="D64" s="9">
        <f t="shared" si="13"/>
        <v>0.2107249611674108</v>
      </c>
      <c r="E64" s="9">
        <f t="shared" si="14"/>
        <v>0.29459435964880615</v>
      </c>
      <c r="F64" s="9">
        <f t="shared" si="15"/>
        <v>0.49468067918378328</v>
      </c>
      <c r="G64" s="9">
        <f t="shared" si="16"/>
        <v>1.0983936330423525</v>
      </c>
      <c r="H64" s="9">
        <f t="shared" si="17"/>
        <v>4.7455222886744224</v>
      </c>
      <c r="I64" s="9">
        <f t="shared" si="18"/>
        <v>3.3944981200323281</v>
      </c>
      <c r="J64" s="9">
        <f t="shared" si="19"/>
        <v>2.0215060787293879</v>
      </c>
      <c r="K64" s="11">
        <f t="shared" si="20"/>
        <v>0.22675736961451246</v>
      </c>
      <c r="L64" s="11">
        <f t="shared" si="21"/>
        <v>0.31446540880503143</v>
      </c>
      <c r="M64" s="11">
        <f t="shared" si="22"/>
        <v>0.5181347150259068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-0.25542935263198385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0.24089322023766108</v>
      </c>
      <c r="Q64" s="11">
        <f>2*'OddsRatio_working_3-way'!K64*'OddsRatio_working_3-way'!L64*'OddsRatio_working_3-way'!M64</f>
        <v>7.3893625839773339E-2</v>
      </c>
      <c r="R64" s="11">
        <f t="shared" si="23"/>
        <v>0</v>
      </c>
      <c r="S64" s="11">
        <f t="shared" si="24"/>
        <v>-0.94309137832226331</v>
      </c>
      <c r="T64" s="11">
        <f t="shared" si="25"/>
        <v>-0.28929183384118506</v>
      </c>
      <c r="U64" s="11">
        <f>'OddsRatio_working_3-way'!S64-'OddsRatio_working_3-way'!R64^2/3</f>
        <v>-0.94309137832226331</v>
      </c>
      <c r="V64" s="11">
        <f>'OddsRatio_working_3-way'!S64*'OddsRatio_working_3-way'!R64/3-2*'OddsRatio_working_3-way'!R64^3/27-'OddsRatio_working_3-way'!T64</f>
        <v>0.28929183384118506</v>
      </c>
      <c r="W64" s="11">
        <f>'OddsRatio_working_3-way'!V64^2+4*'OddsRatio_working_3-way'!U64^3/27</f>
        <v>-4.057773189028413E-2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0.1762579764276499</v>
      </c>
      <c r="Y64" s="11">
        <f>IF('OddsRatio_working_3-way'!W64&gt;=0,IF('OddsRatio_working_3-way'!V64+SQRT('OddsRatio_working_3-way'!W64)&gt;0,0,PI()),ACOS('OddsRatio_working_3-way'!V64/(2*'OddsRatio_working_3-way'!X64)))</f>
        <v>0.60825064121094718</v>
      </c>
      <c r="Z64" s="11">
        <f>'OddsRatio_working_3-way'!X64^(1/3)*COS('OddsRatio_working_3-way'!Y64/3)</f>
        <v>0.54919681652117636</v>
      </c>
      <c r="AA64" s="11">
        <f>'OddsRatio_working_3-way'!X64^(1/3)*COS(('OddsRatio_working_3-way'!Y64+2*PI())/3)</f>
        <v>-0.37237359490229127</v>
      </c>
      <c r="AB64" s="11">
        <f>'OddsRatio_working_3-way'!X64^(1/3)*COS(('OddsRatio_working_3-way'!Y64+4*PI())/3)</f>
        <v>-0.1768232216188852</v>
      </c>
      <c r="AC64" s="11">
        <f>'OddsRatio_working_3-way'!X64^(1/3)*SIN('OddsRatio_working_3-way'!Y64/3)</f>
        <v>0.11290106065530629</v>
      </c>
      <c r="AD64" s="11">
        <f>'OddsRatio_working_3-way'!X64^(1/3)*SIN(('OddsRatio_working_3-way'!Y64+2*PI())/3)</f>
        <v>0.41916786445722681</v>
      </c>
      <c r="AE64" s="11">
        <f>'OddsRatio_working_3-way'!X64^(1/3)*SIN(('OddsRatio_working_3-way'!Y64+4*PI())/3)</f>
        <v>-0.53206892511253312</v>
      </c>
      <c r="AF64" s="11">
        <f>-'OddsRatio_working_3-way'!U64/(3*'OddsRatio_working_3-way'!X64^(1/3))*COS(('OddsRatio_working_3-way'!Y64)/3)</f>
        <v>0.54919681652117625</v>
      </c>
      <c r="AG64" s="11">
        <f>-'OddsRatio_working_3-way'!U64/(3*'OddsRatio_working_3-way'!X64^(1/3))*COS(('OddsRatio_working_3-way'!Y64+2*PI())/3)</f>
        <v>-0.37237359490229116</v>
      </c>
      <c r="AH64" s="11">
        <f>-'OddsRatio_working_3-way'!U64/(3*'OddsRatio_working_3-way'!X64^(1/3))*COS(('OddsRatio_working_3-way'!Y64+4*PI())/3)</f>
        <v>-0.17682322161888517</v>
      </c>
      <c r="AI64" s="11">
        <f>'OddsRatio_working_3-way'!U64/(3*'OddsRatio_working_3-way'!X64^(1/3))*SIN(('OddsRatio_working_3-way'!Y64)/3)</f>
        <v>-0.11290106065530628</v>
      </c>
      <c r="AJ64" s="11">
        <f>'OddsRatio_working_3-way'!U64/(3*'OddsRatio_working_3-way'!X64^(1/3))*SIN(('OddsRatio_working_3-way'!Y64+2*PI())/3)</f>
        <v>-0.41916786445722676</v>
      </c>
      <c r="AK64" s="11">
        <f>'OddsRatio_working_3-way'!U64/(3*'OddsRatio_working_3-way'!X64^(1/3))*SIN(('OddsRatio_working_3-way'!Y64+4*PI())/3)</f>
        <v>0.53206892511253301</v>
      </c>
      <c r="AL64" s="11">
        <f>'OddsRatio_working_3-way'!Z64+'OddsRatio_working_3-way'!AF64</f>
        <v>1.0983936330423525</v>
      </c>
      <c r="AM64" s="11">
        <f>'OddsRatio_working_3-way'!AA64+'OddsRatio_working_3-way'!AG64</f>
        <v>-0.74474718980458243</v>
      </c>
      <c r="AN64" s="11">
        <f>'OddsRatio_working_3-way'!AB64+'OddsRatio_working_3-way'!AH64</f>
        <v>-0.35364644323777039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1.0983936330423525</v>
      </c>
      <c r="AS64" s="11">
        <f>IF(('OddsRatio_working_3-way'!X64=0),IF(Q64&gt;0,-Q64^(1/3),(-Q64)^(1/3)),'OddsRatio_working_3-way'!AM64-'OddsRatio_working_3-way'!R64/3)</f>
        <v>-0.74474718980458243</v>
      </c>
      <c r="AT64" s="11">
        <f>IF(('OddsRatio_working_3-way'!X64=0),IF(Q64&gt;0,-Q64^(1/3),(-Q64)^(1/3)),'OddsRatio_working_3-way'!AN64-'OddsRatio_working_3-way'!R64/3)</f>
        <v>-0.35364644323777039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2.64</v>
      </c>
      <c r="B65" s="4">
        <f>IF('True_Odds_Calculator_3-way'!B64="","",'True_Odds_Calculator_3-way'!B64)</f>
        <v>2.94</v>
      </c>
      <c r="C65" s="4">
        <f>IF('True_Odds_Calculator_3-way'!C64="","",'True_Odds_Calculator_3-way'!C64)</f>
        <v>2.98</v>
      </c>
      <c r="D65" s="9">
        <f t="shared" si="13"/>
        <v>0.35996531670980736</v>
      </c>
      <c r="E65" s="9">
        <f t="shared" si="14"/>
        <v>0.32223786382275188</v>
      </c>
      <c r="F65" s="9">
        <f t="shared" si="15"/>
        <v>0.31779681946744076</v>
      </c>
      <c r="G65" s="9">
        <f t="shared" si="16"/>
        <v>1.0841740375262938</v>
      </c>
      <c r="H65" s="9">
        <f t="shared" si="17"/>
        <v>2.7780454215431214</v>
      </c>
      <c r="I65" s="9">
        <f t="shared" si="18"/>
        <v>3.1032976328010098</v>
      </c>
      <c r="J65" s="9">
        <f t="shared" si="19"/>
        <v>3.1466645943020617</v>
      </c>
      <c r="K65" s="11">
        <f t="shared" si="20"/>
        <v>0.37878787878787878</v>
      </c>
      <c r="L65" s="11">
        <f t="shared" si="21"/>
        <v>0.3401360544217687</v>
      </c>
      <c r="M65" s="11">
        <f t="shared" si="22"/>
        <v>0.33557046979865773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-0.27235995069168606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0.24038494795925286</v>
      </c>
      <c r="Q65" s="11">
        <f>2*'OddsRatio_working_3-way'!K65*'OddsRatio_working_3-way'!L65*'OddsRatio_working_3-way'!M65</f>
        <v>8.6469405740738442E-2</v>
      </c>
      <c r="R65" s="11">
        <f t="shared" si="23"/>
        <v>0</v>
      </c>
      <c r="S65" s="11">
        <f t="shared" si="24"/>
        <v>-0.88260020369650749</v>
      </c>
      <c r="T65" s="11">
        <f t="shared" si="25"/>
        <v>-0.31748208766061425</v>
      </c>
      <c r="U65" s="11">
        <f>'OddsRatio_working_3-way'!S65-'OddsRatio_working_3-way'!R65^2/3</f>
        <v>-0.88260020369650749</v>
      </c>
      <c r="V65" s="11">
        <f>'OddsRatio_working_3-way'!S65*'OddsRatio_working_3-way'!R65/3-2*'OddsRatio_working_3-way'!R65^3/27-'OddsRatio_working_3-way'!T65</f>
        <v>0.31748208766061425</v>
      </c>
      <c r="W65" s="11">
        <f>'OddsRatio_working_3-way'!V65^2+4*'OddsRatio_working_3-way'!U65^3/27</f>
        <v>-1.0615180893710496E-3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0.15957474273417535</v>
      </c>
      <c r="Y65" s="11">
        <f>IF('OddsRatio_working_3-way'!W65&gt;=0,IF('OddsRatio_working_3-way'!V65+SQRT('OddsRatio_working_3-way'!W65)&gt;0,0,PI()),ACOS('OddsRatio_working_3-way'!V65/(2*'OddsRatio_working_3-way'!X65)))</f>
        <v>0.10226494734842495</v>
      </c>
      <c r="Z65" s="11">
        <f>'OddsRatio_working_3-way'!X65^(1/3)*COS('OddsRatio_working_3-way'!Y65/3)</f>
        <v>0.54208701876314691</v>
      </c>
      <c r="AA65" s="11">
        <f>'OddsRatio_working_3-way'!X65^(1/3)*COS(('OddsRatio_working_3-way'!Y65+2*PI())/3)</f>
        <v>-0.28705285010783815</v>
      </c>
      <c r="AB65" s="11">
        <f>'OddsRatio_working_3-way'!X65^(1/3)*COS(('OddsRatio_working_3-way'!Y65+4*PI())/3)</f>
        <v>-0.25503416865530876</v>
      </c>
      <c r="AC65" s="11">
        <f>'OddsRatio_working_3-way'!X65^(1/3)*SIN('OddsRatio_working_3-way'!Y65/3)</f>
        <v>1.8485994355714838E-2</v>
      </c>
      <c r="AD65" s="11">
        <f>'OddsRatio_working_3-way'!X65^(1/3)*SIN(('OddsRatio_working_3-way'!Y65+2*PI())/3)</f>
        <v>0.46021813213279944</v>
      </c>
      <c r="AE65" s="11">
        <f>'OddsRatio_working_3-way'!X65^(1/3)*SIN(('OddsRatio_working_3-way'!Y65+4*PI())/3)</f>
        <v>-0.47870412648851418</v>
      </c>
      <c r="AF65" s="11">
        <f>-'OddsRatio_working_3-way'!U65/(3*'OddsRatio_working_3-way'!X65^(1/3))*COS(('OddsRatio_working_3-way'!Y65)/3)</f>
        <v>0.54208701876314691</v>
      </c>
      <c r="AG65" s="11">
        <f>-'OddsRatio_working_3-way'!U65/(3*'OddsRatio_working_3-way'!X65^(1/3))*COS(('OddsRatio_working_3-way'!Y65+2*PI())/3)</f>
        <v>-0.28705285010783815</v>
      </c>
      <c r="AH65" s="11">
        <f>-'OddsRatio_working_3-way'!U65/(3*'OddsRatio_working_3-way'!X65^(1/3))*COS(('OddsRatio_working_3-way'!Y65+4*PI())/3)</f>
        <v>-0.25503416865530876</v>
      </c>
      <c r="AI65" s="11">
        <f>'OddsRatio_working_3-way'!U65/(3*'OddsRatio_working_3-way'!X65^(1/3))*SIN(('OddsRatio_working_3-way'!Y65)/3)</f>
        <v>-1.8485994355714838E-2</v>
      </c>
      <c r="AJ65" s="11">
        <f>'OddsRatio_working_3-way'!U65/(3*'OddsRatio_working_3-way'!X65^(1/3))*SIN(('OddsRatio_working_3-way'!Y65+2*PI())/3)</f>
        <v>-0.46021813213279944</v>
      </c>
      <c r="AK65" s="11">
        <f>'OddsRatio_working_3-way'!U65/(3*'OddsRatio_working_3-way'!X65^(1/3))*SIN(('OddsRatio_working_3-way'!Y65+4*PI())/3)</f>
        <v>0.47870412648851418</v>
      </c>
      <c r="AL65" s="11">
        <f>'OddsRatio_working_3-way'!Z65+'OddsRatio_working_3-way'!AF65</f>
        <v>1.0841740375262938</v>
      </c>
      <c r="AM65" s="11">
        <f>'OddsRatio_working_3-way'!AA65+'OddsRatio_working_3-way'!AG65</f>
        <v>-0.57410570021567631</v>
      </c>
      <c r="AN65" s="11">
        <f>'OddsRatio_working_3-way'!AB65+'OddsRatio_working_3-way'!AH65</f>
        <v>-0.51006833731061751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1.0841740375262938</v>
      </c>
      <c r="AS65" s="11">
        <f>IF(('OddsRatio_working_3-way'!X65=0),IF(Q65&gt;0,-Q65^(1/3),(-Q65)^(1/3)),'OddsRatio_working_3-way'!AM65-'OddsRatio_working_3-way'!R65/3)</f>
        <v>-0.57410570021567631</v>
      </c>
      <c r="AT65" s="11">
        <f>IF(('OddsRatio_working_3-way'!X65=0),IF(Q65&gt;0,-Q65^(1/3),(-Q65)^(1/3)),'OddsRatio_working_3-way'!AN65-'OddsRatio_working_3-way'!R65/3)</f>
        <v>-0.51006833731061751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1.72</v>
      </c>
      <c r="B66" s="4">
        <f>IF('True_Odds_Calculator_3-way'!B65="","",'True_Odds_Calculator_3-way'!B65)</f>
        <v>3.66</v>
      </c>
      <c r="C66" s="4">
        <f>IF('True_Odds_Calculator_3-way'!C65="","",'True_Odds_Calculator_3-way'!C65)</f>
        <v>4.8600000000000003</v>
      </c>
      <c r="D66" s="9">
        <f t="shared" si="13"/>
        <v>0.55662751010600364</v>
      </c>
      <c r="E66" s="9">
        <f t="shared" si="14"/>
        <v>0.25363014677751139</v>
      </c>
      <c r="F66" s="9">
        <f t="shared" si="15"/>
        <v>0.18974234311648497</v>
      </c>
      <c r="G66" s="9">
        <f t="shared" si="16"/>
        <v>1.1062966053106162</v>
      </c>
      <c r="H66" s="9">
        <f t="shared" si="17"/>
        <v>1.7965335558236439</v>
      </c>
      <c r="I66" s="9">
        <f t="shared" si="18"/>
        <v>3.9427489701262397</v>
      </c>
      <c r="J66" s="9">
        <f t="shared" si="19"/>
        <v>5.2703048964989785</v>
      </c>
      <c r="K66" s="11">
        <f t="shared" si="20"/>
        <v>0.58139534883720934</v>
      </c>
      <c r="L66" s="11">
        <f t="shared" si="21"/>
        <v>0.27322404371584696</v>
      </c>
      <c r="M66" s="11">
        <f t="shared" si="22"/>
        <v>0.20576131687242796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-0.24163266074563572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0.23664251082672172</v>
      </c>
      <c r="Q66" s="11">
        <f>2*'OddsRatio_working_3-way'!K66*'OddsRatio_working_3-way'!L66*'OddsRatio_working_3-way'!M66</f>
        <v>6.5370859344398263E-2</v>
      </c>
      <c r="R66" s="11">
        <f t="shared" si="23"/>
        <v>0</v>
      </c>
      <c r="S66" s="11">
        <f t="shared" si="24"/>
        <v>-0.97934819778288551</v>
      </c>
      <c r="T66" s="11">
        <f t="shared" si="25"/>
        <v>-0.27053817618311754</v>
      </c>
      <c r="U66" s="11">
        <f>'OddsRatio_working_3-way'!S66-'OddsRatio_working_3-way'!R66^2/3</f>
        <v>-0.97934819778288551</v>
      </c>
      <c r="V66" s="11">
        <f>'OddsRatio_working_3-way'!S66*'OddsRatio_working_3-way'!R66/3-2*'OddsRatio_working_3-way'!R66^3/27-'OddsRatio_working_3-way'!T66</f>
        <v>0.27053817618311754</v>
      </c>
      <c r="W66" s="11">
        <f>'OddsRatio_working_3-way'!V66^2+4*'OddsRatio_working_3-way'!U66^3/27</f>
        <v>-6.5966913927180154E-2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0.18651931448221903</v>
      </c>
      <c r="Y66" s="11">
        <f>IF('OddsRatio_working_3-way'!W66&gt;=0,IF('OddsRatio_working_3-way'!V66+SQRT('OddsRatio_working_3-way'!W66)&gt;0,0,PI()),ACOS('OddsRatio_working_3-way'!V66/(2*'OddsRatio_working_3-way'!X66)))</f>
        <v>0.75943038277538921</v>
      </c>
      <c r="Z66" s="11">
        <f>'OddsRatio_working_3-way'!X66^(1/3)*COS('OddsRatio_working_3-way'!Y66/3)</f>
        <v>0.55314830265530812</v>
      </c>
      <c r="AA66" s="11">
        <f>'OddsRatio_working_3-way'!X66^(1/3)*COS(('OddsRatio_working_3-way'!Y66+2*PI())/3)</f>
        <v>-0.40049858756960366</v>
      </c>
      <c r="AB66" s="11">
        <f>'OddsRatio_working_3-way'!X66^(1/3)*COS(('OddsRatio_working_3-way'!Y66+4*PI())/3)</f>
        <v>-0.15264971508570468</v>
      </c>
      <c r="AC66" s="11">
        <f>'OddsRatio_working_3-way'!X66^(1/3)*SIN('OddsRatio_working_3-way'!Y66/3)</f>
        <v>0.14309561324692452</v>
      </c>
      <c r="AD66" s="11">
        <f>'OddsRatio_working_3-way'!X66^(1/3)*SIN(('OddsRatio_working_3-way'!Y66+2*PI())/3)</f>
        <v>0.40749267553627794</v>
      </c>
      <c r="AE66" s="11">
        <f>'OddsRatio_working_3-way'!X66^(1/3)*SIN(('OddsRatio_working_3-way'!Y66+4*PI())/3)</f>
        <v>-0.55058828878320232</v>
      </c>
      <c r="AF66" s="11">
        <f>-'OddsRatio_working_3-way'!U66/(3*'OddsRatio_working_3-way'!X66^(1/3))*COS(('OddsRatio_working_3-way'!Y66)/3)</f>
        <v>0.55314830265530812</v>
      </c>
      <c r="AG66" s="11">
        <f>-'OddsRatio_working_3-way'!U66/(3*'OddsRatio_working_3-way'!X66^(1/3))*COS(('OddsRatio_working_3-way'!Y66+2*PI())/3)</f>
        <v>-0.40049858756960366</v>
      </c>
      <c r="AH66" s="11">
        <f>-'OddsRatio_working_3-way'!U66/(3*'OddsRatio_working_3-way'!X66^(1/3))*COS(('OddsRatio_working_3-way'!Y66+4*PI())/3)</f>
        <v>-0.15264971508570468</v>
      </c>
      <c r="AI66" s="11">
        <f>'OddsRatio_working_3-way'!U66/(3*'OddsRatio_working_3-way'!X66^(1/3))*SIN(('OddsRatio_working_3-way'!Y66)/3)</f>
        <v>-0.14309561324692452</v>
      </c>
      <c r="AJ66" s="11">
        <f>'OddsRatio_working_3-way'!U66/(3*'OddsRatio_working_3-way'!X66^(1/3))*SIN(('OddsRatio_working_3-way'!Y66+2*PI())/3)</f>
        <v>-0.40749267553627794</v>
      </c>
      <c r="AK66" s="11">
        <f>'OddsRatio_working_3-way'!U66/(3*'OddsRatio_working_3-way'!X66^(1/3))*SIN(('OddsRatio_working_3-way'!Y66+4*PI())/3)</f>
        <v>0.55058828878320232</v>
      </c>
      <c r="AL66" s="11">
        <f>'OddsRatio_working_3-way'!Z66+'OddsRatio_working_3-way'!AF66</f>
        <v>1.1062966053106162</v>
      </c>
      <c r="AM66" s="11">
        <f>'OddsRatio_working_3-way'!AA66+'OddsRatio_working_3-way'!AG66</f>
        <v>-0.80099717513920732</v>
      </c>
      <c r="AN66" s="11">
        <f>'OddsRatio_working_3-way'!AB66+'OddsRatio_working_3-way'!AH66</f>
        <v>-0.30529943017140937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1.1062966053106162</v>
      </c>
      <c r="AS66" s="11">
        <f>IF(('OddsRatio_working_3-way'!X66=0),IF(Q66&gt;0,-Q66^(1/3),(-Q66)^(1/3)),'OddsRatio_working_3-way'!AM66-'OddsRatio_working_3-way'!R66/3)</f>
        <v>-0.80099717513920732</v>
      </c>
      <c r="AT66" s="11">
        <f>IF(('OddsRatio_working_3-way'!X66=0),IF(Q66&gt;0,-Q66^(1/3),(-Q66)^(1/3)),'OddsRatio_working_3-way'!AN66-'OddsRatio_working_3-way'!R66/3)</f>
        <v>-0.30529943017140937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1.48</v>
      </c>
      <c r="B67" s="4">
        <f>IF('True_Odds_Calculator_3-way'!B66="","",'True_Odds_Calculator_3-way'!B66)</f>
        <v>4.68</v>
      </c>
      <c r="C67" s="4">
        <f>IF('True_Odds_Calculator_3-way'!C66="","",'True_Odds_Calculator_3-way'!C66)</f>
        <v>6.21</v>
      </c>
      <c r="D67" s="9">
        <f t="shared" si="13"/>
        <v>0.65395706951161436</v>
      </c>
      <c r="E67" s="9">
        <f t="shared" si="14"/>
        <v>0.19775215893141124</v>
      </c>
      <c r="F67" s="9">
        <f t="shared" si="15"/>
        <v>0.14829077155697459</v>
      </c>
      <c r="G67" s="9">
        <f t="shared" si="16"/>
        <v>1.1024007621619563</v>
      </c>
      <c r="H67" s="9">
        <f t="shared" si="17"/>
        <v>1.5291523658377393</v>
      </c>
      <c r="I67" s="9">
        <f t="shared" si="18"/>
        <v>5.0568348047559981</v>
      </c>
      <c r="J67" s="9">
        <f t="shared" si="19"/>
        <v>6.7435079708637931</v>
      </c>
      <c r="K67" s="11">
        <f t="shared" si="20"/>
        <v>0.67567567567567566</v>
      </c>
      <c r="L67" s="11">
        <f t="shared" si="21"/>
        <v>0.21367521367521369</v>
      </c>
      <c r="M67" s="11">
        <f t="shared" si="22"/>
        <v>0.1610305958132045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-0.21395754729088079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0.21784140141628058</v>
      </c>
      <c r="Q67" s="11">
        <f>2*'OddsRatio_working_3-way'!K67*'OddsRatio_working_3-way'!L67*'OddsRatio_working_3-way'!M67</f>
        <v>4.6497631038693837E-2</v>
      </c>
      <c r="R67" s="11">
        <f t="shared" si="23"/>
        <v>0</v>
      </c>
      <c r="S67" s="11">
        <f t="shared" si="24"/>
        <v>-1.018152452084897</v>
      </c>
      <c r="T67" s="11">
        <f t="shared" si="25"/>
        <v>-0.21732176138418297</v>
      </c>
      <c r="U67" s="11">
        <f>'OddsRatio_working_3-way'!S67-'OddsRatio_working_3-way'!R67^2/3</f>
        <v>-1.018152452084897</v>
      </c>
      <c r="V67" s="11">
        <f>'OddsRatio_working_3-way'!S67*'OddsRatio_working_3-way'!R67/3-2*'OddsRatio_working_3-way'!R67^3/27-'OddsRatio_working_3-way'!T67</f>
        <v>0.21732176138418297</v>
      </c>
      <c r="W67" s="11">
        <f>'OddsRatio_working_3-way'!V67^2+4*'OddsRatio_working_3-way'!U67^3/27</f>
        <v>-0.10913449236173445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0.19771396026384822</v>
      </c>
      <c r="Y67" s="11">
        <f>IF('OddsRatio_working_3-way'!W67&gt;=0,IF('OddsRatio_working_3-way'!V67+SQRT('OddsRatio_working_3-way'!W67)&gt;0,0,PI()),ACOS('OddsRatio_working_3-way'!V67/(2*'OddsRatio_working_3-way'!X67)))</f>
        <v>0.98892737889859506</v>
      </c>
      <c r="Z67" s="11">
        <f>'OddsRatio_working_3-way'!X67^(1/3)*COS('OddsRatio_working_3-way'!Y67/3)</f>
        <v>0.55120038108097813</v>
      </c>
      <c r="AA67" s="11">
        <f>'OddsRatio_working_3-way'!X67^(1/3)*COS(('OddsRatio_working_3-way'!Y67+2*PI())/3)</f>
        <v>-0.43891497230675341</v>
      </c>
      <c r="AB67" s="11">
        <f>'OddsRatio_working_3-way'!X67^(1/3)*COS(('OddsRatio_working_3-way'!Y67+4*PI())/3)</f>
        <v>-0.11228540877422498</v>
      </c>
      <c r="AC67" s="11">
        <f>'OddsRatio_working_3-way'!X67^(1/3)*SIN('OddsRatio_working_3-way'!Y67/3)</f>
        <v>0.18857966643079557</v>
      </c>
      <c r="AD67" s="11">
        <f>'OddsRatio_working_3-way'!X67^(1/3)*SIN(('OddsRatio_working_3-way'!Y67+2*PI())/3)</f>
        <v>0.38306369937639295</v>
      </c>
      <c r="AE67" s="11">
        <f>'OddsRatio_working_3-way'!X67^(1/3)*SIN(('OddsRatio_working_3-way'!Y67+4*PI())/3)</f>
        <v>-0.57164336580718833</v>
      </c>
      <c r="AF67" s="11">
        <f>-'OddsRatio_working_3-way'!U67/(3*'OddsRatio_working_3-way'!X67^(1/3))*COS(('OddsRatio_working_3-way'!Y67)/3)</f>
        <v>0.55120038108097813</v>
      </c>
      <c r="AG67" s="11">
        <f>-'OddsRatio_working_3-way'!U67/(3*'OddsRatio_working_3-way'!X67^(1/3))*COS(('OddsRatio_working_3-way'!Y67+2*PI())/3)</f>
        <v>-0.43891497230675341</v>
      </c>
      <c r="AH67" s="11">
        <f>-'OddsRatio_working_3-way'!U67/(3*'OddsRatio_working_3-way'!X67^(1/3))*COS(('OddsRatio_working_3-way'!Y67+4*PI())/3)</f>
        <v>-0.11228540877422498</v>
      </c>
      <c r="AI67" s="11">
        <f>'OddsRatio_working_3-way'!U67/(3*'OddsRatio_working_3-way'!X67^(1/3))*SIN(('OddsRatio_working_3-way'!Y67)/3)</f>
        <v>-0.18857966643079557</v>
      </c>
      <c r="AJ67" s="11">
        <f>'OddsRatio_working_3-way'!U67/(3*'OddsRatio_working_3-way'!X67^(1/3))*SIN(('OddsRatio_working_3-way'!Y67+2*PI())/3)</f>
        <v>-0.38306369937639295</v>
      </c>
      <c r="AK67" s="11">
        <f>'OddsRatio_working_3-way'!U67/(3*'OddsRatio_working_3-way'!X67^(1/3))*SIN(('OddsRatio_working_3-way'!Y67+4*PI())/3)</f>
        <v>0.57164336580718833</v>
      </c>
      <c r="AL67" s="11">
        <f>'OddsRatio_working_3-way'!Z67+'OddsRatio_working_3-way'!AF67</f>
        <v>1.1024007621619563</v>
      </c>
      <c r="AM67" s="11">
        <f>'OddsRatio_working_3-way'!AA67+'OddsRatio_working_3-way'!AG67</f>
        <v>-0.87782994461350683</v>
      </c>
      <c r="AN67" s="11">
        <f>'OddsRatio_working_3-way'!AB67+'OddsRatio_working_3-way'!AH67</f>
        <v>-0.22457081754844996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1.1024007621619563</v>
      </c>
      <c r="AS67" s="11">
        <f>IF(('OddsRatio_working_3-way'!X67=0),IF(Q67&gt;0,-Q67^(1/3),(-Q67)^(1/3)),'OddsRatio_working_3-way'!AM67-'OddsRatio_working_3-way'!R67/3)</f>
        <v>-0.87782994461350683</v>
      </c>
      <c r="AT67" s="11">
        <f>IF(('OddsRatio_working_3-way'!X67=0),IF(Q67&gt;0,-Q67^(1/3),(-Q67)^(1/3)),'OddsRatio_working_3-way'!AN67-'OddsRatio_working_3-way'!R67/3)</f>
        <v>-0.22457081754844996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1.89</v>
      </c>
      <c r="B68" s="4">
        <f>IF('True_Odds_Calculator_3-way'!B67="","",'True_Odds_Calculator_3-way'!B67)</f>
        <v>3.5</v>
      </c>
      <c r="C68" s="4">
        <f>IF('True_Odds_Calculator_3-way'!C67="","",'True_Odds_Calculator_3-way'!C67)</f>
        <v>4.3</v>
      </c>
      <c r="D68" s="9">
        <f t="shared" ref="D68:D131" si="26">(K68/(AR68+K68-(AR68*K68)))</f>
        <v>0.51018765172133262</v>
      </c>
      <c r="E68" s="9">
        <f t="shared" ref="E68:E131" si="27">(L68/(AR68+L68-(AR68*L68)))</f>
        <v>0.27050374318051801</v>
      </c>
      <c r="F68" s="9">
        <f t="shared" ref="F68:F131" si="28">(M68/(AR68+M68-(AR68*M68)))</f>
        <v>0.21930860509814945</v>
      </c>
      <c r="G68" s="9">
        <f t="shared" ref="G68:G131" si="29">AR68</f>
        <v>1.0787226058201489</v>
      </c>
      <c r="H68" s="9">
        <f t="shared" ref="H68:H131" si="30">IF(A68="","",1/D68)</f>
        <v>1.960063119179932</v>
      </c>
      <c r="I68" s="9">
        <f t="shared" ref="I68:I131" si="31">IF(B68="","",1/E68)</f>
        <v>3.696806514550373</v>
      </c>
      <c r="J68" s="9">
        <f t="shared" ref="J68:J131" si="32">IF(C68="","",1/F68)</f>
        <v>4.5597845992064912</v>
      </c>
      <c r="K68" s="11">
        <f t="shared" ref="K68:K131" si="33">1/A68</f>
        <v>0.52910052910052918</v>
      </c>
      <c r="L68" s="11">
        <f t="shared" ref="L68:L131" si="34">1/B68</f>
        <v>0.2857142857142857</v>
      </c>
      <c r="M68" s="11">
        <f t="shared" ref="M68:M131" si="35">1/C68</f>
        <v>0.23255813953488372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-0.25813426145652063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0.23519485313505251</v>
      </c>
      <c r="Q68" s="11">
        <f>2*'OddsRatio_working_3-way'!K68*'OddsRatio_working_3-way'!L68*'OddsRatio_working_3-way'!M68</f>
        <v>7.0312362671166667E-2</v>
      </c>
      <c r="R68" s="11">
        <f t="shared" ref="R68:R131" si="36">O68/N68</f>
        <v>0</v>
      </c>
      <c r="S68" s="11">
        <f t="shared" ref="S68:S131" si="37">P68/N68</f>
        <v>-0.91113381001021454</v>
      </c>
      <c r="T68" s="11">
        <f t="shared" ref="T68:T131" si="38">Q68/N68</f>
        <v>-0.27238678924072179</v>
      </c>
      <c r="U68" s="11">
        <f>'OddsRatio_working_3-way'!S68-'OddsRatio_working_3-way'!R68^2/3</f>
        <v>-0.91113381001021454</v>
      </c>
      <c r="V68" s="11">
        <f>'OddsRatio_working_3-way'!S68*'OddsRatio_working_3-way'!R68/3-2*'OddsRatio_working_3-way'!R68^3/27-'OddsRatio_working_3-way'!T68</f>
        <v>0.27238678924072179</v>
      </c>
      <c r="W68" s="11">
        <f>'OddsRatio_working_3-way'!V68^2+4*'OddsRatio_working_3-way'!U68^3/27</f>
        <v>-3.7863397810026511E-2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0.16737529743281707</v>
      </c>
      <c r="Y68" s="11">
        <f>IF('OddsRatio_working_3-way'!W68&gt;=0,IF('OddsRatio_working_3-way'!V68+SQRT('OddsRatio_working_3-way'!W68)&gt;0,0,PI()),ACOS('OddsRatio_working_3-way'!V68/(2*'OddsRatio_working_3-way'!X68)))</f>
        <v>0.62030588668224951</v>
      </c>
      <c r="Z68" s="11">
        <f>'OddsRatio_working_3-way'!X68^(1/3)*COS('OddsRatio_working_3-way'!Y68/3)</f>
        <v>0.53936130291007445</v>
      </c>
      <c r="AA68" s="11">
        <f>'OddsRatio_working_3-way'!X68^(1/3)*COS(('OddsRatio_working_3-way'!Y68+2*PI())/3)</f>
        <v>-0.36766274775284985</v>
      </c>
      <c r="AB68" s="11">
        <f>'OddsRatio_working_3-way'!X68^(1/3)*COS(('OddsRatio_working_3-way'!Y68+4*PI())/3)</f>
        <v>-0.17169855515722443</v>
      </c>
      <c r="AC68" s="11">
        <f>'OddsRatio_working_3-way'!X68^(1/3)*SIN('OddsRatio_working_3-way'!Y68/3)</f>
        <v>0.11313997934661199</v>
      </c>
      <c r="AD68" s="11">
        <f>'OddsRatio_working_3-way'!X68^(1/3)*SIN(('OddsRatio_working_3-way'!Y68+2*PI())/3)</f>
        <v>0.4105306004650921</v>
      </c>
      <c r="AE68" s="11">
        <f>'OddsRatio_working_3-way'!X68^(1/3)*SIN(('OddsRatio_working_3-way'!Y68+4*PI())/3)</f>
        <v>-0.52367057981170417</v>
      </c>
      <c r="AF68" s="11">
        <f>-'OddsRatio_working_3-way'!U68/(3*'OddsRatio_working_3-way'!X68^(1/3))*COS(('OddsRatio_working_3-way'!Y68)/3)</f>
        <v>0.53936130291007445</v>
      </c>
      <c r="AG68" s="11">
        <f>-'OddsRatio_working_3-way'!U68/(3*'OddsRatio_working_3-way'!X68^(1/3))*COS(('OddsRatio_working_3-way'!Y68+2*PI())/3)</f>
        <v>-0.36766274775284985</v>
      </c>
      <c r="AH68" s="11">
        <f>-'OddsRatio_working_3-way'!U68/(3*'OddsRatio_working_3-way'!X68^(1/3))*COS(('OddsRatio_working_3-way'!Y68+4*PI())/3)</f>
        <v>-0.17169855515722443</v>
      </c>
      <c r="AI68" s="11">
        <f>'OddsRatio_working_3-way'!U68/(3*'OddsRatio_working_3-way'!X68^(1/3))*SIN(('OddsRatio_working_3-way'!Y68)/3)</f>
        <v>-0.11313997934661199</v>
      </c>
      <c r="AJ68" s="11">
        <f>'OddsRatio_working_3-way'!U68/(3*'OddsRatio_working_3-way'!X68^(1/3))*SIN(('OddsRatio_working_3-way'!Y68+2*PI())/3)</f>
        <v>-0.4105306004650921</v>
      </c>
      <c r="AK68" s="11">
        <f>'OddsRatio_working_3-way'!U68/(3*'OddsRatio_working_3-way'!X68^(1/3))*SIN(('OddsRatio_working_3-way'!Y68+4*PI())/3)</f>
        <v>0.52367057981170417</v>
      </c>
      <c r="AL68" s="11">
        <f>'OddsRatio_working_3-way'!Z68+'OddsRatio_working_3-way'!AF68</f>
        <v>1.0787226058201489</v>
      </c>
      <c r="AM68" s="11">
        <f>'OddsRatio_working_3-way'!AA68+'OddsRatio_working_3-way'!AG68</f>
        <v>-0.7353254955056997</v>
      </c>
      <c r="AN68" s="11">
        <f>'OddsRatio_working_3-way'!AB68+'OddsRatio_working_3-way'!AH68</f>
        <v>-0.34339711031444886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1.0787226058201489</v>
      </c>
      <c r="AS68" s="11">
        <f>IF(('OddsRatio_working_3-way'!X68=0),IF(Q68&gt;0,-Q68^(1/3),(-Q68)^(1/3)),'OddsRatio_working_3-way'!AM68-'OddsRatio_working_3-way'!R68/3)</f>
        <v>-0.7353254955056997</v>
      </c>
      <c r="AT68" s="11">
        <f>IF(('OddsRatio_working_3-way'!X68=0),IF(Q68&gt;0,-Q68^(1/3),(-Q68)^(1/3)),'OddsRatio_working_3-way'!AN68-'OddsRatio_working_3-way'!R68/3)</f>
        <v>-0.34339711031444886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2.3199999999999998</v>
      </c>
      <c r="B69" s="4">
        <f>IF('True_Odds_Calculator_3-way'!B68="","",'True_Odds_Calculator_3-way'!B68)</f>
        <v>3.53</v>
      </c>
      <c r="C69" s="4">
        <f>IF('True_Odds_Calculator_3-way'!C68="","",'True_Odds_Calculator_3-way'!C68)</f>
        <v>3.02</v>
      </c>
      <c r="D69" s="9">
        <f t="shared" si="26"/>
        <v>0.41430547820976321</v>
      </c>
      <c r="E69" s="9">
        <f t="shared" si="27"/>
        <v>0.26957451908671426</v>
      </c>
      <c r="F69" s="9">
        <f t="shared" si="28"/>
        <v>0.31612000270352258</v>
      </c>
      <c r="G69" s="9">
        <f t="shared" si="29"/>
        <v>1.0709681488415173</v>
      </c>
      <c r="H69" s="9">
        <f t="shared" si="30"/>
        <v>2.4136779564708029</v>
      </c>
      <c r="I69" s="9">
        <f t="shared" si="31"/>
        <v>3.7095494165690384</v>
      </c>
      <c r="J69" s="9">
        <f t="shared" si="32"/>
        <v>3.1633556606598652</v>
      </c>
      <c r="K69" s="11">
        <f t="shared" si="33"/>
        <v>0.43103448275862072</v>
      </c>
      <c r="L69" s="11">
        <f t="shared" si="34"/>
        <v>0.28328611898016998</v>
      </c>
      <c r="M69" s="11">
        <f t="shared" si="35"/>
        <v>0.33112582781456956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-0.27275717805881416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0.23733865015037653</v>
      </c>
      <c r="Q69" s="11">
        <f>2*'OddsRatio_working_3-way'!K69*'OddsRatio_working_3-way'!L69*'OddsRatio_working_3-way'!M69</f>
        <v>8.0864957461797796E-2</v>
      </c>
      <c r="R69" s="11">
        <f t="shared" si="36"/>
        <v>0</v>
      </c>
      <c r="S69" s="11">
        <f t="shared" si="37"/>
        <v>-0.87014630316786601</v>
      </c>
      <c r="T69" s="11">
        <f t="shared" si="38"/>
        <v>-0.2964723349805336</v>
      </c>
      <c r="U69" s="11">
        <f>'OddsRatio_working_3-way'!S69-'OddsRatio_working_3-way'!R69^2/3</f>
        <v>-0.87014630316786601</v>
      </c>
      <c r="V69" s="11">
        <f>'OddsRatio_working_3-way'!S69*'OddsRatio_working_3-way'!R69/3-2*'OddsRatio_working_3-way'!R69^3/27-'OddsRatio_working_3-way'!T69</f>
        <v>0.2964723349805336</v>
      </c>
      <c r="W69" s="11">
        <f>'OddsRatio_working_3-way'!V69^2+4*'OddsRatio_working_3-way'!U69^3/27</f>
        <v>-9.7093792537762125E-3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0.15620917439653306</v>
      </c>
      <c r="Y69" s="11">
        <f>IF('OddsRatio_working_3-way'!W69&gt;=0,IF('OddsRatio_working_3-way'!V69+SQRT('OddsRatio_working_3-way'!W69)&gt;0,0,PI()),ACOS('OddsRatio_working_3-way'!V69/(2*'OddsRatio_working_3-way'!X69)))</f>
        <v>0.32087623424497735</v>
      </c>
      <c r="Z69" s="11">
        <f>'OddsRatio_working_3-way'!X69^(1/3)*COS('OddsRatio_working_3-way'!Y69/3)</f>
        <v>0.53548407442075863</v>
      </c>
      <c r="AA69" s="11">
        <f>'OddsRatio_working_3-way'!X69^(1/3)*COS(('OddsRatio_working_3-way'!Y69+2*PI())/3)</f>
        <v>-0.31753340516983647</v>
      </c>
      <c r="AB69" s="11">
        <f>'OddsRatio_working_3-way'!X69^(1/3)*COS(('OddsRatio_working_3-way'!Y69+4*PI())/3)</f>
        <v>-0.2179506692509223</v>
      </c>
      <c r="AC69" s="11">
        <f>'OddsRatio_working_3-way'!X69^(1/3)*SIN('OddsRatio_working_3-way'!Y69/3)</f>
        <v>5.7494119389424704E-2</v>
      </c>
      <c r="AD69" s="11">
        <f>'OddsRatio_working_3-way'!X69^(1/3)*SIN(('OddsRatio_working_3-way'!Y69+2*PI())/3)</f>
        <v>0.4349957520756616</v>
      </c>
      <c r="AE69" s="11">
        <f>'OddsRatio_working_3-way'!X69^(1/3)*SIN(('OddsRatio_working_3-way'!Y69+4*PI())/3)</f>
        <v>-0.4924898714650861</v>
      </c>
      <c r="AF69" s="11">
        <f>-'OddsRatio_working_3-way'!U69/(3*'OddsRatio_working_3-way'!X69^(1/3))*COS(('OddsRatio_working_3-way'!Y69)/3)</f>
        <v>0.53548407442075863</v>
      </c>
      <c r="AG69" s="11">
        <f>-'OddsRatio_working_3-way'!U69/(3*'OddsRatio_working_3-way'!X69^(1/3))*COS(('OddsRatio_working_3-way'!Y69+2*PI())/3)</f>
        <v>-0.31753340516983647</v>
      </c>
      <c r="AH69" s="11">
        <f>-'OddsRatio_working_3-way'!U69/(3*'OddsRatio_working_3-way'!X69^(1/3))*COS(('OddsRatio_working_3-way'!Y69+4*PI())/3)</f>
        <v>-0.2179506692509223</v>
      </c>
      <c r="AI69" s="11">
        <f>'OddsRatio_working_3-way'!U69/(3*'OddsRatio_working_3-way'!X69^(1/3))*SIN(('OddsRatio_working_3-way'!Y69)/3)</f>
        <v>-5.7494119389424704E-2</v>
      </c>
      <c r="AJ69" s="11">
        <f>'OddsRatio_working_3-way'!U69/(3*'OddsRatio_working_3-way'!X69^(1/3))*SIN(('OddsRatio_working_3-way'!Y69+2*PI())/3)</f>
        <v>-0.4349957520756616</v>
      </c>
      <c r="AK69" s="11">
        <f>'OddsRatio_working_3-way'!U69/(3*'OddsRatio_working_3-way'!X69^(1/3))*SIN(('OddsRatio_working_3-way'!Y69+4*PI())/3)</f>
        <v>0.4924898714650861</v>
      </c>
      <c r="AL69" s="11">
        <f>'OddsRatio_working_3-way'!Z69+'OddsRatio_working_3-way'!AF69</f>
        <v>1.0709681488415173</v>
      </c>
      <c r="AM69" s="11">
        <f>'OddsRatio_working_3-way'!AA69+'OddsRatio_working_3-way'!AG69</f>
        <v>-0.63506681033967294</v>
      </c>
      <c r="AN69" s="11">
        <f>'OddsRatio_working_3-way'!AB69+'OddsRatio_working_3-way'!AH69</f>
        <v>-0.43590133850184459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1.0709681488415173</v>
      </c>
      <c r="AS69" s="11">
        <f>IF(('OddsRatio_working_3-way'!X69=0),IF(Q69&gt;0,-Q69^(1/3),(-Q69)^(1/3)),'OddsRatio_working_3-way'!AM69-'OddsRatio_working_3-way'!R69/3)</f>
        <v>-0.63506681033967294</v>
      </c>
      <c r="AT69" s="11">
        <f>IF(('OddsRatio_working_3-way'!X69=0),IF(Q69&gt;0,-Q69^(1/3),(-Q69)^(1/3)),'OddsRatio_working_3-way'!AN69-'OddsRatio_working_3-way'!R69/3)</f>
        <v>-0.43590133850184459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2.4300000000000002</v>
      </c>
      <c r="B70" s="4">
        <f>IF('True_Odds_Calculator_3-way'!B69="","",'True_Odds_Calculator_3-way'!B69)</f>
        <v>3.34</v>
      </c>
      <c r="C70" s="4">
        <f>IF('True_Odds_Calculator_3-way'!C69="","",'True_Odds_Calculator_3-way'!C69)</f>
        <v>3.16</v>
      </c>
      <c r="D70" s="9">
        <f t="shared" si="26"/>
        <v>0.40157342895607068</v>
      </c>
      <c r="E70" s="9">
        <f t="shared" si="27"/>
        <v>0.29082308188972045</v>
      </c>
      <c r="F70" s="9">
        <f t="shared" si="28"/>
        <v>0.30760348915420888</v>
      </c>
      <c r="G70" s="9">
        <f t="shared" si="29"/>
        <v>1.0421011188390112</v>
      </c>
      <c r="H70" s="9">
        <f t="shared" si="30"/>
        <v>2.4902045999397857</v>
      </c>
      <c r="I70" s="9">
        <f t="shared" si="31"/>
        <v>3.4385166180832858</v>
      </c>
      <c r="J70" s="9">
        <f t="shared" si="32"/>
        <v>3.2509384166922648</v>
      </c>
      <c r="K70" s="11">
        <f t="shared" si="33"/>
        <v>0.41152263374485593</v>
      </c>
      <c r="L70" s="11">
        <f t="shared" si="34"/>
        <v>0.29940119760479045</v>
      </c>
      <c r="M70" s="11">
        <f t="shared" si="35"/>
        <v>0.31645569620253161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-0.28181611460623057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0.23121439571240393</v>
      </c>
      <c r="Q70" s="11">
        <f>2*'OddsRatio_working_3-way'!K70*'OddsRatio_working_3-way'!L70*'OddsRatio_working_3-way'!M70</f>
        <v>7.7981246446004682E-2</v>
      </c>
      <c r="R70" s="11">
        <f t="shared" si="36"/>
        <v>0</v>
      </c>
      <c r="S70" s="11">
        <f t="shared" si="37"/>
        <v>-0.82044419651257261</v>
      </c>
      <c r="T70" s="11">
        <f t="shared" si="38"/>
        <v>-0.27670967841908012</v>
      </c>
      <c r="U70" s="11">
        <f>'OddsRatio_working_3-way'!S70-'OddsRatio_working_3-way'!R70^2/3</f>
        <v>-0.82044419651257261</v>
      </c>
      <c r="V70" s="11">
        <f>'OddsRatio_working_3-way'!S70*'OddsRatio_working_3-way'!R70/3-2*'OddsRatio_working_3-way'!R70^3/27-'OddsRatio_working_3-way'!T70</f>
        <v>0.27670967841908012</v>
      </c>
      <c r="W70" s="11">
        <f>'OddsRatio_working_3-way'!V70^2+4*'OddsRatio_working_3-way'!U70^3/27</f>
        <v>-5.2487195990965074E-3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0.14301832551275312</v>
      </c>
      <c r="Y70" s="11">
        <f>IF('OddsRatio_working_3-way'!W70&gt;=0,IF('OddsRatio_working_3-way'!V70+SQRT('OddsRatio_working_3-way'!W70)&gt;0,0,PI()),ACOS('OddsRatio_working_3-way'!V70/(2*'OddsRatio_working_3-way'!X70)))</f>
        <v>0.25607178798747432</v>
      </c>
      <c r="Z70" s="11">
        <f>'OddsRatio_working_3-way'!X70^(1/3)*COS('OddsRatio_working_3-way'!Y70/3)</f>
        <v>0.52105055941950562</v>
      </c>
      <c r="AA70" s="11">
        <f>'OddsRatio_working_3-way'!X70^(1/3)*COS(('OddsRatio_working_3-way'!Y70+2*PI())/3)</f>
        <v>-0.29913596507803358</v>
      </c>
      <c r="AB70" s="11">
        <f>'OddsRatio_working_3-way'!X70^(1/3)*COS(('OddsRatio_working_3-way'!Y70+4*PI())/3)</f>
        <v>-0.22191459434147215</v>
      </c>
      <c r="AC70" s="11">
        <f>'OddsRatio_working_3-way'!X70^(1/3)*SIN('OddsRatio_working_3-way'!Y70/3)</f>
        <v>4.4583779181945581E-2</v>
      </c>
      <c r="AD70" s="11">
        <f>'OddsRatio_working_3-way'!X70^(1/3)*SIN(('OddsRatio_working_3-way'!Y70+2*PI())/3)</f>
        <v>0.4289511315224121</v>
      </c>
      <c r="AE70" s="11">
        <f>'OddsRatio_working_3-way'!X70^(1/3)*SIN(('OddsRatio_working_3-way'!Y70+4*PI())/3)</f>
        <v>-0.47353491070435777</v>
      </c>
      <c r="AF70" s="11">
        <f>-'OddsRatio_working_3-way'!U70/(3*'OddsRatio_working_3-way'!X70^(1/3))*COS(('OddsRatio_working_3-way'!Y70)/3)</f>
        <v>0.52105055941950562</v>
      </c>
      <c r="AG70" s="11">
        <f>-'OddsRatio_working_3-way'!U70/(3*'OddsRatio_working_3-way'!X70^(1/3))*COS(('OddsRatio_working_3-way'!Y70+2*PI())/3)</f>
        <v>-0.29913596507803358</v>
      </c>
      <c r="AH70" s="11">
        <f>-'OddsRatio_working_3-way'!U70/(3*'OddsRatio_working_3-way'!X70^(1/3))*COS(('OddsRatio_working_3-way'!Y70+4*PI())/3)</f>
        <v>-0.22191459434147215</v>
      </c>
      <c r="AI70" s="11">
        <f>'OddsRatio_working_3-way'!U70/(3*'OddsRatio_working_3-way'!X70^(1/3))*SIN(('OddsRatio_working_3-way'!Y70)/3)</f>
        <v>-4.4583779181945581E-2</v>
      </c>
      <c r="AJ70" s="11">
        <f>'OddsRatio_working_3-way'!U70/(3*'OddsRatio_working_3-way'!X70^(1/3))*SIN(('OddsRatio_working_3-way'!Y70+2*PI())/3)</f>
        <v>-0.4289511315224121</v>
      </c>
      <c r="AK70" s="11">
        <f>'OddsRatio_working_3-way'!U70/(3*'OddsRatio_working_3-way'!X70^(1/3))*SIN(('OddsRatio_working_3-way'!Y70+4*PI())/3)</f>
        <v>0.47353491070435777</v>
      </c>
      <c r="AL70" s="11">
        <f>'OddsRatio_working_3-way'!Z70+'OddsRatio_working_3-way'!AF70</f>
        <v>1.0421011188390112</v>
      </c>
      <c r="AM70" s="11">
        <f>'OddsRatio_working_3-way'!AA70+'OddsRatio_working_3-way'!AG70</f>
        <v>-0.59827193015606717</v>
      </c>
      <c r="AN70" s="11">
        <f>'OddsRatio_working_3-way'!AB70+'OddsRatio_working_3-way'!AH70</f>
        <v>-0.4438291886829443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1.0421011188390112</v>
      </c>
      <c r="AS70" s="11">
        <f>IF(('OddsRatio_working_3-way'!X70=0),IF(Q70&gt;0,-Q70^(1/3),(-Q70)^(1/3)),'OddsRatio_working_3-way'!AM70-'OddsRatio_working_3-way'!R70/3)</f>
        <v>-0.59827193015606717</v>
      </c>
      <c r="AT70" s="11">
        <f>IF(('OddsRatio_working_3-way'!X70=0),IF(Q70&gt;0,-Q70^(1/3),(-Q70)^(1/3)),'OddsRatio_working_3-way'!AN70-'OddsRatio_working_3-way'!R70/3)</f>
        <v>-0.4438291886829443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1.63</v>
      </c>
      <c r="B71" s="4">
        <f>IF('True_Odds_Calculator_3-way'!B70="","",'True_Odds_Calculator_3-way'!B70)</f>
        <v>4.12</v>
      </c>
      <c r="C71" s="4">
        <f>IF('True_Odds_Calculator_3-way'!C70="","",'True_Odds_Calculator_3-way'!C70)</f>
        <v>5.18</v>
      </c>
      <c r="D71" s="9">
        <f t="shared" si="26"/>
        <v>0.59283766086392531</v>
      </c>
      <c r="E71" s="9">
        <f t="shared" si="27"/>
        <v>0.22720522592203762</v>
      </c>
      <c r="F71" s="9">
        <f t="shared" si="28"/>
        <v>0.17995711321403701</v>
      </c>
      <c r="G71" s="9">
        <f t="shared" si="29"/>
        <v>1.0901625687178838</v>
      </c>
      <c r="H71" s="9">
        <f t="shared" si="30"/>
        <v>1.686802418292267</v>
      </c>
      <c r="I71" s="9">
        <f t="shared" si="31"/>
        <v>4.4013072143997976</v>
      </c>
      <c r="J71" s="9">
        <f t="shared" si="32"/>
        <v>5.5568795372407545</v>
      </c>
      <c r="K71" s="11">
        <f t="shared" si="33"/>
        <v>0.61349693251533743</v>
      </c>
      <c r="L71" s="11">
        <f t="shared" si="34"/>
        <v>0.24271844660194175</v>
      </c>
      <c r="M71" s="11">
        <f t="shared" si="35"/>
        <v>0.19305019305019305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-0.23618746508734001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0.22795997839180879</v>
      </c>
      <c r="Q71" s="11">
        <f>2*'OddsRatio_working_3-way'!K71*'OddsRatio_working_3-way'!L71*'OddsRatio_working_3-way'!M71</f>
        <v>5.7493058863003467E-2</v>
      </c>
      <c r="R71" s="11">
        <f t="shared" si="36"/>
        <v>0</v>
      </c>
      <c r="S71" s="11">
        <f t="shared" si="37"/>
        <v>-0.96516543884964945</v>
      </c>
      <c r="T71" s="11">
        <f t="shared" si="38"/>
        <v>-0.24342129605287499</v>
      </c>
      <c r="U71" s="11">
        <f>'OddsRatio_working_3-way'!S71-'OddsRatio_working_3-way'!R71^2/3</f>
        <v>-0.96516543884964945</v>
      </c>
      <c r="V71" s="11">
        <f>'OddsRatio_working_3-way'!S71*'OddsRatio_working_3-way'!R71/3-2*'OddsRatio_working_3-way'!R71^3/27-'OddsRatio_working_3-way'!T71</f>
        <v>0.24342129605287499</v>
      </c>
      <c r="W71" s="11">
        <f>'OddsRatio_working_3-way'!V71^2+4*'OddsRatio_working_3-way'!U71^3/27</f>
        <v>-7.394524101594005E-2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0.18248230625734752</v>
      </c>
      <c r="Y71" s="11">
        <f>IF('OddsRatio_working_3-way'!W71&gt;=0,IF('OddsRatio_working_3-way'!V71+SQRT('OddsRatio_working_3-way'!W71)&gt;0,0,PI()),ACOS('OddsRatio_working_3-way'!V71/(2*'OddsRatio_working_3-way'!X71)))</f>
        <v>0.84065851199803709</v>
      </c>
      <c r="Z71" s="11">
        <f>'OddsRatio_working_3-way'!X71^(1/3)*COS('OddsRatio_working_3-way'!Y71/3)</f>
        <v>0.54508128435894188</v>
      </c>
      <c r="AA71" s="11">
        <f>'OddsRatio_working_3-way'!X71^(1/3)*COS(('OddsRatio_working_3-way'!Y71+2*PI())/3)</f>
        <v>-0.40839407347076051</v>
      </c>
      <c r="AB71" s="11">
        <f>'OddsRatio_working_3-way'!X71^(1/3)*COS(('OddsRatio_working_3-way'!Y71+4*PI())/3)</f>
        <v>-0.1366872108881815</v>
      </c>
      <c r="AC71" s="11">
        <f>'OddsRatio_working_3-way'!X71^(1/3)*SIN('OddsRatio_working_3-way'!Y71/3)</f>
        <v>0.15687003025272067</v>
      </c>
      <c r="AD71" s="11">
        <f>'OddsRatio_working_3-way'!X71^(1/3)*SIN(('OddsRatio_working_3-way'!Y71+2*PI())/3)</f>
        <v>0.39361922425593271</v>
      </c>
      <c r="AE71" s="11">
        <f>'OddsRatio_working_3-way'!X71^(1/3)*SIN(('OddsRatio_working_3-way'!Y71+4*PI())/3)</f>
        <v>-0.55048925450865338</v>
      </c>
      <c r="AF71" s="11">
        <f>-'OddsRatio_working_3-way'!U71/(3*'OddsRatio_working_3-way'!X71^(1/3))*COS(('OddsRatio_working_3-way'!Y71)/3)</f>
        <v>0.54508128435894188</v>
      </c>
      <c r="AG71" s="11">
        <f>-'OddsRatio_working_3-way'!U71/(3*'OddsRatio_working_3-way'!X71^(1/3))*COS(('OddsRatio_working_3-way'!Y71+2*PI())/3)</f>
        <v>-0.40839407347076051</v>
      </c>
      <c r="AH71" s="11">
        <f>-'OddsRatio_working_3-way'!U71/(3*'OddsRatio_working_3-way'!X71^(1/3))*COS(('OddsRatio_working_3-way'!Y71+4*PI())/3)</f>
        <v>-0.1366872108881815</v>
      </c>
      <c r="AI71" s="11">
        <f>'OddsRatio_working_3-way'!U71/(3*'OddsRatio_working_3-way'!X71^(1/3))*SIN(('OddsRatio_working_3-way'!Y71)/3)</f>
        <v>-0.15687003025272067</v>
      </c>
      <c r="AJ71" s="11">
        <f>'OddsRatio_working_3-way'!U71/(3*'OddsRatio_working_3-way'!X71^(1/3))*SIN(('OddsRatio_working_3-way'!Y71+2*PI())/3)</f>
        <v>-0.39361922425593271</v>
      </c>
      <c r="AK71" s="11">
        <f>'OddsRatio_working_3-way'!U71/(3*'OddsRatio_working_3-way'!X71^(1/3))*SIN(('OddsRatio_working_3-way'!Y71+4*PI())/3)</f>
        <v>0.55048925450865338</v>
      </c>
      <c r="AL71" s="11">
        <f>'OddsRatio_working_3-way'!Z71+'OddsRatio_working_3-way'!AF71</f>
        <v>1.0901625687178838</v>
      </c>
      <c r="AM71" s="11">
        <f>'OddsRatio_working_3-way'!AA71+'OddsRatio_working_3-way'!AG71</f>
        <v>-0.81678814694152102</v>
      </c>
      <c r="AN71" s="11">
        <f>'OddsRatio_working_3-way'!AB71+'OddsRatio_working_3-way'!AH71</f>
        <v>-0.27337442177636301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1.0901625687178838</v>
      </c>
      <c r="AS71" s="11">
        <f>IF(('OddsRatio_working_3-way'!X71=0),IF(Q71&gt;0,-Q71^(1/3),(-Q71)^(1/3)),'OddsRatio_working_3-way'!AM71-'OddsRatio_working_3-way'!R71/3)</f>
        <v>-0.81678814694152102</v>
      </c>
      <c r="AT71" s="11">
        <f>IF(('OddsRatio_working_3-way'!X71=0),IF(Q71&gt;0,-Q71^(1/3),(-Q71)^(1/3)),'OddsRatio_working_3-way'!AN71-'OddsRatio_working_3-way'!R71/3)</f>
        <v>-0.27337442177636301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4.4400000000000004</v>
      </c>
      <c r="B72" s="4">
        <f>IF('True_Odds_Calculator_3-way'!B71="","",'True_Odds_Calculator_3-way'!B71)</f>
        <v>3.3</v>
      </c>
      <c r="C72" s="4">
        <f>IF('True_Odds_Calculator_3-way'!C71="","",'True_Odds_Calculator_3-way'!C71)</f>
        <v>1.93</v>
      </c>
      <c r="D72" s="9">
        <f t="shared" si="26"/>
        <v>0.21261545650489616</v>
      </c>
      <c r="E72" s="9">
        <f t="shared" si="27"/>
        <v>0.28768189814764616</v>
      </c>
      <c r="F72" s="9">
        <f t="shared" si="28"/>
        <v>0.49970264534745762</v>
      </c>
      <c r="G72" s="9">
        <f t="shared" si="29"/>
        <v>1.0765485229993632</v>
      </c>
      <c r="H72" s="9">
        <f t="shared" si="30"/>
        <v>4.70332691911781</v>
      </c>
      <c r="I72" s="9">
        <f t="shared" si="31"/>
        <v>3.4760616028985352</v>
      </c>
      <c r="J72" s="9">
        <f t="shared" si="32"/>
        <v>2.0011901263894076</v>
      </c>
      <c r="K72" s="11">
        <f t="shared" si="33"/>
        <v>0.2252252252252252</v>
      </c>
      <c r="L72" s="11">
        <f t="shared" si="34"/>
        <v>0.30303030303030304</v>
      </c>
      <c r="M72" s="11">
        <f t="shared" si="35"/>
        <v>0.5181347150259068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-0.26020462289892321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0.23586940685386276</v>
      </c>
      <c r="Q72" s="11">
        <f>2*'OddsRatio_working_3-way'!K72*'OddsRatio_working_3-way'!L72*'OddsRatio_working_3-way'!M72</f>
        <v>7.0725459326495599E-2</v>
      </c>
      <c r="R72" s="11">
        <f t="shared" si="36"/>
        <v>0</v>
      </c>
      <c r="S72" s="11">
        <f t="shared" si="37"/>
        <v>-0.90647661915478928</v>
      </c>
      <c r="T72" s="11">
        <f t="shared" si="38"/>
        <v>-0.27180708220533417</v>
      </c>
      <c r="U72" s="11">
        <f>'OddsRatio_working_3-way'!S72-'OddsRatio_working_3-way'!R72^2/3</f>
        <v>-0.90647661915478928</v>
      </c>
      <c r="V72" s="11">
        <f>'OddsRatio_working_3-way'!S72*'OddsRatio_working_3-way'!R72/3-2*'OddsRatio_working_3-way'!R72^3/27-'OddsRatio_working_3-way'!T72</f>
        <v>0.27180708220533417</v>
      </c>
      <c r="W72" s="11">
        <f>'OddsRatio_working_3-way'!V72^2+4*'OddsRatio_working_3-way'!U72^3/27</f>
        <v>-3.646931184473956E-2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0.16609364962402751</v>
      </c>
      <c r="Y72" s="11">
        <f>IF('OddsRatio_working_3-way'!W72&gt;=0,IF('OddsRatio_working_3-way'!V72+SQRT('OddsRatio_working_3-way'!W72)&gt;0,0,PI()),ACOS('OddsRatio_working_3-way'!V72/(2*'OddsRatio_working_3-way'!X72)))</f>
        <v>0.61246324414195907</v>
      </c>
      <c r="Z72" s="11">
        <f>'OddsRatio_working_3-way'!X72^(1/3)*COS('OddsRatio_working_3-way'!Y72/3)</f>
        <v>0.53827426149968161</v>
      </c>
      <c r="AA72" s="11">
        <f>'OddsRatio_working_3-way'!X72^(1/3)*COS(('OddsRatio_working_3-way'!Y72+2*PI())/3)</f>
        <v>-0.36565018346255201</v>
      </c>
      <c r="AB72" s="11">
        <f>'OddsRatio_working_3-way'!X72^(1/3)*COS(('OddsRatio_working_3-way'!Y72+4*PI())/3)</f>
        <v>-0.17262407803712976</v>
      </c>
      <c r="AC72" s="11">
        <f>'OddsRatio_working_3-way'!X72^(1/3)*SIN('OddsRatio_working_3-way'!Y72/3)</f>
        <v>0.11144367392799266</v>
      </c>
      <c r="AD72" s="11">
        <f>'OddsRatio_working_3-way'!X72^(1/3)*SIN(('OddsRatio_working_3-way'!Y72+2*PI())/3)</f>
        <v>0.41043734769803597</v>
      </c>
      <c r="AE72" s="11">
        <f>'OddsRatio_working_3-way'!X72^(1/3)*SIN(('OddsRatio_working_3-way'!Y72+4*PI())/3)</f>
        <v>-0.52188102162602856</v>
      </c>
      <c r="AF72" s="11">
        <f>-'OddsRatio_working_3-way'!U72/(3*'OddsRatio_working_3-way'!X72^(1/3))*COS(('OddsRatio_working_3-way'!Y72)/3)</f>
        <v>0.53827426149968161</v>
      </c>
      <c r="AG72" s="11">
        <f>-'OddsRatio_working_3-way'!U72/(3*'OddsRatio_working_3-way'!X72^(1/3))*COS(('OddsRatio_working_3-way'!Y72+2*PI())/3)</f>
        <v>-0.36565018346255201</v>
      </c>
      <c r="AH72" s="11">
        <f>-'OddsRatio_working_3-way'!U72/(3*'OddsRatio_working_3-way'!X72^(1/3))*COS(('OddsRatio_working_3-way'!Y72+4*PI())/3)</f>
        <v>-0.17262407803712976</v>
      </c>
      <c r="AI72" s="11">
        <f>'OddsRatio_working_3-way'!U72/(3*'OddsRatio_working_3-way'!X72^(1/3))*SIN(('OddsRatio_working_3-way'!Y72)/3)</f>
        <v>-0.11144367392799266</v>
      </c>
      <c r="AJ72" s="11">
        <f>'OddsRatio_working_3-way'!U72/(3*'OddsRatio_working_3-way'!X72^(1/3))*SIN(('OddsRatio_working_3-way'!Y72+2*PI())/3)</f>
        <v>-0.41043734769803597</v>
      </c>
      <c r="AK72" s="11">
        <f>'OddsRatio_working_3-way'!U72/(3*'OddsRatio_working_3-way'!X72^(1/3))*SIN(('OddsRatio_working_3-way'!Y72+4*PI())/3)</f>
        <v>0.52188102162602856</v>
      </c>
      <c r="AL72" s="11">
        <f>'OddsRatio_working_3-way'!Z72+'OddsRatio_working_3-way'!AF72</f>
        <v>1.0765485229993632</v>
      </c>
      <c r="AM72" s="11">
        <f>'OddsRatio_working_3-way'!AA72+'OddsRatio_working_3-way'!AG72</f>
        <v>-0.73130036692510403</v>
      </c>
      <c r="AN72" s="11">
        <f>'OddsRatio_working_3-way'!AB72+'OddsRatio_working_3-way'!AH72</f>
        <v>-0.34524815607425952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1.0765485229993632</v>
      </c>
      <c r="AS72" s="11">
        <f>IF(('OddsRatio_working_3-way'!X72=0),IF(Q72&gt;0,-Q72^(1/3),(-Q72)^(1/3)),'OddsRatio_working_3-way'!AM72-'OddsRatio_working_3-way'!R72/3)</f>
        <v>-0.73130036692510403</v>
      </c>
      <c r="AT72" s="11">
        <f>IF(('OddsRatio_working_3-way'!X72=0),IF(Q72&gt;0,-Q72^(1/3),(-Q72)^(1/3)),'OddsRatio_working_3-way'!AN72-'OddsRatio_working_3-way'!R72/3)</f>
        <v>-0.34524815607425952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1.86</v>
      </c>
      <c r="B73" s="4">
        <f>IF('True_Odds_Calculator_3-way'!B72="","",'True_Odds_Calculator_3-way'!B72)</f>
        <v>3.47</v>
      </c>
      <c r="C73" s="4">
        <f>IF('True_Odds_Calculator_3-way'!C72="","",'True_Odds_Calculator_3-way'!C72)</f>
        <v>4.91</v>
      </c>
      <c r="D73" s="9">
        <f t="shared" si="26"/>
        <v>0.52563644062168779</v>
      </c>
      <c r="E73" s="9">
        <f t="shared" si="27"/>
        <v>0.27840135915590236</v>
      </c>
      <c r="F73" s="9">
        <f t="shared" si="28"/>
        <v>0.19596220022240995</v>
      </c>
      <c r="G73" s="9">
        <f t="shared" si="29"/>
        <v>1.0493669988109071</v>
      </c>
      <c r="H73" s="9">
        <f t="shared" si="30"/>
        <v>1.9024556189773802</v>
      </c>
      <c r="I73" s="9">
        <f t="shared" si="31"/>
        <v>3.5919364870629407</v>
      </c>
      <c r="J73" s="9">
        <f t="shared" si="32"/>
        <v>5.1030249653506461</v>
      </c>
      <c r="K73" s="11">
        <f t="shared" si="33"/>
        <v>0.5376344086021505</v>
      </c>
      <c r="L73" s="11">
        <f t="shared" si="34"/>
        <v>0.28818443804034583</v>
      </c>
      <c r="M73" s="11">
        <f t="shared" si="35"/>
        <v>0.20366598778004072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-0.26208867229984167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0.22846235808117119</v>
      </c>
      <c r="Q73" s="11">
        <f>2*'OddsRatio_working_3-way'!K73*'OddsRatio_working_3-way'!L73*'OddsRatio_working_3-way'!M73</f>
        <v>6.3111148641207496E-2</v>
      </c>
      <c r="R73" s="11">
        <f t="shared" si="36"/>
        <v>0</v>
      </c>
      <c r="S73" s="11">
        <f t="shared" si="37"/>
        <v>-0.8716987120290326</v>
      </c>
      <c r="T73" s="11">
        <f t="shared" si="38"/>
        <v>-0.24080074917929073</v>
      </c>
      <c r="U73" s="11">
        <f>'OddsRatio_working_3-way'!S73-'OddsRatio_working_3-way'!R73^2/3</f>
        <v>-0.8716987120290326</v>
      </c>
      <c r="V73" s="11">
        <f>'OddsRatio_working_3-way'!S73*'OddsRatio_working_3-way'!R73/3-2*'OddsRatio_working_3-way'!R73^3/27-'OddsRatio_working_3-way'!T73</f>
        <v>0.24080074917929073</v>
      </c>
      <c r="W73" s="11">
        <f>'OddsRatio_working_3-way'!V73^2+4*'OddsRatio_working_3-way'!U73^3/27</f>
        <v>-4.0143562421513256E-2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0.15662739481554699</v>
      </c>
      <c r="Y73" s="11">
        <f>IF('OddsRatio_working_3-way'!W73&gt;=0,IF('OddsRatio_working_3-way'!V73+SQRT('OddsRatio_working_3-way'!W73)&gt;0,0,PI()),ACOS('OddsRatio_working_3-way'!V73/(2*'OddsRatio_working_3-way'!X73)))</f>
        <v>0.69398120928005158</v>
      </c>
      <c r="Z73" s="11">
        <f>'OddsRatio_working_3-way'!X73^(1/3)*COS('OddsRatio_working_3-way'!Y73/3)</f>
        <v>0.52468349940545356</v>
      </c>
      <c r="AA73" s="11">
        <f>'OddsRatio_working_3-way'!X73^(1/3)*COS(('OddsRatio_working_3-way'!Y73+2*PI())/3)</f>
        <v>-0.3693702370133195</v>
      </c>
      <c r="AB73" s="11">
        <f>'OddsRatio_working_3-way'!X73^(1/3)*COS(('OddsRatio_working_3-way'!Y73+4*PI())/3)</f>
        <v>-0.15531326239213419</v>
      </c>
      <c r="AC73" s="11">
        <f>'OddsRatio_working_3-way'!X73^(1/3)*SIN('OddsRatio_working_3-way'!Y73/3)</f>
        <v>0.12358585191945821</v>
      </c>
      <c r="AD73" s="11">
        <f>'OddsRatio_working_3-way'!X73^(1/3)*SIN(('OddsRatio_working_3-way'!Y73+2*PI())/3)</f>
        <v>0.3925963134719111</v>
      </c>
      <c r="AE73" s="11">
        <f>'OddsRatio_working_3-way'!X73^(1/3)*SIN(('OddsRatio_working_3-way'!Y73+4*PI())/3)</f>
        <v>-0.5161821653913693</v>
      </c>
      <c r="AF73" s="11">
        <f>-'OddsRatio_working_3-way'!U73/(3*'OddsRatio_working_3-way'!X73^(1/3))*COS(('OddsRatio_working_3-way'!Y73)/3)</f>
        <v>0.52468349940545356</v>
      </c>
      <c r="AG73" s="11">
        <f>-'OddsRatio_working_3-way'!U73/(3*'OddsRatio_working_3-way'!X73^(1/3))*COS(('OddsRatio_working_3-way'!Y73+2*PI())/3)</f>
        <v>-0.3693702370133195</v>
      </c>
      <c r="AH73" s="11">
        <f>-'OddsRatio_working_3-way'!U73/(3*'OddsRatio_working_3-way'!X73^(1/3))*COS(('OddsRatio_working_3-way'!Y73+4*PI())/3)</f>
        <v>-0.15531326239213419</v>
      </c>
      <c r="AI73" s="11">
        <f>'OddsRatio_working_3-way'!U73/(3*'OddsRatio_working_3-way'!X73^(1/3))*SIN(('OddsRatio_working_3-way'!Y73)/3)</f>
        <v>-0.12358585191945821</v>
      </c>
      <c r="AJ73" s="11">
        <f>'OddsRatio_working_3-way'!U73/(3*'OddsRatio_working_3-way'!X73^(1/3))*SIN(('OddsRatio_working_3-way'!Y73+2*PI())/3)</f>
        <v>-0.3925963134719111</v>
      </c>
      <c r="AK73" s="11">
        <f>'OddsRatio_working_3-way'!U73/(3*'OddsRatio_working_3-way'!X73^(1/3))*SIN(('OddsRatio_working_3-way'!Y73+4*PI())/3)</f>
        <v>0.5161821653913693</v>
      </c>
      <c r="AL73" s="11">
        <f>'OddsRatio_working_3-way'!Z73+'OddsRatio_working_3-way'!AF73</f>
        <v>1.0493669988109071</v>
      </c>
      <c r="AM73" s="11">
        <f>'OddsRatio_working_3-way'!AA73+'OddsRatio_working_3-way'!AG73</f>
        <v>-0.738740474026639</v>
      </c>
      <c r="AN73" s="11">
        <f>'OddsRatio_working_3-way'!AB73+'OddsRatio_working_3-way'!AH73</f>
        <v>-0.31062652478426839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1.0493669988109071</v>
      </c>
      <c r="AS73" s="11">
        <f>IF(('OddsRatio_working_3-way'!X73=0),IF(Q73&gt;0,-Q73^(1/3),(-Q73)^(1/3)),'OddsRatio_working_3-way'!AM73-'OddsRatio_working_3-way'!R73/3)</f>
        <v>-0.738740474026639</v>
      </c>
      <c r="AT73" s="11">
        <f>IF(('OddsRatio_working_3-way'!X73=0),IF(Q73&gt;0,-Q73^(1/3),(-Q73)^(1/3)),'OddsRatio_working_3-way'!AN73-'OddsRatio_working_3-way'!R73/3)</f>
        <v>-0.31062652478426839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2.65</v>
      </c>
      <c r="B74" s="4">
        <f>IF('True_Odds_Calculator_3-way'!B73="","",'True_Odds_Calculator_3-way'!B73)</f>
        <v>3.15</v>
      </c>
      <c r="C74" s="4">
        <f>IF('True_Odds_Calculator_3-way'!C73="","",'True_Odds_Calculator_3-way'!C73)</f>
        <v>2.9</v>
      </c>
      <c r="D74" s="9">
        <f t="shared" si="26"/>
        <v>0.36358606546982325</v>
      </c>
      <c r="E74" s="9">
        <f t="shared" si="27"/>
        <v>0.30480382297336328</v>
      </c>
      <c r="F74" s="9">
        <f t="shared" si="28"/>
        <v>0.33161011155681369</v>
      </c>
      <c r="G74" s="9">
        <f t="shared" si="29"/>
        <v>1.0608366257611337</v>
      </c>
      <c r="H74" s="9">
        <f t="shared" si="30"/>
        <v>2.7503804325058701</v>
      </c>
      <c r="I74" s="9">
        <f t="shared" si="31"/>
        <v>3.2807987453864373</v>
      </c>
      <c r="J74" s="9">
        <f t="shared" si="32"/>
        <v>3.0155895889461539</v>
      </c>
      <c r="K74" s="11">
        <f t="shared" si="33"/>
        <v>0.37735849056603776</v>
      </c>
      <c r="L74" s="11">
        <f t="shared" si="34"/>
        <v>0.31746031746031744</v>
      </c>
      <c r="M74" s="11">
        <f t="shared" si="35"/>
        <v>0.34482758620689657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-0.27843355950057325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0.23546178393283146</v>
      </c>
      <c r="Q74" s="11">
        <f>2*'OddsRatio_working_3-way'!K74*'OddsRatio_working_3-way'!L74*'OddsRatio_working_3-way'!M74</f>
        <v>8.2618169800993499E-2</v>
      </c>
      <c r="R74" s="11">
        <f t="shared" si="36"/>
        <v>0</v>
      </c>
      <c r="S74" s="11">
        <f t="shared" si="37"/>
        <v>-0.84566596194503152</v>
      </c>
      <c r="T74" s="11">
        <f t="shared" si="38"/>
        <v>-0.29672489892808129</v>
      </c>
      <c r="U74" s="11">
        <f>'OddsRatio_working_3-way'!S74-'OddsRatio_working_3-way'!R74^2/3</f>
        <v>-0.84566596194503152</v>
      </c>
      <c r="V74" s="11">
        <f>'OddsRatio_working_3-way'!S74*'OddsRatio_working_3-way'!R74/3-2*'OddsRatio_working_3-way'!R74^3/27-'OddsRatio_working_3-way'!T74</f>
        <v>0.29672489892808129</v>
      </c>
      <c r="W74" s="11">
        <f>'OddsRatio_working_3-way'!V74^2+4*'OddsRatio_working_3-way'!U74^3/27</f>
        <v>-1.5511921360795849E-3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0.14966367109285375</v>
      </c>
      <c r="Y74" s="11">
        <f>IF('OddsRatio_working_3-way'!W74&gt;=0,IF('OddsRatio_working_3-way'!V74+SQRT('OddsRatio_working_3-way'!W74)&gt;0,0,PI()),ACOS('OddsRatio_working_3-way'!V74/(2*'OddsRatio_working_3-way'!X74)))</f>
        <v>0.13196160765987242</v>
      </c>
      <c r="Z74" s="11">
        <f>'OddsRatio_working_3-way'!X74^(1/3)*COS('OddsRatio_working_3-way'!Y74/3)</f>
        <v>0.53041831288056684</v>
      </c>
      <c r="AA74" s="11">
        <f>'OddsRatio_working_3-way'!X74^(1/3)*COS(('OddsRatio_working_3-way'!Y74+2*PI())/3)</f>
        <v>-0.28542797210682702</v>
      </c>
      <c r="AB74" s="11">
        <f>'OddsRatio_working_3-way'!X74^(1/3)*COS(('OddsRatio_working_3-way'!Y74+4*PI())/3)</f>
        <v>-0.24499034077373993</v>
      </c>
      <c r="AC74" s="11">
        <f>'OddsRatio_working_3-way'!X74^(1/3)*SIN('OddsRatio_working_3-way'!Y74/3)</f>
        <v>2.3346677335548755E-2</v>
      </c>
      <c r="AD74" s="11">
        <f>'OddsRatio_working_3-way'!X74^(1/3)*SIN(('OddsRatio_working_3-way'!Y74+2*PI())/3)</f>
        <v>0.4476823949192793</v>
      </c>
      <c r="AE74" s="11">
        <f>'OddsRatio_working_3-way'!X74^(1/3)*SIN(('OddsRatio_working_3-way'!Y74+4*PI())/3)</f>
        <v>-0.47102907225482799</v>
      </c>
      <c r="AF74" s="11">
        <f>-'OddsRatio_working_3-way'!U74/(3*'OddsRatio_working_3-way'!X74^(1/3))*COS(('OddsRatio_working_3-way'!Y74)/3)</f>
        <v>0.53041831288056684</v>
      </c>
      <c r="AG74" s="11">
        <f>-'OddsRatio_working_3-way'!U74/(3*'OddsRatio_working_3-way'!X74^(1/3))*COS(('OddsRatio_working_3-way'!Y74+2*PI())/3)</f>
        <v>-0.28542797210682702</v>
      </c>
      <c r="AH74" s="11">
        <f>-'OddsRatio_working_3-way'!U74/(3*'OddsRatio_working_3-way'!X74^(1/3))*COS(('OddsRatio_working_3-way'!Y74+4*PI())/3)</f>
        <v>-0.24499034077373993</v>
      </c>
      <c r="AI74" s="11">
        <f>'OddsRatio_working_3-way'!U74/(3*'OddsRatio_working_3-way'!X74^(1/3))*SIN(('OddsRatio_working_3-way'!Y74)/3)</f>
        <v>-2.3346677335548755E-2</v>
      </c>
      <c r="AJ74" s="11">
        <f>'OddsRatio_working_3-way'!U74/(3*'OddsRatio_working_3-way'!X74^(1/3))*SIN(('OddsRatio_working_3-way'!Y74+2*PI())/3)</f>
        <v>-0.4476823949192793</v>
      </c>
      <c r="AK74" s="11">
        <f>'OddsRatio_working_3-way'!U74/(3*'OddsRatio_working_3-way'!X74^(1/3))*SIN(('OddsRatio_working_3-way'!Y74+4*PI())/3)</f>
        <v>0.47102907225482799</v>
      </c>
      <c r="AL74" s="11">
        <f>'OddsRatio_working_3-way'!Z74+'OddsRatio_working_3-way'!AF74</f>
        <v>1.0608366257611337</v>
      </c>
      <c r="AM74" s="11">
        <f>'OddsRatio_working_3-way'!AA74+'OddsRatio_working_3-way'!AG74</f>
        <v>-0.57085594421365404</v>
      </c>
      <c r="AN74" s="11">
        <f>'OddsRatio_working_3-way'!AB74+'OddsRatio_working_3-way'!AH74</f>
        <v>-0.48998068154747987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1.0608366257611337</v>
      </c>
      <c r="AS74" s="11">
        <f>IF(('OddsRatio_working_3-way'!X74=0),IF(Q74&gt;0,-Q74^(1/3),(-Q74)^(1/3)),'OddsRatio_working_3-way'!AM74-'OddsRatio_working_3-way'!R74/3)</f>
        <v>-0.57085594421365404</v>
      </c>
      <c r="AT74" s="11">
        <f>IF(('OddsRatio_working_3-way'!X74=0),IF(Q74&gt;0,-Q74^(1/3),(-Q74)^(1/3)),'OddsRatio_working_3-way'!AN74-'OddsRatio_working_3-way'!R74/3)</f>
        <v>-0.48998068154747987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2.06</v>
      </c>
      <c r="B75" s="4">
        <f>IF('True_Odds_Calculator_3-way'!B74="","",'True_Odds_Calculator_3-way'!B74)</f>
        <v>3.01</v>
      </c>
      <c r="C75" s="4">
        <f>IF('True_Odds_Calculator_3-way'!C74="","",'True_Odds_Calculator_3-way'!C74)</f>
        <v>4.17</v>
      </c>
      <c r="D75" s="9">
        <f t="shared" si="26"/>
        <v>0.46325140460423064</v>
      </c>
      <c r="E75" s="9">
        <f t="shared" si="27"/>
        <v>0.31278616244804303</v>
      </c>
      <c r="F75" s="9">
        <f t="shared" si="28"/>
        <v>0.22396243294772625</v>
      </c>
      <c r="G75" s="9">
        <f t="shared" si="29"/>
        <v>1.0930708345343818</v>
      </c>
      <c r="H75" s="9">
        <f t="shared" si="30"/>
        <v>2.158655084606445</v>
      </c>
      <c r="I75" s="9">
        <f t="shared" si="31"/>
        <v>3.197072377414107</v>
      </c>
      <c r="J75" s="9">
        <f t="shared" si="32"/>
        <v>4.4650345454739906</v>
      </c>
      <c r="K75" s="11">
        <f t="shared" si="33"/>
        <v>0.4854368932038835</v>
      </c>
      <c r="L75" s="11">
        <f t="shared" si="34"/>
        <v>0.33222591362126247</v>
      </c>
      <c r="M75" s="11">
        <f t="shared" si="35"/>
        <v>0.23980815347721823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-0.26121097122882286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0.24133194814983094</v>
      </c>
      <c r="Q75" s="11">
        <f>2*'OddsRatio_working_3-way'!K75*'OddsRatio_working_3-way'!L75*'OddsRatio_working_3-way'!M75</f>
        <v>7.7349983381356069E-2</v>
      </c>
      <c r="R75" s="11">
        <f t="shared" si="36"/>
        <v>0</v>
      </c>
      <c r="S75" s="11">
        <f t="shared" si="37"/>
        <v>-0.92389667637054285</v>
      </c>
      <c r="T75" s="11">
        <f t="shared" si="38"/>
        <v>-0.29612072960594321</v>
      </c>
      <c r="U75" s="11">
        <f>'OddsRatio_working_3-way'!S75-'OddsRatio_working_3-way'!R75^2/3</f>
        <v>-0.92389667637054285</v>
      </c>
      <c r="V75" s="11">
        <f>'OddsRatio_working_3-way'!S75*'OddsRatio_working_3-way'!R75/3-2*'OddsRatio_working_3-way'!R75^3/27-'OddsRatio_working_3-way'!T75</f>
        <v>0.29612072960594321</v>
      </c>
      <c r="W75" s="11">
        <f>'OddsRatio_working_3-way'!V75^2+4*'OddsRatio_working_3-way'!U75^3/27</f>
        <v>-2.9145759110525013E-2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0.17090439258023851</v>
      </c>
      <c r="Y75" s="11">
        <f>IF('OddsRatio_working_3-way'!W75&gt;=0,IF('OddsRatio_working_3-way'!V75+SQRT('OddsRatio_working_3-way'!W75)&gt;0,0,PI()),ACOS('OddsRatio_working_3-way'!V75/(2*'OddsRatio_working_3-way'!X75)))</f>
        <v>0.52298033019407608</v>
      </c>
      <c r="Z75" s="11">
        <f>'OddsRatio_working_3-way'!X75^(1/3)*COS('OddsRatio_working_3-way'!Y75/3)</f>
        <v>0.5465354172671909</v>
      </c>
      <c r="AA75" s="11">
        <f>'OddsRatio_working_3-way'!X75^(1/3)*COS(('OddsRatio_working_3-way'!Y75+2*PI())/3)</f>
        <v>-0.35662505592265514</v>
      </c>
      <c r="AB75" s="11">
        <f>'OddsRatio_working_3-way'!X75^(1/3)*COS(('OddsRatio_working_3-way'!Y75+4*PI())/3)</f>
        <v>-0.18991036134453584</v>
      </c>
      <c r="AC75" s="11">
        <f>'OddsRatio_working_3-way'!X75^(1/3)*SIN('OddsRatio_working_3-way'!Y75/3)</f>
        <v>9.6252773792543461E-2</v>
      </c>
      <c r="AD75" s="11">
        <f>'OddsRatio_working_3-way'!X75^(1/3)*SIN(('OddsRatio_working_3-way'!Y75+2*PI())/3)</f>
        <v>0.4251871685250439</v>
      </c>
      <c r="AE75" s="11">
        <f>'OddsRatio_working_3-way'!X75^(1/3)*SIN(('OddsRatio_working_3-way'!Y75+4*PI())/3)</f>
        <v>-0.52143994231758739</v>
      </c>
      <c r="AF75" s="11">
        <f>-'OddsRatio_working_3-way'!U75/(3*'OddsRatio_working_3-way'!X75^(1/3))*COS(('OddsRatio_working_3-way'!Y75)/3)</f>
        <v>0.5465354172671909</v>
      </c>
      <c r="AG75" s="11">
        <f>-'OddsRatio_working_3-way'!U75/(3*'OddsRatio_working_3-way'!X75^(1/3))*COS(('OddsRatio_working_3-way'!Y75+2*PI())/3)</f>
        <v>-0.35662505592265514</v>
      </c>
      <c r="AH75" s="11">
        <f>-'OddsRatio_working_3-way'!U75/(3*'OddsRatio_working_3-way'!X75^(1/3))*COS(('OddsRatio_working_3-way'!Y75+4*PI())/3)</f>
        <v>-0.18991036134453584</v>
      </c>
      <c r="AI75" s="11">
        <f>'OddsRatio_working_3-way'!U75/(3*'OddsRatio_working_3-way'!X75^(1/3))*SIN(('OddsRatio_working_3-way'!Y75)/3)</f>
        <v>-9.6252773792543461E-2</v>
      </c>
      <c r="AJ75" s="11">
        <f>'OddsRatio_working_3-way'!U75/(3*'OddsRatio_working_3-way'!X75^(1/3))*SIN(('OddsRatio_working_3-way'!Y75+2*PI())/3)</f>
        <v>-0.4251871685250439</v>
      </c>
      <c r="AK75" s="11">
        <f>'OddsRatio_working_3-way'!U75/(3*'OddsRatio_working_3-way'!X75^(1/3))*SIN(('OddsRatio_working_3-way'!Y75+4*PI())/3)</f>
        <v>0.52143994231758739</v>
      </c>
      <c r="AL75" s="11">
        <f>'OddsRatio_working_3-way'!Z75+'OddsRatio_working_3-way'!AF75</f>
        <v>1.0930708345343818</v>
      </c>
      <c r="AM75" s="11">
        <f>'OddsRatio_working_3-way'!AA75+'OddsRatio_working_3-way'!AG75</f>
        <v>-0.71325011184531029</v>
      </c>
      <c r="AN75" s="11">
        <f>'OddsRatio_working_3-way'!AB75+'OddsRatio_working_3-way'!AH75</f>
        <v>-0.37982072268907169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1.0930708345343818</v>
      </c>
      <c r="AS75" s="11">
        <f>IF(('OddsRatio_working_3-way'!X75=0),IF(Q75&gt;0,-Q75^(1/3),(-Q75)^(1/3)),'OddsRatio_working_3-way'!AM75-'OddsRatio_working_3-way'!R75/3)</f>
        <v>-0.71325011184531029</v>
      </c>
      <c r="AT75" s="11">
        <f>IF(('OddsRatio_working_3-way'!X75=0),IF(Q75&gt;0,-Q75^(1/3),(-Q75)^(1/3)),'OddsRatio_working_3-way'!AN75-'OddsRatio_working_3-way'!R75/3)</f>
        <v>-0.37982072268907169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4.18</v>
      </c>
      <c r="B76" s="4">
        <f>IF('True_Odds_Calculator_3-way'!B75="","",'True_Odds_Calculator_3-way'!B75)</f>
        <v>3.09</v>
      </c>
      <c r="C76" s="4">
        <f>IF('True_Odds_Calculator_3-way'!C75="","",'True_Odds_Calculator_3-way'!C75)</f>
        <v>2.02</v>
      </c>
      <c r="D76" s="9">
        <f t="shared" si="26"/>
        <v>0.22322342146941476</v>
      </c>
      <c r="E76" s="9">
        <f t="shared" si="27"/>
        <v>0.30422421647500064</v>
      </c>
      <c r="F76" s="9">
        <f t="shared" si="28"/>
        <v>0.47255236205558465</v>
      </c>
      <c r="G76" s="9">
        <f t="shared" si="29"/>
        <v>1.0942819651712172</v>
      </c>
      <c r="H76" s="9">
        <f t="shared" si="30"/>
        <v>4.4798166492444711</v>
      </c>
      <c r="I76" s="9">
        <f t="shared" si="31"/>
        <v>3.2870493072078437</v>
      </c>
      <c r="J76" s="9">
        <f t="shared" si="32"/>
        <v>2.1161676044746414</v>
      </c>
      <c r="K76" s="11">
        <f t="shared" si="33"/>
        <v>0.23923444976076558</v>
      </c>
      <c r="L76" s="11">
        <f t="shared" si="34"/>
        <v>0.3236245954692557</v>
      </c>
      <c r="M76" s="11">
        <f t="shared" si="35"/>
        <v>0.49504950495049505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-0.25982889551091037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0.24108184962594373</v>
      </c>
      <c r="Q76" s="11">
        <f>2*'OddsRatio_working_3-way'!K76*'OddsRatio_working_3-way'!L76*'OddsRatio_working_3-way'!M76</f>
        <v>7.6655596065482903E-2</v>
      </c>
      <c r="R76" s="11">
        <f t="shared" si="36"/>
        <v>0</v>
      </c>
      <c r="S76" s="11">
        <f t="shared" si="37"/>
        <v>-0.92784849487927934</v>
      </c>
      <c r="T76" s="11">
        <f t="shared" si="38"/>
        <v>-0.29502336880104274</v>
      </c>
      <c r="U76" s="11">
        <f>'OddsRatio_working_3-way'!S76-'OddsRatio_working_3-way'!R76^2/3</f>
        <v>-0.92784849487927934</v>
      </c>
      <c r="V76" s="11">
        <f>'OddsRatio_working_3-way'!S76*'OddsRatio_working_3-way'!R76/3-2*'OddsRatio_working_3-way'!R76^3/27-'OddsRatio_working_3-way'!T76</f>
        <v>0.29502336880104274</v>
      </c>
      <c r="W76" s="11">
        <f>'OddsRatio_working_3-way'!V76^2+4*'OddsRatio_working_3-way'!U76^3/27</f>
        <v>-3.1300085126803615E-2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0.17200208811633633</v>
      </c>
      <c r="Y76" s="11">
        <f>IF('OddsRatio_working_3-way'!W76&gt;=0,IF('OddsRatio_working_3-way'!V76+SQRT('OddsRatio_working_3-way'!W76)&gt;0,0,PI()),ACOS('OddsRatio_working_3-way'!V76/(2*'OddsRatio_working_3-way'!X76)))</f>
        <v>0.54018089935543512</v>
      </c>
      <c r="Z76" s="11">
        <f>'OddsRatio_working_3-way'!X76^(1/3)*COS('OddsRatio_working_3-way'!Y76/3)</f>
        <v>0.54714098258560862</v>
      </c>
      <c r="AA76" s="11">
        <f>'OddsRatio_working_3-way'!X76^(1/3)*COS(('OddsRatio_working_3-way'!Y76+2*PI())/3)</f>
        <v>-0.35982408600781235</v>
      </c>
      <c r="AB76" s="11">
        <f>'OddsRatio_working_3-way'!X76^(1/3)*COS(('OddsRatio_working_3-way'!Y76+4*PI())/3)</f>
        <v>-0.18731689657779638</v>
      </c>
      <c r="AC76" s="11">
        <f>'OddsRatio_working_3-way'!X76^(1/3)*SIN('OddsRatio_working_3-way'!Y76/3)</f>
        <v>9.9597072254565572E-2</v>
      </c>
      <c r="AD76" s="11">
        <f>'OddsRatio_working_3-way'!X76^(1/3)*SIN(('OddsRatio_working_3-way'!Y76+2*PI())/3)</f>
        <v>0.42403945424343342</v>
      </c>
      <c r="AE76" s="11">
        <f>'OddsRatio_working_3-way'!X76^(1/3)*SIN(('OddsRatio_working_3-way'!Y76+4*PI())/3)</f>
        <v>-0.52363652649799897</v>
      </c>
      <c r="AF76" s="11">
        <f>-'OddsRatio_working_3-way'!U76/(3*'OddsRatio_working_3-way'!X76^(1/3))*COS(('OddsRatio_working_3-way'!Y76)/3)</f>
        <v>0.54714098258560873</v>
      </c>
      <c r="AG76" s="11">
        <f>-'OddsRatio_working_3-way'!U76/(3*'OddsRatio_working_3-way'!X76^(1/3))*COS(('OddsRatio_working_3-way'!Y76+2*PI())/3)</f>
        <v>-0.3598240860078124</v>
      </c>
      <c r="AH76" s="11">
        <f>-'OddsRatio_working_3-way'!U76/(3*'OddsRatio_working_3-way'!X76^(1/3))*COS(('OddsRatio_working_3-way'!Y76+4*PI())/3)</f>
        <v>-0.1873168965777964</v>
      </c>
      <c r="AI76" s="11">
        <f>'OddsRatio_working_3-way'!U76/(3*'OddsRatio_working_3-way'!X76^(1/3))*SIN(('OddsRatio_working_3-way'!Y76)/3)</f>
        <v>-9.9597072254565586E-2</v>
      </c>
      <c r="AJ76" s="11">
        <f>'OddsRatio_working_3-way'!U76/(3*'OddsRatio_working_3-way'!X76^(1/3))*SIN(('OddsRatio_working_3-way'!Y76+2*PI())/3)</f>
        <v>-0.42403945424343348</v>
      </c>
      <c r="AK76" s="11">
        <f>'OddsRatio_working_3-way'!U76/(3*'OddsRatio_working_3-way'!X76^(1/3))*SIN(('OddsRatio_working_3-way'!Y76+4*PI())/3)</f>
        <v>0.52363652649799908</v>
      </c>
      <c r="AL76" s="11">
        <f>'OddsRatio_working_3-way'!Z76+'OddsRatio_working_3-way'!AF76</f>
        <v>1.0942819651712172</v>
      </c>
      <c r="AM76" s="11">
        <f>'OddsRatio_working_3-way'!AA76+'OddsRatio_working_3-way'!AG76</f>
        <v>-0.7196481720156247</v>
      </c>
      <c r="AN76" s="11">
        <f>'OddsRatio_working_3-way'!AB76+'OddsRatio_working_3-way'!AH76</f>
        <v>-0.37463379315559275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1.0942819651712172</v>
      </c>
      <c r="AS76" s="11">
        <f>IF(('OddsRatio_working_3-way'!X76=0),IF(Q76&gt;0,-Q76^(1/3),(-Q76)^(1/3)),'OddsRatio_working_3-way'!AM76-'OddsRatio_working_3-way'!R76/3)</f>
        <v>-0.7196481720156247</v>
      </c>
      <c r="AT76" s="11">
        <f>IF(('OddsRatio_working_3-way'!X76=0),IF(Q76&gt;0,-Q76^(1/3),(-Q76)^(1/3)),'OddsRatio_working_3-way'!AN76-'OddsRatio_working_3-way'!R76/3)</f>
        <v>-0.37463379315559275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3.24</v>
      </c>
      <c r="B77" s="4">
        <f>IF('True_Odds_Calculator_3-way'!B76="","",'True_Odds_Calculator_3-way'!B76)</f>
        <v>3.16</v>
      </c>
      <c r="C77" s="4">
        <f>IF('True_Odds_Calculator_3-way'!C76="","",'True_Odds_Calculator_3-way'!C76)</f>
        <v>2.39</v>
      </c>
      <c r="D77" s="9">
        <f t="shared" si="26"/>
        <v>0.29488579949570543</v>
      </c>
      <c r="E77" s="9">
        <f t="shared" si="27"/>
        <v>0.30250364286310011</v>
      </c>
      <c r="F77" s="9">
        <f t="shared" si="28"/>
        <v>0.40261055764119424</v>
      </c>
      <c r="G77" s="9">
        <f t="shared" si="29"/>
        <v>1.0674746826176547</v>
      </c>
      <c r="H77" s="9">
        <f t="shared" si="30"/>
        <v>3.3911432890635465</v>
      </c>
      <c r="I77" s="9">
        <f t="shared" si="31"/>
        <v>3.3057453144541342</v>
      </c>
      <c r="J77" s="9">
        <f t="shared" si="32"/>
        <v>2.4837898088385404</v>
      </c>
      <c r="K77" s="11">
        <f t="shared" si="33"/>
        <v>0.30864197530864196</v>
      </c>
      <c r="L77" s="11">
        <f t="shared" si="34"/>
        <v>0.31645569620253161</v>
      </c>
      <c r="M77" s="11">
        <f t="shared" si="35"/>
        <v>0.41841004184100417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-0.27484419963631868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0.23661843083483886</v>
      </c>
      <c r="Q77" s="11">
        <f>2*'OddsRatio_working_3-way'!K77*'OddsRatio_working_3-way'!L77*'OddsRatio_working_3-way'!M77</f>
        <v>8.1733482153657611E-2</v>
      </c>
      <c r="R77" s="11">
        <f t="shared" si="36"/>
        <v>0</v>
      </c>
      <c r="S77" s="11">
        <f t="shared" si="37"/>
        <v>-0.86091840813063836</v>
      </c>
      <c r="T77" s="11">
        <f t="shared" si="38"/>
        <v>-0.29738114270488364</v>
      </c>
      <c r="U77" s="11">
        <f>'OddsRatio_working_3-way'!S77-'OddsRatio_working_3-way'!R77^2/3</f>
        <v>-0.86091840813063836</v>
      </c>
      <c r="V77" s="11">
        <f>'OddsRatio_working_3-way'!S77*'OddsRatio_working_3-way'!R77/3-2*'OddsRatio_working_3-way'!R77^3/27-'OddsRatio_working_3-way'!T77</f>
        <v>0.29738114270488364</v>
      </c>
      <c r="W77" s="11">
        <f>'OddsRatio_working_3-way'!V77^2+4*'OddsRatio_working_3-way'!U77^3/27</f>
        <v>-6.097187948208585E-3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0.1537308784732844</v>
      </c>
      <c r="Y77" s="11">
        <f>IF('OddsRatio_working_3-way'!W77&gt;=0,IF('OddsRatio_working_3-way'!V77+SQRT('OddsRatio_working_3-way'!W77)&gt;0,0,PI()),ACOS('OddsRatio_working_3-way'!V77/(2*'OddsRatio_working_3-way'!X77)))</f>
        <v>0.2567773581254158</v>
      </c>
      <c r="Z77" s="11">
        <f>'OddsRatio_working_3-way'!X77^(1/3)*COS('OddsRatio_working_3-way'!Y77/3)</f>
        <v>0.53373734130882722</v>
      </c>
      <c r="AA77" s="11">
        <f>'OddsRatio_working_3-way'!X77^(1/3)*COS(('OddsRatio_working_3-way'!Y77+2*PI())/3)</f>
        <v>-0.30652897703368842</v>
      </c>
      <c r="AB77" s="11">
        <f>'OddsRatio_working_3-way'!X77^(1/3)*COS(('OddsRatio_working_3-way'!Y77+4*PI())/3)</f>
        <v>-0.22720836427513907</v>
      </c>
      <c r="AC77" s="11">
        <f>'OddsRatio_working_3-way'!X77^(1/3)*SIN('OddsRatio_working_3-way'!Y77/3)</f>
        <v>4.5795777128434759E-2</v>
      </c>
      <c r="AD77" s="11">
        <f>'OddsRatio_working_3-way'!X77^(1/3)*SIN(('OddsRatio_working_3-way'!Y77+2*PI())/3)</f>
        <v>0.43933220795759242</v>
      </c>
      <c r="AE77" s="11">
        <f>'OddsRatio_working_3-way'!X77^(1/3)*SIN(('OddsRatio_working_3-way'!Y77+4*PI())/3)</f>
        <v>-0.48512798508602706</v>
      </c>
      <c r="AF77" s="11">
        <f>-'OddsRatio_working_3-way'!U77/(3*'OddsRatio_working_3-way'!X77^(1/3))*COS(('OddsRatio_working_3-way'!Y77)/3)</f>
        <v>0.53373734130882733</v>
      </c>
      <c r="AG77" s="11">
        <f>-'OddsRatio_working_3-way'!U77/(3*'OddsRatio_working_3-way'!X77^(1/3))*COS(('OddsRatio_working_3-way'!Y77+2*PI())/3)</f>
        <v>-0.30652897703368848</v>
      </c>
      <c r="AH77" s="11">
        <f>-'OddsRatio_working_3-way'!U77/(3*'OddsRatio_working_3-way'!X77^(1/3))*COS(('OddsRatio_working_3-way'!Y77+4*PI())/3)</f>
        <v>-0.2272083642751391</v>
      </c>
      <c r="AI77" s="11">
        <f>'OddsRatio_working_3-way'!U77/(3*'OddsRatio_working_3-way'!X77^(1/3))*SIN(('OddsRatio_working_3-way'!Y77)/3)</f>
        <v>-4.5795777128434773E-2</v>
      </c>
      <c r="AJ77" s="11">
        <f>'OddsRatio_working_3-way'!U77/(3*'OddsRatio_working_3-way'!X77^(1/3))*SIN(('OddsRatio_working_3-way'!Y77+2*PI())/3)</f>
        <v>-0.43933220795759254</v>
      </c>
      <c r="AK77" s="11">
        <f>'OddsRatio_working_3-way'!U77/(3*'OddsRatio_working_3-way'!X77^(1/3))*SIN(('OddsRatio_working_3-way'!Y77+4*PI())/3)</f>
        <v>0.48512798508602717</v>
      </c>
      <c r="AL77" s="11">
        <f>'OddsRatio_working_3-way'!Z77+'OddsRatio_working_3-way'!AF77</f>
        <v>1.0674746826176547</v>
      </c>
      <c r="AM77" s="11">
        <f>'OddsRatio_working_3-way'!AA77+'OddsRatio_working_3-way'!AG77</f>
        <v>-0.61305795406737684</v>
      </c>
      <c r="AN77" s="11">
        <f>'OddsRatio_working_3-way'!AB77+'OddsRatio_working_3-way'!AH77</f>
        <v>-0.45441672855027815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1.0674746826176547</v>
      </c>
      <c r="AS77" s="11">
        <f>IF(('OddsRatio_working_3-way'!X77=0),IF(Q77&gt;0,-Q77^(1/3),(-Q77)^(1/3)),'OddsRatio_working_3-way'!AM77-'OddsRatio_working_3-way'!R77/3)</f>
        <v>-0.61305795406737684</v>
      </c>
      <c r="AT77" s="11">
        <f>IF(('OddsRatio_working_3-way'!X77=0),IF(Q77&gt;0,-Q77^(1/3),(-Q77)^(1/3)),'OddsRatio_working_3-way'!AN77-'OddsRatio_working_3-way'!R77/3)</f>
        <v>-0.45441672855027815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2.69</v>
      </c>
      <c r="B2" s="4">
        <f>IF('True_Odds_Calculator_3-way'!B3="","",'True_Odds_Calculator_3-way'!B3)</f>
        <v>3.05</v>
      </c>
      <c r="C2" s="4">
        <f>IF('True_Odds_Calculator_3-way'!C3="","",'True_Odds_Calculator_3-way'!C3)</f>
        <v>3</v>
      </c>
      <c r="D2" s="4">
        <f>IF(A2="","",((1/A2)+(1/B2)+(1/C2))-1)</f>
        <v>3.294939768826044E-2</v>
      </c>
      <c r="E2" s="4">
        <f>IF(A2="","",(3*A2)/(3-($D2*A2)))</f>
        <v>2.7718945906377868</v>
      </c>
      <c r="F2" s="4">
        <f>IF(B2="","",(3*B2)/(3-($D2*B2)))</f>
        <v>3.1557117825548091</v>
      </c>
      <c r="G2" s="4">
        <f>IF(C2="","",(3*C2)/(3-($D2*C2)))</f>
        <v>3.1022161537653608</v>
      </c>
      <c r="I2" s="4">
        <f>IF(A2="","",D2+1)</f>
        <v>1.0329493976882604</v>
      </c>
    </row>
    <row r="3" spans="1:9" x14ac:dyDescent="0.2">
      <c r="A3" s="4">
        <f>IF('True_Odds_Calculator_3-way'!A4="","",'True_Odds_Calculator_3-way'!A4)</f>
        <v>2.02</v>
      </c>
      <c r="B3" s="4">
        <f>IF('True_Odds_Calculator_3-way'!B4="","",'True_Odds_Calculator_3-way'!B4)</f>
        <v>3.49</v>
      </c>
      <c r="C3" s="4">
        <f>IF('True_Odds_Calculator_3-way'!C4="","",'True_Odds_Calculator_3-way'!C4)</f>
        <v>3.94</v>
      </c>
      <c r="D3" s="4">
        <f t="shared" ref="D3:D66" si="0">IF(A3="","",((1/A3)+(1/B3)+(1/C3))-1)</f>
        <v>3.5389562838878064E-2</v>
      </c>
      <c r="E3" s="4">
        <f t="shared" ref="E3:E66" si="1">IF(A3="","",(3*A3)/(3-($D3*A3)))</f>
        <v>2.0693095192378661</v>
      </c>
      <c r="F3" s="4">
        <f t="shared" ref="F3:F66" si="2">IF(B3="","",(3*B3)/(3-($D3*B3)))</f>
        <v>3.6398521985276813</v>
      </c>
      <c r="G3" s="4">
        <f t="shared" ref="G3:G66" si="3">IF(C3="","",(3*C3)/(3-($D3*C3)))</f>
        <v>4.1320506592843582</v>
      </c>
      <c r="I3" s="4">
        <f t="shared" ref="I3:I66" si="4">IF(A3="","",D3+1)</f>
        <v>1.0353895628388781</v>
      </c>
    </row>
    <row r="4" spans="1: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3.13</v>
      </c>
      <c r="C4" s="4">
        <f>IF('True_Odds_Calculator_3-way'!C5="","",'True_Odds_Calculator_3-way'!C5)</f>
        <v>5.09</v>
      </c>
      <c r="D4" s="4">
        <f t="shared" si="0"/>
        <v>3.4087187141249142E-2</v>
      </c>
      <c r="E4" s="4">
        <f t="shared" si="1"/>
        <v>1.9732727339119505</v>
      </c>
      <c r="F4" s="4">
        <f t="shared" si="2"/>
        <v>3.2454211259543819</v>
      </c>
      <c r="G4" s="4">
        <f t="shared" si="3"/>
        <v>5.4024484114720011</v>
      </c>
      <c r="I4" s="4">
        <f t="shared" si="4"/>
        <v>1.0340871871412491</v>
      </c>
    </row>
    <row r="5" spans="1:9" x14ac:dyDescent="0.2">
      <c r="A5" s="4">
        <f>IF('True_Odds_Calculator_3-way'!A6="","",'True_Odds_Calculator_3-way'!A6)</f>
        <v>4.46</v>
      </c>
      <c r="B5" s="4">
        <f>IF('True_Odds_Calculator_3-way'!B6="","",'True_Odds_Calculator_3-way'!B6)</f>
        <v>3.58</v>
      </c>
      <c r="C5" s="4">
        <f>IF('True_Odds_Calculator_3-way'!C6="","",'True_Odds_Calculator_3-way'!C6)</f>
        <v>1.88</v>
      </c>
      <c r="D5" s="4">
        <f t="shared" si="0"/>
        <v>3.5459749192340073E-2</v>
      </c>
      <c r="E5" s="4">
        <f t="shared" si="1"/>
        <v>4.7082014414969082</v>
      </c>
      <c r="F5" s="4">
        <f t="shared" si="2"/>
        <v>3.738182308464796</v>
      </c>
      <c r="G5" s="4">
        <f t="shared" si="3"/>
        <v>1.9227257401061544</v>
      </c>
      <c r="I5" s="4">
        <f t="shared" si="4"/>
        <v>1.0354597491923401</v>
      </c>
    </row>
    <row r="6" spans="1:9" x14ac:dyDescent="0.2">
      <c r="A6" s="4">
        <f>IF('True_Odds_Calculator_3-way'!A7="","",'True_Odds_Calculator_3-way'!A7)</f>
        <v>4.82</v>
      </c>
      <c r="B6" s="4">
        <f>IF('True_Odds_Calculator_3-way'!B7="","",'True_Odds_Calculator_3-way'!B7)</f>
        <v>3.77</v>
      </c>
      <c r="C6" s="4">
        <f>IF('True_Odds_Calculator_3-way'!C7="","",'True_Odds_Calculator_3-way'!C7)</f>
        <v>1.78</v>
      </c>
      <c r="D6" s="4">
        <f t="shared" si="0"/>
        <v>3.4518621866959087E-2</v>
      </c>
      <c r="E6" s="4">
        <f t="shared" si="1"/>
        <v>5.1030126700131673</v>
      </c>
      <c r="F6" s="4">
        <f t="shared" si="2"/>
        <v>3.9409522070488001</v>
      </c>
      <c r="G6" s="4">
        <f t="shared" si="3"/>
        <v>1.8172185419549594</v>
      </c>
      <c r="I6" s="4">
        <f t="shared" si="4"/>
        <v>1.0345186218669591</v>
      </c>
    </row>
    <row r="7" spans="1:9" x14ac:dyDescent="0.2">
      <c r="A7" s="4">
        <f>IF('True_Odds_Calculator_3-way'!A8="","",'True_Odds_Calculator_3-way'!A8)</f>
        <v>2.77</v>
      </c>
      <c r="B7" s="4">
        <f>IF('True_Odds_Calculator_3-way'!B8="","",'True_Odds_Calculator_3-way'!B8)</f>
        <v>3.29</v>
      </c>
      <c r="C7" s="4">
        <f>IF('True_Odds_Calculator_3-way'!C8="","",'True_Odds_Calculator_3-way'!C8)</f>
        <v>2.75</v>
      </c>
      <c r="D7" s="4">
        <f t="shared" si="0"/>
        <v>2.8598561742428252E-2</v>
      </c>
      <c r="E7" s="4">
        <f t="shared" si="1"/>
        <v>2.8451284777835273</v>
      </c>
      <c r="F7" s="4">
        <f t="shared" si="2"/>
        <v>3.3965255338925333</v>
      </c>
      <c r="G7" s="4">
        <f t="shared" si="3"/>
        <v>2.8240330088353471</v>
      </c>
      <c r="I7" s="4">
        <f t="shared" si="4"/>
        <v>1.0285985617424283</v>
      </c>
    </row>
    <row r="8" spans="1:9" x14ac:dyDescent="0.2">
      <c r="A8" s="4">
        <f>IF('True_Odds_Calculator_3-way'!A9="","",'True_Odds_Calculator_3-way'!A9)</f>
        <v>2.08</v>
      </c>
      <c r="B8" s="4">
        <f>IF('True_Odds_Calculator_3-way'!B9="","",'True_Odds_Calculator_3-way'!B9)</f>
        <v>3.64</v>
      </c>
      <c r="C8" s="4">
        <f>IF('True_Odds_Calculator_3-way'!C9="","",'True_Odds_Calculator_3-way'!C9)</f>
        <v>3.68</v>
      </c>
      <c r="D8" s="4">
        <f t="shared" si="0"/>
        <v>2.723363592928818E-2</v>
      </c>
      <c r="E8" s="4">
        <f t="shared" si="1"/>
        <v>2.1200303874398583</v>
      </c>
      <c r="F8" s="4">
        <f t="shared" si="2"/>
        <v>3.7643884892086339</v>
      </c>
      <c r="G8" s="4">
        <f t="shared" si="3"/>
        <v>3.8071850841291504</v>
      </c>
      <c r="I8" s="4">
        <f t="shared" si="4"/>
        <v>1.0272336359292882</v>
      </c>
    </row>
    <row r="9" spans="1:9" x14ac:dyDescent="0.2">
      <c r="A9" s="4">
        <f>IF('True_Odds_Calculator_3-way'!A10="","",'True_Odds_Calculator_3-way'!A10)</f>
        <v>3.77</v>
      </c>
      <c r="B9" s="4">
        <f>IF('True_Odds_Calculator_3-way'!B10="","",'True_Odds_Calculator_3-way'!B10)</f>
        <v>3.93</v>
      </c>
      <c r="C9" s="4">
        <f>IF('True_Odds_Calculator_3-way'!C10="","",'True_Odds_Calculator_3-way'!C10)</f>
        <v>1.9</v>
      </c>
      <c r="D9" s="4">
        <f t="shared" si="0"/>
        <v>4.6020705072256085E-2</v>
      </c>
      <c r="E9" s="4">
        <f t="shared" si="1"/>
        <v>4.0014124287093082</v>
      </c>
      <c r="F9" s="4">
        <f t="shared" si="2"/>
        <v>4.1821284978475743</v>
      </c>
      <c r="G9" s="4">
        <f t="shared" si="3"/>
        <v>1.9570407846167071</v>
      </c>
      <c r="I9" s="4">
        <f t="shared" si="4"/>
        <v>1.0460207050722561</v>
      </c>
    </row>
    <row r="10" spans="1:9" x14ac:dyDescent="0.2">
      <c r="A10" s="4">
        <f>IF('True_Odds_Calculator_3-way'!A11="","",'True_Odds_Calculator_3-way'!A11)</f>
        <v>1.61</v>
      </c>
      <c r="B10" s="4">
        <f>IF('True_Odds_Calculator_3-way'!B11="","",'True_Odds_Calculator_3-way'!B11)</f>
        <v>4.16</v>
      </c>
      <c r="C10" s="4">
        <f>IF('True_Odds_Calculator_3-way'!C11="","",'True_Odds_Calculator_3-way'!C11)</f>
        <v>5.68</v>
      </c>
      <c r="D10" s="4">
        <f t="shared" si="0"/>
        <v>3.7558965835144509E-2</v>
      </c>
      <c r="E10" s="4">
        <f t="shared" si="1"/>
        <v>1.6431197821380672</v>
      </c>
      <c r="F10" s="4">
        <f t="shared" si="2"/>
        <v>4.3885641721034503</v>
      </c>
      <c r="G10" s="4">
        <f t="shared" si="3"/>
        <v>6.1148360305804195</v>
      </c>
      <c r="I10" s="4">
        <f t="shared" si="4"/>
        <v>1.0375589658351445</v>
      </c>
    </row>
    <row r="11" spans="1:9" x14ac:dyDescent="0.2">
      <c r="A11" s="4">
        <f>IF('True_Odds_Calculator_3-way'!A12="","",'True_Odds_Calculator_3-way'!A12)</f>
        <v>7.53</v>
      </c>
      <c r="B11" s="4">
        <f>IF('True_Odds_Calculator_3-way'!B12="","",'True_Odds_Calculator_3-way'!B12)</f>
        <v>4.0599999999999996</v>
      </c>
      <c r="C11" s="4">
        <f>IF('True_Odds_Calculator_3-way'!C12="","",'True_Odds_Calculator_3-way'!C12)</f>
        <v>1.49</v>
      </c>
      <c r="D11" s="4">
        <f t="shared" si="0"/>
        <v>5.024848315052477E-2</v>
      </c>
      <c r="E11" s="4">
        <f t="shared" si="1"/>
        <v>8.6167801291382595</v>
      </c>
      <c r="F11" s="4">
        <f t="shared" si="2"/>
        <v>4.3562369513826864</v>
      </c>
      <c r="G11" s="4">
        <f t="shared" si="3"/>
        <v>1.5281373363205768</v>
      </c>
      <c r="I11" s="4">
        <f t="shared" si="4"/>
        <v>1.0502484831505248</v>
      </c>
    </row>
    <row r="12" spans="1: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3.68</v>
      </c>
      <c r="C12" s="4">
        <f>IF('True_Odds_Calculator_3-way'!C13="","",'True_Odds_Calculator_3-way'!C13)</f>
        <v>4.1500000000000004</v>
      </c>
      <c r="D12" s="4">
        <f t="shared" si="0"/>
        <v>4.746234414523931E-2</v>
      </c>
      <c r="E12" s="4">
        <f t="shared" si="1"/>
        <v>1.9270103332078288</v>
      </c>
      <c r="F12" s="4">
        <f t="shared" si="2"/>
        <v>3.9074962920801015</v>
      </c>
      <c r="G12" s="4">
        <f t="shared" si="3"/>
        <v>4.4416200865348419</v>
      </c>
      <c r="I12" s="4">
        <f t="shared" si="4"/>
        <v>1.0474623441452393</v>
      </c>
    </row>
    <row r="13" spans="1:9" x14ac:dyDescent="0.2">
      <c r="A13" s="4">
        <f>IF('True_Odds_Calculator_3-way'!A14="","",'True_Odds_Calculator_3-way'!A14)</f>
        <v>2.96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2.52</v>
      </c>
      <c r="D13" s="4">
        <f t="shared" si="0"/>
        <v>4.3305209971876479E-2</v>
      </c>
      <c r="E13" s="4">
        <f t="shared" si="1"/>
        <v>3.0921194851134901</v>
      </c>
      <c r="F13" s="4">
        <f t="shared" si="2"/>
        <v>3.3989684875651442</v>
      </c>
      <c r="G13" s="4">
        <f t="shared" si="3"/>
        <v>2.6151289136351354</v>
      </c>
      <c r="I13" s="4">
        <f t="shared" si="4"/>
        <v>1.0433052099718765</v>
      </c>
    </row>
    <row r="14" spans="1:9" x14ac:dyDescent="0.2">
      <c r="A14" s="4">
        <f>IF('True_Odds_Calculator_3-way'!A15="","",'True_Odds_Calculator_3-way'!A15)</f>
        <v>1.1399999999999999</v>
      </c>
      <c r="B14" s="4">
        <f>IF('True_Odds_Calculator_3-way'!B15="","",'True_Odds_Calculator_3-way'!B15)</f>
        <v>9.32</v>
      </c>
      <c r="C14" s="4">
        <f>IF('True_Odds_Calculator_3-way'!C15="","",'True_Odds_Calculator_3-way'!C15)</f>
        <v>20.22</v>
      </c>
      <c r="D14" s="4">
        <f t="shared" si="0"/>
        <v>3.3945103969281298E-2</v>
      </c>
      <c r="E14" s="4">
        <f t="shared" si="1"/>
        <v>1.1548971798405365</v>
      </c>
      <c r="F14" s="4">
        <f t="shared" si="2"/>
        <v>10.418717560545247</v>
      </c>
      <c r="G14" s="4">
        <f t="shared" si="3"/>
        <v>26.21853972295666</v>
      </c>
      <c r="I14" s="4">
        <f t="shared" si="4"/>
        <v>1.0339451039692813</v>
      </c>
    </row>
    <row r="15" spans="1:9" x14ac:dyDescent="0.2">
      <c r="A15" s="4">
        <f>IF('True_Odds_Calculator_3-way'!A16="","",'True_Odds_Calculator_3-way'!A16)</f>
        <v>1.52</v>
      </c>
      <c r="B15" s="4">
        <f>IF('True_Odds_Calculator_3-way'!B16="","",'True_Odds_Calculator_3-way'!B16)</f>
        <v>4.63</v>
      </c>
      <c r="C15" s="4">
        <f>IF('True_Odds_Calculator_3-way'!C16="","",'True_Odds_Calculator_3-way'!C16)</f>
        <v>6.28</v>
      </c>
      <c r="D15" s="4">
        <f t="shared" si="0"/>
        <v>3.3113127014203547E-2</v>
      </c>
      <c r="E15" s="4">
        <f t="shared" si="1"/>
        <v>1.5459366706477442</v>
      </c>
      <c r="F15" s="4">
        <f t="shared" si="2"/>
        <v>4.8793575818169934</v>
      </c>
      <c r="G15" s="4">
        <f t="shared" si="3"/>
        <v>6.7477312201211141</v>
      </c>
      <c r="I15" s="4">
        <f t="shared" si="4"/>
        <v>1.0331131270142035</v>
      </c>
    </row>
    <row r="16" spans="1:9" x14ac:dyDescent="0.2">
      <c r="A16" s="4">
        <f>IF('True_Odds_Calculator_3-way'!A17="","",'True_Odds_Calculator_3-way'!A17)</f>
        <v>2.1</v>
      </c>
      <c r="B16" s="4">
        <f>IF('True_Odds_Calculator_3-way'!B17="","",'True_Odds_Calculator_3-way'!B17)</f>
        <v>3.83</v>
      </c>
      <c r="C16" s="4">
        <f>IF('True_Odds_Calculator_3-way'!C17="","",'True_Odds_Calculator_3-way'!C17)</f>
        <v>3.43</v>
      </c>
      <c r="D16" s="4">
        <f t="shared" si="0"/>
        <v>2.8832271438974599E-2</v>
      </c>
      <c r="E16" s="4">
        <f t="shared" si="1"/>
        <v>2.1432564665447291</v>
      </c>
      <c r="F16" s="4">
        <f t="shared" si="2"/>
        <v>3.9763668833680299</v>
      </c>
      <c r="G16" s="4">
        <f t="shared" si="3"/>
        <v>3.5469239838361779</v>
      </c>
      <c r="I16" s="4">
        <f t="shared" si="4"/>
        <v>1.0288322714389746</v>
      </c>
    </row>
    <row r="17" spans="1:9" x14ac:dyDescent="0.2">
      <c r="A17" s="4">
        <f>IF('True_Odds_Calculator_3-way'!A18="","",'True_Odds_Calculator_3-way'!A18)</f>
        <v>1.7</v>
      </c>
      <c r="B17" s="4">
        <f>IF('True_Odds_Calculator_3-way'!B18="","",'True_Odds_Calculator_3-way'!B18)</f>
        <v>3.62</v>
      </c>
      <c r="C17" s="4">
        <f>IF('True_Odds_Calculator_3-way'!C18="","",'True_Odds_Calculator_3-way'!C18)</f>
        <v>5.78</v>
      </c>
      <c r="D17" s="4">
        <f t="shared" si="0"/>
        <v>3.748876866313644E-2</v>
      </c>
      <c r="E17" s="4">
        <f t="shared" si="1"/>
        <v>1.7368980287551605</v>
      </c>
      <c r="F17" s="4">
        <f t="shared" si="2"/>
        <v>3.7915146536519369</v>
      </c>
      <c r="G17" s="4">
        <f t="shared" si="3"/>
        <v>6.229981341061575</v>
      </c>
      <c r="I17" s="4">
        <f t="shared" si="4"/>
        <v>1.0374887686631364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3.64</v>
      </c>
      <c r="D18" s="4">
        <f t="shared" si="0"/>
        <v>2.7924061165058411E-2</v>
      </c>
      <c r="E18" s="4">
        <f t="shared" si="1"/>
        <v>2.1418667323490634</v>
      </c>
      <c r="F18" s="4">
        <f t="shared" si="2"/>
        <v>3.7355207964825392</v>
      </c>
      <c r="G18" s="4">
        <f t="shared" si="3"/>
        <v>3.7676525683993223</v>
      </c>
      <c r="I18" s="4">
        <f t="shared" si="4"/>
        <v>1.0279240611650584</v>
      </c>
    </row>
    <row r="19" spans="1:9" x14ac:dyDescent="0.2">
      <c r="A19" s="4">
        <f>IF('True_Odds_Calculator_3-way'!A20="","",'True_Odds_Calculator_3-way'!A20)</f>
        <v>3.58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2.1</v>
      </c>
      <c r="D19" s="4">
        <f t="shared" si="0"/>
        <v>2.9492687868749812E-2</v>
      </c>
      <c r="E19" s="4">
        <f t="shared" si="1"/>
        <v>3.7105928593643656</v>
      </c>
      <c r="F19" s="4">
        <f t="shared" si="2"/>
        <v>3.7858466660841494</v>
      </c>
      <c r="G19" s="4">
        <f t="shared" si="3"/>
        <v>2.1442681621287938</v>
      </c>
      <c r="I19" s="4">
        <f t="shared" si="4"/>
        <v>1.0294926878687498</v>
      </c>
    </row>
    <row r="20" spans="1:9" x14ac:dyDescent="0.2">
      <c r="A20" s="4">
        <f>IF('True_Odds_Calculator_3-way'!A21="","",'True_Odds_Calculator_3-way'!A21)</f>
        <v>1.9</v>
      </c>
      <c r="B20" s="4">
        <f>IF('True_Odds_Calculator_3-way'!B21="","",'True_Odds_Calculator_3-way'!B21)</f>
        <v>3.67</v>
      </c>
      <c r="C20" s="4">
        <f>IF('True_Odds_Calculator_3-way'!C21="","",'True_Odds_Calculator_3-way'!C21)</f>
        <v>4.3099999999999996</v>
      </c>
      <c r="D20" s="4">
        <f t="shared" si="0"/>
        <v>3.0813914991300484E-2</v>
      </c>
      <c r="E20" s="4">
        <f t="shared" si="1"/>
        <v>1.9378174364450083</v>
      </c>
      <c r="F20" s="4">
        <f t="shared" si="2"/>
        <v>3.8137624027481145</v>
      </c>
      <c r="G20" s="4">
        <f t="shared" si="3"/>
        <v>4.5096386572653424</v>
      </c>
      <c r="I20" s="4">
        <f t="shared" si="4"/>
        <v>1.0308139149913005</v>
      </c>
    </row>
    <row r="21" spans="1:9" x14ac:dyDescent="0.2">
      <c r="A21" s="4">
        <f>IF('True_Odds_Calculator_3-way'!A22="","",'True_Odds_Calculator_3-way'!A22)</f>
        <v>2.23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3.44</v>
      </c>
      <c r="D21" s="4">
        <f t="shared" si="0"/>
        <v>2.8145508732609681E-2</v>
      </c>
      <c r="E21" s="4">
        <f t="shared" si="1"/>
        <v>2.2776518820627549</v>
      </c>
      <c r="F21" s="4">
        <f t="shared" si="2"/>
        <v>3.5760838049824684</v>
      </c>
      <c r="G21" s="4">
        <f t="shared" si="3"/>
        <v>3.5547234257747378</v>
      </c>
      <c r="I21" s="4">
        <f t="shared" si="4"/>
        <v>1.0281455087326097</v>
      </c>
    </row>
    <row r="22" spans="1:9" x14ac:dyDescent="0.2">
      <c r="A22" s="4">
        <f>IF('True_Odds_Calculator_3-way'!A23="","",'True_Odds_Calculator_3-way'!A23)</f>
        <v>2.93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2.4300000000000002</v>
      </c>
      <c r="D22" s="4">
        <f t="shared" si="0"/>
        <v>2.8301655736412856E-2</v>
      </c>
      <c r="E22" s="4">
        <f t="shared" si="1"/>
        <v>3.0132912381942623</v>
      </c>
      <c r="F22" s="4">
        <f t="shared" si="2"/>
        <v>3.7587172864069771</v>
      </c>
      <c r="G22" s="4">
        <f t="shared" si="3"/>
        <v>2.4870131376022071</v>
      </c>
      <c r="I22" s="4">
        <f t="shared" si="4"/>
        <v>1.0283016557364129</v>
      </c>
    </row>
    <row r="23" spans="1:9" x14ac:dyDescent="0.2">
      <c r="A23" s="4">
        <f>IF('True_Odds_Calculator_3-way'!A24="","",'True_Odds_Calculator_3-way'!A24)</f>
        <v>2.4300000000000002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3.08</v>
      </c>
      <c r="D23" s="4">
        <f t="shared" si="0"/>
        <v>2.6895632838785266E-2</v>
      </c>
      <c r="E23" s="4">
        <f t="shared" si="1"/>
        <v>2.4841176522046542</v>
      </c>
      <c r="F23" s="4">
        <f t="shared" si="2"/>
        <v>3.5494667092142471</v>
      </c>
      <c r="G23" s="4">
        <f t="shared" si="3"/>
        <v>3.1674626707023488</v>
      </c>
      <c r="I23" s="4">
        <f t="shared" si="4"/>
        <v>1.0268956328387853</v>
      </c>
    </row>
    <row r="24" spans="1:9" x14ac:dyDescent="0.2">
      <c r="A24" s="4">
        <f>IF('True_Odds_Calculator_3-way'!A25="","",'True_Odds_Calculator_3-way'!A25)</f>
        <v>2.16</v>
      </c>
      <c r="B24" s="4">
        <f>IF('True_Odds_Calculator_3-way'!B25="","",'True_Odds_Calculator_3-way'!B25)</f>
        <v>3.56</v>
      </c>
      <c r="C24" s="4">
        <f>IF('True_Odds_Calculator_3-way'!C25="","",'True_Odds_Calculator_3-way'!C25)</f>
        <v>3.52</v>
      </c>
      <c r="D24" s="4">
        <f t="shared" si="0"/>
        <v>2.7952748458366372E-2</v>
      </c>
      <c r="E24" s="4">
        <f t="shared" si="1"/>
        <v>2.2043650035268896</v>
      </c>
      <c r="F24" s="4">
        <f t="shared" si="2"/>
        <v>3.6821387320142311</v>
      </c>
      <c r="G24" s="4">
        <f t="shared" si="3"/>
        <v>3.6393634475716237</v>
      </c>
      <c r="I24" s="4">
        <f t="shared" si="4"/>
        <v>1.0279527484583664</v>
      </c>
    </row>
    <row r="25" spans="1:9" x14ac:dyDescent="0.2">
      <c r="A25" s="4">
        <f>IF('True_Odds_Calculator_3-way'!A26="","",'True_Odds_Calculator_3-way'!A26)</f>
        <v>6.95</v>
      </c>
      <c r="B25" s="4">
        <f>IF('True_Odds_Calculator_3-way'!B26="","",'True_Odds_Calculator_3-way'!B26)</f>
        <v>4.79</v>
      </c>
      <c r="C25" s="4">
        <f>IF('True_Odds_Calculator_3-way'!C26="","",'True_Odds_Calculator_3-way'!C26)</f>
        <v>1.47</v>
      </c>
      <c r="D25" s="4">
        <f t="shared" si="0"/>
        <v>3.2925268153250364E-2</v>
      </c>
      <c r="E25" s="4">
        <f t="shared" si="1"/>
        <v>7.5238995143403242</v>
      </c>
      <c r="F25" s="4">
        <f t="shared" si="2"/>
        <v>5.0557861040796732</v>
      </c>
      <c r="G25" s="4">
        <f t="shared" si="3"/>
        <v>1.4941049652486582</v>
      </c>
      <c r="I25" s="4">
        <f t="shared" si="4"/>
        <v>1.0329252681532504</v>
      </c>
    </row>
    <row r="26" spans="1:9" x14ac:dyDescent="0.2">
      <c r="A26" s="4">
        <f>IF('True_Odds_Calculator_3-way'!A27="","",'True_Odds_Calculator_3-way'!A27)</f>
        <v>2.85</v>
      </c>
      <c r="B26" s="4">
        <f>IF('True_Odds_Calculator_3-way'!B27="","",'True_Odds_Calculator_3-way'!B27)</f>
        <v>4.05</v>
      </c>
      <c r="C26" s="4">
        <f>IF('True_Odds_Calculator_3-way'!C27="","",'True_Odds_Calculator_3-way'!C27)</f>
        <v>2.33</v>
      </c>
      <c r="D26" s="4">
        <f t="shared" si="0"/>
        <v>2.6975322585592876E-2</v>
      </c>
      <c r="E26" s="4">
        <f t="shared" si="1"/>
        <v>2.9249565645332765</v>
      </c>
      <c r="F26" s="4">
        <f t="shared" si="2"/>
        <v>4.2030615713409407</v>
      </c>
      <c r="G26" s="4">
        <f t="shared" si="3"/>
        <v>2.3798600526074769</v>
      </c>
      <c r="I26" s="4">
        <f t="shared" si="4"/>
        <v>1.0269753225855929</v>
      </c>
    </row>
    <row r="27" spans="1:9" x14ac:dyDescent="0.2">
      <c r="A27" s="4">
        <f>IF('True_Odds_Calculator_3-way'!A28="","",'True_Odds_Calculator_3-way'!A28)</f>
        <v>3.94</v>
      </c>
      <c r="B27" s="4">
        <f>IF('True_Odds_Calculator_3-way'!B28="","",'True_Odds_Calculator_3-way'!B28)</f>
        <v>4.12</v>
      </c>
      <c r="C27" s="4">
        <f>IF('True_Odds_Calculator_3-way'!C28="","",'True_Odds_Calculator_3-way'!C28)</f>
        <v>1.88</v>
      </c>
      <c r="D27" s="4">
        <f t="shared" si="0"/>
        <v>2.8440446817947773E-2</v>
      </c>
      <c r="E27" s="4">
        <f t="shared" si="1"/>
        <v>4.0928762408318988</v>
      </c>
      <c r="F27" s="4">
        <f t="shared" si="2"/>
        <v>4.2874605500957585</v>
      </c>
      <c r="G27" s="4">
        <f t="shared" si="3"/>
        <v>1.9141146529542341</v>
      </c>
      <c r="I27" s="4">
        <f t="shared" si="4"/>
        <v>1.0284404468179478</v>
      </c>
    </row>
    <row r="28" spans="1:9" x14ac:dyDescent="0.2">
      <c r="A28" s="4">
        <f>IF('True_Odds_Calculator_3-way'!A29="","",'True_Odds_Calculator_3-way'!A29)</f>
        <v>4.3099999999999996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1.92</v>
      </c>
      <c r="D28" s="4">
        <f t="shared" si="0"/>
        <v>3.9384846107650473E-2</v>
      </c>
      <c r="E28" s="4">
        <f t="shared" si="1"/>
        <v>4.5684988959632271</v>
      </c>
      <c r="F28" s="4">
        <f t="shared" si="2"/>
        <v>3.6575820110546426</v>
      </c>
      <c r="G28" s="4">
        <f t="shared" si="3"/>
        <v>1.969647529494696</v>
      </c>
      <c r="I28" s="4">
        <f t="shared" si="4"/>
        <v>1.0393848461076505</v>
      </c>
    </row>
    <row r="29" spans="1:9" x14ac:dyDescent="0.2">
      <c r="A29" s="4">
        <f>IF('True_Odds_Calculator_3-way'!A30="","",'True_Odds_Calculator_3-way'!A30)</f>
        <v>1.59</v>
      </c>
      <c r="B29" s="4">
        <f>IF('True_Odds_Calculator_3-way'!B30="","",'True_Odds_Calculator_3-way'!B30)</f>
        <v>3.94</v>
      </c>
      <c r="C29" s="4">
        <f>IF('True_Odds_Calculator_3-way'!C30="","",'True_Odds_Calculator_3-way'!C30)</f>
        <v>6.25</v>
      </c>
      <c r="D29" s="4">
        <f t="shared" si="0"/>
        <v>4.273792420904754E-2</v>
      </c>
      <c r="E29" s="4">
        <f t="shared" si="1"/>
        <v>1.6268499404099492</v>
      </c>
      <c r="F29" s="4">
        <f t="shared" si="2"/>
        <v>4.1742998633576347</v>
      </c>
      <c r="G29" s="4">
        <f t="shared" si="3"/>
        <v>6.8608739840366324</v>
      </c>
      <c r="I29" s="4">
        <f t="shared" si="4"/>
        <v>1.0427379242090475</v>
      </c>
    </row>
    <row r="30" spans="1:9" x14ac:dyDescent="0.2">
      <c r="A30" s="4">
        <f>IF('True_Odds_Calculator_3-way'!A31="","",'True_Odds_Calculator_3-way'!A31)</f>
        <v>2.93</v>
      </c>
      <c r="B30" s="4">
        <f>IF('True_Odds_Calculator_3-way'!B31="","",'True_Odds_Calculator_3-way'!B31)</f>
        <v>3.16</v>
      </c>
      <c r="C30" s="4">
        <f>IF('True_Odds_Calculator_3-way'!C31="","",'True_Odds_Calculator_3-way'!C31)</f>
        <v>2.63</v>
      </c>
      <c r="D30" s="4">
        <f t="shared" si="0"/>
        <v>3.7980761412305775E-2</v>
      </c>
      <c r="E30" s="4">
        <f t="shared" si="1"/>
        <v>3.0428740232653531</v>
      </c>
      <c r="F30" s="4">
        <f t="shared" si="2"/>
        <v>3.2916886181870151</v>
      </c>
      <c r="G30" s="4">
        <f t="shared" si="3"/>
        <v>2.720585900013794</v>
      </c>
      <c r="I30" s="4">
        <f t="shared" si="4"/>
        <v>1.0379807614123058</v>
      </c>
    </row>
    <row r="31" spans="1:9" x14ac:dyDescent="0.2">
      <c r="A31" s="4">
        <f>IF('True_Odds_Calculator_3-way'!A32="","",'True_Odds_Calculator_3-way'!A32)</f>
        <v>7.34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1.56</v>
      </c>
      <c r="D31" s="4">
        <f t="shared" si="0"/>
        <v>5.9751298748204507E-2</v>
      </c>
      <c r="E31" s="4">
        <f t="shared" si="1"/>
        <v>8.5967756165759504</v>
      </c>
      <c r="F31" s="4">
        <f t="shared" si="2"/>
        <v>3.8085259594222425</v>
      </c>
      <c r="G31" s="4">
        <f t="shared" si="3"/>
        <v>1.6100245501001895</v>
      </c>
      <c r="I31" s="4">
        <f t="shared" si="4"/>
        <v>1.0597512987482045</v>
      </c>
    </row>
    <row r="32" spans="1:9" x14ac:dyDescent="0.2">
      <c r="A32" s="4">
        <f>IF('True_Odds_Calculator_3-way'!A33="","",'True_Odds_Calculator_3-way'!A33)</f>
        <v>1.97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4.24</v>
      </c>
      <c r="D32" s="4">
        <f t="shared" si="0"/>
        <v>5.6942893626194646E-2</v>
      </c>
      <c r="E32" s="4">
        <f t="shared" si="1"/>
        <v>2.0465246741819643</v>
      </c>
      <c r="F32" s="4">
        <f t="shared" si="2"/>
        <v>3.3956011970877191</v>
      </c>
      <c r="G32" s="4">
        <f t="shared" si="3"/>
        <v>4.611097882096252</v>
      </c>
      <c r="I32" s="4">
        <f t="shared" si="4"/>
        <v>1.0569428936261946</v>
      </c>
    </row>
    <row r="33" spans="1:9" x14ac:dyDescent="0.2">
      <c r="A33" s="4">
        <f>IF('True_Odds_Calculator_3-way'!A34="","",'True_Odds_Calculator_3-way'!A34)</f>
        <v>1.24</v>
      </c>
      <c r="B33" s="4">
        <f>IF('True_Odds_Calculator_3-way'!B34="","",'True_Odds_Calculator_3-way'!B34)</f>
        <v>6.32</v>
      </c>
      <c r="C33" s="4">
        <f>IF('True_Odds_Calculator_3-way'!C34="","",'True_Odds_Calculator_3-way'!C34)</f>
        <v>13.93</v>
      </c>
      <c r="D33" s="4">
        <f t="shared" si="0"/>
        <v>3.6466969977930308E-2</v>
      </c>
      <c r="E33" s="4">
        <f t="shared" si="1"/>
        <v>1.2589765718169108</v>
      </c>
      <c r="F33" s="4">
        <f t="shared" si="2"/>
        <v>6.8459300167162009</v>
      </c>
      <c r="G33" s="4">
        <f t="shared" si="3"/>
        <v>16.769561252805001</v>
      </c>
      <c r="I33" s="4">
        <f t="shared" si="4"/>
        <v>1.0364669699779303</v>
      </c>
    </row>
    <row r="34" spans="1:9" x14ac:dyDescent="0.2">
      <c r="A34" s="4">
        <f>IF('True_Odds_Calculator_3-way'!A35="","",'True_Odds_Calculator_3-way'!A35)</f>
        <v>4.38</v>
      </c>
      <c r="B34" s="4">
        <f>IF('True_Odds_Calculator_3-way'!B35="","",'True_Odds_Calculator_3-way'!B35)</f>
        <v>4.0999999999999996</v>
      </c>
      <c r="C34" s="4">
        <f>IF('True_Odds_Calculator_3-way'!C35="","",'True_Odds_Calculator_3-way'!C35)</f>
        <v>1.79</v>
      </c>
      <c r="D34" s="4">
        <f t="shared" si="0"/>
        <v>3.0872159184590187E-2</v>
      </c>
      <c r="E34" s="4">
        <f t="shared" si="1"/>
        <v>4.586739736556475</v>
      </c>
      <c r="F34" s="4">
        <f t="shared" si="2"/>
        <v>4.2806071673660853</v>
      </c>
      <c r="G34" s="4">
        <f t="shared" si="3"/>
        <v>1.8235912591180072</v>
      </c>
      <c r="I34" s="4">
        <f t="shared" si="4"/>
        <v>1.0308721591845902</v>
      </c>
    </row>
    <row r="35" spans="1: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4.12</v>
      </c>
      <c r="D35" s="4">
        <f t="shared" si="0"/>
        <v>2.779789718098824E-2</v>
      </c>
      <c r="E35" s="4">
        <f t="shared" si="1"/>
        <v>1.9133302426106154</v>
      </c>
      <c r="F35" s="4">
        <f t="shared" si="2"/>
        <v>4.1000646823595837</v>
      </c>
      <c r="G35" s="4">
        <f t="shared" si="3"/>
        <v>4.2835269783904053</v>
      </c>
      <c r="I35" s="4">
        <f t="shared" si="4"/>
        <v>1.0277978971809882</v>
      </c>
    </row>
    <row r="36" spans="1:9" x14ac:dyDescent="0.2">
      <c r="A36" s="4">
        <f>IF('True_Odds_Calculator_3-way'!A37="","",'True_Odds_Calculator_3-way'!A37)</f>
        <v>1.41</v>
      </c>
      <c r="B36" s="4">
        <f>IF('True_Odds_Calculator_3-way'!B37="","",'True_Odds_Calculator_3-way'!B37)</f>
        <v>4.82</v>
      </c>
      <c r="C36" s="4">
        <f>IF('True_Odds_Calculator_3-way'!C37="","",'True_Odds_Calculator_3-way'!C37)</f>
        <v>8.52</v>
      </c>
      <c r="D36" s="4">
        <f t="shared" si="0"/>
        <v>3.4059629842857486E-2</v>
      </c>
      <c r="E36" s="4">
        <f t="shared" si="1"/>
        <v>1.4329385170752025</v>
      </c>
      <c r="F36" s="4">
        <f t="shared" si="2"/>
        <v>5.0990316144830912</v>
      </c>
      <c r="G36" s="4">
        <f t="shared" si="3"/>
        <v>9.4323888285804003</v>
      </c>
      <c r="I36" s="4">
        <f t="shared" si="4"/>
        <v>1.0340596298428575</v>
      </c>
    </row>
    <row r="37" spans="1:9" x14ac:dyDescent="0.2">
      <c r="A37" s="4">
        <f>IF('True_Odds_Calculator_3-way'!A38="","",'True_Odds_Calculator_3-way'!A38)</f>
        <v>2.15</v>
      </c>
      <c r="B37" s="4">
        <f>IF('True_Odds_Calculator_3-way'!B38="","",'True_Odds_Calculator_3-way'!B38)</f>
        <v>3.77</v>
      </c>
      <c r="C37" s="4">
        <f>IF('True_Odds_Calculator_3-way'!C38="","",'True_Odds_Calculator_3-way'!C38)</f>
        <v>3.36</v>
      </c>
      <c r="D37" s="4">
        <f t="shared" si="0"/>
        <v>2.7987316078735613E-2</v>
      </c>
      <c r="E37" s="4">
        <f t="shared" si="1"/>
        <v>2.1940064523093565</v>
      </c>
      <c r="F37" s="4">
        <f t="shared" si="2"/>
        <v>3.9074270508824109</v>
      </c>
      <c r="G37" s="4">
        <f t="shared" si="3"/>
        <v>3.4687300991582002</v>
      </c>
      <c r="I37" s="4">
        <f t="shared" si="4"/>
        <v>1.0279873160787356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6.39</v>
      </c>
      <c r="B40" s="4">
        <f>IF('True_Odds_Calculator_3-way'!B39="","",'True_Odds_Calculator_3-way'!B39)</f>
        <v>4.62</v>
      </c>
      <c r="C40" s="4">
        <f>IF('True_Odds_Calculator_3-way'!C39="","",'True_Odds_Calculator_3-way'!C39)</f>
        <v>1.52</v>
      </c>
      <c r="D40" s="4">
        <f t="shared" si="0"/>
        <v>3.0839475984027587E-2</v>
      </c>
      <c r="E40" s="4">
        <f t="shared" si="1"/>
        <v>6.8392577355789701</v>
      </c>
      <c r="F40" s="4">
        <f t="shared" si="2"/>
        <v>4.8503570011042525</v>
      </c>
      <c r="G40" s="4">
        <f t="shared" si="3"/>
        <v>1.544127508833981</v>
      </c>
      <c r="I40" s="4">
        <f t="shared" si="4"/>
        <v>1.0308394759840276</v>
      </c>
    </row>
    <row r="41" spans="1:9" x14ac:dyDescent="0.2">
      <c r="A41" s="4">
        <f>IF('True_Odds_Calculator_3-way'!A40="","",'True_Odds_Calculator_3-way'!A40)</f>
        <v>6.99</v>
      </c>
      <c r="B41" s="4">
        <f>IF('True_Odds_Calculator_3-way'!B40="","",'True_Odds_Calculator_3-way'!B40)</f>
        <v>4.96</v>
      </c>
      <c r="C41" s="4">
        <f>IF('True_Odds_Calculator_3-way'!C40="","",'True_Odds_Calculator_3-way'!C40)</f>
        <v>1.45</v>
      </c>
      <c r="D41" s="4">
        <f t="shared" si="0"/>
        <v>3.4329592091673966E-2</v>
      </c>
      <c r="E41" s="4">
        <f t="shared" si="1"/>
        <v>7.5977265697338767</v>
      </c>
      <c r="F41" s="4">
        <f t="shared" si="2"/>
        <v>5.2584610964593583</v>
      </c>
      <c r="G41" s="4">
        <f t="shared" si="3"/>
        <v>1.4744652657105051</v>
      </c>
      <c r="I41" s="4">
        <f t="shared" si="4"/>
        <v>1.034329592091674</v>
      </c>
    </row>
    <row r="42" spans="1:9" x14ac:dyDescent="0.2">
      <c r="A42" s="4">
        <f>IF('True_Odds_Calculator_3-way'!A41="","",'True_Odds_Calculator_3-way'!A41)</f>
        <v>2.62</v>
      </c>
      <c r="B42" s="4">
        <f>IF('True_Odds_Calculator_3-way'!B41="","",'True_Odds_Calculator_3-way'!B41)</f>
        <v>3.41</v>
      </c>
      <c r="C42" s="4">
        <f>IF('True_Odds_Calculator_3-way'!C41="","",'True_Odds_Calculator_3-way'!C41)</f>
        <v>2.84</v>
      </c>
      <c r="D42" s="4">
        <f t="shared" si="0"/>
        <v>2.7047197334124418E-2</v>
      </c>
      <c r="E42" s="4">
        <f t="shared" si="1"/>
        <v>2.6833848205205721</v>
      </c>
      <c r="F42" s="4">
        <f t="shared" si="2"/>
        <v>3.5181611053511976</v>
      </c>
      <c r="G42" s="4">
        <f t="shared" si="3"/>
        <v>2.9146281207679725</v>
      </c>
      <c r="I42" s="4">
        <f t="shared" si="4"/>
        <v>1.0270471973341244</v>
      </c>
    </row>
    <row r="43" spans="1:9" x14ac:dyDescent="0.2">
      <c r="A43" s="4">
        <f>IF('True_Odds_Calculator_3-way'!A42="","",'True_Odds_Calculator_3-way'!A42)</f>
        <v>1.86</v>
      </c>
      <c r="B43" s="4">
        <f>IF('True_Odds_Calculator_3-way'!B42="","",'True_Odds_Calculator_3-way'!B42)</f>
        <v>3.77</v>
      </c>
      <c r="C43" s="4">
        <f>IF('True_Odds_Calculator_3-way'!C42="","",'True_Odds_Calculator_3-way'!C42)</f>
        <v>4.09</v>
      </c>
      <c r="D43" s="4">
        <f t="shared" si="0"/>
        <v>4.738517549818333E-2</v>
      </c>
      <c r="E43" s="4">
        <f t="shared" si="1"/>
        <v>1.9162985692878252</v>
      </c>
      <c r="F43" s="4">
        <f t="shared" si="2"/>
        <v>4.0087080219825575</v>
      </c>
      <c r="G43" s="4">
        <f t="shared" si="3"/>
        <v>4.3724693430570127</v>
      </c>
      <c r="I43" s="4">
        <f t="shared" si="4"/>
        <v>1.0473851754981833</v>
      </c>
    </row>
    <row r="44" spans="1:9" x14ac:dyDescent="0.2">
      <c r="A44" s="4">
        <f>IF('True_Odds_Calculator_3-way'!A43="","",'True_Odds_Calculator_3-way'!A43)</f>
        <v>1.46</v>
      </c>
      <c r="B44" s="4">
        <f>IF('True_Odds_Calculator_3-way'!B43="","",'True_Odds_Calculator_3-way'!B43)</f>
        <v>4.66</v>
      </c>
      <c r="C44" s="4">
        <f>IF('True_Odds_Calculator_3-way'!C43="","",'True_Odds_Calculator_3-way'!C43)</f>
        <v>6.54</v>
      </c>
      <c r="D44" s="4">
        <f t="shared" si="0"/>
        <v>5.242898030418508E-2</v>
      </c>
      <c r="E44" s="4">
        <f t="shared" si="1"/>
        <v>1.4982279407559078</v>
      </c>
      <c r="F44" s="4">
        <f t="shared" si="2"/>
        <v>5.0731562341994314</v>
      </c>
      <c r="G44" s="4">
        <f t="shared" si="3"/>
        <v>7.3839498562447154</v>
      </c>
      <c r="I44" s="4">
        <f t="shared" si="4"/>
        <v>1.0524289803041851</v>
      </c>
    </row>
    <row r="45" spans="1:9" x14ac:dyDescent="0.2">
      <c r="A45" s="4">
        <f>IF('True_Odds_Calculator_3-way'!A44="","",'True_Odds_Calculator_3-way'!A44)</f>
        <v>1.97</v>
      </c>
      <c r="B45" s="4">
        <f>IF('True_Odds_Calculator_3-way'!B44="","",'True_Odds_Calculator_3-way'!B44)</f>
        <v>3.62</v>
      </c>
      <c r="C45" s="4">
        <f>IF('True_Odds_Calculator_3-way'!C44="","",'True_Odds_Calculator_3-way'!C44)</f>
        <v>4.0599999999999996</v>
      </c>
      <c r="D45" s="4">
        <f t="shared" si="0"/>
        <v>3.0162725839833371E-2</v>
      </c>
      <c r="E45" s="4">
        <f t="shared" si="1"/>
        <v>2.009807978493547</v>
      </c>
      <c r="F45" s="4">
        <f t="shared" si="2"/>
        <v>3.7567313303188525</v>
      </c>
      <c r="G45" s="4">
        <f t="shared" si="3"/>
        <v>4.2327831491080019</v>
      </c>
      <c r="I45" s="4">
        <f t="shared" si="4"/>
        <v>1.0301627258398334</v>
      </c>
    </row>
    <row r="46" spans="1:9" x14ac:dyDescent="0.2">
      <c r="A46" s="4">
        <f>IF('True_Odds_Calculator_3-way'!A45="","",'True_Odds_Calculator_3-way'!A45)</f>
        <v>2.35</v>
      </c>
      <c r="B46" s="4">
        <f>IF('True_Odds_Calculator_3-way'!B45="","",'True_Odds_Calculator_3-way'!B45)</f>
        <v>3.05</v>
      </c>
      <c r="C46" s="4">
        <f>IF('True_Odds_Calculator_3-way'!C45="","",'True_Odds_Calculator_3-way'!C45)</f>
        <v>3.44</v>
      </c>
      <c r="D46" s="4">
        <f t="shared" si="0"/>
        <v>4.4098441771238228E-2</v>
      </c>
      <c r="E46" s="4">
        <f t="shared" si="1"/>
        <v>2.4340824056310408</v>
      </c>
      <c r="F46" s="4">
        <f t="shared" si="2"/>
        <v>3.1931602826714784</v>
      </c>
      <c r="G46" s="4">
        <f t="shared" si="3"/>
        <v>3.6232121164622448</v>
      </c>
      <c r="I46" s="4">
        <f t="shared" si="4"/>
        <v>1.0440984417712382</v>
      </c>
    </row>
    <row r="47" spans="1:9" x14ac:dyDescent="0.2">
      <c r="A47" s="4">
        <f>IF('True_Odds_Calculator_3-way'!A46="","",'True_Odds_Calculator_3-way'!A46)</f>
        <v>2.27</v>
      </c>
      <c r="B47" s="4">
        <f>IF('True_Odds_Calculator_3-way'!B46="","",'True_Odds_Calculator_3-way'!B46)</f>
        <v>3.64</v>
      </c>
      <c r="C47" s="4">
        <f>IF('True_Odds_Calculator_3-way'!C46="","",'True_Odds_Calculator_3-way'!C46)</f>
        <v>3.03</v>
      </c>
      <c r="D47" s="4">
        <f t="shared" si="0"/>
        <v>4.5286912386838241E-2</v>
      </c>
      <c r="E47" s="4">
        <f t="shared" si="1"/>
        <v>2.3505464016405697</v>
      </c>
      <c r="F47" s="4">
        <f t="shared" si="2"/>
        <v>3.8516404003100644</v>
      </c>
      <c r="G47" s="4">
        <f t="shared" si="3"/>
        <v>3.1752345338222812</v>
      </c>
      <c r="I47" s="4">
        <f t="shared" si="4"/>
        <v>1.0452869123868382</v>
      </c>
    </row>
    <row r="48" spans="1:9" x14ac:dyDescent="0.2">
      <c r="A48" s="4">
        <f>IF('True_Odds_Calculator_3-way'!A47="","",'True_Odds_Calculator_3-way'!A47)</f>
        <v>2.82</v>
      </c>
      <c r="B48" s="4">
        <f>IF('True_Odds_Calculator_3-way'!B47="","",'True_Odds_Calculator_3-way'!B47)</f>
        <v>2.95</v>
      </c>
      <c r="C48" s="4">
        <f>IF('True_Odds_Calculator_3-way'!C47="","",'True_Odds_Calculator_3-way'!C47)</f>
        <v>2.86</v>
      </c>
      <c r="D48" s="4">
        <f t="shared" si="0"/>
        <v>4.3243329575821665E-2</v>
      </c>
      <c r="E48" s="4">
        <f t="shared" si="1"/>
        <v>2.9394863879378015</v>
      </c>
      <c r="F48" s="4">
        <f t="shared" si="2"/>
        <v>3.0810126931972315</v>
      </c>
      <c r="G48" s="4">
        <f t="shared" si="3"/>
        <v>2.9829740213823563</v>
      </c>
      <c r="I48" s="4">
        <f t="shared" si="4"/>
        <v>1.0432433295758217</v>
      </c>
    </row>
    <row r="49" spans="1:9" x14ac:dyDescent="0.2">
      <c r="A49" s="4">
        <f>IF('True_Odds_Calculator_3-way'!A48="","",'True_Odds_Calculator_3-way'!A48)</f>
        <v>1.83</v>
      </c>
      <c r="B49" s="4">
        <f>IF('True_Odds_Calculator_3-way'!B48="","",'True_Odds_Calculator_3-way'!B48)</f>
        <v>3.51</v>
      </c>
      <c r="C49" s="4">
        <f>IF('True_Odds_Calculator_3-way'!C48="","",'True_Odds_Calculator_3-way'!C48)</f>
        <v>4.67</v>
      </c>
      <c r="D49" s="4">
        <f t="shared" si="0"/>
        <v>4.5481134644612675E-2</v>
      </c>
      <c r="E49" s="4">
        <f t="shared" si="1"/>
        <v>1.8822193373795728</v>
      </c>
      <c r="F49" s="4">
        <f t="shared" si="2"/>
        <v>3.7072749534471243</v>
      </c>
      <c r="G49" s="4">
        <f t="shared" si="3"/>
        <v>5.0258230785869298</v>
      </c>
      <c r="I49" s="4">
        <f t="shared" si="4"/>
        <v>1.0454811346446127</v>
      </c>
    </row>
    <row r="50" spans="1:9" x14ac:dyDescent="0.2">
      <c r="A50" s="4">
        <f>IF('True_Odds_Calculator_3-way'!A49="","",'True_Odds_Calculator_3-way'!A49)</f>
        <v>1.5</v>
      </c>
      <c r="B50" s="4">
        <f>IF('True_Odds_Calculator_3-way'!B49="","",'True_Odds_Calculator_3-way'!B49)</f>
        <v>4.87</v>
      </c>
      <c r="C50" s="4">
        <f>IF('True_Odds_Calculator_3-way'!C49="","",'True_Odds_Calculator_3-way'!C49)</f>
        <v>6.27</v>
      </c>
      <c r="D50" s="4">
        <f t="shared" si="0"/>
        <v>3.1495108875418065E-2</v>
      </c>
      <c r="E50" s="4">
        <f t="shared" si="1"/>
        <v>1.5239992613308355</v>
      </c>
      <c r="F50" s="4">
        <f t="shared" si="2"/>
        <v>5.1324047668405406</v>
      </c>
      <c r="G50" s="4">
        <f t="shared" si="3"/>
        <v>6.7118029351640871</v>
      </c>
      <c r="I50" s="4">
        <f t="shared" si="4"/>
        <v>1.0314951088754181</v>
      </c>
    </row>
    <row r="51" spans="1:9" x14ac:dyDescent="0.2">
      <c r="A51" s="4">
        <f>IF('True_Odds_Calculator_3-way'!A50="","",'True_Odds_Calculator_3-way'!A50)</f>
        <v>1.47</v>
      </c>
      <c r="B51" s="4">
        <f>IF('True_Odds_Calculator_3-way'!B50="","",'True_Odds_Calculator_3-way'!B50)</f>
        <v>4.8600000000000003</v>
      </c>
      <c r="C51" s="4">
        <f>IF('True_Odds_Calculator_3-way'!C50="","",'True_Odds_Calculator_3-way'!C50)</f>
        <v>6.96</v>
      </c>
      <c r="D51" s="4">
        <f t="shared" si="0"/>
        <v>2.9711586635505549E-2</v>
      </c>
      <c r="E51" s="4">
        <f t="shared" si="1"/>
        <v>1.4917174329550191</v>
      </c>
      <c r="F51" s="4">
        <f t="shared" si="2"/>
        <v>5.1057540890283182</v>
      </c>
      <c r="G51" s="4">
        <f t="shared" si="3"/>
        <v>7.4752774610688544</v>
      </c>
      <c r="I51" s="4">
        <f t="shared" si="4"/>
        <v>1.0297115866355055</v>
      </c>
    </row>
    <row r="52" spans="1:9" x14ac:dyDescent="0.2">
      <c r="A52" s="4">
        <f>IF('True_Odds_Calculator_3-way'!A51="","",'True_Odds_Calculator_3-way'!A51)</f>
        <v>1.94</v>
      </c>
      <c r="B52" s="4">
        <f>IF('True_Odds_Calculator_3-way'!B51="","",'True_Odds_Calculator_3-way'!B51)</f>
        <v>3.83</v>
      </c>
      <c r="C52" s="4">
        <f>IF('True_Odds_Calculator_3-way'!C51="","",'True_Odds_Calculator_3-way'!C51)</f>
        <v>3.96</v>
      </c>
      <c r="D52" s="4">
        <f t="shared" si="0"/>
        <v>2.9085775795151037E-2</v>
      </c>
      <c r="E52" s="4">
        <f t="shared" si="1"/>
        <v>1.9771885472713022</v>
      </c>
      <c r="F52" s="4">
        <f t="shared" si="2"/>
        <v>3.9777034266259639</v>
      </c>
      <c r="G52" s="4">
        <f t="shared" si="3"/>
        <v>4.1181074208697712</v>
      </c>
      <c r="I52" s="4">
        <f t="shared" si="4"/>
        <v>1.029085775795151</v>
      </c>
    </row>
    <row r="53" spans="1:9" x14ac:dyDescent="0.2">
      <c r="A53" s="4">
        <f>IF('True_Odds_Calculator_3-way'!A52="","",'True_Odds_Calculator_3-way'!A52)</f>
        <v>2.2200000000000002</v>
      </c>
      <c r="B53" s="4">
        <f>IF('True_Odds_Calculator_3-way'!B52="","",'True_Odds_Calculator_3-way'!B52)</f>
        <v>3.34</v>
      </c>
      <c r="C53" s="4">
        <f>IF('True_Odds_Calculator_3-way'!C52="","",'True_Odds_Calculator_3-way'!C52)</f>
        <v>3.59</v>
      </c>
      <c r="D53" s="4">
        <f t="shared" si="0"/>
        <v>2.8403180088667046E-2</v>
      </c>
      <c r="E53" s="4">
        <f t="shared" si="1"/>
        <v>2.2676625321887389</v>
      </c>
      <c r="F53" s="4">
        <f t="shared" si="2"/>
        <v>3.4490671148325434</v>
      </c>
      <c r="G53" s="4">
        <f t="shared" si="3"/>
        <v>3.7163143235128717</v>
      </c>
      <c r="I53" s="4">
        <f t="shared" si="4"/>
        <v>1.028403180088667</v>
      </c>
    </row>
    <row r="54" spans="1:9" x14ac:dyDescent="0.2">
      <c r="A54" s="4">
        <f>IF('True_Odds_Calculator_3-way'!A53="","",'True_Odds_Calculator_3-way'!A53)</f>
        <v>1.4</v>
      </c>
      <c r="B54" s="4">
        <f>IF('True_Odds_Calculator_3-way'!B53="","",'True_Odds_Calculator_3-way'!B53)</f>
        <v>5.38</v>
      </c>
      <c r="C54" s="4">
        <f>IF('True_Odds_Calculator_3-way'!C53="","",'True_Odds_Calculator_3-way'!C53)</f>
        <v>7.55</v>
      </c>
      <c r="D54" s="4">
        <f t="shared" si="0"/>
        <v>3.260965135949756E-2</v>
      </c>
      <c r="E54" s="4">
        <f t="shared" si="1"/>
        <v>1.4216341979257112</v>
      </c>
      <c r="F54" s="4">
        <f t="shared" si="2"/>
        <v>5.7141641769048359</v>
      </c>
      <c r="G54" s="4">
        <f t="shared" si="3"/>
        <v>8.2250067497203698</v>
      </c>
      <c r="I54" s="4">
        <f t="shared" si="4"/>
        <v>1.0326096513594976</v>
      </c>
    </row>
    <row r="55" spans="1:9" x14ac:dyDescent="0.2">
      <c r="A55" s="4">
        <f>IF('True_Odds_Calculator_3-way'!A54="","",'True_Odds_Calculator_3-way'!A54)</f>
        <v>1.39</v>
      </c>
      <c r="B55" s="4">
        <f>IF('True_Odds_Calculator_3-way'!B54="","",'True_Odds_Calculator_3-way'!B54)</f>
        <v>5.31</v>
      </c>
      <c r="C55" s="4">
        <f>IF('True_Odds_Calculator_3-way'!C54="","",'True_Odds_Calculator_3-way'!C54)</f>
        <v>7.65</v>
      </c>
      <c r="D55" s="4">
        <f t="shared" si="0"/>
        <v>3.8467331817497286E-2</v>
      </c>
      <c r="E55" s="4">
        <f t="shared" si="1"/>
        <v>1.4152238129235932</v>
      </c>
      <c r="F55" s="4">
        <f t="shared" si="2"/>
        <v>5.6979578676814526</v>
      </c>
      <c r="G55" s="4">
        <f t="shared" si="3"/>
        <v>8.4820152638730271</v>
      </c>
      <c r="I55" s="4">
        <f t="shared" si="4"/>
        <v>1.0384673318174973</v>
      </c>
    </row>
    <row r="56" spans="1:9" x14ac:dyDescent="0.2">
      <c r="A56" s="4">
        <f>IF('True_Odds_Calculator_3-way'!A55="","",'True_Odds_Calculator_3-way'!A55)</f>
        <v>2.36</v>
      </c>
      <c r="B56" s="4">
        <f>IF('True_Odds_Calculator_3-way'!B55="","",'True_Odds_Calculator_3-way'!B55)</f>
        <v>3.73</v>
      </c>
      <c r="C56" s="4">
        <f>IF('True_Odds_Calculator_3-way'!C55="","",'True_Odds_Calculator_3-way'!C55)</f>
        <v>2.98</v>
      </c>
      <c r="D56" s="4">
        <f t="shared" si="0"/>
        <v>2.7395798103288183E-2</v>
      </c>
      <c r="E56" s="4">
        <f t="shared" si="1"/>
        <v>2.4119814841104805</v>
      </c>
      <c r="F56" s="4">
        <f t="shared" si="2"/>
        <v>3.8615319211075469</v>
      </c>
      <c r="G56" s="4">
        <f t="shared" si="3"/>
        <v>3.0633638077514513</v>
      </c>
      <c r="I56" s="4">
        <f t="shared" si="4"/>
        <v>1.0273957981032882</v>
      </c>
    </row>
    <row r="57" spans="1:9" x14ac:dyDescent="0.2">
      <c r="A57" s="4">
        <f>IF('True_Odds_Calculator_3-way'!A56="","",'True_Odds_Calculator_3-way'!A56)</f>
        <v>1.94</v>
      </c>
      <c r="B57" s="4">
        <f>IF('True_Odds_Calculator_3-way'!B56="","",'True_Odds_Calculator_3-way'!B56)</f>
        <v>3.81</v>
      </c>
      <c r="C57" s="4">
        <f>IF('True_Odds_Calculator_3-way'!C56="","",'True_Odds_Calculator_3-way'!C56)</f>
        <v>3.99</v>
      </c>
      <c r="D57" s="4">
        <f t="shared" si="0"/>
        <v>2.8557675542863148E-2</v>
      </c>
      <c r="E57" s="4">
        <f t="shared" si="1"/>
        <v>1.9765006237449874</v>
      </c>
      <c r="F57" s="4">
        <f t="shared" si="2"/>
        <v>3.9533822475536406</v>
      </c>
      <c r="G57" s="4">
        <f t="shared" si="3"/>
        <v>4.1475302862096388</v>
      </c>
      <c r="I57" s="4">
        <f t="shared" si="4"/>
        <v>1.0285576755428631</v>
      </c>
    </row>
    <row r="58" spans="1:9" x14ac:dyDescent="0.2">
      <c r="A58" s="4">
        <f>IF('True_Odds_Calculator_3-way'!A57="","",'True_Odds_Calculator_3-way'!A57)</f>
        <v>3.02</v>
      </c>
      <c r="B58" s="4">
        <f>IF('True_Odds_Calculator_3-way'!B57="","",'True_Odds_Calculator_3-way'!B57)</f>
        <v>3.75</v>
      </c>
      <c r="C58" s="4">
        <f>IF('True_Odds_Calculator_3-way'!C57="","",'True_Odds_Calculator_3-way'!C57)</f>
        <v>2.33</v>
      </c>
      <c r="D58" s="4">
        <f t="shared" si="0"/>
        <v>2.6977043837459469E-2</v>
      </c>
      <c r="E58" s="4">
        <f t="shared" si="1"/>
        <v>3.1043032236433192</v>
      </c>
      <c r="F58" s="4">
        <f t="shared" si="2"/>
        <v>3.8808679303557474</v>
      </c>
      <c r="G58" s="4">
        <f t="shared" si="3"/>
        <v>2.3798633021827458</v>
      </c>
      <c r="I58" s="4">
        <f t="shared" si="4"/>
        <v>1.0269770438374595</v>
      </c>
    </row>
    <row r="59" spans="1:9" x14ac:dyDescent="0.2">
      <c r="A59" s="4">
        <f>IF('True_Odds_Calculator_3-way'!A58="","",'True_Odds_Calculator_3-way'!A58)</f>
        <v>2.2200000000000002</v>
      </c>
      <c r="B59" s="4">
        <f>IF('True_Odds_Calculator_3-way'!B58="","",'True_Odds_Calculator_3-way'!B58)</f>
        <v>3.8</v>
      </c>
      <c r="C59" s="4">
        <f>IF('True_Odds_Calculator_3-way'!C58="","",'True_Odds_Calculator_3-way'!C58)</f>
        <v>3.19</v>
      </c>
      <c r="D59" s="4">
        <f t="shared" si="0"/>
        <v>2.708796901174404E-2</v>
      </c>
      <c r="E59" s="4">
        <f t="shared" si="1"/>
        <v>2.2654103707827589</v>
      </c>
      <c r="F59" s="4">
        <f t="shared" si="2"/>
        <v>3.9350160164239023</v>
      </c>
      <c r="G59" s="4">
        <f t="shared" si="3"/>
        <v>3.2846083492276352</v>
      </c>
      <c r="I59" s="4">
        <f t="shared" si="4"/>
        <v>1.027087969011744</v>
      </c>
    </row>
    <row r="60" spans="1:9" x14ac:dyDescent="0.2">
      <c r="A60" s="4">
        <f>IF('True_Odds_Calculator_3-way'!A59="","",'True_Odds_Calculator_3-way'!A59)</f>
        <v>1.45</v>
      </c>
      <c r="B60" s="4">
        <f>IF('True_Odds_Calculator_3-way'!B59="","",'True_Odds_Calculator_3-way'!B59)</f>
        <v>4.8499999999999996</v>
      </c>
      <c r="C60" s="4">
        <f>IF('True_Odds_Calculator_3-way'!C59="","",'True_Odds_Calculator_3-way'!C59)</f>
        <v>7.36</v>
      </c>
      <c r="D60" s="4">
        <f t="shared" si="0"/>
        <v>3.1710304641493714E-2</v>
      </c>
      <c r="E60" s="4">
        <f t="shared" si="1"/>
        <v>1.4725695540969987</v>
      </c>
      <c r="F60" s="4">
        <f t="shared" si="2"/>
        <v>5.1120702426690627</v>
      </c>
      <c r="G60" s="4">
        <f t="shared" si="3"/>
        <v>7.9808801307552351</v>
      </c>
      <c r="I60" s="4">
        <f t="shared" si="4"/>
        <v>1.0317103046414937</v>
      </c>
    </row>
    <row r="61" spans="1:9" x14ac:dyDescent="0.2">
      <c r="A61" s="4">
        <f>IF('True_Odds_Calculator_3-way'!A60="","",'True_Odds_Calculator_3-way'!A60)</f>
        <v>1.55</v>
      </c>
      <c r="B61" s="4">
        <f>IF('True_Odds_Calculator_3-way'!B60="","",'True_Odds_Calculator_3-way'!B60)</f>
        <v>4.63</v>
      </c>
      <c r="C61" s="4">
        <f>IF('True_Odds_Calculator_3-way'!C60="","",'True_Odds_Calculator_3-way'!C60)</f>
        <v>5.85</v>
      </c>
      <c r="D61" s="4">
        <f t="shared" si="0"/>
        <v>3.2084182645041093E-2</v>
      </c>
      <c r="E61" s="4">
        <f t="shared" si="1"/>
        <v>1.576127188842632</v>
      </c>
      <c r="F61" s="4">
        <f t="shared" si="2"/>
        <v>4.8712054773592888</v>
      </c>
      <c r="G61" s="4">
        <f t="shared" si="3"/>
        <v>6.2404270526111079</v>
      </c>
      <c r="I61" s="4">
        <f t="shared" si="4"/>
        <v>1.0320841826450411</v>
      </c>
    </row>
    <row r="62" spans="1:9" x14ac:dyDescent="0.2">
      <c r="A62" s="4">
        <f>IF('True_Odds_Calculator_3-way'!A61="","",'True_Odds_Calculator_3-way'!A61)</f>
        <v>6.56</v>
      </c>
      <c r="B62" s="4">
        <f>IF('True_Odds_Calculator_3-way'!B61="","",'True_Odds_Calculator_3-way'!B61)</f>
        <v>4.3099999999999996</v>
      </c>
      <c r="C62" s="4">
        <f>IF('True_Odds_Calculator_3-way'!C61="","",'True_Odds_Calculator_3-way'!C61)</f>
        <v>1.52</v>
      </c>
      <c r="D62" s="4">
        <f t="shared" si="0"/>
        <v>4.2352322717267965E-2</v>
      </c>
      <c r="E62" s="4">
        <f t="shared" si="1"/>
        <v>7.2295297292641614</v>
      </c>
      <c r="F62" s="4">
        <f t="shared" si="2"/>
        <v>4.5892375282058406</v>
      </c>
      <c r="G62" s="4">
        <f t="shared" si="3"/>
        <v>1.5533321947080141</v>
      </c>
      <c r="I62" s="4">
        <f t="shared" si="4"/>
        <v>1.042352322717268</v>
      </c>
    </row>
    <row r="63" spans="1:9" x14ac:dyDescent="0.2">
      <c r="A63" s="4">
        <f>IF('True_Odds_Calculator_3-way'!A62="","",'True_Odds_Calculator_3-way'!A62)</f>
        <v>2.92</v>
      </c>
      <c r="B63" s="4">
        <f>IF('True_Odds_Calculator_3-way'!B62="","",'True_Odds_Calculator_3-way'!B62)</f>
        <v>3.16</v>
      </c>
      <c r="C63" s="4">
        <f>IF('True_Odds_Calculator_3-way'!C62="","",'True_Odds_Calculator_3-way'!C62)</f>
        <v>2.64</v>
      </c>
      <c r="D63" s="4">
        <f t="shared" si="0"/>
        <v>3.7709328415068022E-2</v>
      </c>
      <c r="E63" s="4">
        <f t="shared" si="1"/>
        <v>3.0312585446658722</v>
      </c>
      <c r="F63" s="4">
        <f t="shared" si="2"/>
        <v>3.290708565203734</v>
      </c>
      <c r="G63" s="4">
        <f t="shared" si="3"/>
        <v>2.7306132404847765</v>
      </c>
      <c r="I63" s="4">
        <f t="shared" si="4"/>
        <v>1.037709328415068</v>
      </c>
    </row>
    <row r="64" spans="1:9" x14ac:dyDescent="0.2">
      <c r="A64" s="4">
        <f>IF('True_Odds_Calculator_3-way'!A63="","",'True_Odds_Calculator_3-way'!A63)</f>
        <v>4.41</v>
      </c>
      <c r="B64" s="4">
        <f>IF('True_Odds_Calculator_3-way'!B63="","",'True_Odds_Calculator_3-way'!B63)</f>
        <v>3.18</v>
      </c>
      <c r="C64" s="4">
        <f>IF('True_Odds_Calculator_3-way'!C63="","",'True_Odds_Calculator_3-way'!C63)</f>
        <v>1.93</v>
      </c>
      <c r="D64" s="4">
        <f t="shared" si="0"/>
        <v>5.9357493445450604E-2</v>
      </c>
      <c r="E64" s="4">
        <f t="shared" si="1"/>
        <v>4.8315821943998056</v>
      </c>
      <c r="F64" s="4">
        <f t="shared" si="2"/>
        <v>3.3935164694904998</v>
      </c>
      <c r="G64" s="4">
        <f t="shared" si="3"/>
        <v>2.0066263462244773</v>
      </c>
      <c r="I64" s="4">
        <f t="shared" si="4"/>
        <v>1.0593574934454506</v>
      </c>
    </row>
    <row r="65" spans="1:9" x14ac:dyDescent="0.2">
      <c r="A65" s="4">
        <f>IF('True_Odds_Calculator_3-way'!A64="","",'True_Odds_Calculator_3-way'!A64)</f>
        <v>2.64</v>
      </c>
      <c r="B65" s="4">
        <f>IF('True_Odds_Calculator_3-way'!B64="","",'True_Odds_Calculator_3-way'!B64)</f>
        <v>2.94</v>
      </c>
      <c r="C65" s="4">
        <f>IF('True_Odds_Calculator_3-way'!C64="","",'True_Odds_Calculator_3-way'!C64)</f>
        <v>2.98</v>
      </c>
      <c r="D65" s="4">
        <f t="shared" si="0"/>
        <v>5.4494403008305214E-2</v>
      </c>
      <c r="E65" s="4">
        <f t="shared" si="1"/>
        <v>2.7729783854706165</v>
      </c>
      <c r="F65" s="4">
        <f t="shared" si="2"/>
        <v>3.1058673387174744</v>
      </c>
      <c r="G65" s="4">
        <f t="shared" si="3"/>
        <v>3.1505423447337968</v>
      </c>
      <c r="I65" s="4">
        <f t="shared" si="4"/>
        <v>1.0544944030083052</v>
      </c>
    </row>
    <row r="66" spans="1:9" x14ac:dyDescent="0.2">
      <c r="A66" s="4">
        <f>IF('True_Odds_Calculator_3-way'!A65="","",'True_Odds_Calculator_3-way'!A65)</f>
        <v>1.72</v>
      </c>
      <c r="B66" s="4">
        <f>IF('True_Odds_Calculator_3-way'!B65="","",'True_Odds_Calculator_3-way'!B65)</f>
        <v>3.66</v>
      </c>
      <c r="C66" s="4">
        <f>IF('True_Odds_Calculator_3-way'!C65="","",'True_Odds_Calculator_3-way'!C65)</f>
        <v>4.8600000000000003</v>
      </c>
      <c r="D66" s="4">
        <f t="shared" si="0"/>
        <v>6.0380709425484236E-2</v>
      </c>
      <c r="E66" s="4">
        <f t="shared" si="1"/>
        <v>1.7816786382157188</v>
      </c>
      <c r="F66" s="4">
        <f t="shared" si="2"/>
        <v>3.9510521443743749</v>
      </c>
      <c r="G66" s="4">
        <f t="shared" si="3"/>
        <v>5.3869321959409966</v>
      </c>
      <c r="I66" s="4">
        <f t="shared" si="4"/>
        <v>1.0603807094254842</v>
      </c>
    </row>
    <row r="67" spans="1:9" x14ac:dyDescent="0.2">
      <c r="A67" s="4">
        <f>IF('True_Odds_Calculator_3-way'!A66="","",'True_Odds_Calculator_3-way'!A66)</f>
        <v>1.48</v>
      </c>
      <c r="B67" s="4">
        <f>IF('True_Odds_Calculator_3-way'!B66="","",'True_Odds_Calculator_3-way'!B66)</f>
        <v>4.68</v>
      </c>
      <c r="C67" s="4">
        <f>IF('True_Odds_Calculator_3-way'!C66="","",'True_Odds_Calculator_3-way'!C66)</f>
        <v>6.21</v>
      </c>
      <c r="D67" s="4">
        <f t="shared" ref="D67:D130" si="5">IF(A67="","",((1/A67)+(1/B67)+(1/C67))-1)</f>
        <v>5.0381485164093798E-2</v>
      </c>
      <c r="E67" s="4">
        <f t="shared" ref="E67:E130" si="6">IF(A67="","",(3*A67)/(3-($D67*A67)))</f>
        <v>1.5177227967603051</v>
      </c>
      <c r="F67" s="4">
        <f t="shared" ref="F67:F130" si="7">IF(B67="","",(3*B67)/(3-($D67*B67)))</f>
        <v>5.079200344620407</v>
      </c>
      <c r="G67" s="4">
        <f t="shared" ref="G67:G130" si="8">IF(C67="","",(3*C67)/(3-($D67*C67)))</f>
        <v>6.9330450054545016</v>
      </c>
      <c r="I67" s="4">
        <f t="shared" ref="I67:I130" si="9">IF(A67="","",D67+1)</f>
        <v>1.0503814851640938</v>
      </c>
    </row>
    <row r="68" spans="1:9" x14ac:dyDescent="0.2">
      <c r="A68" s="4">
        <f>IF('True_Odds_Calculator_3-way'!A67="","",'True_Odds_Calculator_3-way'!A67)</f>
        <v>1.89</v>
      </c>
      <c r="B68" s="4">
        <f>IF('True_Odds_Calculator_3-way'!B67="","",'True_Odds_Calculator_3-way'!B67)</f>
        <v>3.5</v>
      </c>
      <c r="C68" s="4">
        <f>IF('True_Odds_Calculator_3-way'!C67="","",'True_Odds_Calculator_3-way'!C67)</f>
        <v>4.3</v>
      </c>
      <c r="D68" s="4">
        <f t="shared" si="5"/>
        <v>4.7372954349698571E-2</v>
      </c>
      <c r="E68" s="4">
        <f t="shared" si="6"/>
        <v>1.9481422293248103</v>
      </c>
      <c r="F68" s="4">
        <f t="shared" si="7"/>
        <v>3.704756116091779</v>
      </c>
      <c r="G68" s="4">
        <f t="shared" si="8"/>
        <v>4.613245033112582</v>
      </c>
      <c r="I68" s="4">
        <f t="shared" si="9"/>
        <v>1.0473729543496986</v>
      </c>
    </row>
    <row r="69" spans="1:9" x14ac:dyDescent="0.2">
      <c r="A69" s="4">
        <f>IF('True_Odds_Calculator_3-way'!A68="","",'True_Odds_Calculator_3-way'!A68)</f>
        <v>2.3199999999999998</v>
      </c>
      <c r="B69" s="4">
        <f>IF('True_Odds_Calculator_3-way'!B68="","",'True_Odds_Calculator_3-way'!B68)</f>
        <v>3.53</v>
      </c>
      <c r="C69" s="4">
        <f>IF('True_Odds_Calculator_3-way'!C68="","",'True_Odds_Calculator_3-way'!C68)</f>
        <v>3.02</v>
      </c>
      <c r="D69" s="4">
        <f t="shared" si="5"/>
        <v>4.544642955336009E-2</v>
      </c>
      <c r="E69" s="4">
        <f t="shared" si="6"/>
        <v>2.4045069718533325</v>
      </c>
      <c r="F69" s="4">
        <f t="shared" si="7"/>
        <v>3.729432518168208</v>
      </c>
      <c r="G69" s="4">
        <f t="shared" si="8"/>
        <v>3.1647871305490787</v>
      </c>
      <c r="I69" s="4">
        <f t="shared" si="9"/>
        <v>1.0454464295533601</v>
      </c>
    </row>
    <row r="70" spans="1:9" x14ac:dyDescent="0.2">
      <c r="A70" s="4">
        <f>IF('True_Odds_Calculator_3-way'!A69="","",'True_Odds_Calculator_3-way'!A69)</f>
        <v>2.4300000000000002</v>
      </c>
      <c r="B70" s="4">
        <f>IF('True_Odds_Calculator_3-way'!B69="","",'True_Odds_Calculator_3-way'!B69)</f>
        <v>3.34</v>
      </c>
      <c r="C70" s="4">
        <f>IF('True_Odds_Calculator_3-way'!C69="","",'True_Odds_Calculator_3-way'!C69)</f>
        <v>3.16</v>
      </c>
      <c r="D70" s="4">
        <f t="shared" si="5"/>
        <v>2.7379527552177985E-2</v>
      </c>
      <c r="E70" s="4">
        <f t="shared" si="6"/>
        <v>2.4851133968834076</v>
      </c>
      <c r="F70" s="4">
        <f t="shared" si="7"/>
        <v>3.4450127410026736</v>
      </c>
      <c r="G70" s="4">
        <f t="shared" si="8"/>
        <v>3.2538399938561451</v>
      </c>
      <c r="I70" s="4">
        <f t="shared" si="9"/>
        <v>1.027379527552178</v>
      </c>
    </row>
    <row r="71" spans="1:9" x14ac:dyDescent="0.2">
      <c r="A71" s="4">
        <f>IF('True_Odds_Calculator_3-way'!A70="","",'True_Odds_Calculator_3-way'!A70)</f>
        <v>1.63</v>
      </c>
      <c r="B71" s="4">
        <f>IF('True_Odds_Calculator_3-way'!B70="","",'True_Odds_Calculator_3-way'!B70)</f>
        <v>4.12</v>
      </c>
      <c r="C71" s="4">
        <f>IF('True_Odds_Calculator_3-way'!C70="","",'True_Odds_Calculator_3-way'!C70)</f>
        <v>5.18</v>
      </c>
      <c r="D71" s="4">
        <f t="shared" si="5"/>
        <v>4.9265572167472182E-2</v>
      </c>
      <c r="E71" s="4">
        <f t="shared" si="6"/>
        <v>1.6748312593498726</v>
      </c>
      <c r="F71" s="4">
        <f t="shared" si="7"/>
        <v>4.4189795501500475</v>
      </c>
      <c r="G71" s="4">
        <f t="shared" si="8"/>
        <v>5.6616057455191244</v>
      </c>
      <c r="I71" s="4">
        <f t="shared" si="9"/>
        <v>1.0492655721674722</v>
      </c>
    </row>
    <row r="72" spans="1:9" x14ac:dyDescent="0.2">
      <c r="A72" s="4">
        <f>IF('True_Odds_Calculator_3-way'!A71="","",'True_Odds_Calculator_3-way'!A71)</f>
        <v>4.4400000000000004</v>
      </c>
      <c r="B72" s="4">
        <f>IF('True_Odds_Calculator_3-way'!B71="","",'True_Odds_Calculator_3-way'!B71)</f>
        <v>3.3</v>
      </c>
      <c r="C72" s="4">
        <f>IF('True_Odds_Calculator_3-way'!C71="","",'True_Odds_Calculator_3-way'!C71)</f>
        <v>1.93</v>
      </c>
      <c r="D72" s="4">
        <f t="shared" si="5"/>
        <v>4.6390243281435151E-2</v>
      </c>
      <c r="E72" s="4">
        <f t="shared" si="6"/>
        <v>4.7673120106815574</v>
      </c>
      <c r="F72" s="4">
        <f t="shared" si="7"/>
        <v>3.4774518194965029</v>
      </c>
      <c r="G72" s="4">
        <f t="shared" si="8"/>
        <v>1.9893715810089825</v>
      </c>
      <c r="I72" s="4">
        <f t="shared" si="9"/>
        <v>1.0463902432814352</v>
      </c>
    </row>
    <row r="73" spans="1:9" x14ac:dyDescent="0.2">
      <c r="A73" s="4">
        <f>IF('True_Odds_Calculator_3-way'!A72="","",'True_Odds_Calculator_3-way'!A72)</f>
        <v>1.86</v>
      </c>
      <c r="B73" s="4">
        <f>IF('True_Odds_Calculator_3-way'!B72="","",'True_Odds_Calculator_3-way'!B72)</f>
        <v>3.47</v>
      </c>
      <c r="C73" s="4">
        <f>IF('True_Odds_Calculator_3-way'!C72="","",'True_Odds_Calculator_3-way'!C72)</f>
        <v>4.91</v>
      </c>
      <c r="D73" s="4">
        <f t="shared" si="5"/>
        <v>2.948483442253691E-2</v>
      </c>
      <c r="E73" s="4">
        <f t="shared" si="6"/>
        <v>1.8946350606537965</v>
      </c>
      <c r="F73" s="4">
        <f t="shared" si="7"/>
        <v>3.5925197429115547</v>
      </c>
      <c r="G73" s="4">
        <f t="shared" si="8"/>
        <v>5.1589548899508575</v>
      </c>
      <c r="I73" s="4">
        <f t="shared" si="9"/>
        <v>1.0294848344225369</v>
      </c>
    </row>
    <row r="74" spans="1:9" x14ac:dyDescent="0.2">
      <c r="A74" s="4">
        <f>IF('True_Odds_Calculator_3-way'!A73="","",'True_Odds_Calculator_3-way'!A73)</f>
        <v>2.65</v>
      </c>
      <c r="B74" s="4">
        <f>IF('True_Odds_Calculator_3-way'!B73="","",'True_Odds_Calculator_3-way'!B73)</f>
        <v>3.15</v>
      </c>
      <c r="C74" s="4">
        <f>IF('True_Odds_Calculator_3-way'!C73="","",'True_Odds_Calculator_3-way'!C73)</f>
        <v>2.9</v>
      </c>
      <c r="D74" s="4">
        <f t="shared" si="5"/>
        <v>3.9646394233251669E-2</v>
      </c>
      <c r="E74" s="4">
        <f t="shared" si="6"/>
        <v>2.7461736984902765</v>
      </c>
      <c r="F74" s="4">
        <f t="shared" si="7"/>
        <v>3.2868263540806275</v>
      </c>
      <c r="G74" s="4">
        <f t="shared" si="8"/>
        <v>3.0155713114158469</v>
      </c>
      <c r="I74" s="4">
        <f t="shared" si="9"/>
        <v>1.0396463942332517</v>
      </c>
    </row>
    <row r="75" spans="1:9" x14ac:dyDescent="0.2">
      <c r="A75" s="4">
        <f>IF('True_Odds_Calculator_3-way'!A74="","",'True_Odds_Calculator_3-way'!A74)</f>
        <v>2.06</v>
      </c>
      <c r="B75" s="4">
        <f>IF('True_Odds_Calculator_3-way'!B74="","",'True_Odds_Calculator_3-way'!B74)</f>
        <v>3.01</v>
      </c>
      <c r="C75" s="4">
        <f>IF('True_Odds_Calculator_3-way'!C74="","",'True_Odds_Calculator_3-way'!C74)</f>
        <v>4.17</v>
      </c>
      <c r="D75" s="4">
        <f t="shared" si="5"/>
        <v>5.7470960302364205E-2</v>
      </c>
      <c r="E75" s="4">
        <f t="shared" si="6"/>
        <v>2.1446345557597755</v>
      </c>
      <c r="F75" s="4">
        <f t="shared" si="7"/>
        <v>3.1941847760156827</v>
      </c>
      <c r="G75" s="4">
        <f t="shared" si="8"/>
        <v>4.5320403916801562</v>
      </c>
      <c r="I75" s="4">
        <f t="shared" si="9"/>
        <v>1.0574709603023642</v>
      </c>
    </row>
    <row r="76" spans="1:9" x14ac:dyDescent="0.2">
      <c r="A76" s="4">
        <f>IF('True_Odds_Calculator_3-way'!A75="","",'True_Odds_Calculator_3-way'!A75)</f>
        <v>4.18</v>
      </c>
      <c r="B76" s="4">
        <f>IF('True_Odds_Calculator_3-way'!B75="","",'True_Odds_Calculator_3-way'!B75)</f>
        <v>3.09</v>
      </c>
      <c r="C76" s="4">
        <f>IF('True_Odds_Calculator_3-way'!C75="","",'True_Odds_Calculator_3-way'!C75)</f>
        <v>2.02</v>
      </c>
      <c r="D76" s="4">
        <f t="shared" si="5"/>
        <v>5.7908550180516327E-2</v>
      </c>
      <c r="E76" s="4">
        <f t="shared" si="6"/>
        <v>4.5468682143055474</v>
      </c>
      <c r="F76" s="4">
        <f t="shared" si="7"/>
        <v>3.2859958747139579</v>
      </c>
      <c r="G76" s="4">
        <f t="shared" si="8"/>
        <v>2.101959077842674</v>
      </c>
      <c r="I76" s="4">
        <f t="shared" si="9"/>
        <v>1.0579085501805163</v>
      </c>
    </row>
    <row r="77" spans="1:9" x14ac:dyDescent="0.2">
      <c r="A77" s="4">
        <f>IF('True_Odds_Calculator_3-way'!A76="","",'True_Odds_Calculator_3-way'!A76)</f>
        <v>3.24</v>
      </c>
      <c r="B77" s="4">
        <f>IF('True_Odds_Calculator_3-way'!B76="","",'True_Odds_Calculator_3-way'!B76)</f>
        <v>3.16</v>
      </c>
      <c r="C77" s="4">
        <f>IF('True_Odds_Calculator_3-way'!C76="","",'True_Odds_Calculator_3-way'!C76)</f>
        <v>2.39</v>
      </c>
      <c r="D77" s="4">
        <f t="shared" si="5"/>
        <v>4.3507713352177735E-2</v>
      </c>
      <c r="E77" s="4">
        <f t="shared" si="6"/>
        <v>3.3997485061532258</v>
      </c>
      <c r="F77" s="4">
        <f t="shared" si="7"/>
        <v>3.3117723147195077</v>
      </c>
      <c r="G77" s="4">
        <f t="shared" si="8"/>
        <v>2.4758145676495458</v>
      </c>
      <c r="I77" s="4">
        <f t="shared" si="9"/>
        <v>1.0435077133521777</v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J3" sqref="AJ3:AJ7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2.69</v>
      </c>
      <c r="B3">
        <v>3.05</v>
      </c>
      <c r="C3">
        <v>3</v>
      </c>
      <c r="D3" s="20">
        <f>IF(OR($A3="",$B3="",$C3=""),"",(1/A3)+(1/B3)+(1/C3)-1)</f>
        <v>3.294939768826044E-2</v>
      </c>
      <c r="E3" s="17">
        <f>IF(OR($A3="",$B3="",$C3=""),"",A3*'MPTO_working_3-way'!$I2)</f>
        <v>2.7786338797814207</v>
      </c>
      <c r="F3" s="21">
        <f>IF(OR($A3="",$B3="",$C3=""),"",B3*'MPTO_working_3-way'!$I2)</f>
        <v>3.150495662949194</v>
      </c>
      <c r="G3" s="22">
        <f>IF(OR($A3="",$B3="",$C3=""),"",C3*'MPTO_working_3-way'!$I2)</f>
        <v>3.0988481930647813</v>
      </c>
      <c r="H3" s="17">
        <f>IF(OR($A3="",$B3="",$C3=""),"",'MPTO_working_3-way'!E2)</f>
        <v>2.7718945906377868</v>
      </c>
      <c r="I3" s="21">
        <f>IF(OR($A3="",$B3="",$C3=""),"",'MPTO_working_3-way'!F2)</f>
        <v>3.1557117825548091</v>
      </c>
      <c r="J3" s="22">
        <f>IF(OR($A3="",$B3="",$C3=""),"",'MPTO_working_3-way'!G2)</f>
        <v>3.1022161537653608</v>
      </c>
      <c r="K3" s="17">
        <f>IF(OR($A3="",$B3="",$C3=""),"",'OddsRatio_working_3-way'!H2)</f>
        <v>2.7750719896410665</v>
      </c>
      <c r="L3" s="21">
        <f>IF(OR($A3="",$B3="",$C3=""),"",'OddsRatio_working_3-way'!I2)</f>
        <v>3.1531938335882748</v>
      </c>
      <c r="M3" s="22">
        <f>IF(OR($A3="",$B3="",$C3=""),"",'OddsRatio_working_3-way'!J2)</f>
        <v>3.1006769108178305</v>
      </c>
      <c r="N3" s="23">
        <f>(1/E3)* 100</f>
        <v>35.988908336447132</v>
      </c>
      <c r="O3" s="24">
        <f>(1/F3)* 100</f>
        <v>31.741037188538616</v>
      </c>
      <c r="P3" s="24">
        <f>(1/G3)* 100</f>
        <v>32.270054475014263</v>
      </c>
      <c r="Q3" t="s">
        <v>91</v>
      </c>
      <c r="R3" t="s">
        <v>75</v>
      </c>
      <c r="S3" s="58" t="s">
        <v>231</v>
      </c>
      <c r="AD3" s="28"/>
      <c r="AE3" s="28"/>
      <c r="AH3" s="37"/>
      <c r="AI3" s="28"/>
      <c r="AJ3" t="s">
        <v>80</v>
      </c>
    </row>
    <row r="4" spans="1:36" s="40" customFormat="1" ht="15" x14ac:dyDescent="0.25">
      <c r="A4">
        <v>2.02</v>
      </c>
      <c r="B4">
        <v>3.49</v>
      </c>
      <c r="C4">
        <v>3.94</v>
      </c>
      <c r="D4" s="20">
        <f t="shared" ref="D4:D67" si="0">IF(OR($A4="",$B4="",$C4=""),"",(1/A4)+(1/B4)+(1/C4)-1)</f>
        <v>3.5389562838878064E-2</v>
      </c>
      <c r="E4" s="17">
        <f>IF(OR($A4="",$B4="",$C4=""),"",A4*'MPTO_working_3-way'!$I3)</f>
        <v>2.0914869169345338</v>
      </c>
      <c r="F4" s="21">
        <f>IF(OR($A4="",$B4="",$C4=""),"",B4*'MPTO_working_3-way'!$I3)</f>
        <v>3.6135095743076846</v>
      </c>
      <c r="G4" s="22">
        <f>IF(OR($A4="",$B4="",$C4=""),"",C4*'MPTO_working_3-way'!$I3)</f>
        <v>4.0794348775851796</v>
      </c>
      <c r="H4" s="17"/>
      <c r="I4" s="21"/>
      <c r="J4" s="22"/>
      <c r="K4" s="17"/>
      <c r="L4" s="21"/>
      <c r="M4" s="22"/>
      <c r="N4" s="23">
        <f t="shared" ref="N4" si="1">(1/E4)* 100</f>
        <v>47.812873793429574</v>
      </c>
      <c r="O4" s="24">
        <f t="shared" ref="O4" si="2">(1/F4)* 100</f>
        <v>27.673926952070989</v>
      </c>
      <c r="P4" s="24">
        <f t="shared" ref="P4" si="3">(1/G4)* 100</f>
        <v>24.51319925449943</v>
      </c>
      <c r="Q4" t="s">
        <v>95</v>
      </c>
      <c r="R4" t="s">
        <v>89</v>
      </c>
      <c r="S4" s="58" t="s">
        <v>231</v>
      </c>
      <c r="AD4" s="37"/>
      <c r="AE4" s="37"/>
      <c r="AH4" s="37"/>
      <c r="AI4" s="37"/>
      <c r="AJ4" t="s">
        <v>80</v>
      </c>
    </row>
    <row r="5" spans="1:36" s="40" customFormat="1" ht="15" x14ac:dyDescent="0.25">
      <c r="A5">
        <v>1.93</v>
      </c>
      <c r="B5">
        <v>3.13</v>
      </c>
      <c r="C5">
        <v>5.09</v>
      </c>
      <c r="D5" s="20">
        <f t="shared" si="0"/>
        <v>3.4087187141249142E-2</v>
      </c>
      <c r="E5" s="17">
        <f>IF(OR($A5="",$B5="",$C5=""),"",A5*'MPTO_working_3-way'!$I4)</f>
        <v>1.9957882711826107</v>
      </c>
      <c r="F5" s="21">
        <f>IF(OR($A5="",$B5="",$C5=""),"",B5*'MPTO_working_3-way'!$I4)</f>
        <v>3.2366928957521095</v>
      </c>
      <c r="G5" s="22">
        <f>IF(OR($A5="",$B5="",$C5=""),"",C5*'MPTO_working_3-way'!$I4)</f>
        <v>5.2635037825489581</v>
      </c>
      <c r="H5" s="17"/>
      <c r="I5" s="21"/>
      <c r="J5" s="22"/>
      <c r="K5" s="17"/>
      <c r="L5" s="21"/>
      <c r="M5" s="22"/>
      <c r="N5" s="23">
        <f t="shared" ref="N5:N68" si="4">(1/E5)* 100</f>
        <v>50.105515421605659</v>
      </c>
      <c r="O5" s="24">
        <f t="shared" ref="O5:O68" si="5">(1/F5)* 100</f>
        <v>30.89573315134151</v>
      </c>
      <c r="P5" s="24">
        <f t="shared" ref="P5:P68" si="6">(1/G5)* 100</f>
        <v>18.998751427052831</v>
      </c>
      <c r="Q5" t="s">
        <v>72</v>
      </c>
      <c r="R5" t="s">
        <v>224</v>
      </c>
      <c r="S5" s="58" t="s">
        <v>231</v>
      </c>
      <c r="AD5" s="37"/>
      <c r="AE5" s="37"/>
      <c r="AH5" s="37"/>
      <c r="AI5" s="37"/>
      <c r="AJ5" t="s">
        <v>73</v>
      </c>
    </row>
    <row r="6" spans="1:36" s="40" customFormat="1" ht="15" x14ac:dyDescent="0.25">
      <c r="A6">
        <v>4.46</v>
      </c>
      <c r="B6">
        <v>3.58</v>
      </c>
      <c r="C6">
        <v>1.88</v>
      </c>
      <c r="D6" s="20">
        <f t="shared" si="0"/>
        <v>3.5459749192340073E-2</v>
      </c>
      <c r="E6" s="17">
        <f>IF(OR($A6="",$B6="",$C6=""),"",A6*'MPTO_working_3-way'!$I5)</f>
        <v>4.6181504813978371</v>
      </c>
      <c r="F6" s="21">
        <f>IF(OR($A6="",$B6="",$C6=""),"",B6*'MPTO_working_3-way'!$I5)</f>
        <v>3.7069459021085773</v>
      </c>
      <c r="G6" s="22">
        <f>IF(OR($A6="",$B6="",$C6=""),"",C6*'MPTO_working_3-way'!$I5)</f>
        <v>1.9466643284815992</v>
      </c>
      <c r="H6" s="17"/>
      <c r="I6" s="21"/>
      <c r="J6" s="22"/>
      <c r="K6" s="17"/>
      <c r="L6" s="21"/>
      <c r="M6" s="22"/>
      <c r="N6" s="23">
        <f t="shared" si="4"/>
        <v>21.653690238723375</v>
      </c>
      <c r="O6" s="24">
        <f t="shared" si="5"/>
        <v>26.976385046007334</v>
      </c>
      <c r="P6" s="24">
        <f t="shared" si="6"/>
        <v>51.369924715269292</v>
      </c>
      <c r="Q6" t="s">
        <v>116</v>
      </c>
      <c r="R6" t="s">
        <v>74</v>
      </c>
      <c r="S6" s="58" t="s">
        <v>231</v>
      </c>
      <c r="AD6" s="37"/>
      <c r="AE6" s="37"/>
      <c r="AH6" s="37"/>
      <c r="AI6" s="37"/>
      <c r="AJ6" t="s">
        <v>73</v>
      </c>
    </row>
    <row r="7" spans="1:36" s="40" customFormat="1" ht="15" x14ac:dyDescent="0.25">
      <c r="A7">
        <v>4.82</v>
      </c>
      <c r="B7">
        <v>3.77</v>
      </c>
      <c r="C7">
        <v>1.78</v>
      </c>
      <c r="D7" s="20">
        <f t="shared" si="0"/>
        <v>3.4518621866959087E-2</v>
      </c>
      <c r="E7" s="17">
        <f>IF(OR($A7="",$B7="",$C7=""),"",A7*'MPTO_working_3-way'!$I6)</f>
        <v>4.9863797573987432</v>
      </c>
      <c r="F7" s="21">
        <f>IF(OR($A7="",$B7="",$C7=""),"",B7*'MPTO_working_3-way'!$I6)</f>
        <v>3.9001352044384356</v>
      </c>
      <c r="G7" s="22">
        <f>IF(OR($A7="",$B7="",$C7=""),"",C7*'MPTO_working_3-way'!$I6)</f>
        <v>1.8414431469231871</v>
      </c>
      <c r="H7" s="17"/>
      <c r="I7" s="21"/>
      <c r="J7" s="22"/>
      <c r="K7" s="17"/>
      <c r="L7" s="21"/>
      <c r="M7" s="22"/>
      <c r="N7" s="23">
        <f t="shared" si="4"/>
        <v>20.054629784588897</v>
      </c>
      <c r="O7" s="24">
        <f t="shared" si="5"/>
        <v>25.640136753771486</v>
      </c>
      <c r="P7" s="24">
        <f t="shared" si="6"/>
        <v>54.305233461639602</v>
      </c>
      <c r="Q7" t="s">
        <v>165</v>
      </c>
      <c r="R7" t="s">
        <v>228</v>
      </c>
      <c r="S7" s="58" t="s">
        <v>231</v>
      </c>
      <c r="AD7" s="37"/>
      <c r="AE7" s="37"/>
      <c r="AH7" s="37"/>
      <c r="AI7" s="37"/>
      <c r="AJ7" t="s">
        <v>73</v>
      </c>
    </row>
    <row r="8" spans="1:36" s="36" customFormat="1" ht="15" x14ac:dyDescent="0.25">
      <c r="A8">
        <v>2.77</v>
      </c>
      <c r="B8">
        <v>3.29</v>
      </c>
      <c r="C8">
        <v>2.75</v>
      </c>
      <c r="D8" s="20">
        <f t="shared" si="0"/>
        <v>2.8598561742428252E-2</v>
      </c>
      <c r="E8" s="17">
        <f>IF(OR($A8="",$B8="",$C8=""),"",A8*'MPTO_working_3-way'!$I7)</f>
        <v>2.8492180160265264</v>
      </c>
      <c r="F8" s="21">
        <f>IF(OR($A8="",$B8="",$C8=""),"",B8*'MPTO_working_3-way'!$I7)</f>
        <v>3.3840892681325889</v>
      </c>
      <c r="G8" s="22">
        <f>IF(OR($A8="",$B8="",$C8=""),"",C8*'MPTO_working_3-way'!$I7)</f>
        <v>2.8286460447916779</v>
      </c>
      <c r="H8" s="17"/>
      <c r="I8" s="21"/>
      <c r="J8" s="22"/>
      <c r="K8" s="17"/>
      <c r="L8" s="21"/>
      <c r="M8" s="22"/>
      <c r="N8" s="23">
        <f t="shared" si="4"/>
        <v>35.097349320940488</v>
      </c>
      <c r="O8" s="24">
        <f t="shared" si="5"/>
        <v>29.550047908512202</v>
      </c>
      <c r="P8" s="24">
        <f t="shared" si="6"/>
        <v>35.352602770547328</v>
      </c>
      <c r="Q8" t="s">
        <v>144</v>
      </c>
      <c r="R8" t="s">
        <v>178</v>
      </c>
      <c r="S8" s="58" t="s">
        <v>231</v>
      </c>
      <c r="AD8" s="37"/>
      <c r="AE8" s="37"/>
      <c r="AH8" s="37"/>
      <c r="AI8" s="37"/>
      <c r="AJ8" t="s">
        <v>215</v>
      </c>
    </row>
    <row r="9" spans="1:36" s="36" customFormat="1" ht="15" x14ac:dyDescent="0.25">
      <c r="A9">
        <v>2.08</v>
      </c>
      <c r="B9">
        <v>3.64</v>
      </c>
      <c r="C9">
        <v>3.68</v>
      </c>
      <c r="D9" s="20">
        <f t="shared" si="0"/>
        <v>2.723363592928818E-2</v>
      </c>
      <c r="E9" s="17">
        <f>IF(OR($A9="",$B9="",$C9=""),"",A9*'MPTO_working_3-way'!$I8)</f>
        <v>2.1366459627329193</v>
      </c>
      <c r="F9" s="21">
        <f>IF(OR($A9="",$B9="",$C9=""),"",B9*'MPTO_working_3-way'!$I8)</f>
        <v>3.7391304347826093</v>
      </c>
      <c r="G9" s="22">
        <f>IF(OR($A9="",$B9="",$C9=""),"",C9*'MPTO_working_3-way'!$I8)</f>
        <v>3.7802197802197806</v>
      </c>
      <c r="H9" s="17"/>
      <c r="I9" s="21"/>
      <c r="J9" s="22"/>
      <c r="K9" s="17"/>
      <c r="L9" s="21"/>
      <c r="M9" s="22"/>
      <c r="N9" s="23">
        <f t="shared" si="4"/>
        <v>46.802325581395351</v>
      </c>
      <c r="O9" s="24">
        <f t="shared" si="5"/>
        <v>26.744186046511626</v>
      </c>
      <c r="P9" s="24">
        <f t="shared" si="6"/>
        <v>26.45348837209302</v>
      </c>
      <c r="Q9" t="s">
        <v>142</v>
      </c>
      <c r="R9" t="s">
        <v>143</v>
      </c>
      <c r="S9" s="58" t="s">
        <v>231</v>
      </c>
      <c r="AD9" s="37"/>
      <c r="AE9" s="37"/>
      <c r="AH9" s="37"/>
      <c r="AI9" s="37"/>
      <c r="AJ9" t="s">
        <v>215</v>
      </c>
    </row>
    <row r="10" spans="1:36" s="36" customFormat="1" ht="15" x14ac:dyDescent="0.25">
      <c r="A10">
        <v>3.77</v>
      </c>
      <c r="B10">
        <v>3.93</v>
      </c>
      <c r="C10">
        <v>1.9</v>
      </c>
      <c r="D10" s="20">
        <f t="shared" si="0"/>
        <v>4.6020705072256085E-2</v>
      </c>
      <c r="E10" s="17">
        <f>IF(OR($A10="",$B10="",$C10=""),"",A10*'MPTO_working_3-way'!$I9)</f>
        <v>3.9434980581224055</v>
      </c>
      <c r="F10" s="21">
        <f>IF(OR($A10="",$B10="",$C10=""),"",B10*'MPTO_working_3-way'!$I9)</f>
        <v>4.110861370933967</v>
      </c>
      <c r="G10" s="22">
        <f>IF(OR($A10="",$B10="",$C10=""),"",C10*'MPTO_working_3-way'!$I9)</f>
        <v>1.9874393396372865</v>
      </c>
      <c r="H10" s="17"/>
      <c r="I10" s="21"/>
      <c r="J10" s="22"/>
      <c r="K10" s="17"/>
      <c r="L10" s="21"/>
      <c r="M10" s="22"/>
      <c r="N10" s="23">
        <f t="shared" si="4"/>
        <v>25.358196841007807</v>
      </c>
      <c r="O10" s="24">
        <f t="shared" si="5"/>
        <v>24.325802058676697</v>
      </c>
      <c r="P10" s="24">
        <f t="shared" si="6"/>
        <v>50.316001100315489</v>
      </c>
      <c r="Q10" t="s">
        <v>208</v>
      </c>
      <c r="R10" t="s">
        <v>108</v>
      </c>
      <c r="S10" s="58" t="s">
        <v>231</v>
      </c>
      <c r="AD10" s="37"/>
      <c r="AE10" s="37"/>
      <c r="AH10" s="37"/>
      <c r="AI10" s="37"/>
      <c r="AJ10" t="s">
        <v>216</v>
      </c>
    </row>
    <row r="11" spans="1:36" s="36" customFormat="1" ht="15" x14ac:dyDescent="0.25">
      <c r="A11">
        <v>1.61</v>
      </c>
      <c r="B11">
        <v>4.16</v>
      </c>
      <c r="C11">
        <v>5.68</v>
      </c>
      <c r="D11" s="20">
        <f t="shared" si="0"/>
        <v>3.7558965835144509E-2</v>
      </c>
      <c r="E11" s="17">
        <f>IF(OR($A11="",$B11="",$C11=""),"",A11*'MPTO_working_3-way'!$I10)</f>
        <v>1.6704699349945829</v>
      </c>
      <c r="F11" s="21">
        <f>IF(OR($A11="",$B11="",$C11=""),"",B11*'MPTO_working_3-way'!$I10)</f>
        <v>4.3162452978742012</v>
      </c>
      <c r="G11" s="22">
        <f>IF(OR($A11="",$B11="",$C11=""),"",C11*'MPTO_working_3-way'!$I10)</f>
        <v>5.8933349259436207</v>
      </c>
      <c r="H11" s="17"/>
      <c r="I11" s="21"/>
      <c r="J11" s="22"/>
      <c r="K11" s="17"/>
      <c r="L11" s="21"/>
      <c r="M11" s="22"/>
      <c r="N11" s="23">
        <f t="shared" si="4"/>
        <v>59.863394069600119</v>
      </c>
      <c r="O11" s="24">
        <f t="shared" si="5"/>
        <v>23.168284724051972</v>
      </c>
      <c r="P11" s="24">
        <f t="shared" si="6"/>
        <v>16.968321206347923</v>
      </c>
      <c r="Q11" t="s">
        <v>87</v>
      </c>
      <c r="R11" t="s">
        <v>77</v>
      </c>
      <c r="S11" s="58" t="s">
        <v>232</v>
      </c>
      <c r="AD11" s="37"/>
      <c r="AE11" s="37"/>
      <c r="AH11" s="37"/>
      <c r="AI11" s="37"/>
      <c r="AJ11" t="s">
        <v>80</v>
      </c>
    </row>
    <row r="12" spans="1:36" s="36" customFormat="1" ht="15" x14ac:dyDescent="0.25">
      <c r="A12">
        <v>7.53</v>
      </c>
      <c r="B12">
        <v>4.0599999999999996</v>
      </c>
      <c r="C12">
        <v>1.49</v>
      </c>
      <c r="D12" s="20">
        <f t="shared" si="0"/>
        <v>5.024848315052477E-2</v>
      </c>
      <c r="E12" s="17">
        <f>IF(OR($A12="",$B12="",$C12=""),"",A12*'MPTO_working_3-way'!$I11)</f>
        <v>7.9083710781234515</v>
      </c>
      <c r="F12" s="21">
        <f>IF(OR($A12="",$B12="",$C12=""),"",B12*'MPTO_working_3-way'!$I11)</f>
        <v>4.2640088415911306</v>
      </c>
      <c r="G12" s="22">
        <f>IF(OR($A12="",$B12="",$C12=""),"",C12*'MPTO_working_3-way'!$I11)</f>
        <v>1.564870239894282</v>
      </c>
      <c r="H12" s="17"/>
      <c r="I12" s="21"/>
      <c r="J12" s="22"/>
      <c r="K12" s="17"/>
      <c r="L12" s="21"/>
      <c r="M12" s="22"/>
      <c r="N12" s="23">
        <f t="shared" si="4"/>
        <v>12.644829006143276</v>
      </c>
      <c r="O12" s="24">
        <f t="shared" si="5"/>
        <v>23.452108969521891</v>
      </c>
      <c r="P12" s="24">
        <f t="shared" si="6"/>
        <v>63.903062024334808</v>
      </c>
      <c r="Q12" t="s">
        <v>92</v>
      </c>
      <c r="R12" t="s">
        <v>90</v>
      </c>
      <c r="S12" s="58" t="s">
        <v>232</v>
      </c>
      <c r="AD12" s="37"/>
      <c r="AE12" s="37"/>
      <c r="AH12" s="37"/>
      <c r="AI12" s="37"/>
      <c r="AJ12" t="s">
        <v>80</v>
      </c>
    </row>
    <row r="13" spans="1:36" s="36" customFormat="1" ht="15" x14ac:dyDescent="0.25">
      <c r="A13">
        <v>1.87</v>
      </c>
      <c r="B13">
        <v>3.68</v>
      </c>
      <c r="C13">
        <v>4.1500000000000004</v>
      </c>
      <c r="D13" s="20">
        <f t="shared" si="0"/>
        <v>4.746234414523931E-2</v>
      </c>
      <c r="E13" s="17">
        <f>IF(OR($A13="",$B13="",$C13=""),"",A13*'MPTO_working_3-way'!$I12)</f>
        <v>1.9587545835515976</v>
      </c>
      <c r="F13" s="21">
        <f>IF(OR($A13="",$B13="",$C13=""),"",B13*'MPTO_working_3-way'!$I12)</f>
        <v>3.8546614264544807</v>
      </c>
      <c r="G13" s="22">
        <f>IF(OR($A13="",$B13="",$C13=""),"",C13*'MPTO_working_3-way'!$I12)</f>
        <v>4.3469687282027438</v>
      </c>
      <c r="H13" s="17"/>
      <c r="I13" s="21"/>
      <c r="J13" s="22"/>
      <c r="K13" s="17"/>
      <c r="L13" s="21"/>
      <c r="M13" s="22"/>
      <c r="N13" s="23">
        <f t="shared" si="4"/>
        <v>51.052847988072514</v>
      </c>
      <c r="O13" s="24">
        <f t="shared" si="5"/>
        <v>25.942615689591197</v>
      </c>
      <c r="P13" s="24">
        <f t="shared" si="6"/>
        <v>23.004536322336289</v>
      </c>
      <c r="Q13" t="s">
        <v>85</v>
      </c>
      <c r="R13" t="s">
        <v>97</v>
      </c>
      <c r="S13" s="58" t="s">
        <v>232</v>
      </c>
      <c r="AD13" s="37"/>
      <c r="AE13" s="37"/>
      <c r="AH13" s="37"/>
      <c r="AI13" s="37"/>
      <c r="AJ13" t="s">
        <v>80</v>
      </c>
    </row>
    <row r="14" spans="1:36" s="36" customFormat="1" ht="15" x14ac:dyDescent="0.25">
      <c r="A14">
        <v>2.96</v>
      </c>
      <c r="B14">
        <v>3.24</v>
      </c>
      <c r="C14">
        <v>2.52</v>
      </c>
      <c r="D14" s="20">
        <f t="shared" si="0"/>
        <v>4.3305209971876479E-2</v>
      </c>
      <c r="E14" s="17">
        <f>IF(OR($A14="",$B14="",$C14=""),"",A14*'MPTO_working_3-way'!$I13)</f>
        <v>3.0881834215167543</v>
      </c>
      <c r="F14" s="21">
        <f>IF(OR($A14="",$B14="",$C14=""),"",B14*'MPTO_working_3-way'!$I13)</f>
        <v>3.3803088803088799</v>
      </c>
      <c r="G14" s="22">
        <f>IF(OR($A14="",$B14="",$C14=""),"",C14*'MPTO_working_3-way'!$I13)</f>
        <v>2.6291291291291286</v>
      </c>
      <c r="H14" s="17"/>
      <c r="I14" s="21"/>
      <c r="J14" s="22"/>
      <c r="K14" s="17"/>
      <c r="L14" s="21"/>
      <c r="M14" s="22"/>
      <c r="N14" s="23">
        <f t="shared" si="4"/>
        <v>32.381496287835525</v>
      </c>
      <c r="O14" s="24">
        <f t="shared" si="5"/>
        <v>29.583095374071959</v>
      </c>
      <c r="P14" s="24">
        <f t="shared" si="6"/>
        <v>38.035408338092523</v>
      </c>
      <c r="Q14" t="s">
        <v>226</v>
      </c>
      <c r="R14" t="s">
        <v>86</v>
      </c>
      <c r="S14" s="58" t="s">
        <v>232</v>
      </c>
      <c r="AD14" s="37"/>
      <c r="AE14" s="37"/>
      <c r="AH14" s="37"/>
      <c r="AI14" s="37"/>
      <c r="AJ14" t="s">
        <v>80</v>
      </c>
    </row>
    <row r="15" spans="1:36" s="36" customFormat="1" ht="15" x14ac:dyDescent="0.25">
      <c r="A15">
        <v>1.1399999999999999</v>
      </c>
      <c r="B15">
        <v>9.32</v>
      </c>
      <c r="C15">
        <v>20.22</v>
      </c>
      <c r="D15" s="20">
        <f t="shared" si="0"/>
        <v>3.3945103969281298E-2</v>
      </c>
      <c r="E15" s="17">
        <f>IF(OR($A15="",$B15="",$C15=""),"",A15*'MPTO_working_3-way'!$I14)</f>
        <v>1.1786974185249806</v>
      </c>
      <c r="F15" s="21">
        <f>IF(OR($A15="",$B15="",$C15=""),"",B15*'MPTO_working_3-way'!$I14)</f>
        <v>9.6363683689937023</v>
      </c>
      <c r="G15" s="22">
        <f>IF(OR($A15="",$B15="",$C15=""),"",C15*'MPTO_working_3-way'!$I14)</f>
        <v>20.906370002258868</v>
      </c>
      <c r="H15" s="17"/>
      <c r="I15" s="21"/>
      <c r="J15" s="22"/>
      <c r="K15" s="17"/>
      <c r="L15" s="21"/>
      <c r="M15" s="22"/>
      <c r="N15" s="23">
        <f t="shared" si="4"/>
        <v>84.839415466897179</v>
      </c>
      <c r="O15" s="24">
        <f t="shared" si="5"/>
        <v>10.377353394019609</v>
      </c>
      <c r="P15" s="24">
        <f t="shared" si="6"/>
        <v>4.7832311390832229</v>
      </c>
      <c r="Q15" t="s">
        <v>111</v>
      </c>
      <c r="R15" t="s">
        <v>161</v>
      </c>
      <c r="S15" s="58" t="s">
        <v>232</v>
      </c>
      <c r="AD15" s="37"/>
      <c r="AE15" s="37"/>
      <c r="AH15" s="37"/>
      <c r="AI15" s="37"/>
      <c r="AJ15" t="s">
        <v>217</v>
      </c>
    </row>
    <row r="16" spans="1:36" s="36" customFormat="1" ht="15" x14ac:dyDescent="0.25">
      <c r="A16">
        <v>1.52</v>
      </c>
      <c r="B16">
        <v>4.63</v>
      </c>
      <c r="C16">
        <v>6.28</v>
      </c>
      <c r="D16" s="20">
        <f t="shared" si="0"/>
        <v>3.3113127014203547E-2</v>
      </c>
      <c r="E16" s="17">
        <f>IF(OR($A16="",$B16="",$C16=""),"",A16*'MPTO_working_3-way'!$I15)</f>
        <v>1.5703319530615893</v>
      </c>
      <c r="F16" s="21">
        <f>IF(OR($A16="",$B16="",$C16=""),"",B16*'MPTO_working_3-way'!$I15)</f>
        <v>4.7833137780757626</v>
      </c>
      <c r="G16" s="22">
        <f>IF(OR($A16="",$B16="",$C16=""),"",C16*'MPTO_working_3-way'!$I15)</f>
        <v>6.4879504376491983</v>
      </c>
      <c r="H16" s="17"/>
      <c r="I16" s="21"/>
      <c r="J16" s="22"/>
      <c r="K16" s="17"/>
      <c r="L16" s="21"/>
      <c r="M16" s="22"/>
      <c r="N16" s="23">
        <f t="shared" si="4"/>
        <v>63.680803160781082</v>
      </c>
      <c r="O16" s="24">
        <f t="shared" si="5"/>
        <v>20.906008813042604</v>
      </c>
      <c r="P16" s="24">
        <f t="shared" si="6"/>
        <v>15.413188026176314</v>
      </c>
      <c r="Q16" t="s">
        <v>160</v>
      </c>
      <c r="R16" t="s">
        <v>112</v>
      </c>
      <c r="S16" s="58" t="s">
        <v>232</v>
      </c>
      <c r="AD16" s="37"/>
      <c r="AE16" s="37"/>
      <c r="AH16" s="37"/>
      <c r="AI16" s="37"/>
      <c r="AJ16" t="s">
        <v>217</v>
      </c>
    </row>
    <row r="17" spans="1:36" s="36" customFormat="1" ht="15" x14ac:dyDescent="0.25">
      <c r="A17">
        <v>2.1</v>
      </c>
      <c r="B17">
        <v>3.83</v>
      </c>
      <c r="C17">
        <v>3.43</v>
      </c>
      <c r="D17" s="20">
        <f t="shared" si="0"/>
        <v>2.8832271438974599E-2</v>
      </c>
      <c r="E17" s="17">
        <f>IF(OR($A17="",$B17="",$C17=""),"",A17*'MPTO_working_3-way'!$I16)</f>
        <v>2.1605477700218469</v>
      </c>
      <c r="F17" s="21">
        <f>IF(OR($A17="",$B17="",$C17=""),"",B17*'MPTO_working_3-way'!$I16)</f>
        <v>3.9404275996112728</v>
      </c>
      <c r="G17" s="22">
        <f>IF(OR($A17="",$B17="",$C17=""),"",C17*'MPTO_working_3-way'!$I16)</f>
        <v>3.5288946910356831</v>
      </c>
      <c r="H17" s="17"/>
      <c r="I17" s="21"/>
      <c r="J17" s="22"/>
      <c r="K17" s="17"/>
      <c r="L17" s="21"/>
      <c r="M17" s="22"/>
      <c r="N17" s="23">
        <f t="shared" si="4"/>
        <v>46.284558660320116</v>
      </c>
      <c r="O17" s="24">
        <f t="shared" si="5"/>
        <v>25.377956445606337</v>
      </c>
      <c r="P17" s="24">
        <f t="shared" si="6"/>
        <v>28.337484894073544</v>
      </c>
      <c r="Q17" t="s">
        <v>115</v>
      </c>
      <c r="R17" t="s">
        <v>110</v>
      </c>
      <c r="S17" s="58" t="s">
        <v>232</v>
      </c>
      <c r="AD17" s="37"/>
      <c r="AE17" s="37"/>
      <c r="AH17" s="37"/>
      <c r="AI17" s="37"/>
      <c r="AJ17" t="s">
        <v>217</v>
      </c>
    </row>
    <row r="18" spans="1:36" s="36" customFormat="1" ht="15" x14ac:dyDescent="0.25">
      <c r="A18">
        <v>1.7</v>
      </c>
      <c r="B18">
        <v>3.62</v>
      </c>
      <c r="C18">
        <v>5.78</v>
      </c>
      <c r="D18" s="20">
        <f t="shared" si="0"/>
        <v>3.748876866313644E-2</v>
      </c>
      <c r="E18" s="17">
        <f>IF(OR($A18="",$B18="",$C18=""),"",A18*'MPTO_working_3-way'!$I17)</f>
        <v>1.7637309067273319</v>
      </c>
      <c r="F18" s="21">
        <f>IF(OR($A18="",$B18="",$C18=""),"",B18*'MPTO_working_3-way'!$I17)</f>
        <v>3.7557093425605541</v>
      </c>
      <c r="G18" s="22">
        <f>IF(OR($A18="",$B18="",$C18=""),"",C18*'MPTO_working_3-way'!$I17)</f>
        <v>5.9966850828729292</v>
      </c>
      <c r="H18" s="17"/>
      <c r="I18" s="21"/>
      <c r="J18" s="22"/>
      <c r="K18" s="17"/>
      <c r="L18" s="21"/>
      <c r="M18" s="22"/>
      <c r="N18" s="23">
        <f t="shared" si="4"/>
        <v>56.697991523862171</v>
      </c>
      <c r="O18" s="24">
        <f t="shared" si="5"/>
        <v>26.626128616178363</v>
      </c>
      <c r="P18" s="24">
        <f t="shared" si="6"/>
        <v>16.675879859959458</v>
      </c>
      <c r="Q18" t="s">
        <v>229</v>
      </c>
      <c r="R18" t="s">
        <v>227</v>
      </c>
      <c r="S18" s="58" t="s">
        <v>232</v>
      </c>
      <c r="AD18" s="37"/>
      <c r="AE18" s="37"/>
      <c r="AH18" s="37"/>
      <c r="AI18" s="37"/>
      <c r="AJ18" t="s">
        <v>73</v>
      </c>
    </row>
    <row r="19" spans="1:36" s="36" customFormat="1" ht="15" x14ac:dyDescent="0.25">
      <c r="A19">
        <v>2.1</v>
      </c>
      <c r="B19">
        <v>3.61</v>
      </c>
      <c r="C19">
        <v>3.64</v>
      </c>
      <c r="D19" s="20">
        <f t="shared" si="0"/>
        <v>2.7924061165058411E-2</v>
      </c>
      <c r="E19" s="17">
        <f>IF(OR($A19="",$B19="",$C19=""),"",A19*'MPTO_working_3-way'!$I18)</f>
        <v>2.1586405284466226</v>
      </c>
      <c r="F19" s="21">
        <f>IF(OR($A19="",$B19="",$C19=""),"",B19*'MPTO_working_3-way'!$I18)</f>
        <v>3.7108058608058609</v>
      </c>
      <c r="G19" s="22">
        <f>IF(OR($A19="",$B19="",$C19=""),"",C19*'MPTO_working_3-way'!$I18)</f>
        <v>3.7416435826408128</v>
      </c>
      <c r="H19" s="17"/>
      <c r="I19" s="21"/>
      <c r="J19" s="22"/>
      <c r="K19" s="17"/>
      <c r="L19" s="21"/>
      <c r="M19" s="22"/>
      <c r="N19" s="23">
        <f t="shared" si="4"/>
        <v>46.325452840432355</v>
      </c>
      <c r="O19" s="24">
        <f t="shared" si="5"/>
        <v>26.948324367010514</v>
      </c>
      <c r="P19" s="24">
        <f t="shared" si="6"/>
        <v>26.726222792557131</v>
      </c>
      <c r="Q19" t="s">
        <v>130</v>
      </c>
      <c r="R19" t="s">
        <v>117</v>
      </c>
      <c r="S19" s="58" t="s">
        <v>232</v>
      </c>
      <c r="AD19" s="37"/>
      <c r="AE19" s="37"/>
      <c r="AH19" s="37"/>
      <c r="AI19" s="37"/>
      <c r="AJ19" t="s">
        <v>218</v>
      </c>
    </row>
    <row r="20" spans="1:36" s="36" customFormat="1" ht="15" x14ac:dyDescent="0.25">
      <c r="A20">
        <v>3.58</v>
      </c>
      <c r="B20">
        <v>3.65</v>
      </c>
      <c r="C20">
        <v>2.1</v>
      </c>
      <c r="D20" s="20">
        <f t="shared" si="0"/>
        <v>2.9492687868749812E-2</v>
      </c>
      <c r="E20" s="17">
        <f>IF(OR($A20="",$B20="",$C20=""),"",A20*'MPTO_working_3-way'!$I19)</f>
        <v>3.6855838225701243</v>
      </c>
      <c r="F20" s="21">
        <f>IF(OR($A20="",$B20="",$C20=""),"",B20*'MPTO_working_3-way'!$I19)</f>
        <v>3.7576483107209366</v>
      </c>
      <c r="G20" s="22">
        <f>IF(OR($A20="",$B20="",$C20=""),"",C20*'MPTO_working_3-way'!$I19)</f>
        <v>2.1619346445243748</v>
      </c>
      <c r="H20" s="17"/>
      <c r="I20" s="21"/>
      <c r="J20" s="22"/>
      <c r="K20" s="17"/>
      <c r="L20" s="21"/>
      <c r="M20" s="22"/>
      <c r="N20" s="23">
        <f t="shared" si="4"/>
        <v>27.132743362831857</v>
      </c>
      <c r="O20" s="24">
        <f t="shared" si="5"/>
        <v>26.612389380530971</v>
      </c>
      <c r="P20" s="24">
        <f t="shared" si="6"/>
        <v>46.254867256637162</v>
      </c>
      <c r="Q20" t="s">
        <v>126</v>
      </c>
      <c r="R20" t="s">
        <v>131</v>
      </c>
      <c r="S20" s="58" t="s">
        <v>232</v>
      </c>
      <c r="AD20" s="37"/>
      <c r="AE20" s="37"/>
      <c r="AH20" s="37"/>
      <c r="AI20" s="37"/>
      <c r="AJ20" t="s">
        <v>218</v>
      </c>
    </row>
    <row r="21" spans="1:36" s="36" customFormat="1" ht="15" x14ac:dyDescent="0.25">
      <c r="A21">
        <v>1.9</v>
      </c>
      <c r="B21">
        <v>3.67</v>
      </c>
      <c r="C21">
        <v>4.3099999999999996</v>
      </c>
      <c r="D21" s="20">
        <f t="shared" si="0"/>
        <v>3.0813914991300484E-2</v>
      </c>
      <c r="E21" s="17">
        <f>IF(OR($A21="",$B21="",$C21=""),"",A21*'MPTO_working_3-way'!$I20)</f>
        <v>1.9585464384834708</v>
      </c>
      <c r="F21" s="21">
        <f>IF(OR($A21="",$B21="",$C21=""),"",B21*'MPTO_working_3-way'!$I20)</f>
        <v>3.7830870680180726</v>
      </c>
      <c r="G21" s="22">
        <f>IF(OR($A21="",$B21="",$C21=""),"",C21*'MPTO_working_3-way'!$I20)</f>
        <v>4.4428079736125046</v>
      </c>
      <c r="H21" s="17"/>
      <c r="I21" s="21"/>
      <c r="J21" s="22"/>
      <c r="K21" s="17"/>
      <c r="L21" s="21"/>
      <c r="M21" s="22"/>
      <c r="N21" s="23">
        <f t="shared" si="4"/>
        <v>51.058273643708631</v>
      </c>
      <c r="O21" s="24">
        <f t="shared" si="5"/>
        <v>26.433438671129807</v>
      </c>
      <c r="P21" s="24">
        <f t="shared" si="6"/>
        <v>22.508287685161577</v>
      </c>
      <c r="Q21" t="s">
        <v>122</v>
      </c>
      <c r="R21" t="s">
        <v>127</v>
      </c>
      <c r="S21" s="58" t="s">
        <v>232</v>
      </c>
      <c r="AD21" s="37"/>
      <c r="AE21" s="37"/>
      <c r="AH21" s="37"/>
      <c r="AI21" s="37"/>
      <c r="AJ21" t="s">
        <v>218</v>
      </c>
    </row>
    <row r="22" spans="1:36" s="36" customFormat="1" ht="15" x14ac:dyDescent="0.25">
      <c r="A22">
        <v>2.23</v>
      </c>
      <c r="B22">
        <v>3.46</v>
      </c>
      <c r="C22">
        <v>3.44</v>
      </c>
      <c r="D22" s="20">
        <f t="shared" si="0"/>
        <v>2.8145508732609681E-2</v>
      </c>
      <c r="E22" s="17">
        <f>IF(OR($A22="",$B22="",$C22=""),"",A22*'MPTO_working_3-way'!$I21)</f>
        <v>2.2927644844737194</v>
      </c>
      <c r="F22" s="21">
        <f>IF(OR($A22="",$B22="",$C22=""),"",B22*'MPTO_working_3-way'!$I21)</f>
        <v>3.5573834602148295</v>
      </c>
      <c r="G22" s="22">
        <f>IF(OR($A22="",$B22="",$C22=""),"",C22*'MPTO_working_3-way'!$I21)</f>
        <v>3.536820550040177</v>
      </c>
      <c r="H22" s="17"/>
      <c r="I22" s="21"/>
      <c r="J22" s="22"/>
      <c r="K22" s="17"/>
      <c r="L22" s="21"/>
      <c r="M22" s="22"/>
      <c r="N22" s="23">
        <f t="shared" si="4"/>
        <v>43.615469742830555</v>
      </c>
      <c r="O22" s="24">
        <f t="shared" si="5"/>
        <v>28.11054841806709</v>
      </c>
      <c r="P22" s="24">
        <f t="shared" si="6"/>
        <v>28.273981839102362</v>
      </c>
      <c r="Q22" t="s">
        <v>120</v>
      </c>
      <c r="R22" t="s">
        <v>133</v>
      </c>
      <c r="S22" s="58" t="s">
        <v>232</v>
      </c>
      <c r="AD22" s="37"/>
      <c r="AE22" s="37"/>
      <c r="AH22" s="37"/>
      <c r="AI22" s="37"/>
      <c r="AJ22" t="s">
        <v>218</v>
      </c>
    </row>
    <row r="23" spans="1:36" s="36" customFormat="1" ht="15" x14ac:dyDescent="0.25">
      <c r="A23">
        <v>2.93</v>
      </c>
      <c r="B23">
        <v>3.63</v>
      </c>
      <c r="C23">
        <v>2.4300000000000002</v>
      </c>
      <c r="D23" s="20">
        <f t="shared" si="0"/>
        <v>2.8301655736412856E-2</v>
      </c>
      <c r="E23" s="17">
        <f>IF(OR($A23="",$B23="",$C23=""),"",A23*'MPTO_working_3-way'!$I22)</f>
        <v>3.0129238513076899</v>
      </c>
      <c r="F23" s="21">
        <f>IF(OR($A23="",$B23="",$C23=""),"",B23*'MPTO_working_3-way'!$I22)</f>
        <v>3.7327350103231787</v>
      </c>
      <c r="G23" s="22">
        <f>IF(OR($A23="",$B23="",$C23=""),"",C23*'MPTO_working_3-way'!$I22)</f>
        <v>2.4987730234394836</v>
      </c>
      <c r="H23" s="17"/>
      <c r="I23" s="21"/>
      <c r="J23" s="22"/>
      <c r="K23" s="17"/>
      <c r="L23" s="21"/>
      <c r="M23" s="22"/>
      <c r="N23" s="23">
        <f t="shared" si="4"/>
        <v>33.190350946505767</v>
      </c>
      <c r="O23" s="24">
        <f t="shared" si="5"/>
        <v>26.790007788777388</v>
      </c>
      <c r="P23" s="24">
        <f t="shared" si="6"/>
        <v>40.019641264716832</v>
      </c>
      <c r="Q23" t="s">
        <v>124</v>
      </c>
      <c r="R23" t="s">
        <v>135</v>
      </c>
      <c r="S23" s="58" t="s">
        <v>232</v>
      </c>
      <c r="AD23" s="37"/>
      <c r="AE23" s="37"/>
      <c r="AH23" s="37"/>
      <c r="AI23" s="37"/>
      <c r="AJ23" t="s">
        <v>218</v>
      </c>
    </row>
    <row r="24" spans="1:36" s="36" customFormat="1" ht="15" x14ac:dyDescent="0.25">
      <c r="A24">
        <v>2.4300000000000002</v>
      </c>
      <c r="B24">
        <v>3.44</v>
      </c>
      <c r="C24">
        <v>3.08</v>
      </c>
      <c r="D24" s="20">
        <f t="shared" si="0"/>
        <v>2.6895632838785266E-2</v>
      </c>
      <c r="E24" s="17">
        <f>IF(OR($A24="",$B24="",$C24=""),"",A24*'MPTO_working_3-way'!$I23)</f>
        <v>2.4953563877982483</v>
      </c>
      <c r="F24" s="21">
        <f>IF(OR($A24="",$B24="",$C24=""),"",B24*'MPTO_working_3-way'!$I23)</f>
        <v>3.5325209769654213</v>
      </c>
      <c r="G24" s="22">
        <f>IF(OR($A24="",$B24="",$C24=""),"",C24*'MPTO_working_3-way'!$I23)</f>
        <v>3.1628385491434585</v>
      </c>
      <c r="H24" s="17"/>
      <c r="I24" s="21"/>
      <c r="J24" s="22"/>
      <c r="K24" s="17"/>
      <c r="L24" s="21"/>
      <c r="M24" s="22"/>
      <c r="N24" s="23">
        <f t="shared" si="4"/>
        <v>40.074436056099366</v>
      </c>
      <c r="O24" s="24">
        <f t="shared" si="5"/>
        <v>28.308395237302754</v>
      </c>
      <c r="P24" s="24">
        <f t="shared" si="6"/>
        <v>31.61716870659788</v>
      </c>
      <c r="Q24" t="s">
        <v>134</v>
      </c>
      <c r="R24" t="s">
        <v>119</v>
      </c>
      <c r="S24" s="58" t="s">
        <v>232</v>
      </c>
      <c r="AD24" s="37"/>
      <c r="AE24" s="37"/>
      <c r="AH24" s="37"/>
      <c r="AI24" s="37"/>
      <c r="AJ24" t="s">
        <v>218</v>
      </c>
    </row>
    <row r="25" spans="1:36" s="36" customFormat="1" ht="15" x14ac:dyDescent="0.25">
      <c r="A25">
        <v>2.16</v>
      </c>
      <c r="B25">
        <v>3.56</v>
      </c>
      <c r="C25">
        <v>3.52</v>
      </c>
      <c r="D25" s="20">
        <f t="shared" si="0"/>
        <v>2.7952748458366372E-2</v>
      </c>
      <c r="E25" s="17">
        <f>IF(OR($A25="",$B25="",$C25=""),"",A25*'MPTO_working_3-way'!$I24)</f>
        <v>2.2203779366700713</v>
      </c>
      <c r="F25" s="21">
        <f>IF(OR($A25="",$B25="",$C25=""),"",B25*'MPTO_working_3-way'!$I24)</f>
        <v>3.6595117845117842</v>
      </c>
      <c r="G25" s="22">
        <f>IF(OR($A25="",$B25="",$C25=""),"",C25*'MPTO_working_3-way'!$I24)</f>
        <v>3.6183936745734497</v>
      </c>
      <c r="H25" s="17"/>
      <c r="I25" s="21"/>
      <c r="J25" s="22"/>
      <c r="K25" s="17"/>
      <c r="L25" s="21"/>
      <c r="M25" s="22"/>
      <c r="N25" s="23">
        <f t="shared" si="4"/>
        <v>45.037377803335254</v>
      </c>
      <c r="O25" s="24">
        <f t="shared" si="5"/>
        <v>27.326049453709029</v>
      </c>
      <c r="P25" s="24">
        <f t="shared" si="6"/>
        <v>27.636572742955721</v>
      </c>
      <c r="Q25" t="s">
        <v>132</v>
      </c>
      <c r="R25" t="s">
        <v>129</v>
      </c>
      <c r="S25" s="58" t="s">
        <v>232</v>
      </c>
      <c r="AD25" s="37"/>
      <c r="AE25" s="37"/>
      <c r="AH25" s="37"/>
      <c r="AI25" s="37"/>
      <c r="AJ25" t="s">
        <v>218</v>
      </c>
    </row>
    <row r="26" spans="1:36" s="36" customFormat="1" ht="15" x14ac:dyDescent="0.25">
      <c r="A26">
        <v>6.95</v>
      </c>
      <c r="B26">
        <v>4.79</v>
      </c>
      <c r="C26">
        <v>1.47</v>
      </c>
      <c r="D26" s="20">
        <f t="shared" si="0"/>
        <v>3.2925268153250364E-2</v>
      </c>
      <c r="E26" s="17">
        <f>IF(OR($A26="",$B26="",$C26=""),"",A26*'MPTO_working_3-way'!$I25)</f>
        <v>7.1788306136650899</v>
      </c>
      <c r="F26" s="21">
        <f>IF(OR($A26="",$B26="",$C26=""),"",B26*'MPTO_working_3-way'!$I25)</f>
        <v>4.947712034454069</v>
      </c>
      <c r="G26" s="22">
        <f>IF(OR($A26="",$B26="",$C26=""),"",C26*'MPTO_working_3-way'!$I25)</f>
        <v>1.5184001441852779</v>
      </c>
      <c r="H26" s="17"/>
      <c r="I26" s="21"/>
      <c r="J26" s="22"/>
      <c r="K26" s="17"/>
      <c r="L26" s="21"/>
      <c r="M26" s="22"/>
      <c r="N26" s="23">
        <f t="shared" si="4"/>
        <v>13.929845316261874</v>
      </c>
      <c r="O26" s="24">
        <f t="shared" si="5"/>
        <v>20.211362202091863</v>
      </c>
      <c r="P26" s="24">
        <f t="shared" si="6"/>
        <v>65.858792481646276</v>
      </c>
      <c r="Q26" t="s">
        <v>118</v>
      </c>
      <c r="R26" t="s">
        <v>123</v>
      </c>
      <c r="S26" s="58" t="s">
        <v>232</v>
      </c>
      <c r="AD26" s="37"/>
      <c r="AE26" s="37"/>
      <c r="AH26" s="37"/>
      <c r="AI26" s="37"/>
      <c r="AJ26" t="s">
        <v>218</v>
      </c>
    </row>
    <row r="27" spans="1:36" s="36" customFormat="1" ht="15" x14ac:dyDescent="0.25">
      <c r="A27">
        <v>2.85</v>
      </c>
      <c r="B27">
        <v>4.05</v>
      </c>
      <c r="C27">
        <v>2.33</v>
      </c>
      <c r="D27" s="20">
        <f t="shared" si="0"/>
        <v>2.6975322585592876E-2</v>
      </c>
      <c r="E27" s="17">
        <f>IF(OR($A27="",$B27="",$C27=""),"",A27*'MPTO_working_3-way'!$I26)</f>
        <v>2.9268796693689398</v>
      </c>
      <c r="F27" s="21">
        <f>IF(OR($A27="",$B27="",$C27=""),"",B27*'MPTO_working_3-way'!$I26)</f>
        <v>4.1592500564716506</v>
      </c>
      <c r="G27" s="22">
        <f>IF(OR($A27="",$B27="",$C27=""),"",C27*'MPTO_working_3-way'!$I26)</f>
        <v>2.3928525016244313</v>
      </c>
      <c r="H27" s="17"/>
      <c r="I27" s="21"/>
      <c r="J27" s="22"/>
      <c r="K27" s="17"/>
      <c r="L27" s="21"/>
      <c r="M27" s="22"/>
      <c r="N27" s="23">
        <f t="shared" si="4"/>
        <v>34.166078314234504</v>
      </c>
      <c r="O27" s="24">
        <f t="shared" si="5"/>
        <v>24.042795850757621</v>
      </c>
      <c r="P27" s="24">
        <f t="shared" si="6"/>
        <v>41.791125835007875</v>
      </c>
      <c r="Q27" t="s">
        <v>136</v>
      </c>
      <c r="R27" t="s">
        <v>125</v>
      </c>
      <c r="S27" s="58" t="s">
        <v>232</v>
      </c>
      <c r="AD27" s="37"/>
      <c r="AE27" s="37"/>
      <c r="AH27" s="37"/>
      <c r="AI27" s="37"/>
      <c r="AJ27" t="s">
        <v>218</v>
      </c>
    </row>
    <row r="28" spans="1:36" s="36" customFormat="1" ht="15" x14ac:dyDescent="0.25">
      <c r="A28">
        <v>3.94</v>
      </c>
      <c r="B28">
        <v>4.12</v>
      </c>
      <c r="C28">
        <v>1.88</v>
      </c>
      <c r="D28" s="20">
        <f t="shared" si="0"/>
        <v>2.8440446817947773E-2</v>
      </c>
      <c r="E28" s="17">
        <f>IF(OR($A28="",$B28="",$C28=""),"",A28*'MPTO_working_3-way'!$I27)</f>
        <v>4.0520553604627141</v>
      </c>
      <c r="F28" s="21">
        <f>IF(OR($A28="",$B28="",$C28=""),"",B28*'MPTO_working_3-way'!$I27)</f>
        <v>4.2371746408899451</v>
      </c>
      <c r="G28" s="22">
        <f>IF(OR($A28="",$B28="",$C28=""),"",C28*'MPTO_working_3-way'!$I27)</f>
        <v>1.9334680400177418</v>
      </c>
      <c r="H28" s="17"/>
      <c r="I28" s="21"/>
      <c r="J28" s="22"/>
      <c r="K28" s="17"/>
      <c r="L28" s="21"/>
      <c r="M28" s="22"/>
      <c r="N28" s="23">
        <f t="shared" si="4"/>
        <v>24.67883360522023</v>
      </c>
      <c r="O28" s="24">
        <f t="shared" si="5"/>
        <v>23.600632137030995</v>
      </c>
      <c r="P28" s="24">
        <f t="shared" si="6"/>
        <v>51.720534257748781</v>
      </c>
      <c r="Q28" t="s">
        <v>128</v>
      </c>
      <c r="R28" t="s">
        <v>121</v>
      </c>
      <c r="S28" s="58" t="s">
        <v>232</v>
      </c>
      <c r="AD28" s="37"/>
      <c r="AE28" s="37"/>
      <c r="AH28" s="37"/>
      <c r="AI28" s="37"/>
      <c r="AJ28" t="s">
        <v>218</v>
      </c>
    </row>
    <row r="29" spans="1:36" s="36" customFormat="1" ht="15" x14ac:dyDescent="0.25">
      <c r="A29">
        <v>4.3099999999999996</v>
      </c>
      <c r="B29">
        <v>3.49</v>
      </c>
      <c r="C29">
        <v>1.92</v>
      </c>
      <c r="D29" s="20">
        <f t="shared" si="0"/>
        <v>3.9384846107650473E-2</v>
      </c>
      <c r="E29" s="17">
        <f>IF(OR($A29="",$B29="",$C29=""),"",A29*'MPTO_working_3-way'!$I28)</f>
        <v>4.4797486867239735</v>
      </c>
      <c r="F29" s="21">
        <f>IF(OR($A29="",$B29="",$C29=""),"",B29*'MPTO_working_3-way'!$I28)</f>
        <v>3.6274531129157004</v>
      </c>
      <c r="G29" s="22">
        <f>IF(OR($A29="",$B29="",$C29=""),"",C29*'MPTO_working_3-way'!$I28)</f>
        <v>1.9956189045266888</v>
      </c>
      <c r="H29" s="17"/>
      <c r="I29" s="21"/>
      <c r="J29" s="22"/>
      <c r="K29" s="17"/>
      <c r="L29" s="21"/>
      <c r="M29" s="22"/>
      <c r="N29" s="23">
        <f t="shared" si="4"/>
        <v>22.322680800455728</v>
      </c>
      <c r="O29" s="24">
        <f t="shared" si="5"/>
        <v>27.567551361021252</v>
      </c>
      <c r="P29" s="24">
        <f t="shared" si="6"/>
        <v>50.109767838523013</v>
      </c>
      <c r="Q29" t="s">
        <v>106</v>
      </c>
      <c r="R29" t="s">
        <v>145</v>
      </c>
      <c r="S29" s="58" t="s">
        <v>232</v>
      </c>
      <c r="AD29" s="37"/>
      <c r="AE29" s="37"/>
      <c r="AH29" s="37"/>
      <c r="AI29" s="37"/>
      <c r="AJ29" t="s">
        <v>215</v>
      </c>
    </row>
    <row r="30" spans="1:36" s="36" customFormat="1" ht="15" x14ac:dyDescent="0.25">
      <c r="A30">
        <v>1.59</v>
      </c>
      <c r="B30">
        <v>3.94</v>
      </c>
      <c r="C30">
        <v>6.25</v>
      </c>
      <c r="D30" s="20">
        <f t="shared" si="0"/>
        <v>4.273792420904754E-2</v>
      </c>
      <c r="E30" s="17">
        <f>IF(OR($A30="",$B30="",$C30=""),"",A30*'MPTO_working_3-way'!$I29)</f>
        <v>1.6579532994923856</v>
      </c>
      <c r="F30" s="21">
        <f>IF(OR($A30="",$B30="",$C30=""),"",B30*'MPTO_working_3-way'!$I29)</f>
        <v>4.1083874213836475</v>
      </c>
      <c r="G30" s="22">
        <f>IF(OR($A30="",$B30="",$C30=""),"",C30*'MPTO_working_3-way'!$I29)</f>
        <v>6.5171120263065472</v>
      </c>
      <c r="H30" s="17"/>
      <c r="I30" s="21"/>
      <c r="J30" s="22"/>
      <c r="K30" s="17"/>
      <c r="L30" s="21"/>
      <c r="M30" s="22"/>
      <c r="N30" s="23">
        <f t="shared" si="4"/>
        <v>60.315329768707556</v>
      </c>
      <c r="O30" s="24">
        <f t="shared" si="5"/>
        <v>24.340450338133252</v>
      </c>
      <c r="P30" s="24">
        <f t="shared" si="6"/>
        <v>15.344219893159202</v>
      </c>
      <c r="Q30" t="s">
        <v>183</v>
      </c>
      <c r="R30" t="s">
        <v>141</v>
      </c>
      <c r="S30" s="58" t="s">
        <v>232</v>
      </c>
      <c r="AD30" s="37"/>
      <c r="AE30" s="37"/>
      <c r="AH30" s="37"/>
      <c r="AI30" s="37"/>
      <c r="AJ30" t="s">
        <v>215</v>
      </c>
    </row>
    <row r="31" spans="1:36" s="36" customFormat="1" ht="15" x14ac:dyDescent="0.25">
      <c r="A31">
        <v>2.93</v>
      </c>
      <c r="B31">
        <v>3.16</v>
      </c>
      <c r="C31">
        <v>2.63</v>
      </c>
      <c r="D31" s="20">
        <f t="shared" si="0"/>
        <v>3.7980761412305775E-2</v>
      </c>
      <c r="E31" s="17">
        <f>IF(OR($A31="",$B31="",$C31=""),"",A31*'MPTO_working_3-way'!$I30)</f>
        <v>3.041283630938056</v>
      </c>
      <c r="F31" s="21">
        <f>IF(OR($A31="",$B31="",$C31=""),"",B31*'MPTO_working_3-way'!$I30)</f>
        <v>3.2800192060628865</v>
      </c>
      <c r="G31" s="22">
        <f>IF(OR($A31="",$B31="",$C31=""),"",C31*'MPTO_working_3-way'!$I30)</f>
        <v>2.7298894025143641</v>
      </c>
      <c r="H31" s="17"/>
      <c r="I31" s="21"/>
      <c r="J31" s="22"/>
      <c r="K31" s="17"/>
      <c r="L31" s="21"/>
      <c r="M31" s="22"/>
      <c r="N31" s="23">
        <f t="shared" si="4"/>
        <v>32.880852999940657</v>
      </c>
      <c r="O31" s="24">
        <f t="shared" si="5"/>
        <v>30.487626357539916</v>
      </c>
      <c r="P31" s="24">
        <f t="shared" si="6"/>
        <v>36.631520642519448</v>
      </c>
      <c r="Q31" t="s">
        <v>146</v>
      </c>
      <c r="R31" t="s">
        <v>147</v>
      </c>
      <c r="S31" s="58" t="s">
        <v>232</v>
      </c>
      <c r="AD31" s="37"/>
      <c r="AE31" s="37"/>
      <c r="AH31" s="37"/>
      <c r="AI31" s="37"/>
      <c r="AJ31" t="s">
        <v>215</v>
      </c>
    </row>
    <row r="32" spans="1:36" s="36" customFormat="1" ht="15" x14ac:dyDescent="0.25">
      <c r="A32">
        <v>7.34</v>
      </c>
      <c r="B32">
        <v>3.54</v>
      </c>
      <c r="C32">
        <v>1.56</v>
      </c>
      <c r="D32" s="20">
        <f t="shared" si="0"/>
        <v>5.9751298748204507E-2</v>
      </c>
      <c r="E32" s="17">
        <f>IF(OR($A32="",$B32="",$C32=""),"",A32*'MPTO_working_3-way'!$I31)</f>
        <v>7.7785745328118212</v>
      </c>
      <c r="F32" s="21">
        <f>IF(OR($A32="",$B32="",$C32=""),"",B32*'MPTO_working_3-way'!$I31)</f>
        <v>3.7515195975686439</v>
      </c>
      <c r="G32" s="22">
        <f>IF(OR($A32="",$B32="",$C32=""),"",C32*'MPTO_working_3-way'!$I31)</f>
        <v>1.6532120260471992</v>
      </c>
      <c r="H32" s="17"/>
      <c r="I32" s="21"/>
      <c r="J32" s="22"/>
      <c r="K32" s="17"/>
      <c r="L32" s="21"/>
      <c r="M32" s="22"/>
      <c r="N32" s="23">
        <f t="shared" si="4"/>
        <v>12.855825907198925</v>
      </c>
      <c r="O32" s="24">
        <f t="shared" si="5"/>
        <v>26.655865016621505</v>
      </c>
      <c r="P32" s="24">
        <f t="shared" si="6"/>
        <v>60.488309076179561</v>
      </c>
      <c r="Q32" t="s">
        <v>150</v>
      </c>
      <c r="R32" t="s">
        <v>207</v>
      </c>
      <c r="S32" s="58" t="s">
        <v>232</v>
      </c>
      <c r="AD32" s="37"/>
      <c r="AE32" s="37"/>
      <c r="AH32" s="37"/>
      <c r="AI32" s="37"/>
      <c r="AJ32" t="s">
        <v>216</v>
      </c>
    </row>
    <row r="33" spans="1:36" s="36" customFormat="1" ht="15" x14ac:dyDescent="0.25">
      <c r="A33">
        <v>1.97</v>
      </c>
      <c r="B33">
        <v>3.19</v>
      </c>
      <c r="C33">
        <v>4.24</v>
      </c>
      <c r="D33" s="20">
        <f t="shared" si="0"/>
        <v>5.6942893626194646E-2</v>
      </c>
      <c r="E33" s="17">
        <f>IF(OR($A33="",$B33="",$C33=""),"",A33*'MPTO_working_3-way'!$I32)</f>
        <v>2.0821775004436036</v>
      </c>
      <c r="F33" s="21">
        <f>IF(OR($A33="",$B33="",$C33=""),"",B33*'MPTO_working_3-way'!$I32)</f>
        <v>3.3716478306675608</v>
      </c>
      <c r="G33" s="22">
        <f>IF(OR($A33="",$B33="",$C33=""),"",C33*'MPTO_working_3-way'!$I32)</f>
        <v>4.4814378689750658</v>
      </c>
      <c r="H33" s="17"/>
      <c r="I33" s="21"/>
      <c r="J33" s="22"/>
      <c r="K33" s="17"/>
      <c r="L33" s="21"/>
      <c r="M33" s="22"/>
      <c r="N33" s="23">
        <f t="shared" si="4"/>
        <v>48.026645172515408</v>
      </c>
      <c r="O33" s="24">
        <f t="shared" si="5"/>
        <v>29.65908808459416</v>
      </c>
      <c r="P33" s="24">
        <f t="shared" si="6"/>
        <v>22.314266742890414</v>
      </c>
      <c r="Q33" t="s">
        <v>206</v>
      </c>
      <c r="R33" t="s">
        <v>153</v>
      </c>
      <c r="S33" s="58" t="s">
        <v>232</v>
      </c>
      <c r="AD33" s="37"/>
      <c r="AE33" s="37"/>
      <c r="AH33" s="37"/>
      <c r="AI33" s="37"/>
      <c r="AJ33" t="s">
        <v>216</v>
      </c>
    </row>
    <row r="34" spans="1:36" s="36" customFormat="1" ht="15" x14ac:dyDescent="0.25">
      <c r="A34">
        <v>1.24</v>
      </c>
      <c r="B34">
        <v>6.32</v>
      </c>
      <c r="C34">
        <v>13.93</v>
      </c>
      <c r="D34" s="20">
        <f t="shared" si="0"/>
        <v>3.6466969977930308E-2</v>
      </c>
      <c r="E34" s="17">
        <f>IF(OR($A34="",$B34="",$C34=""),"",A34*'MPTO_working_3-way'!$I33)</f>
        <v>1.2852190427726335</v>
      </c>
      <c r="F34" s="21">
        <f>IF(OR($A34="",$B34="",$C34=""),"",B34*'MPTO_working_3-way'!$I33)</f>
        <v>6.5504712502605198</v>
      </c>
      <c r="G34" s="22">
        <f>IF(OR($A34="",$B34="",$C34=""),"",C34*'MPTO_working_3-way'!$I33)</f>
        <v>14.437984891792569</v>
      </c>
      <c r="H34" s="17"/>
      <c r="I34" s="21"/>
      <c r="J34" s="22"/>
      <c r="K34" s="17"/>
      <c r="L34" s="21"/>
      <c r="M34" s="22"/>
      <c r="N34" s="23">
        <f t="shared" si="4"/>
        <v>77.807748463069473</v>
      </c>
      <c r="O34" s="24">
        <f t="shared" si="5"/>
        <v>15.26607723009591</v>
      </c>
      <c r="P34" s="24">
        <f t="shared" si="6"/>
        <v>6.9261743068346124</v>
      </c>
      <c r="Q34" t="s">
        <v>210</v>
      </c>
      <c r="R34" t="s">
        <v>213</v>
      </c>
      <c r="S34" s="58" t="s">
        <v>232</v>
      </c>
      <c r="AD34" s="37"/>
      <c r="AE34" s="37"/>
      <c r="AH34" s="37"/>
      <c r="AI34" s="37"/>
      <c r="AJ34" t="s">
        <v>221</v>
      </c>
    </row>
    <row r="35" spans="1:36" s="36" customFormat="1" ht="15" x14ac:dyDescent="0.25">
      <c r="A35">
        <v>4.38</v>
      </c>
      <c r="B35">
        <v>4.0999999999999996</v>
      </c>
      <c r="C35">
        <v>1.79</v>
      </c>
      <c r="D35" s="20">
        <f t="shared" si="0"/>
        <v>3.0872159184590187E-2</v>
      </c>
      <c r="E35" s="17">
        <f>IF(OR($A35="",$B35="",$C35=""),"",A35*'MPTO_working_3-way'!$I34)</f>
        <v>4.5152200572285048</v>
      </c>
      <c r="F35" s="21">
        <f>IF(OR($A35="",$B35="",$C35=""),"",B35*'MPTO_working_3-way'!$I34)</f>
        <v>4.2265758526568193</v>
      </c>
      <c r="G35" s="22">
        <f>IF(OR($A35="",$B35="",$C35=""),"",C35*'MPTO_working_3-way'!$I34)</f>
        <v>1.8452611649404165</v>
      </c>
      <c r="H35" s="17"/>
      <c r="I35" s="21"/>
      <c r="J35" s="22"/>
      <c r="K35" s="17"/>
      <c r="L35" s="21"/>
      <c r="M35" s="22"/>
      <c r="N35" s="23">
        <f t="shared" si="4"/>
        <v>22.147314800284878</v>
      </c>
      <c r="O35" s="24">
        <f t="shared" si="5"/>
        <v>23.659814347621406</v>
      </c>
      <c r="P35" s="24">
        <f t="shared" si="6"/>
        <v>54.192870852093719</v>
      </c>
      <c r="Q35" t="s">
        <v>214</v>
      </c>
      <c r="R35" t="s">
        <v>190</v>
      </c>
      <c r="S35" s="58" t="s">
        <v>232</v>
      </c>
      <c r="AD35" s="37"/>
      <c r="AE35" s="37"/>
      <c r="AH35" s="37"/>
      <c r="AI35" s="37"/>
      <c r="AJ35" t="s">
        <v>221</v>
      </c>
    </row>
    <row r="36" spans="1:36" s="36" customFormat="1" ht="15" x14ac:dyDescent="0.25">
      <c r="A36">
        <v>1.88</v>
      </c>
      <c r="B36">
        <v>3.95</v>
      </c>
      <c r="C36">
        <v>4.12</v>
      </c>
      <c r="D36" s="20">
        <f t="shared" si="0"/>
        <v>2.779789718098824E-2</v>
      </c>
      <c r="E36" s="17">
        <f>IF(OR($A36="",$B36="",$C36=""),"",A36*'MPTO_working_3-way'!$I35)</f>
        <v>1.9322600467002577</v>
      </c>
      <c r="F36" s="21">
        <f>IF(OR($A36="",$B36="",$C36=""),"",B36*'MPTO_working_3-way'!$I35)</f>
        <v>4.0598016938649035</v>
      </c>
      <c r="G36" s="22">
        <f>IF(OR($A36="",$B36="",$C36=""),"",C36*'MPTO_working_3-way'!$I35)</f>
        <v>4.2345273363856712</v>
      </c>
      <c r="H36" s="17"/>
      <c r="I36" s="21"/>
      <c r="J36" s="22"/>
      <c r="K36" s="17"/>
      <c r="L36" s="21"/>
      <c r="M36" s="22"/>
      <c r="N36" s="23">
        <f t="shared" si="4"/>
        <v>51.752868445823907</v>
      </c>
      <c r="O36" s="24">
        <f t="shared" si="5"/>
        <v>24.631744981809859</v>
      </c>
      <c r="P36" s="24">
        <f t="shared" si="6"/>
        <v>23.615386572366248</v>
      </c>
      <c r="Q36" t="s">
        <v>195</v>
      </c>
      <c r="R36" t="s">
        <v>196</v>
      </c>
      <c r="S36" s="58" t="s">
        <v>232</v>
      </c>
      <c r="AD36" s="37"/>
      <c r="AE36" s="37"/>
      <c r="AH36" s="37"/>
      <c r="AI36" s="37"/>
      <c r="AJ36" t="s">
        <v>221</v>
      </c>
    </row>
    <row r="37" spans="1:36" s="36" customFormat="1" ht="15" x14ac:dyDescent="0.25">
      <c r="A37">
        <v>1.41</v>
      </c>
      <c r="B37">
        <v>4.82</v>
      </c>
      <c r="C37">
        <v>8.52</v>
      </c>
      <c r="D37" s="20">
        <f t="shared" si="0"/>
        <v>3.4059629842857486E-2</v>
      </c>
      <c r="E37" s="17">
        <f>IF(OR($A37="",$B37="",$C37=""),"",A37*'MPTO_working_3-way'!$I36)</f>
        <v>1.458024078078429</v>
      </c>
      <c r="F37" s="21">
        <f>IF(OR($A37="",$B37="",$C37=""),"",B37*'MPTO_working_3-way'!$I36)</f>
        <v>4.9841674158425731</v>
      </c>
      <c r="G37" s="22">
        <f>IF(OR($A37="",$B37="",$C37=""),"",C37*'MPTO_working_3-way'!$I36)</f>
        <v>8.8101880462611462</v>
      </c>
      <c r="H37" s="17"/>
      <c r="I37" s="21"/>
      <c r="J37" s="22"/>
      <c r="K37" s="17"/>
      <c r="L37" s="21"/>
      <c r="M37" s="22"/>
      <c r="N37" s="23">
        <f t="shared" si="4"/>
        <v>68.585972964035562</v>
      </c>
      <c r="O37" s="24">
        <f t="shared" si="5"/>
        <v>20.063531510226166</v>
      </c>
      <c r="P37" s="24">
        <f t="shared" si="6"/>
        <v>11.350495525738278</v>
      </c>
      <c r="Q37" t="s">
        <v>197</v>
      </c>
      <c r="R37" t="s">
        <v>194</v>
      </c>
      <c r="S37" s="58" t="s">
        <v>232</v>
      </c>
      <c r="AD37" s="37"/>
      <c r="AE37" s="37"/>
      <c r="AH37" s="37"/>
      <c r="AI37" s="37"/>
      <c r="AJ37" t="s">
        <v>221</v>
      </c>
    </row>
    <row r="38" spans="1:36" s="36" customFormat="1" ht="15" x14ac:dyDescent="0.25">
      <c r="A38">
        <v>2.15</v>
      </c>
      <c r="B38">
        <v>3.77</v>
      </c>
      <c r="C38">
        <v>3.36</v>
      </c>
      <c r="D38" s="20">
        <f t="shared" si="0"/>
        <v>2.7987316078735613E-2</v>
      </c>
      <c r="E38" s="17">
        <f>IF(OR($A38="",$B38="",$C38=""),"",A38*'MPTO_working_3-way'!$I37)</f>
        <v>2.2101727295692815</v>
      </c>
      <c r="F38" s="21">
        <f>IF(OR($A38="",$B38="",$C38=""),"",B38*'MPTO_working_3-way'!$I37)</f>
        <v>3.8755121816168332</v>
      </c>
      <c r="G38" s="22">
        <f>IF(OR($A38="",$B38="",$C38=""),"",C38*'MPTO_working_3-way'!$I37)</f>
        <v>3.4540373820245516</v>
      </c>
      <c r="H38" s="17"/>
      <c r="I38" s="21"/>
      <c r="J38" s="22"/>
      <c r="K38" s="17"/>
      <c r="L38" s="21"/>
      <c r="M38" s="22"/>
      <c r="N38" s="23">
        <f t="shared" si="4"/>
        <v>45.245332485614369</v>
      </c>
      <c r="O38" s="24">
        <f t="shared" si="5"/>
        <v>25.803041072697852</v>
      </c>
      <c r="P38" s="24">
        <f t="shared" si="6"/>
        <v>28.951626441687768</v>
      </c>
      <c r="Q38" t="s">
        <v>189</v>
      </c>
      <c r="R38" t="s">
        <v>192</v>
      </c>
      <c r="S38" s="58" t="s">
        <v>232</v>
      </c>
      <c r="AD38" s="37"/>
      <c r="AE38" s="37"/>
      <c r="AH38" s="37"/>
      <c r="AI38" s="37"/>
      <c r="AJ38" t="s">
        <v>221</v>
      </c>
    </row>
    <row r="39" spans="1:36" s="36" customFormat="1" ht="15" x14ac:dyDescent="0.25">
      <c r="A39">
        <v>6.39</v>
      </c>
      <c r="B39">
        <v>4.62</v>
      </c>
      <c r="C39">
        <v>1.52</v>
      </c>
      <c r="D39" s="20">
        <f t="shared" si="0"/>
        <v>3.0839475984027587E-2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212</v>
      </c>
      <c r="R39" t="s">
        <v>209</v>
      </c>
      <c r="S39" s="58" t="s">
        <v>232</v>
      </c>
      <c r="AD39" s="37"/>
      <c r="AE39" s="37"/>
      <c r="AH39" s="37"/>
      <c r="AI39" s="37"/>
      <c r="AJ39" t="s">
        <v>221</v>
      </c>
    </row>
    <row r="40" spans="1:36" s="36" customFormat="1" ht="15" x14ac:dyDescent="0.25">
      <c r="A40">
        <v>6.99</v>
      </c>
      <c r="B40">
        <v>4.96</v>
      </c>
      <c r="C40">
        <v>1.45</v>
      </c>
      <c r="D40" s="20">
        <f t="shared" si="0"/>
        <v>3.4329592091673966E-2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193</v>
      </c>
      <c r="R40" t="s">
        <v>188</v>
      </c>
      <c r="S40" s="58" t="s">
        <v>232</v>
      </c>
      <c r="AD40" s="37"/>
      <c r="AE40" s="37"/>
      <c r="AH40" s="37"/>
      <c r="AI40" s="37"/>
      <c r="AJ40" t="s">
        <v>221</v>
      </c>
    </row>
    <row r="41" spans="1:36" s="36" customFormat="1" ht="15" x14ac:dyDescent="0.25">
      <c r="A41">
        <v>2.62</v>
      </c>
      <c r="B41">
        <v>3.41</v>
      </c>
      <c r="C41">
        <v>2.84</v>
      </c>
      <c r="D41" s="20">
        <f t="shared" si="0"/>
        <v>2.7047197334124418E-2</v>
      </c>
      <c r="E41" s="17">
        <f>IF(OR($A41="",$B41="",$C41=""),"",A41*'MPTO_working_3-way'!$I40)</f>
        <v>2.7007994270781523</v>
      </c>
      <c r="F41" s="21">
        <f>IF(OR($A41="",$B41="",$C41=""),"",B41*'MPTO_working_3-way'!$I40)</f>
        <v>3.515162613105534</v>
      </c>
      <c r="G41" s="22">
        <f>IF(OR($A41="",$B41="",$C41=""),"",C41*'MPTO_working_3-way'!$I40)</f>
        <v>2.9275841117946384</v>
      </c>
      <c r="H41" s="17"/>
      <c r="I41" s="21"/>
      <c r="J41" s="22"/>
      <c r="K41" s="17"/>
      <c r="L41" s="21"/>
      <c r="M41" s="22"/>
      <c r="N41" s="23">
        <f t="shared" si="4"/>
        <v>37.026074205067701</v>
      </c>
      <c r="O41" s="24">
        <f t="shared" si="5"/>
        <v>28.448186046122398</v>
      </c>
      <c r="P41" s="24">
        <f t="shared" si="6"/>
        <v>34.157857189182174</v>
      </c>
      <c r="Q41" t="s">
        <v>191</v>
      </c>
      <c r="R41" t="s">
        <v>211</v>
      </c>
      <c r="S41" s="58" t="s">
        <v>232</v>
      </c>
      <c r="AD41" s="37"/>
      <c r="AE41" s="37"/>
      <c r="AH41" s="37"/>
      <c r="AI41" s="37"/>
      <c r="AJ41" t="s">
        <v>221</v>
      </c>
    </row>
    <row r="42" spans="1:36" s="36" customFormat="1" ht="15" x14ac:dyDescent="0.25">
      <c r="A42">
        <v>1.86</v>
      </c>
      <c r="B42">
        <v>3.77</v>
      </c>
      <c r="C42">
        <v>4.09</v>
      </c>
      <c r="D42" s="20">
        <f t="shared" si="0"/>
        <v>4.738517549818333E-2</v>
      </c>
      <c r="E42" s="17">
        <f>IF(OR($A42="",$B42="",$C42=""),"",A42*'MPTO_working_3-way'!$I41)</f>
        <v>1.9238530412905137</v>
      </c>
      <c r="F42" s="21">
        <f>IF(OR($A42="",$B42="",$C42=""),"",B42*'MPTO_working_3-way'!$I41)</f>
        <v>3.8994225621856109</v>
      </c>
      <c r="G42" s="22">
        <f>IF(OR($A42="",$B42="",$C42=""),"",C42*'MPTO_working_3-way'!$I41)</f>
        <v>4.2304080316549459</v>
      </c>
      <c r="H42" s="17"/>
      <c r="I42" s="21"/>
      <c r="J42" s="22"/>
      <c r="K42" s="17"/>
      <c r="L42" s="21"/>
      <c r="M42" s="22"/>
      <c r="N42" s="23">
        <f t="shared" si="4"/>
        <v>51.97902222974389</v>
      </c>
      <c r="O42" s="24">
        <f t="shared" si="5"/>
        <v>25.644822638547382</v>
      </c>
      <c r="P42" s="24">
        <f t="shared" si="6"/>
        <v>23.638381747511897</v>
      </c>
      <c r="Q42" t="s">
        <v>198</v>
      </c>
      <c r="R42" t="s">
        <v>202</v>
      </c>
      <c r="S42" s="58" t="s">
        <v>232</v>
      </c>
      <c r="AD42" s="37"/>
      <c r="AE42" s="37"/>
      <c r="AH42" s="37"/>
      <c r="AI42" s="37"/>
      <c r="AJ42" t="s">
        <v>220</v>
      </c>
    </row>
    <row r="43" spans="1:36" s="36" customFormat="1" ht="15" x14ac:dyDescent="0.25">
      <c r="A43">
        <v>1.46</v>
      </c>
      <c r="B43">
        <v>4.66</v>
      </c>
      <c r="C43">
        <v>6.54</v>
      </c>
      <c r="D43" s="20">
        <f t="shared" si="0"/>
        <v>5.242898030418508E-2</v>
      </c>
      <c r="E43" s="17">
        <f>IF(OR($A43="",$B43="",$C43=""),"",A43*'MPTO_working_3-way'!$I42)</f>
        <v>1.4994889081078215</v>
      </c>
      <c r="F43" s="21">
        <f>IF(OR($A43="",$B43="",$C43=""),"",B43*'MPTO_working_3-way'!$I42)</f>
        <v>4.7860399395770203</v>
      </c>
      <c r="G43" s="22">
        <f>IF(OR($A43="",$B43="",$C43=""),"",C43*'MPTO_working_3-way'!$I42)</f>
        <v>6.716888670565174</v>
      </c>
      <c r="H43" s="17"/>
      <c r="I43" s="21"/>
      <c r="J43" s="22"/>
      <c r="K43" s="17"/>
      <c r="L43" s="21"/>
      <c r="M43" s="22"/>
      <c r="N43" s="23">
        <f t="shared" si="4"/>
        <v>66.689389604214028</v>
      </c>
      <c r="O43" s="24">
        <f t="shared" si="5"/>
        <v>20.894100605612117</v>
      </c>
      <c r="P43" s="24">
        <f t="shared" si="6"/>
        <v>14.887845385650225</v>
      </c>
      <c r="Q43" t="s">
        <v>199</v>
      </c>
      <c r="R43" t="s">
        <v>201</v>
      </c>
      <c r="S43" s="58" t="s">
        <v>232</v>
      </c>
      <c r="AD43" s="37"/>
      <c r="AE43" s="37"/>
      <c r="AH43" s="37"/>
      <c r="AI43" s="37"/>
      <c r="AJ43" t="s">
        <v>220</v>
      </c>
    </row>
    <row r="44" spans="1:36" s="36" customFormat="1" ht="15" x14ac:dyDescent="0.25">
      <c r="A44">
        <v>1.97</v>
      </c>
      <c r="B44">
        <v>3.62</v>
      </c>
      <c r="C44">
        <v>4.0599999999999996</v>
      </c>
      <c r="D44" s="20">
        <f t="shared" si="0"/>
        <v>3.0162725839833371E-2</v>
      </c>
      <c r="E44" s="17">
        <f>IF(OR($A44="",$B44="",$C44=""),"",A44*'MPTO_working_3-way'!$I43)</f>
        <v>2.0633487957314212</v>
      </c>
      <c r="F44" s="21">
        <f>IF(OR($A44="",$B44="",$C44=""),"",B44*'MPTO_working_3-way'!$I43)</f>
        <v>3.7915343353034237</v>
      </c>
      <c r="G44" s="22">
        <f>IF(OR($A44="",$B44="",$C44=""),"",C44*'MPTO_working_3-way'!$I43)</f>
        <v>4.2523838125226243</v>
      </c>
      <c r="H44" s="17"/>
      <c r="I44" s="21"/>
      <c r="J44" s="22"/>
      <c r="K44" s="17"/>
      <c r="L44" s="21"/>
      <c r="M44" s="22"/>
      <c r="N44" s="23">
        <f t="shared" si="4"/>
        <v>48.464903368192644</v>
      </c>
      <c r="O44" s="24">
        <f t="shared" si="5"/>
        <v>26.374546860591025</v>
      </c>
      <c r="P44" s="24">
        <f t="shared" si="6"/>
        <v>23.516221585058993</v>
      </c>
      <c r="Q44" t="s">
        <v>230</v>
      </c>
      <c r="R44" t="s">
        <v>99</v>
      </c>
      <c r="S44" s="58" t="s">
        <v>232</v>
      </c>
      <c r="AD44" s="37"/>
      <c r="AE44" s="37"/>
      <c r="AH44" s="37"/>
      <c r="AI44" s="37"/>
      <c r="AJ44" t="s">
        <v>100</v>
      </c>
    </row>
    <row r="45" spans="1:36" s="36" customFormat="1" ht="15" x14ac:dyDescent="0.25">
      <c r="A45">
        <v>2.35</v>
      </c>
      <c r="B45">
        <v>3.05</v>
      </c>
      <c r="C45">
        <v>3.44</v>
      </c>
      <c r="D45" s="20">
        <f t="shared" si="0"/>
        <v>4.4098441771238228E-2</v>
      </c>
      <c r="E45" s="17">
        <f>IF(OR($A45="",$B45="",$C45=""),"",A45*'MPTO_working_3-way'!$I44)</f>
        <v>2.473208103714835</v>
      </c>
      <c r="F45" s="21">
        <f>IF(OR($A45="",$B45="",$C45=""),"",B45*'MPTO_working_3-way'!$I44)</f>
        <v>3.2099083899277643</v>
      </c>
      <c r="G45" s="22">
        <f>IF(OR($A45="",$B45="",$C45=""),"",C45*'MPTO_working_3-way'!$I44)</f>
        <v>3.6203556922463966</v>
      </c>
      <c r="H45" s="17"/>
      <c r="I45" s="21"/>
      <c r="J45" s="22"/>
      <c r="K45" s="17"/>
      <c r="L45" s="21"/>
      <c r="M45" s="22"/>
      <c r="N45" s="23">
        <f t="shared" si="4"/>
        <v>40.433314062733707</v>
      </c>
      <c r="O45" s="24">
        <f t="shared" si="5"/>
        <v>31.153537064729253</v>
      </c>
      <c r="P45" s="24">
        <f t="shared" si="6"/>
        <v>27.621595362623317</v>
      </c>
      <c r="Q45" t="s">
        <v>82</v>
      </c>
      <c r="R45" t="s">
        <v>94</v>
      </c>
      <c r="S45" s="58" t="s">
        <v>233</v>
      </c>
      <c r="AD45" s="37"/>
      <c r="AE45" s="37"/>
      <c r="AH45" s="37"/>
      <c r="AI45" s="37"/>
      <c r="AJ45" t="s">
        <v>80</v>
      </c>
    </row>
    <row r="46" spans="1:36" s="36" customFormat="1" ht="15" x14ac:dyDescent="0.25">
      <c r="A46">
        <v>2.27</v>
      </c>
      <c r="B46">
        <v>3.64</v>
      </c>
      <c r="C46">
        <v>3.03</v>
      </c>
      <c r="D46" s="20">
        <f t="shared" si="0"/>
        <v>4.5286912386838241E-2</v>
      </c>
      <c r="E46" s="17">
        <f>IF(OR($A46="",$B46="",$C46=""),"",A46*'MPTO_working_3-way'!$I45)</f>
        <v>2.338469387656422</v>
      </c>
      <c r="F46" s="21">
        <f>IF(OR($A46="",$B46="",$C46=""),"",B46*'MPTO_working_3-way'!$I45)</f>
        <v>3.7497923220569938</v>
      </c>
      <c r="G46" s="22">
        <f>IF(OR($A46="",$B46="",$C46=""),"",C46*'MPTO_working_3-way'!$I45)</f>
        <v>3.1213930592946948</v>
      </c>
      <c r="H46" s="17"/>
      <c r="I46" s="21"/>
      <c r="J46" s="22"/>
      <c r="K46" s="17"/>
      <c r="L46" s="21"/>
      <c r="M46" s="22"/>
      <c r="N46" s="23">
        <f t="shared" si="4"/>
        <v>42.763014357959356</v>
      </c>
      <c r="O46" s="24">
        <f t="shared" si="5"/>
        <v>26.668143569386743</v>
      </c>
      <c r="P46" s="24">
        <f t="shared" si="6"/>
        <v>32.036977753322695</v>
      </c>
      <c r="Q46" t="s">
        <v>78</v>
      </c>
      <c r="R46" t="s">
        <v>88</v>
      </c>
      <c r="S46" s="58" t="s">
        <v>233</v>
      </c>
      <c r="AD46" s="37"/>
      <c r="AE46" s="37"/>
      <c r="AH46" s="37"/>
      <c r="AI46" s="37"/>
      <c r="AJ46" t="s">
        <v>80</v>
      </c>
    </row>
    <row r="47" spans="1:36" s="36" customFormat="1" ht="15" x14ac:dyDescent="0.25">
      <c r="A47">
        <v>2.82</v>
      </c>
      <c r="B47">
        <v>2.95</v>
      </c>
      <c r="C47">
        <v>2.86</v>
      </c>
      <c r="D47" s="20">
        <f t="shared" si="0"/>
        <v>4.3243329575821665E-2</v>
      </c>
      <c r="E47" s="17">
        <f>IF(OR($A47="",$B47="",$C47=""),"",A47*'MPTO_working_3-way'!$I46)</f>
        <v>2.9443576057948917</v>
      </c>
      <c r="F47" s="21">
        <f>IF(OR($A47="",$B47="",$C47=""),"",B47*'MPTO_working_3-way'!$I46)</f>
        <v>3.080090403225153</v>
      </c>
      <c r="G47" s="22">
        <f>IF(OR($A47="",$B47="",$C47=""),"",C47*'MPTO_working_3-way'!$I46)</f>
        <v>2.9861215434657411</v>
      </c>
      <c r="H47" s="17"/>
      <c r="I47" s="21"/>
      <c r="J47" s="22"/>
      <c r="K47" s="17"/>
      <c r="L47" s="21"/>
      <c r="M47" s="22"/>
      <c r="N47" s="23">
        <f t="shared" si="4"/>
        <v>33.963265808197534</v>
      </c>
      <c r="O47" s="24">
        <f t="shared" si="5"/>
        <v>32.466579518344759</v>
      </c>
      <c r="P47" s="24">
        <f t="shared" si="6"/>
        <v>33.488255097593374</v>
      </c>
      <c r="Q47" t="s">
        <v>83</v>
      </c>
      <c r="R47" t="s">
        <v>81</v>
      </c>
      <c r="S47" s="58" t="s">
        <v>233</v>
      </c>
      <c r="AD47" s="37"/>
      <c r="AE47" s="37"/>
      <c r="AH47" s="37"/>
      <c r="AI47" s="37"/>
      <c r="AJ47" t="s">
        <v>80</v>
      </c>
    </row>
    <row r="48" spans="1:36" s="36" customFormat="1" ht="15" x14ac:dyDescent="0.25">
      <c r="A48">
        <v>1.83</v>
      </c>
      <c r="B48">
        <v>3.51</v>
      </c>
      <c r="C48">
        <v>4.67</v>
      </c>
      <c r="D48" s="20">
        <f t="shared" si="0"/>
        <v>4.5481134644612675E-2</v>
      </c>
      <c r="E48" s="17">
        <f>IF(OR($A48="",$B48="",$C48=""),"",A48*'MPTO_working_3-way'!$I47)</f>
        <v>1.9128750496679141</v>
      </c>
      <c r="F48" s="21">
        <f>IF(OR($A48="",$B48="",$C48=""),"",B48*'MPTO_working_3-way'!$I47)</f>
        <v>3.6689570624778018</v>
      </c>
      <c r="G48" s="22">
        <f>IF(OR($A48="",$B48="",$C48=""),"",C48*'MPTO_working_3-way'!$I47)</f>
        <v>4.8814898808465346</v>
      </c>
      <c r="H48" s="17"/>
      <c r="I48" s="21"/>
      <c r="J48" s="22"/>
      <c r="K48" s="17"/>
      <c r="L48" s="21"/>
      <c r="M48" s="22"/>
      <c r="N48" s="23">
        <f t="shared" si="4"/>
        <v>52.27732988485608</v>
      </c>
      <c r="O48" s="24">
        <f t="shared" si="5"/>
        <v>27.255701905779667</v>
      </c>
      <c r="P48" s="24">
        <f t="shared" si="6"/>
        <v>20.48554896986866</v>
      </c>
      <c r="Q48" t="s">
        <v>223</v>
      </c>
      <c r="R48" t="s">
        <v>225</v>
      </c>
      <c r="S48" s="58" t="s">
        <v>233</v>
      </c>
      <c r="AD48" s="37"/>
      <c r="AE48" s="37"/>
      <c r="AH48" s="37"/>
      <c r="AI48" s="37"/>
      <c r="AJ48" t="s">
        <v>80</v>
      </c>
    </row>
    <row r="49" spans="1:36" s="36" customFormat="1" ht="15" x14ac:dyDescent="0.25">
      <c r="A49">
        <v>1.5</v>
      </c>
      <c r="B49">
        <v>4.87</v>
      </c>
      <c r="C49">
        <v>6.27</v>
      </c>
      <c r="D49" s="20">
        <f t="shared" si="0"/>
        <v>3.1495108875418065E-2</v>
      </c>
      <c r="E49" s="17">
        <f>IF(OR($A49="",$B49="",$C49=""),"",A49*'MPTO_working_3-way'!$I48)</f>
        <v>1.5648649943637325</v>
      </c>
      <c r="F49" s="21">
        <f>IF(OR($A49="",$B49="",$C49=""),"",B49*'MPTO_working_3-way'!$I48)</f>
        <v>5.0805950150342518</v>
      </c>
      <c r="G49" s="22">
        <f>IF(OR($A49="",$B49="",$C49=""),"",C49*'MPTO_working_3-way'!$I48)</f>
        <v>6.5411356764404012</v>
      </c>
      <c r="H49" s="17"/>
      <c r="I49" s="21"/>
      <c r="J49" s="22"/>
      <c r="K49" s="17"/>
      <c r="L49" s="21"/>
      <c r="M49" s="22"/>
      <c r="N49" s="23">
        <f t="shared" si="4"/>
        <v>63.903276231608451</v>
      </c>
      <c r="O49" s="24">
        <f t="shared" si="5"/>
        <v>19.682733952240795</v>
      </c>
      <c r="P49" s="24">
        <f t="shared" si="6"/>
        <v>15.287865127179057</v>
      </c>
      <c r="Q49" t="s">
        <v>162</v>
      </c>
      <c r="R49" t="s">
        <v>163</v>
      </c>
      <c r="S49" s="58" t="s">
        <v>233</v>
      </c>
      <c r="AD49" s="37"/>
      <c r="AE49" s="37"/>
      <c r="AH49" s="37"/>
      <c r="AI49" s="37"/>
      <c r="AJ49" t="s">
        <v>217</v>
      </c>
    </row>
    <row r="50" spans="1:36" s="36" customFormat="1" ht="15" x14ac:dyDescent="0.25">
      <c r="A50">
        <v>1.47</v>
      </c>
      <c r="B50">
        <v>4.8600000000000003</v>
      </c>
      <c r="C50">
        <v>6.96</v>
      </c>
      <c r="D50" s="20">
        <f t="shared" si="0"/>
        <v>2.9711586635505549E-2</v>
      </c>
      <c r="E50" s="17">
        <f>IF(OR($A50="",$B50="",$C50=""),"",A50*'MPTO_working_3-way'!$I49)</f>
        <v>1.5368572679275807</v>
      </c>
      <c r="F50" s="21">
        <f>IF(OR($A50="",$B50="",$C50=""),"",B50*'MPTO_working_3-way'!$I49)</f>
        <v>5.0810383143728179</v>
      </c>
      <c r="G50" s="22">
        <f>IF(OR($A50="",$B50="",$C50=""),"",C50*'MPTO_working_3-way'!$I49)</f>
        <v>7.2765486971265041</v>
      </c>
      <c r="H50" s="17"/>
      <c r="I50" s="21"/>
      <c r="J50" s="22"/>
      <c r="K50" s="17"/>
      <c r="L50" s="21"/>
      <c r="M50" s="22"/>
      <c r="N50" s="23">
        <f t="shared" si="4"/>
        <v>65.067851183635213</v>
      </c>
      <c r="O50" s="24">
        <f t="shared" si="5"/>
        <v>19.681016716037806</v>
      </c>
      <c r="P50" s="24">
        <f t="shared" si="6"/>
        <v>13.742778913785022</v>
      </c>
      <c r="Q50" t="s">
        <v>113</v>
      </c>
      <c r="R50" t="s">
        <v>114</v>
      </c>
      <c r="S50" s="58" t="s">
        <v>233</v>
      </c>
      <c r="AD50" s="37"/>
      <c r="AE50" s="37"/>
      <c r="AH50" s="37"/>
      <c r="AI50" s="37"/>
      <c r="AJ50" t="s">
        <v>217</v>
      </c>
    </row>
    <row r="51" spans="1:36" s="36" customFormat="1" ht="15" x14ac:dyDescent="0.25">
      <c r="A51">
        <v>1.94</v>
      </c>
      <c r="B51">
        <v>3.83</v>
      </c>
      <c r="C51">
        <v>3.96</v>
      </c>
      <c r="D51" s="20">
        <f t="shared" si="0"/>
        <v>2.9085775795151037E-2</v>
      </c>
      <c r="E51" s="17">
        <f>IF(OR($A51="",$B51="",$C51=""),"",A51*'MPTO_working_3-way'!$I50)</f>
        <v>2.0011005112183109</v>
      </c>
      <c r="F51" s="21">
        <f>IF(OR($A51="",$B51="",$C51=""),"",B51*'MPTO_working_3-way'!$I50)</f>
        <v>3.9506262669928511</v>
      </c>
      <c r="G51" s="22">
        <f>IF(OR($A51="",$B51="",$C51=""),"",C51*'MPTO_working_3-way'!$I50)</f>
        <v>4.0847206311466557</v>
      </c>
      <c r="H51" s="17"/>
      <c r="I51" s="21"/>
      <c r="J51" s="22"/>
      <c r="K51" s="17"/>
      <c r="L51" s="21"/>
      <c r="M51" s="22"/>
      <c r="N51" s="23">
        <f t="shared" si="4"/>
        <v>49.972502350278226</v>
      </c>
      <c r="O51" s="24">
        <f t="shared" si="5"/>
        <v>25.312442443744061</v>
      </c>
      <c r="P51" s="24">
        <f t="shared" si="6"/>
        <v>24.481478424126198</v>
      </c>
      <c r="Q51" t="s">
        <v>164</v>
      </c>
      <c r="R51" t="s">
        <v>159</v>
      </c>
      <c r="S51" s="58" t="s">
        <v>233</v>
      </c>
      <c r="AD51" s="37"/>
      <c r="AE51" s="37"/>
      <c r="AH51" s="37"/>
      <c r="AI51" s="37"/>
      <c r="AJ51" t="s">
        <v>217</v>
      </c>
    </row>
    <row r="52" spans="1:36" s="36" customFormat="1" ht="15" x14ac:dyDescent="0.25">
      <c r="A52">
        <v>2.2200000000000002</v>
      </c>
      <c r="B52">
        <v>3.34</v>
      </c>
      <c r="C52">
        <v>3.59</v>
      </c>
      <c r="D52" s="20">
        <f t="shared" si="0"/>
        <v>2.8403180088667046E-2</v>
      </c>
      <c r="E52" s="17">
        <f>IF(OR($A52="",$B52="",$C52=""),"",A52*'MPTO_working_3-way'!$I51)</f>
        <v>2.2859597223308223</v>
      </c>
      <c r="F52" s="21">
        <f>IF(OR($A52="",$B52="",$C52=""),"",B52*'MPTO_working_3-way'!$I51)</f>
        <v>3.4392366993625885</v>
      </c>
      <c r="G52" s="22">
        <f>IF(OR($A52="",$B52="",$C52=""),"",C52*'MPTO_working_3-way'!$I51)</f>
        <v>3.6966645960214648</v>
      </c>
      <c r="H52" s="17"/>
      <c r="I52" s="21"/>
      <c r="J52" s="22"/>
      <c r="K52" s="17"/>
      <c r="L52" s="21"/>
      <c r="M52" s="22"/>
      <c r="N52" s="23">
        <f t="shared" si="4"/>
        <v>43.745302694151349</v>
      </c>
      <c r="O52" s="24">
        <f t="shared" si="5"/>
        <v>29.076219155992817</v>
      </c>
      <c r="P52" s="24">
        <f t="shared" si="6"/>
        <v>27.051412808082453</v>
      </c>
      <c r="Q52" t="s">
        <v>103</v>
      </c>
      <c r="R52" t="s">
        <v>104</v>
      </c>
      <c r="S52" s="58" t="s">
        <v>233</v>
      </c>
      <c r="AD52" s="37"/>
      <c r="AE52" s="37"/>
      <c r="AH52" s="37"/>
      <c r="AI52" s="37"/>
      <c r="AJ52" t="s">
        <v>101</v>
      </c>
    </row>
    <row r="53" spans="1:36" s="36" customFormat="1" ht="15" x14ac:dyDescent="0.25">
      <c r="A53">
        <v>1.4</v>
      </c>
      <c r="B53">
        <v>5.38</v>
      </c>
      <c r="C53">
        <v>7.55</v>
      </c>
      <c r="D53" s="20">
        <f t="shared" si="0"/>
        <v>3.260965135949756E-2</v>
      </c>
      <c r="E53" s="17">
        <f>IF(OR($A53="",$B53="",$C53=""),"",A53*'MPTO_working_3-way'!$I52)</f>
        <v>1.4407200861132115</v>
      </c>
      <c r="F53" s="21">
        <f>IF(OR($A53="",$B53="",$C53=""),"",B53*'MPTO_working_3-way'!$I52)</f>
        <v>5.5364814737779122</v>
      </c>
      <c r="G53" s="22">
        <f>IF(OR($A53="",$B53="",$C53=""),"",C53*'MPTO_working_3-way'!$I52)</f>
        <v>7.7695976072533899</v>
      </c>
      <c r="H53" s="17"/>
      <c r="I53" s="21"/>
      <c r="J53" s="22"/>
      <c r="K53" s="17"/>
      <c r="L53" s="21"/>
      <c r="M53" s="22"/>
      <c r="N53" s="23">
        <f t="shared" si="4"/>
        <v>69.409735425970894</v>
      </c>
      <c r="O53" s="24">
        <f t="shared" si="5"/>
        <v>18.062012936126255</v>
      </c>
      <c r="P53" s="24">
        <f t="shared" si="6"/>
        <v>12.870679416736325</v>
      </c>
      <c r="Q53" t="s">
        <v>173</v>
      </c>
      <c r="R53" t="s">
        <v>176</v>
      </c>
      <c r="S53" s="58" t="s">
        <v>233</v>
      </c>
      <c r="AD53" s="37"/>
      <c r="AE53" s="37"/>
      <c r="AH53" s="37"/>
      <c r="AI53" s="37"/>
      <c r="AJ53" t="s">
        <v>219</v>
      </c>
    </row>
    <row r="54" spans="1:36" s="36" customFormat="1" ht="15" x14ac:dyDescent="0.25">
      <c r="A54">
        <v>1.39</v>
      </c>
      <c r="B54">
        <v>5.31</v>
      </c>
      <c r="C54">
        <v>7.65</v>
      </c>
      <c r="D54" s="20">
        <f t="shared" si="0"/>
        <v>3.8467331817497286E-2</v>
      </c>
      <c r="E54" s="17">
        <f>IF(OR($A54="",$B54="",$C54=""),"",A54*'MPTO_working_3-way'!$I53)</f>
        <v>1.4294804203232472</v>
      </c>
      <c r="F54" s="21">
        <f>IF(OR($A54="",$B54="",$C54=""),"",B54*'MPTO_working_3-way'!$I53)</f>
        <v>5.4608208862708212</v>
      </c>
      <c r="G54" s="22">
        <f>IF(OR($A54="",$B54="",$C54=""),"",C54*'MPTO_working_3-way'!$I53)</f>
        <v>7.8672843276783029</v>
      </c>
      <c r="H54" s="17"/>
      <c r="I54" s="21"/>
      <c r="J54" s="22"/>
      <c r="K54" s="17"/>
      <c r="L54" s="21"/>
      <c r="M54" s="22"/>
      <c r="N54" s="23">
        <f t="shared" si="4"/>
        <v>69.955487727063158</v>
      </c>
      <c r="O54" s="24">
        <f t="shared" si="5"/>
        <v>18.312265148892241</v>
      </c>
      <c r="P54" s="24">
        <f t="shared" si="6"/>
        <v>12.710866397466377</v>
      </c>
      <c r="Q54" t="s">
        <v>177</v>
      </c>
      <c r="R54" t="s">
        <v>137</v>
      </c>
      <c r="S54" s="58" t="s">
        <v>233</v>
      </c>
      <c r="AD54" s="37"/>
      <c r="AE54" s="37"/>
      <c r="AH54" s="37"/>
      <c r="AI54" s="37"/>
      <c r="AJ54" t="s">
        <v>219</v>
      </c>
    </row>
    <row r="55" spans="1:36" s="36" customFormat="1" ht="15" x14ac:dyDescent="0.25">
      <c r="A55">
        <v>2.36</v>
      </c>
      <c r="B55">
        <v>3.73</v>
      </c>
      <c r="C55">
        <v>2.98</v>
      </c>
      <c r="D55" s="20">
        <f t="shared" si="0"/>
        <v>2.7395798103288183E-2</v>
      </c>
      <c r="E55" s="17">
        <f>IF(OR($A55="",$B55="",$C55=""),"",A55*'MPTO_working_3-way'!$I54)</f>
        <v>2.4369587772084143</v>
      </c>
      <c r="F55" s="21">
        <f>IF(OR($A55="",$B55="",$C55=""),"",B55*'MPTO_working_3-way'!$I54)</f>
        <v>3.8516339995709257</v>
      </c>
      <c r="G55" s="22">
        <f>IF(OR($A55="",$B55="",$C55=""),"",C55*'MPTO_working_3-way'!$I54)</f>
        <v>3.0771767610513026</v>
      </c>
      <c r="H55" s="17"/>
      <c r="I55" s="21"/>
      <c r="J55" s="22"/>
      <c r="K55" s="17"/>
      <c r="L55" s="21"/>
      <c r="M55" s="22"/>
      <c r="N55" s="23">
        <f t="shared" si="4"/>
        <v>41.034752386969807</v>
      </c>
      <c r="O55" s="24">
        <f t="shared" si="5"/>
        <v>25.963006872184653</v>
      </c>
      <c r="P55" s="24">
        <f t="shared" si="6"/>
        <v>32.497320682298238</v>
      </c>
      <c r="Q55" t="s">
        <v>167</v>
      </c>
      <c r="R55" t="s">
        <v>168</v>
      </c>
      <c r="S55" s="58" t="s">
        <v>233</v>
      </c>
      <c r="AD55" s="37"/>
      <c r="AE55" s="37"/>
      <c r="AH55" s="37"/>
      <c r="AI55" s="37"/>
      <c r="AJ55" t="s">
        <v>219</v>
      </c>
    </row>
    <row r="56" spans="1:36" s="36" customFormat="1" ht="15" x14ac:dyDescent="0.25">
      <c r="A56">
        <v>1.94</v>
      </c>
      <c r="B56">
        <v>3.81</v>
      </c>
      <c r="C56">
        <v>3.99</v>
      </c>
      <c r="D56" s="20">
        <f t="shared" si="0"/>
        <v>2.8557675542863148E-2</v>
      </c>
      <c r="E56" s="17">
        <f>IF(OR($A56="",$B56="",$C56=""),"",A56*'MPTO_working_3-way'!$I55)</f>
        <v>2.0146266237259445</v>
      </c>
      <c r="F56" s="21">
        <f>IF(OR($A56="",$B56="",$C56=""),"",B56*'MPTO_working_3-way'!$I55)</f>
        <v>3.9565605342246646</v>
      </c>
      <c r="G56" s="22">
        <f>IF(OR($A56="",$B56="",$C56=""),"",C56*'MPTO_working_3-way'!$I55)</f>
        <v>4.1434846539518144</v>
      </c>
      <c r="H56" s="17"/>
      <c r="I56" s="21"/>
      <c r="J56" s="22"/>
      <c r="K56" s="17"/>
      <c r="L56" s="21"/>
      <c r="M56" s="22"/>
      <c r="N56" s="23">
        <f t="shared" si="4"/>
        <v>49.636989217910433</v>
      </c>
      <c r="O56" s="24">
        <f t="shared" si="5"/>
        <v>25.274477449539688</v>
      </c>
      <c r="P56" s="24">
        <f t="shared" si="6"/>
        <v>24.134275459334891</v>
      </c>
      <c r="Q56" t="s">
        <v>171</v>
      </c>
      <c r="R56" t="s">
        <v>174</v>
      </c>
      <c r="S56" s="58" t="s">
        <v>233</v>
      </c>
      <c r="AD56" s="37"/>
      <c r="AE56" s="37"/>
      <c r="AH56" s="37"/>
      <c r="AI56" s="37"/>
      <c r="AJ56" t="s">
        <v>219</v>
      </c>
    </row>
    <row r="57" spans="1:36" s="36" customFormat="1" ht="15" x14ac:dyDescent="0.25">
      <c r="A57">
        <v>3.02</v>
      </c>
      <c r="B57">
        <v>3.75</v>
      </c>
      <c r="C57">
        <v>2.33</v>
      </c>
      <c r="D57" s="20">
        <f t="shared" si="0"/>
        <v>2.6977043837459469E-2</v>
      </c>
      <c r="E57" s="17">
        <f>IF(OR($A57="",$B57="",$C57=""),"",A57*'MPTO_working_3-way'!$I56)</f>
        <v>3.1027353102719304</v>
      </c>
      <c r="F57" s="21">
        <f>IF(OR($A57="",$B57="",$C57=""),"",B57*'MPTO_working_3-way'!$I56)</f>
        <v>3.8527342428873306</v>
      </c>
      <c r="G57" s="22">
        <f>IF(OR($A57="",$B57="",$C57=""),"",C57*'MPTO_working_3-way'!$I56)</f>
        <v>2.3938322095806615</v>
      </c>
      <c r="H57" s="17"/>
      <c r="I57" s="21"/>
      <c r="J57" s="22"/>
      <c r="K57" s="17"/>
      <c r="L57" s="21"/>
      <c r="M57" s="22"/>
      <c r="N57" s="23">
        <f t="shared" si="4"/>
        <v>32.229626442493995</v>
      </c>
      <c r="O57" s="24">
        <f t="shared" si="5"/>
        <v>25.955592495021829</v>
      </c>
      <c r="P57" s="24">
        <f t="shared" si="6"/>
        <v>41.774022255936416</v>
      </c>
      <c r="Q57" t="s">
        <v>175</v>
      </c>
      <c r="R57" t="s">
        <v>172</v>
      </c>
      <c r="S57" s="58" t="s">
        <v>233</v>
      </c>
      <c r="AD57" s="37"/>
      <c r="AE57" s="37"/>
      <c r="AH57" s="37"/>
      <c r="AI57" s="37"/>
      <c r="AJ57" t="s">
        <v>219</v>
      </c>
    </row>
    <row r="58" spans="1:36" s="36" customFormat="1" ht="15" x14ac:dyDescent="0.25">
      <c r="A58">
        <v>2.2200000000000002</v>
      </c>
      <c r="B58">
        <v>3.8</v>
      </c>
      <c r="C58">
        <v>3.19</v>
      </c>
      <c r="D58" s="20">
        <f t="shared" si="0"/>
        <v>2.708796901174404E-2</v>
      </c>
      <c r="E58" s="17">
        <f>IF(OR($A58="",$B58="",$C58=""),"",A58*'MPTO_working_3-way'!$I57)</f>
        <v>2.2833980397051565</v>
      </c>
      <c r="F58" s="21">
        <f>IF(OR($A58="",$B58="",$C58=""),"",B58*'MPTO_working_3-way'!$I57)</f>
        <v>3.9085191670628796</v>
      </c>
      <c r="G58" s="22">
        <f>IF(OR($A58="",$B58="",$C58=""),"",C58*'MPTO_working_3-way'!$I57)</f>
        <v>3.2810989849817336</v>
      </c>
      <c r="H58" s="17"/>
      <c r="I58" s="21"/>
      <c r="J58" s="22"/>
      <c r="K58" s="17"/>
      <c r="L58" s="21"/>
      <c r="M58" s="22"/>
      <c r="N58" s="23">
        <f t="shared" si="4"/>
        <v>43.794379368440069</v>
      </c>
      <c r="O58" s="24">
        <f t="shared" si="5"/>
        <v>25.585137420509728</v>
      </c>
      <c r="P58" s="24">
        <f t="shared" si="6"/>
        <v>30.477593165497481</v>
      </c>
      <c r="Q58" t="s">
        <v>138</v>
      </c>
      <c r="R58" t="s">
        <v>166</v>
      </c>
      <c r="S58" s="58" t="s">
        <v>233</v>
      </c>
      <c r="AD58" s="37"/>
      <c r="AE58" s="37"/>
      <c r="AH58" s="37"/>
      <c r="AI58" s="37"/>
      <c r="AJ58" t="s">
        <v>219</v>
      </c>
    </row>
    <row r="59" spans="1:36" s="36" customFormat="1" ht="15" x14ac:dyDescent="0.25">
      <c r="A59">
        <v>1.45</v>
      </c>
      <c r="B59">
        <v>4.8499999999999996</v>
      </c>
      <c r="C59">
        <v>7.36</v>
      </c>
      <c r="D59" s="20">
        <f t="shared" si="0"/>
        <v>3.1710304641493714E-2</v>
      </c>
      <c r="E59" s="17">
        <f>IF(OR($A59="",$B59="",$C59=""),"",A59*'MPTO_working_3-way'!$I58)</f>
        <v>1.4891167135643162</v>
      </c>
      <c r="F59" s="21">
        <f>IF(OR($A59="",$B59="",$C59=""),"",B59*'MPTO_working_3-way'!$I58)</f>
        <v>4.9808386626116778</v>
      </c>
      <c r="G59" s="22">
        <f>IF(OR($A59="",$B59="",$C59=""),"",C59*'MPTO_working_3-way'!$I58)</f>
        <v>7.5585510426437024</v>
      </c>
      <c r="H59" s="17"/>
      <c r="I59" s="21"/>
      <c r="J59" s="22"/>
      <c r="K59" s="17"/>
      <c r="L59" s="21"/>
      <c r="M59" s="22"/>
      <c r="N59" s="23">
        <f t="shared" si="4"/>
        <v>67.153903444305755</v>
      </c>
      <c r="O59" s="24">
        <f t="shared" si="5"/>
        <v>20.076940204998632</v>
      </c>
      <c r="P59" s="24">
        <f t="shared" si="6"/>
        <v>13.230048912261323</v>
      </c>
      <c r="Q59" t="s">
        <v>140</v>
      </c>
      <c r="R59" t="s">
        <v>170</v>
      </c>
      <c r="S59" s="58" t="s">
        <v>233</v>
      </c>
      <c r="AD59" s="37"/>
      <c r="AE59" s="37"/>
      <c r="AH59" s="37"/>
      <c r="AI59" s="37"/>
      <c r="AJ59" t="s">
        <v>219</v>
      </c>
    </row>
    <row r="60" spans="1:36" s="36" customFormat="1" ht="15" x14ac:dyDescent="0.25">
      <c r="A60">
        <v>1.55</v>
      </c>
      <c r="B60">
        <v>4.63</v>
      </c>
      <c r="C60">
        <v>5.85</v>
      </c>
      <c r="D60" s="20">
        <f t="shared" si="0"/>
        <v>3.2084182645041093E-2</v>
      </c>
      <c r="E60" s="17">
        <f>IF(OR($A60="",$B60="",$C60=""),"",A60*'MPTO_working_3-way'!$I59)</f>
        <v>1.5919863519682034</v>
      </c>
      <c r="F60" s="21">
        <f>IF(OR($A60="",$B60="",$C60=""),"",B60*'MPTO_working_3-way'!$I59)</f>
        <v>4.7554172965243744</v>
      </c>
      <c r="G60" s="22">
        <f>IF(OR($A60="",$B60="",$C60=""),"",C60*'MPTO_working_3-way'!$I59)</f>
        <v>6.0084646187187021</v>
      </c>
      <c r="H60" s="17"/>
      <c r="I60" s="21"/>
      <c r="J60" s="22"/>
      <c r="K60" s="17"/>
      <c r="L60" s="21"/>
      <c r="M60" s="22"/>
      <c r="N60" s="23">
        <f t="shared" si="4"/>
        <v>62.814608854132494</v>
      </c>
      <c r="O60" s="24">
        <f t="shared" si="5"/>
        <v>21.028648752463365</v>
      </c>
      <c r="P60" s="24">
        <f t="shared" si="6"/>
        <v>16.643186961351347</v>
      </c>
      <c r="Q60" t="s">
        <v>169</v>
      </c>
      <c r="R60" t="s">
        <v>139</v>
      </c>
      <c r="S60" s="58" t="s">
        <v>233</v>
      </c>
      <c r="AD60" s="37"/>
      <c r="AE60" s="37"/>
      <c r="AH60" s="37"/>
      <c r="AI60" s="37"/>
      <c r="AJ60" t="s">
        <v>219</v>
      </c>
    </row>
    <row r="61" spans="1:36" s="36" customFormat="1" ht="15" x14ac:dyDescent="0.25">
      <c r="A61">
        <v>6.56</v>
      </c>
      <c r="B61">
        <v>4.3099999999999996</v>
      </c>
      <c r="C61">
        <v>1.52</v>
      </c>
      <c r="D61" s="20">
        <f t="shared" si="0"/>
        <v>4.2352322717267965E-2</v>
      </c>
      <c r="E61" s="17">
        <f>IF(OR($A61="",$B61="",$C61=""),"",A61*'MPTO_working_3-way'!$I60)</f>
        <v>6.7680195984481983</v>
      </c>
      <c r="F61" s="21">
        <f>IF(OR($A61="",$B61="",$C61=""),"",B61*'MPTO_working_3-way'!$I60)</f>
        <v>4.4466714130048377</v>
      </c>
      <c r="G61" s="22">
        <f>IF(OR($A61="",$B61="",$C61=""),"",C61*'MPTO_working_3-way'!$I60)</f>
        <v>1.5681996630550705</v>
      </c>
      <c r="H61" s="17"/>
      <c r="I61" s="21"/>
      <c r="J61" s="22"/>
      <c r="K61" s="17"/>
      <c r="L61" s="21"/>
      <c r="M61" s="22"/>
      <c r="N61" s="23">
        <f t="shared" si="4"/>
        <v>14.775370925776935</v>
      </c>
      <c r="O61" s="24">
        <f t="shared" si="5"/>
        <v>22.488731617887865</v>
      </c>
      <c r="P61" s="24">
        <f t="shared" si="6"/>
        <v>63.767390311247816</v>
      </c>
      <c r="Q61" t="s">
        <v>148</v>
      </c>
      <c r="R61" t="s">
        <v>180</v>
      </c>
      <c r="S61" s="58" t="s">
        <v>233</v>
      </c>
      <c r="AD61" s="37"/>
      <c r="AE61" s="37"/>
      <c r="AH61" s="37"/>
      <c r="AI61" s="37"/>
      <c r="AJ61" t="s">
        <v>215</v>
      </c>
    </row>
    <row r="62" spans="1:36" s="36" customFormat="1" ht="15" x14ac:dyDescent="0.25">
      <c r="A62">
        <v>2.92</v>
      </c>
      <c r="B62">
        <v>3.16</v>
      </c>
      <c r="C62">
        <v>2.64</v>
      </c>
      <c r="D62" s="20">
        <f t="shared" si="0"/>
        <v>3.7709328415068022E-2</v>
      </c>
      <c r="E62" s="17">
        <f>IF(OR($A62="",$B62="",$C62=""),"",A62*'MPTO_working_3-way'!$I61)</f>
        <v>3.0136858133235198</v>
      </c>
      <c r="F62" s="21">
        <f>IF(OR($A62="",$B62="",$C62=""),"",B62*'MPTO_working_3-way'!$I61)</f>
        <v>3.2613860171583302</v>
      </c>
      <c r="G62" s="22">
        <f>IF(OR($A62="",$B62="",$C62=""),"",C62*'MPTO_working_3-way'!$I61)</f>
        <v>2.7247022421829086</v>
      </c>
      <c r="H62" s="17"/>
      <c r="I62" s="21"/>
      <c r="J62" s="22"/>
      <c r="K62" s="17"/>
      <c r="L62" s="21"/>
      <c r="M62" s="22"/>
      <c r="N62" s="23">
        <f t="shared" si="4"/>
        <v>33.181959299771563</v>
      </c>
      <c r="O62" s="24">
        <f t="shared" si="5"/>
        <v>30.661810492193975</v>
      </c>
      <c r="P62" s="24">
        <f t="shared" si="6"/>
        <v>36.701258013383701</v>
      </c>
      <c r="Q62" t="s">
        <v>179</v>
      </c>
      <c r="R62" t="s">
        <v>182</v>
      </c>
      <c r="S62" s="58" t="s">
        <v>233</v>
      </c>
      <c r="AD62" s="37"/>
      <c r="AE62" s="37"/>
      <c r="AH62" s="37"/>
      <c r="AI62" s="37"/>
      <c r="AJ62" t="s">
        <v>215</v>
      </c>
    </row>
    <row r="63" spans="1:36" s="36" customFormat="1" ht="15" x14ac:dyDescent="0.25">
      <c r="A63">
        <v>4.41</v>
      </c>
      <c r="B63">
        <v>3.18</v>
      </c>
      <c r="C63">
        <v>1.93</v>
      </c>
      <c r="D63" s="20">
        <f t="shared" si="0"/>
        <v>5.9357493445450604E-2</v>
      </c>
      <c r="E63" s="17">
        <f>IF(OR($A63="",$B63="",$C63=""),"",A63*'MPTO_working_3-way'!$I62)</f>
        <v>4.5967737431831521</v>
      </c>
      <c r="F63" s="21">
        <f>IF(OR($A63="",$B63="",$C63=""),"",B63*'MPTO_working_3-way'!$I62)</f>
        <v>3.3146803862409122</v>
      </c>
      <c r="G63" s="22">
        <f>IF(OR($A63="",$B63="",$C63=""),"",C63*'MPTO_working_3-way'!$I62)</f>
        <v>2.0117399828443272</v>
      </c>
      <c r="H63" s="17"/>
      <c r="I63" s="21"/>
      <c r="J63" s="22"/>
      <c r="K63" s="17"/>
      <c r="L63" s="21"/>
      <c r="M63" s="22"/>
      <c r="N63" s="23">
        <f t="shared" si="4"/>
        <v>21.754388096280866</v>
      </c>
      <c r="O63" s="24">
        <f t="shared" si="5"/>
        <v>30.168821227861205</v>
      </c>
      <c r="P63" s="24">
        <f t="shared" si="6"/>
        <v>49.708213214817938</v>
      </c>
      <c r="Q63" t="s">
        <v>154</v>
      </c>
      <c r="R63" t="s">
        <v>149</v>
      </c>
      <c r="S63" s="58" t="s">
        <v>233</v>
      </c>
      <c r="AD63" s="37"/>
      <c r="AE63" s="37"/>
      <c r="AH63" s="37"/>
      <c r="AI63" s="37"/>
      <c r="AJ63" t="s">
        <v>216</v>
      </c>
    </row>
    <row r="64" spans="1:36" s="36" customFormat="1" ht="15" x14ac:dyDescent="0.25">
      <c r="A64">
        <v>2.64</v>
      </c>
      <c r="B64">
        <v>2.94</v>
      </c>
      <c r="C64">
        <v>2.98</v>
      </c>
      <c r="D64" s="20">
        <f t="shared" si="0"/>
        <v>5.4494403008305214E-2</v>
      </c>
      <c r="E64" s="17">
        <f>IF(OR($A64="",$B64="",$C64=""),"",A64*'MPTO_working_3-way'!$I63)</f>
        <v>2.7395526270157795</v>
      </c>
      <c r="F64" s="21">
        <f>IF(OR($A64="",$B64="",$C64=""),"",B64*'MPTO_working_3-way'!$I63)</f>
        <v>3.0508654255402998</v>
      </c>
      <c r="G64" s="22">
        <f>IF(OR($A64="",$B64="",$C64=""),"",C64*'MPTO_working_3-way'!$I63)</f>
        <v>3.0923737986769027</v>
      </c>
      <c r="H64" s="17"/>
      <c r="I64" s="21"/>
      <c r="J64" s="22"/>
      <c r="K64" s="17"/>
      <c r="L64" s="21"/>
      <c r="M64" s="22"/>
      <c r="N64" s="23">
        <f t="shared" si="4"/>
        <v>36.502310272802077</v>
      </c>
      <c r="O64" s="24">
        <f t="shared" si="5"/>
        <v>32.777584734761049</v>
      </c>
      <c r="P64" s="24">
        <f t="shared" si="6"/>
        <v>32.337617154428685</v>
      </c>
      <c r="Q64" t="s">
        <v>109</v>
      </c>
      <c r="R64" t="s">
        <v>185</v>
      </c>
      <c r="S64" s="58" t="s">
        <v>233</v>
      </c>
      <c r="AD64" s="37"/>
      <c r="AE64" s="37"/>
      <c r="AH64" s="37"/>
      <c r="AI64" s="37"/>
      <c r="AJ64" t="s">
        <v>216</v>
      </c>
    </row>
    <row r="65" spans="1:36" s="36" customFormat="1" ht="15" x14ac:dyDescent="0.25">
      <c r="A65">
        <v>1.72</v>
      </c>
      <c r="B65">
        <v>3.66</v>
      </c>
      <c r="C65">
        <v>4.8600000000000003</v>
      </c>
      <c r="D65" s="20">
        <f t="shared" si="0"/>
        <v>6.0380709425484236E-2</v>
      </c>
      <c r="E65" s="17">
        <f>IF(OR($A65="",$B65="",$C65=""),"",A65*'MPTO_working_3-way'!$I64)</f>
        <v>1.822094888726175</v>
      </c>
      <c r="F65" s="21">
        <f>IF(OR($A65="",$B65="",$C65=""),"",B65*'MPTO_working_3-way'!$I64)</f>
        <v>3.8772484260103495</v>
      </c>
      <c r="G65" s="22">
        <f>IF(OR($A65="",$B65="",$C65=""),"",C65*'MPTO_working_3-way'!$I64)</f>
        <v>5.14847741814489</v>
      </c>
      <c r="H65" s="17"/>
      <c r="I65" s="21"/>
      <c r="J65" s="22"/>
      <c r="K65" s="17"/>
      <c r="L65" s="21"/>
      <c r="M65" s="22"/>
      <c r="N65" s="23">
        <f t="shared" si="4"/>
        <v>54.881883824343483</v>
      </c>
      <c r="O65" s="24">
        <f t="shared" si="5"/>
        <v>25.79148638739639</v>
      </c>
      <c r="P65" s="24">
        <f t="shared" si="6"/>
        <v>19.423218143594813</v>
      </c>
      <c r="Q65" t="s">
        <v>187</v>
      </c>
      <c r="R65" t="s">
        <v>151</v>
      </c>
      <c r="S65" s="58" t="s">
        <v>233</v>
      </c>
      <c r="AD65" s="37"/>
      <c r="AE65" s="37"/>
      <c r="AH65" s="37"/>
      <c r="AI65" s="37"/>
      <c r="AJ65" t="s">
        <v>216</v>
      </c>
    </row>
    <row r="66" spans="1:36" s="36" customFormat="1" ht="15" x14ac:dyDescent="0.25">
      <c r="A66">
        <v>1.48</v>
      </c>
      <c r="B66">
        <v>4.68</v>
      </c>
      <c r="C66">
        <v>6.21</v>
      </c>
      <c r="D66" s="20">
        <f t="shared" si="0"/>
        <v>5.0381485164093798E-2</v>
      </c>
      <c r="E66" s="17">
        <f>IF(OR($A66="",$B66="",$C66=""),"",A66*'MPTO_working_3-way'!$I65)</f>
        <v>1.5606517164522917</v>
      </c>
      <c r="F66" s="21">
        <f>IF(OR($A66="",$B66="",$C66=""),"",B66*'MPTO_working_3-way'!$I65)</f>
        <v>4.9350338060788683</v>
      </c>
      <c r="G66" s="22">
        <f>IF(OR($A66="",$B66="",$C66=""),"",C66*'MPTO_working_3-way'!$I65)</f>
        <v>6.5484102426815758</v>
      </c>
      <c r="H66" s="17"/>
      <c r="I66" s="21"/>
      <c r="J66" s="22"/>
      <c r="K66" s="17"/>
      <c r="L66" s="21"/>
      <c r="M66" s="22"/>
      <c r="N66" s="23">
        <f t="shared" si="4"/>
        <v>64.075795352548113</v>
      </c>
      <c r="O66" s="24">
        <f t="shared" si="5"/>
        <v>20.263285709780174</v>
      </c>
      <c r="P66" s="24">
        <f t="shared" si="6"/>
        <v>15.270881984182161</v>
      </c>
      <c r="Q66" t="s">
        <v>203</v>
      </c>
      <c r="R66" t="s">
        <v>200</v>
      </c>
      <c r="S66" s="58" t="s">
        <v>233</v>
      </c>
      <c r="AD66" s="37"/>
      <c r="AE66" s="37"/>
      <c r="AH66" s="37"/>
      <c r="AI66" s="37"/>
      <c r="AJ66" t="s">
        <v>220</v>
      </c>
    </row>
    <row r="67" spans="1:36" s="36" customFormat="1" ht="15" x14ac:dyDescent="0.25">
      <c r="A67">
        <v>1.89</v>
      </c>
      <c r="B67">
        <v>3.5</v>
      </c>
      <c r="C67">
        <v>4.3</v>
      </c>
      <c r="D67" s="20">
        <f t="shared" si="0"/>
        <v>4.7372954349698571E-2</v>
      </c>
      <c r="E67" s="17">
        <f>IF(OR($A67="",$B67="",$C67=""),"",A67*'MPTO_working_3-way'!$I66)</f>
        <v>2.0041195408141652</v>
      </c>
      <c r="F67" s="21">
        <f>IF(OR($A67="",$B67="",$C67=""),"",B67*'MPTO_working_3-way'!$I66)</f>
        <v>3.7113324829891949</v>
      </c>
      <c r="G67" s="22">
        <f>IF(OR($A67="",$B67="",$C67=""),"",C67*'MPTO_working_3-way'!$I66)</f>
        <v>4.5596370505295818</v>
      </c>
      <c r="H67" s="17"/>
      <c r="I67" s="21"/>
      <c r="J67" s="22"/>
      <c r="K67" s="17"/>
      <c r="L67" s="21"/>
      <c r="M67" s="22"/>
      <c r="N67" s="23">
        <f t="shared" si="4"/>
        <v>49.89722317630585</v>
      </c>
      <c r="O67" s="24">
        <f t="shared" si="5"/>
        <v>26.944500515205156</v>
      </c>
      <c r="P67" s="24">
        <f t="shared" si="6"/>
        <v>21.9315701867949</v>
      </c>
      <c r="Q67" t="s">
        <v>156</v>
      </c>
      <c r="R67" t="s">
        <v>157</v>
      </c>
      <c r="S67" s="58" t="s">
        <v>233</v>
      </c>
      <c r="AD67" s="37"/>
      <c r="AE67" s="37"/>
      <c r="AH67" s="37"/>
      <c r="AI67" s="37"/>
      <c r="AJ67" t="s">
        <v>220</v>
      </c>
    </row>
    <row r="68" spans="1:36" s="36" customFormat="1" ht="15" x14ac:dyDescent="0.25">
      <c r="A68">
        <v>2.3199999999999998</v>
      </c>
      <c r="B68">
        <v>3.53</v>
      </c>
      <c r="C68">
        <v>3.02</v>
      </c>
      <c r="D68" s="20">
        <f t="shared" ref="D68:D76" si="7">IF(OR($A68="",$B68="",$C68=""),"",(1/A68)+(1/B68)+(1/C68)-1)</f>
        <v>4.544642955336009E-2</v>
      </c>
      <c r="E68" s="17">
        <f>IF(OR($A68="",$B68="",$C68=""),"",A68*'MPTO_working_3-way'!$I67)</f>
        <v>2.4368850455806976</v>
      </c>
      <c r="F68" s="21">
        <f>IF(OR($A68="",$B68="",$C68=""),"",B68*'MPTO_working_3-way'!$I67)</f>
        <v>3.7078466426292511</v>
      </c>
      <c r="G68" s="22">
        <f>IF(OR($A68="",$B68="",$C68=""),"",C68*'MPTO_working_3-way'!$I67)</f>
        <v>3.1721520851955631</v>
      </c>
      <c r="H68" s="17"/>
      <c r="I68" s="21"/>
      <c r="J68" s="22"/>
      <c r="K68" s="17"/>
      <c r="L68" s="21"/>
      <c r="M68" s="22"/>
      <c r="N68" s="23">
        <f t="shared" si="4"/>
        <v>41.035993955213627</v>
      </c>
      <c r="O68" s="24">
        <f t="shared" si="5"/>
        <v>26.969831721273547</v>
      </c>
      <c r="P68" s="24">
        <f t="shared" si="6"/>
        <v>31.524339727183982</v>
      </c>
      <c r="Q68" t="s">
        <v>158</v>
      </c>
      <c r="R68" t="s">
        <v>155</v>
      </c>
      <c r="S68" s="58" t="s">
        <v>233</v>
      </c>
      <c r="AD68" s="37"/>
      <c r="AE68" s="37"/>
      <c r="AH68" s="37"/>
      <c r="AI68" s="37"/>
      <c r="AJ68" t="s">
        <v>220</v>
      </c>
    </row>
    <row r="69" spans="1:36" s="36" customFormat="1" ht="15" x14ac:dyDescent="0.25">
      <c r="A69">
        <v>2.4300000000000002</v>
      </c>
      <c r="B69">
        <v>3.34</v>
      </c>
      <c r="C69">
        <v>3.16</v>
      </c>
      <c r="D69" s="20">
        <f t="shared" si="7"/>
        <v>2.7379527552177985E-2</v>
      </c>
      <c r="E69" s="17">
        <f>IF(OR($A69="",$B69="",$C69=""),"",A69*'MPTO_working_3-way'!$I68)</f>
        <v>2.5451162790697679</v>
      </c>
      <c r="F69" s="21">
        <f>IF(OR($A69="",$B69="",$C69=""),"",B69*'MPTO_working_3-way'!$I68)</f>
        <v>3.498225667527993</v>
      </c>
      <c r="G69" s="22">
        <f>IF(OR($A69="",$B69="",$C69=""),"",C69*'MPTO_working_3-way'!$I68)</f>
        <v>3.3096985357450475</v>
      </c>
      <c r="H69" s="17"/>
      <c r="I69" s="21"/>
      <c r="J69" s="22"/>
      <c r="K69" s="17"/>
      <c r="L69" s="21"/>
      <c r="M69" s="22"/>
      <c r="N69" s="23">
        <f t="shared" ref="N69:N76" si="8">(1/E69)* 100</f>
        <v>39.290935672514614</v>
      </c>
      <c r="O69" s="24">
        <f t="shared" ref="O69:O76" si="9">(1/F69)* 100</f>
        <v>28.585920264733687</v>
      </c>
      <c r="P69" s="24">
        <f t="shared" ref="P69:P76" si="10">(1/G69)* 100</f>
        <v>30.214232178547633</v>
      </c>
      <c r="Q69" t="s">
        <v>204</v>
      </c>
      <c r="R69" t="s">
        <v>105</v>
      </c>
      <c r="S69" s="58" t="s">
        <v>233</v>
      </c>
      <c r="AD69" s="37"/>
      <c r="AE69" s="37"/>
      <c r="AH69" s="37"/>
      <c r="AI69" s="37"/>
      <c r="AJ69" t="s">
        <v>100</v>
      </c>
    </row>
    <row r="70" spans="1:36" s="36" customFormat="1" ht="15" x14ac:dyDescent="0.25">
      <c r="A70">
        <v>1.63</v>
      </c>
      <c r="B70">
        <v>4.12</v>
      </c>
      <c r="C70">
        <v>5.18</v>
      </c>
      <c r="D70" s="20">
        <f t="shared" si="7"/>
        <v>4.9265572167472182E-2</v>
      </c>
      <c r="E70" s="17">
        <f>IF(OR($A70="",$B70="",$C70=""),"",A70*'MPTO_working_3-way'!$I69)</f>
        <v>1.7040776801719768</v>
      </c>
      <c r="F70" s="21">
        <f>IF(OR($A70="",$B70="",$C70=""),"",B70*'MPTO_working_3-way'!$I69)</f>
        <v>4.3072392897598437</v>
      </c>
      <c r="G70" s="22">
        <f>IF(OR($A70="",$B70="",$C70=""),"",C70*'MPTO_working_3-way'!$I69)</f>
        <v>5.4154125050864046</v>
      </c>
      <c r="H70" s="17"/>
      <c r="I70" s="21"/>
      <c r="J70" s="22"/>
      <c r="K70" s="17"/>
      <c r="L70" s="21"/>
      <c r="M70" s="22"/>
      <c r="N70" s="23">
        <f t="shared" si="8"/>
        <v>58.682770840533472</v>
      </c>
      <c r="O70" s="24">
        <f t="shared" si="9"/>
        <v>23.216727298560571</v>
      </c>
      <c r="P70" s="24">
        <f t="shared" si="10"/>
        <v>18.465813990360918</v>
      </c>
      <c r="Q70" t="s">
        <v>98</v>
      </c>
      <c r="R70" t="s">
        <v>76</v>
      </c>
      <c r="S70" s="58" t="s">
        <v>234</v>
      </c>
      <c r="AD70" s="37"/>
      <c r="AE70" s="37"/>
      <c r="AH70" s="37"/>
      <c r="AI70" s="37"/>
      <c r="AJ70" t="s">
        <v>80</v>
      </c>
    </row>
    <row r="71" spans="1:36" s="36" customFormat="1" ht="15" x14ac:dyDescent="0.25">
      <c r="A71">
        <v>4.4400000000000004</v>
      </c>
      <c r="B71">
        <v>3.3</v>
      </c>
      <c r="C71">
        <v>1.93</v>
      </c>
      <c r="D71" s="20">
        <f t="shared" si="7"/>
        <v>4.6390243281435151E-2</v>
      </c>
      <c r="E71" s="17">
        <f>IF(OR($A71="",$B71="",$C71=""),"",A71*'MPTO_working_3-way'!$I70)</f>
        <v>4.561565102331671</v>
      </c>
      <c r="F71" s="21">
        <f>IF(OR($A71="",$B71="",$C71=""),"",B71*'MPTO_working_3-way'!$I70)</f>
        <v>3.3903524409221872</v>
      </c>
      <c r="G71" s="22">
        <f>IF(OR($A71="",$B71="",$C71=""),"",C71*'MPTO_working_3-way'!$I70)</f>
        <v>1.9828424881757034</v>
      </c>
      <c r="H71" s="17"/>
      <c r="I71" s="21"/>
      <c r="J71" s="22"/>
      <c r="K71" s="17"/>
      <c r="L71" s="21"/>
      <c r="M71" s="22"/>
      <c r="N71" s="23">
        <f t="shared" si="8"/>
        <v>21.922300297519463</v>
      </c>
      <c r="O71" s="24">
        <f t="shared" si="9"/>
        <v>29.495458582117106</v>
      </c>
      <c r="P71" s="24">
        <f t="shared" si="10"/>
        <v>50.43264938911215</v>
      </c>
      <c r="Q71" t="s">
        <v>79</v>
      </c>
      <c r="R71" t="s">
        <v>84</v>
      </c>
      <c r="S71" s="58" t="s">
        <v>234</v>
      </c>
      <c r="AD71" s="37"/>
      <c r="AE71" s="37"/>
      <c r="AH71" s="37"/>
      <c r="AI71" s="37"/>
      <c r="AJ71" t="s">
        <v>80</v>
      </c>
    </row>
    <row r="72" spans="1:36" s="36" customFormat="1" ht="15" x14ac:dyDescent="0.25">
      <c r="A72">
        <v>1.86</v>
      </c>
      <c r="B72">
        <v>3.47</v>
      </c>
      <c r="C72">
        <v>4.91</v>
      </c>
      <c r="D72" s="20">
        <f t="shared" si="7"/>
        <v>2.948483442253691E-2</v>
      </c>
      <c r="E72" s="17">
        <f>IF(OR($A72="",$B72="",$C72=""),"",A72*'MPTO_working_3-way'!$I71)</f>
        <v>1.9516339642314984</v>
      </c>
      <c r="F72" s="21">
        <f>IF(OR($A72="",$B72="",$C72=""),"",B72*'MPTO_working_3-way'!$I71)</f>
        <v>3.6409515354211286</v>
      </c>
      <c r="G72" s="22">
        <f>IF(OR($A72="",$B72="",$C72=""),"",C72*'MPTO_working_3-way'!$I71)</f>
        <v>5.1518939593422886</v>
      </c>
      <c r="H72" s="17"/>
      <c r="I72" s="21"/>
      <c r="J72" s="22"/>
      <c r="K72" s="17"/>
      <c r="L72" s="21"/>
      <c r="M72" s="22"/>
      <c r="N72" s="23">
        <f t="shared" si="8"/>
        <v>51.239116469966405</v>
      </c>
      <c r="O72" s="24">
        <f t="shared" si="9"/>
        <v>27.465347733180838</v>
      </c>
      <c r="P72" s="24">
        <f t="shared" si="10"/>
        <v>19.410337400028009</v>
      </c>
      <c r="Q72" t="s">
        <v>102</v>
      </c>
      <c r="R72" t="s">
        <v>96</v>
      </c>
      <c r="S72" s="58" t="s">
        <v>234</v>
      </c>
      <c r="AD72" s="37"/>
      <c r="AE72" s="37"/>
      <c r="AH72" s="37"/>
      <c r="AI72" s="37"/>
      <c r="AJ72" t="s">
        <v>101</v>
      </c>
    </row>
    <row r="73" spans="1:36" s="36" customFormat="1" ht="15" x14ac:dyDescent="0.25">
      <c r="A73">
        <v>2.65</v>
      </c>
      <c r="B73">
        <v>3.15</v>
      </c>
      <c r="C73">
        <v>2.9</v>
      </c>
      <c r="D73" s="20">
        <f t="shared" si="7"/>
        <v>3.9646394233251669E-2</v>
      </c>
      <c r="E73" s="17">
        <f>IF(OR($A73="",$B73="",$C73=""),"",A73*'MPTO_working_3-way'!$I72)</f>
        <v>2.7729341446958031</v>
      </c>
      <c r="F73" s="21">
        <f>IF(OR($A73="",$B73="",$C73=""),"",B73*'MPTO_working_3-way'!$I72)</f>
        <v>3.2961292663365205</v>
      </c>
      <c r="G73" s="22">
        <f>IF(OR($A73="",$B73="",$C73=""),"",C73*'MPTO_working_3-way'!$I72)</f>
        <v>3.0345317055161618</v>
      </c>
      <c r="H73" s="17"/>
      <c r="I73" s="21"/>
      <c r="J73" s="22"/>
      <c r="K73" s="17"/>
      <c r="L73" s="21"/>
      <c r="M73" s="22"/>
      <c r="N73" s="23">
        <f t="shared" si="8"/>
        <v>36.062883134561503</v>
      </c>
      <c r="O73" s="24">
        <f t="shared" si="9"/>
        <v>30.338615970345391</v>
      </c>
      <c r="P73" s="24">
        <f t="shared" si="10"/>
        <v>32.95401389882344</v>
      </c>
      <c r="Q73" t="s">
        <v>181</v>
      </c>
      <c r="R73" t="s">
        <v>107</v>
      </c>
      <c r="S73" s="58" t="s">
        <v>234</v>
      </c>
      <c r="AD73" s="37"/>
      <c r="AE73" s="37"/>
      <c r="AH73" s="37"/>
      <c r="AI73" s="37"/>
      <c r="AJ73" t="s">
        <v>215</v>
      </c>
    </row>
    <row r="74" spans="1:36" s="36" customFormat="1" ht="15" x14ac:dyDescent="0.25">
      <c r="A74">
        <v>2.06</v>
      </c>
      <c r="B74">
        <v>3.01</v>
      </c>
      <c r="C74">
        <v>4.17</v>
      </c>
      <c r="D74" s="20">
        <f t="shared" si="7"/>
        <v>5.7470960302364205E-2</v>
      </c>
      <c r="E74" s="17">
        <f>IF(OR($A74="",$B74="",$C74=""),"",A74*'MPTO_working_3-way'!$I73)</f>
        <v>2.1207387589104263</v>
      </c>
      <c r="F74" s="21">
        <f>IF(OR($A74="",$B74="",$C74=""),"",B74*'MPTO_working_3-way'!$I73)</f>
        <v>3.0987493516118358</v>
      </c>
      <c r="G74" s="22">
        <f>IF(OR($A74="",$B74="",$C74=""),"",C74*'MPTO_working_3-way'!$I73)</f>
        <v>4.2929517595419791</v>
      </c>
      <c r="H74" s="17"/>
      <c r="I74" s="21"/>
      <c r="J74" s="22"/>
      <c r="K74" s="17"/>
      <c r="L74" s="21"/>
      <c r="M74" s="22"/>
      <c r="N74" s="23">
        <f t="shared" si="8"/>
        <v>47.153379726684058</v>
      </c>
      <c r="O74" s="24">
        <f t="shared" si="9"/>
        <v>32.271083799657532</v>
      </c>
      <c r="P74" s="24">
        <f t="shared" si="10"/>
        <v>23.293995740280373</v>
      </c>
      <c r="Q74" t="s">
        <v>152</v>
      </c>
      <c r="R74" t="s">
        <v>205</v>
      </c>
      <c r="S74" s="58" t="s">
        <v>234</v>
      </c>
      <c r="AD74" s="37"/>
      <c r="AE74" s="37"/>
      <c r="AH74" s="37"/>
      <c r="AI74" s="37"/>
      <c r="AJ74" t="s">
        <v>216</v>
      </c>
    </row>
    <row r="75" spans="1:36" s="36" customFormat="1" ht="15" x14ac:dyDescent="0.25">
      <c r="A75">
        <v>4.18</v>
      </c>
      <c r="B75">
        <v>3.09</v>
      </c>
      <c r="C75">
        <v>2.02</v>
      </c>
      <c r="D75" s="20">
        <f t="shared" si="7"/>
        <v>5.7908550180516327E-2</v>
      </c>
      <c r="E75" s="17">
        <f>IF(OR($A75="",$B75="",$C75=""),"",A75*'MPTO_working_3-way'!$I74)</f>
        <v>4.3457219278949921</v>
      </c>
      <c r="F75" s="21">
        <f>IF(OR($A75="",$B75="",$C75=""),"",B75*'MPTO_working_3-way'!$I74)</f>
        <v>3.2125073581807477</v>
      </c>
      <c r="G75" s="22">
        <f>IF(OR($A75="",$B75="",$C75=""),"",C75*'MPTO_working_3-way'!$I74)</f>
        <v>2.1000857163511686</v>
      </c>
      <c r="H75" s="17"/>
      <c r="I75" s="21"/>
      <c r="J75" s="22"/>
      <c r="K75" s="17"/>
      <c r="L75" s="21"/>
      <c r="M75" s="22"/>
      <c r="N75" s="23">
        <f t="shared" si="8"/>
        <v>23.011136390965223</v>
      </c>
      <c r="O75" s="24">
        <f t="shared" si="9"/>
        <v>31.128333370302467</v>
      </c>
      <c r="P75" s="24">
        <f t="shared" si="10"/>
        <v>47.617104016947835</v>
      </c>
      <c r="Q75" t="s">
        <v>184</v>
      </c>
      <c r="R75" t="s">
        <v>186</v>
      </c>
      <c r="S75" s="58" t="s">
        <v>234</v>
      </c>
      <c r="AD75" s="37"/>
      <c r="AE75" s="37"/>
      <c r="AH75" s="37"/>
      <c r="AI75" s="37"/>
      <c r="AJ75" t="s">
        <v>216</v>
      </c>
    </row>
    <row r="76" spans="1:36" s="36" customFormat="1" ht="15" x14ac:dyDescent="0.25">
      <c r="A76">
        <v>3.24</v>
      </c>
      <c r="B76">
        <v>3.16</v>
      </c>
      <c r="C76">
        <v>2.39</v>
      </c>
      <c r="D76" s="20">
        <f t="shared" si="7"/>
        <v>4.3507713352177735E-2</v>
      </c>
      <c r="E76" s="17">
        <f>IF(OR($A76="",$B76="",$C76=""),"",A76*'MPTO_working_3-way'!$I75)</f>
        <v>3.4262059113796601</v>
      </c>
      <c r="F76" s="21">
        <f>IF(OR($A76="",$B76="",$C76=""),"",B76*'MPTO_working_3-way'!$I75)</f>
        <v>3.341608234555471</v>
      </c>
      <c r="G76" s="22">
        <f>IF(OR($A76="",$B76="",$C76=""),"",C76*'MPTO_working_3-way'!$I75)</f>
        <v>2.5273555951226507</v>
      </c>
      <c r="H76" s="17"/>
      <c r="I76" s="21"/>
      <c r="J76" s="22"/>
      <c r="K76" s="17"/>
      <c r="L76" s="21"/>
      <c r="M76" s="22"/>
      <c r="N76" s="23">
        <f t="shared" si="8"/>
        <v>29.186803883521446</v>
      </c>
      <c r="O76" s="24">
        <f t="shared" si="9"/>
        <v>29.925710310952368</v>
      </c>
      <c r="P76" s="24">
        <f t="shared" si="10"/>
        <v>39.567047942514428</v>
      </c>
      <c r="Q76" t="s">
        <v>93</v>
      </c>
      <c r="R76" t="s">
        <v>222</v>
      </c>
      <c r="S76" s="58" t="s">
        <v>235</v>
      </c>
      <c r="AD76" s="37"/>
      <c r="AE76" s="37"/>
      <c r="AH76" s="37"/>
      <c r="AI76" s="37"/>
      <c r="AJ76" t="s">
        <v>80</v>
      </c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 s="29"/>
      <c r="B97" s="29"/>
      <c r="C97" s="29"/>
      <c r="D97" s="30"/>
      <c r="E97" s="31"/>
      <c r="F97" s="32"/>
      <c r="G97" s="33"/>
      <c r="H97" s="31"/>
      <c r="I97" s="32"/>
      <c r="J97" s="33"/>
      <c r="K97" s="31"/>
      <c r="L97" s="32"/>
      <c r="M97" s="33"/>
      <c r="N97" s="34"/>
      <c r="O97" s="35"/>
      <c r="P97" s="35"/>
      <c r="Q97" s="29"/>
      <c r="R97" s="29"/>
      <c r="S97" s="29"/>
      <c r="AD97" s="37"/>
      <c r="AE97" s="37"/>
      <c r="AH97" s="37"/>
      <c r="AI97" s="37"/>
      <c r="AJ97" s="29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2021-12-03T15:32:18Z</dcterms:modified>
</cp:coreProperties>
</file>