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205" i="2" l="1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X211" i="2"/>
  <c r="Y211" i="2"/>
  <c r="Z211" i="2"/>
  <c r="AA211" i="2"/>
  <c r="U212" i="2"/>
  <c r="AA212" i="2" s="1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Z242" i="2"/>
  <c r="AA242" i="2"/>
  <c r="AB242" i="2"/>
  <c r="U243" i="2"/>
  <c r="V243" i="2"/>
  <c r="AB243" i="2" s="1"/>
  <c r="W243" i="2"/>
  <c r="X243" i="2"/>
  <c r="Y243" i="2"/>
  <c r="Z243" i="2"/>
  <c r="AA243" i="2"/>
  <c r="U244" i="2"/>
  <c r="AA244" i="2" s="1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X307" i="2"/>
  <c r="Y307" i="2"/>
  <c r="Z307" i="2"/>
  <c r="AA307" i="2"/>
  <c r="U308" i="2"/>
  <c r="AA308" i="2" s="1"/>
  <c r="V308" i="2"/>
  <c r="W308" i="2"/>
  <c r="X308" i="2"/>
  <c r="Y308" i="2"/>
  <c r="Z308" i="2"/>
  <c r="AC308" i="2"/>
  <c r="U309" i="2"/>
  <c r="V309" i="2"/>
  <c r="W309" i="2"/>
  <c r="X309" i="2"/>
  <c r="Y309" i="2"/>
  <c r="AB309" i="2" s="1"/>
  <c r="Z309" i="2"/>
  <c r="AC309" i="2"/>
  <c r="U310" i="2"/>
  <c r="V310" i="2"/>
  <c r="W310" i="2"/>
  <c r="AC310" i="2" s="1"/>
  <c r="X310" i="2"/>
  <c r="AA310" i="2" s="1"/>
  <c r="Y310" i="2"/>
  <c r="Z310" i="2"/>
  <c r="AB310" i="2"/>
  <c r="U311" i="2"/>
  <c r="V311" i="2"/>
  <c r="AB311" i="2" s="1"/>
  <c r="W311" i="2"/>
  <c r="X311" i="2"/>
  <c r="Y311" i="2"/>
  <c r="Z311" i="2"/>
  <c r="AA311" i="2"/>
  <c r="U312" i="2"/>
  <c r="AA312" i="2" s="1"/>
  <c r="V312" i="2"/>
  <c r="W312" i="2"/>
  <c r="X312" i="2"/>
  <c r="Y312" i="2"/>
  <c r="Z312" i="2"/>
  <c r="AC312" i="2"/>
  <c r="U313" i="2"/>
  <c r="V313" i="2"/>
  <c r="W313" i="2"/>
  <c r="X313" i="2"/>
  <c r="Y313" i="2"/>
  <c r="AB313" i="2" s="1"/>
  <c r="Z313" i="2"/>
  <c r="AC313" i="2"/>
  <c r="U314" i="2"/>
  <c r="V314" i="2"/>
  <c r="W314" i="2"/>
  <c r="AC314" i="2" s="1"/>
  <c r="X314" i="2"/>
  <c r="AA314" i="2" s="1"/>
  <c r="Y314" i="2"/>
  <c r="Z314" i="2"/>
  <c r="AB314" i="2"/>
  <c r="U315" i="2"/>
  <c r="V315" i="2"/>
  <c r="AB315" i="2" s="1"/>
  <c r="W315" i="2"/>
  <c r="X315" i="2"/>
  <c r="Y315" i="2"/>
  <c r="Z315" i="2"/>
  <c r="AA315" i="2"/>
  <c r="U316" i="2"/>
  <c r="AA316" i="2" s="1"/>
  <c r="V316" i="2"/>
  <c r="W316" i="2"/>
  <c r="X316" i="2"/>
  <c r="Y316" i="2"/>
  <c r="Z316" i="2"/>
  <c r="AC316" i="2"/>
  <c r="U317" i="2"/>
  <c r="V317" i="2"/>
  <c r="W317" i="2"/>
  <c r="X317" i="2"/>
  <c r="Y317" i="2"/>
  <c r="AB317" i="2" s="1"/>
  <c r="Z317" i="2"/>
  <c r="AC317" i="2"/>
  <c r="U318" i="2"/>
  <c r="AA318" i="2" s="1"/>
  <c r="V318" i="2"/>
  <c r="W318" i="2"/>
  <c r="X318" i="2"/>
  <c r="Y318" i="2"/>
  <c r="Z318" i="2"/>
  <c r="AC318" i="2" s="1"/>
  <c r="AB318" i="2"/>
  <c r="U319" i="2"/>
  <c r="V319" i="2"/>
  <c r="W319" i="2"/>
  <c r="AC319" i="2" s="1"/>
  <c r="X319" i="2"/>
  <c r="Y319" i="2"/>
  <c r="AB319" i="2" s="1"/>
  <c r="Z319" i="2"/>
  <c r="AA319" i="2"/>
  <c r="U320" i="2"/>
  <c r="V320" i="2"/>
  <c r="AB320" i="2" s="1"/>
  <c r="W320" i="2"/>
  <c r="AC320" i="2" s="1"/>
  <c r="X320" i="2"/>
  <c r="AA320" i="2" s="1"/>
  <c r="Y320" i="2"/>
  <c r="Z320" i="2"/>
  <c r="U321" i="2"/>
  <c r="AA321" i="2" s="1"/>
  <c r="V321" i="2"/>
  <c r="W321" i="2"/>
  <c r="X321" i="2"/>
  <c r="Y321" i="2"/>
  <c r="Z321" i="2"/>
  <c r="AC321" i="2"/>
  <c r="U322" i="2"/>
  <c r="AA322" i="2" s="1"/>
  <c r="V322" i="2"/>
  <c r="W322" i="2"/>
  <c r="X322" i="2"/>
  <c r="Y322" i="2"/>
  <c r="Z322" i="2"/>
  <c r="AC322" i="2" s="1"/>
  <c r="AB322" i="2"/>
  <c r="U323" i="2"/>
  <c r="V323" i="2"/>
  <c r="W323" i="2"/>
  <c r="AC323" i="2" s="1"/>
  <c r="X323" i="2"/>
  <c r="Y323" i="2"/>
  <c r="AB323" i="2" s="1"/>
  <c r="Z323" i="2"/>
  <c r="AA323" i="2"/>
  <c r="U324" i="2"/>
  <c r="V324" i="2"/>
  <c r="AB324" i="2" s="1"/>
  <c r="W324" i="2"/>
  <c r="AC324" i="2" s="1"/>
  <c r="X324" i="2"/>
  <c r="AA324" i="2" s="1"/>
  <c r="Y324" i="2"/>
  <c r="Z324" i="2"/>
  <c r="U325" i="2"/>
  <c r="AA325" i="2" s="1"/>
  <c r="V325" i="2"/>
  <c r="AB325" i="2" s="1"/>
  <c r="W325" i="2"/>
  <c r="X325" i="2"/>
  <c r="Y325" i="2"/>
  <c r="Z325" i="2"/>
  <c r="AC325" i="2"/>
  <c r="U326" i="2"/>
  <c r="V326" i="2"/>
  <c r="W326" i="2"/>
  <c r="X326" i="2"/>
  <c r="Y326" i="2"/>
  <c r="Z326" i="2"/>
  <c r="AC326" i="2" s="1"/>
  <c r="AB326" i="2"/>
  <c r="U327" i="2"/>
  <c r="V327" i="2"/>
  <c r="W327" i="2"/>
  <c r="AC327" i="2" s="1"/>
  <c r="X327" i="2"/>
  <c r="Y327" i="2"/>
  <c r="AB327" i="2" s="1"/>
  <c r="Z327" i="2"/>
  <c r="AA327" i="2"/>
  <c r="U328" i="2"/>
  <c r="V328" i="2"/>
  <c r="AB328" i="2" s="1"/>
  <c r="W328" i="2"/>
  <c r="X328" i="2"/>
  <c r="AA328" i="2" s="1"/>
  <c r="Y328" i="2"/>
  <c r="Z328" i="2"/>
  <c r="U329" i="2"/>
  <c r="AA329" i="2" s="1"/>
  <c r="V329" i="2"/>
  <c r="AB329" i="2" s="1"/>
  <c r="W329" i="2"/>
  <c r="X329" i="2"/>
  <c r="Y329" i="2"/>
  <c r="Z329" i="2"/>
  <c r="AC329" i="2"/>
  <c r="U330" i="2"/>
  <c r="V330" i="2"/>
  <c r="W330" i="2"/>
  <c r="X330" i="2"/>
  <c r="Y330" i="2"/>
  <c r="Z330" i="2"/>
  <c r="AC330" i="2" s="1"/>
  <c r="AB330" i="2"/>
  <c r="U331" i="2"/>
  <c r="V331" i="2"/>
  <c r="W331" i="2"/>
  <c r="AC331" i="2" s="1"/>
  <c r="X331" i="2"/>
  <c r="Y331" i="2"/>
  <c r="AB331" i="2" s="1"/>
  <c r="Z331" i="2"/>
  <c r="AA331" i="2"/>
  <c r="U332" i="2"/>
  <c r="V332" i="2"/>
  <c r="AB332" i="2" s="1"/>
  <c r="W332" i="2"/>
  <c r="X332" i="2"/>
  <c r="AA332" i="2" s="1"/>
  <c r="Y332" i="2"/>
  <c r="Z332" i="2"/>
  <c r="U333" i="2"/>
  <c r="AA333" i="2" s="1"/>
  <c r="V333" i="2"/>
  <c r="W333" i="2"/>
  <c r="X333" i="2"/>
  <c r="Y333" i="2"/>
  <c r="Z333" i="2"/>
  <c r="AC333" i="2"/>
  <c r="U334" i="2"/>
  <c r="AA334" i="2" s="1"/>
  <c r="V334" i="2"/>
  <c r="W334" i="2"/>
  <c r="X334" i="2"/>
  <c r="Y334" i="2"/>
  <c r="Z334" i="2"/>
  <c r="AC334" i="2" s="1"/>
  <c r="AB334" i="2"/>
  <c r="U335" i="2"/>
  <c r="V335" i="2"/>
  <c r="W335" i="2"/>
  <c r="AC335" i="2" s="1"/>
  <c r="X335" i="2"/>
  <c r="Y335" i="2"/>
  <c r="AB335" i="2" s="1"/>
  <c r="Z335" i="2"/>
  <c r="AA335" i="2"/>
  <c r="U336" i="2"/>
  <c r="V336" i="2"/>
  <c r="AB336" i="2" s="1"/>
  <c r="W336" i="2"/>
  <c r="AC336" i="2" s="1"/>
  <c r="X336" i="2"/>
  <c r="AA336" i="2" s="1"/>
  <c r="Y336" i="2"/>
  <c r="Z336" i="2"/>
  <c r="U337" i="2"/>
  <c r="AA337" i="2" s="1"/>
  <c r="V337" i="2"/>
  <c r="W337" i="2"/>
  <c r="X337" i="2"/>
  <c r="Y337" i="2"/>
  <c r="Z337" i="2"/>
  <c r="AC337" i="2"/>
  <c r="U338" i="2"/>
  <c r="AA338" i="2" s="1"/>
  <c r="V338" i="2"/>
  <c r="W338" i="2"/>
  <c r="X338" i="2"/>
  <c r="Y338" i="2"/>
  <c r="Z338" i="2"/>
  <c r="AC338" i="2" s="1"/>
  <c r="AB338" i="2"/>
  <c r="U339" i="2"/>
  <c r="V339" i="2"/>
  <c r="W339" i="2"/>
  <c r="AC339" i="2" s="1"/>
  <c r="X339" i="2"/>
  <c r="Y339" i="2"/>
  <c r="AB339" i="2" s="1"/>
  <c r="Z339" i="2"/>
  <c r="AA339" i="2"/>
  <c r="U340" i="2"/>
  <c r="V340" i="2"/>
  <c r="AB340" i="2" s="1"/>
  <c r="W340" i="2"/>
  <c r="AC340" i="2" s="1"/>
  <c r="X340" i="2"/>
  <c r="AA340" i="2" s="1"/>
  <c r="Y340" i="2"/>
  <c r="Z340" i="2"/>
  <c r="U341" i="2"/>
  <c r="AA341" i="2" s="1"/>
  <c r="V341" i="2"/>
  <c r="AB341" i="2" s="1"/>
  <c r="W341" i="2"/>
  <c r="X341" i="2"/>
  <c r="Y341" i="2"/>
  <c r="Z341" i="2"/>
  <c r="AC341" i="2"/>
  <c r="U342" i="2"/>
  <c r="V342" i="2"/>
  <c r="W342" i="2"/>
  <c r="X342" i="2"/>
  <c r="Y342" i="2"/>
  <c r="Z342" i="2"/>
  <c r="AC342" i="2" s="1"/>
  <c r="AB342" i="2"/>
  <c r="U343" i="2"/>
  <c r="V343" i="2"/>
  <c r="W343" i="2"/>
  <c r="AC343" i="2" s="1"/>
  <c r="X343" i="2"/>
  <c r="Y343" i="2"/>
  <c r="AB343" i="2" s="1"/>
  <c r="Z343" i="2"/>
  <c r="AA343" i="2"/>
  <c r="U344" i="2"/>
  <c r="V344" i="2"/>
  <c r="AB344" i="2" s="1"/>
  <c r="W344" i="2"/>
  <c r="X344" i="2"/>
  <c r="AA344" i="2" s="1"/>
  <c r="Y344" i="2"/>
  <c r="Z344" i="2"/>
  <c r="U345" i="2"/>
  <c r="AA345" i="2" s="1"/>
  <c r="V345" i="2"/>
  <c r="AB345" i="2" s="1"/>
  <c r="W345" i="2"/>
  <c r="X345" i="2"/>
  <c r="Y345" i="2"/>
  <c r="Z345" i="2"/>
  <c r="AC345" i="2"/>
  <c r="U346" i="2"/>
  <c r="V346" i="2"/>
  <c r="W346" i="2"/>
  <c r="X346" i="2"/>
  <c r="Y346" i="2"/>
  <c r="Z346" i="2"/>
  <c r="AC346" i="2" s="1"/>
  <c r="AB346" i="2"/>
  <c r="U347" i="2"/>
  <c r="V347" i="2"/>
  <c r="W347" i="2"/>
  <c r="AC347" i="2" s="1"/>
  <c r="X347" i="2"/>
  <c r="Y347" i="2"/>
  <c r="AB347" i="2" s="1"/>
  <c r="Z347" i="2"/>
  <c r="AA347" i="2"/>
  <c r="U348" i="2"/>
  <c r="V348" i="2"/>
  <c r="AB348" i="2" s="1"/>
  <c r="W348" i="2"/>
  <c r="X348" i="2"/>
  <c r="AA348" i="2" s="1"/>
  <c r="Y348" i="2"/>
  <c r="Z348" i="2"/>
  <c r="U349" i="2"/>
  <c r="AA349" i="2" s="1"/>
  <c r="V349" i="2"/>
  <c r="W349" i="2"/>
  <c r="X349" i="2"/>
  <c r="Y349" i="2"/>
  <c r="Z349" i="2"/>
  <c r="AC349" i="2"/>
  <c r="U350" i="2"/>
  <c r="AA350" i="2" s="1"/>
  <c r="V350" i="2"/>
  <c r="W350" i="2"/>
  <c r="X350" i="2"/>
  <c r="Y350" i="2"/>
  <c r="Z350" i="2"/>
  <c r="AC350" i="2" s="1"/>
  <c r="AB350" i="2"/>
  <c r="U351" i="2"/>
  <c r="V351" i="2"/>
  <c r="W351" i="2"/>
  <c r="AC351" i="2" s="1"/>
  <c r="X351" i="2"/>
  <c r="Y351" i="2"/>
  <c r="AB351" i="2" s="1"/>
  <c r="Z351" i="2"/>
  <c r="AA351" i="2"/>
  <c r="U352" i="2"/>
  <c r="V352" i="2"/>
  <c r="AB352" i="2" s="1"/>
  <c r="W352" i="2"/>
  <c r="AC352" i="2" s="1"/>
  <c r="X352" i="2"/>
  <c r="AA352" i="2" s="1"/>
  <c r="Y352" i="2"/>
  <c r="Z352" i="2"/>
  <c r="U353" i="2"/>
  <c r="AA353" i="2" s="1"/>
  <c r="V353" i="2"/>
  <c r="W353" i="2"/>
  <c r="X353" i="2"/>
  <c r="Y353" i="2"/>
  <c r="Z353" i="2"/>
  <c r="AC353" i="2"/>
  <c r="U354" i="2"/>
  <c r="AA354" i="2" s="1"/>
  <c r="V354" i="2"/>
  <c r="W354" i="2"/>
  <c r="X354" i="2"/>
  <c r="Y354" i="2"/>
  <c r="Z354" i="2"/>
  <c r="AC354" i="2" s="1"/>
  <c r="AB354" i="2"/>
  <c r="U355" i="2"/>
  <c r="V355" i="2"/>
  <c r="W355" i="2"/>
  <c r="AC355" i="2" s="1"/>
  <c r="X355" i="2"/>
  <c r="Y355" i="2"/>
  <c r="AB355" i="2" s="1"/>
  <c r="Z355" i="2"/>
  <c r="AA355" i="2"/>
  <c r="U356" i="2"/>
  <c r="V356" i="2"/>
  <c r="AB356" i="2" s="1"/>
  <c r="W356" i="2"/>
  <c r="AC356" i="2" s="1"/>
  <c r="X356" i="2"/>
  <c r="AA356" i="2" s="1"/>
  <c r="Y356" i="2"/>
  <c r="Z356" i="2"/>
  <c r="U357" i="2"/>
  <c r="AA357" i="2" s="1"/>
  <c r="V357" i="2"/>
  <c r="AB357" i="2" s="1"/>
  <c r="W357" i="2"/>
  <c r="X357" i="2"/>
  <c r="Y357" i="2"/>
  <c r="Z357" i="2"/>
  <c r="AC357" i="2"/>
  <c r="U358" i="2"/>
  <c r="V358" i="2"/>
  <c r="W358" i="2"/>
  <c r="X358" i="2"/>
  <c r="Y358" i="2"/>
  <c r="Z358" i="2"/>
  <c r="AC358" i="2" s="1"/>
  <c r="AB358" i="2"/>
  <c r="U359" i="2"/>
  <c r="V359" i="2"/>
  <c r="W359" i="2"/>
  <c r="AC359" i="2" s="1"/>
  <c r="X359" i="2"/>
  <c r="Y359" i="2"/>
  <c r="AB359" i="2" s="1"/>
  <c r="Z359" i="2"/>
  <c r="AA359" i="2"/>
  <c r="U360" i="2"/>
  <c r="V360" i="2"/>
  <c r="AB360" i="2" s="1"/>
  <c r="W360" i="2"/>
  <c r="X360" i="2"/>
  <c r="AA360" i="2" s="1"/>
  <c r="Y360" i="2"/>
  <c r="Z360" i="2"/>
  <c r="U361" i="2"/>
  <c r="V361" i="2"/>
  <c r="AB361" i="2" s="1"/>
  <c r="W361" i="2"/>
  <c r="AC361" i="2" s="1"/>
  <c r="X361" i="2"/>
  <c r="Y361" i="2"/>
  <c r="Z361" i="2"/>
  <c r="AA361" i="2"/>
  <c r="U362" i="2"/>
  <c r="AA362" i="2" s="1"/>
  <c r="V362" i="2"/>
  <c r="AB362" i="2" s="1"/>
  <c r="W362" i="2"/>
  <c r="X362" i="2"/>
  <c r="Y362" i="2"/>
  <c r="Z362" i="2"/>
  <c r="AC362" i="2" s="1"/>
  <c r="U363" i="2"/>
  <c r="V363" i="2"/>
  <c r="W363" i="2"/>
  <c r="AC363" i="2" s="1"/>
  <c r="X363" i="2"/>
  <c r="Y363" i="2"/>
  <c r="AB363" i="2" s="1"/>
  <c r="Z363" i="2"/>
  <c r="AA363" i="2"/>
  <c r="U364" i="2"/>
  <c r="V364" i="2"/>
  <c r="W364" i="2"/>
  <c r="AC364" i="2" s="1"/>
  <c r="X364" i="2"/>
  <c r="AA364" i="2" s="1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 s="1"/>
  <c r="AB366" i="2"/>
  <c r="U367" i="2"/>
  <c r="AA367" i="2" s="1"/>
  <c r="V367" i="2"/>
  <c r="W367" i="2"/>
  <c r="X367" i="2"/>
  <c r="Y367" i="2"/>
  <c r="AB367" i="2" s="1"/>
  <c r="Z367" i="2"/>
  <c r="AC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AC369" i="2" s="1"/>
  <c r="X369" i="2"/>
  <c r="Y369" i="2"/>
  <c r="Z369" i="2"/>
  <c r="U370" i="2"/>
  <c r="AA370" i="2" s="1"/>
  <c r="V370" i="2"/>
  <c r="AB370" i="2" s="1"/>
  <c r="W370" i="2"/>
  <c r="X370" i="2"/>
  <c r="Y370" i="2"/>
  <c r="Z370" i="2"/>
  <c r="AC370" i="2" s="1"/>
  <c r="U371" i="2"/>
  <c r="V371" i="2"/>
  <c r="W371" i="2"/>
  <c r="AC371" i="2" s="1"/>
  <c r="X371" i="2"/>
  <c r="Y371" i="2"/>
  <c r="AB371" i="2" s="1"/>
  <c r="Z371" i="2"/>
  <c r="AA371" i="2"/>
  <c r="U372" i="2"/>
  <c r="V372" i="2"/>
  <c r="AB372" i="2" s="1"/>
  <c r="W372" i="2"/>
  <c r="AC372" i="2" s="1"/>
  <c r="X372" i="2"/>
  <c r="Y372" i="2"/>
  <c r="Z372" i="2"/>
  <c r="AA372" i="2"/>
  <c r="U197" i="2"/>
  <c r="AA197" i="2" s="1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Z198" i="2"/>
  <c r="AA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187" i="2"/>
  <c r="V187" i="2"/>
  <c r="W187" i="2"/>
  <c r="X187" i="2"/>
  <c r="AA187" i="2" s="1"/>
  <c r="Y187" i="2"/>
  <c r="AB187" i="2" s="1"/>
  <c r="Z187" i="2"/>
  <c r="U188" i="2"/>
  <c r="V188" i="2"/>
  <c r="W188" i="2"/>
  <c r="X188" i="2"/>
  <c r="Y188" i="2"/>
  <c r="Z188" i="2"/>
  <c r="AC188" i="2" s="1"/>
  <c r="U189" i="2"/>
  <c r="V189" i="2"/>
  <c r="W189" i="2"/>
  <c r="AC189" i="2" s="1"/>
  <c r="X189" i="2"/>
  <c r="Y189" i="2"/>
  <c r="AB189" i="2" s="1"/>
  <c r="Z189" i="2"/>
  <c r="U190" i="2"/>
  <c r="V190" i="2"/>
  <c r="W190" i="2"/>
  <c r="X190" i="2"/>
  <c r="AA190" i="2" s="1"/>
  <c r="Y190" i="2"/>
  <c r="AB190" i="2" s="1"/>
  <c r="Z190" i="2"/>
  <c r="AC190" i="2" s="1"/>
  <c r="U191" i="2"/>
  <c r="AA191" i="2" s="1"/>
  <c r="V191" i="2"/>
  <c r="W191" i="2"/>
  <c r="X191" i="2"/>
  <c r="Y191" i="2"/>
  <c r="AB191" i="2" s="1"/>
  <c r="Z191" i="2"/>
  <c r="U192" i="2"/>
  <c r="V192" i="2"/>
  <c r="AB192" i="2" s="1"/>
  <c r="W192" i="2"/>
  <c r="X192" i="2"/>
  <c r="AA192" i="2" s="1"/>
  <c r="Y192" i="2"/>
  <c r="Z192" i="2"/>
  <c r="AC192" i="2" s="1"/>
  <c r="U193" i="2"/>
  <c r="V193" i="2"/>
  <c r="W193" i="2"/>
  <c r="X193" i="2"/>
  <c r="Y193" i="2"/>
  <c r="AB193" i="2" s="1"/>
  <c r="Z193" i="2"/>
  <c r="AC193" i="2" s="1"/>
  <c r="U194" i="2"/>
  <c r="V194" i="2"/>
  <c r="AB194" i="2" s="1"/>
  <c r="W194" i="2"/>
  <c r="X194" i="2"/>
  <c r="Y194" i="2"/>
  <c r="Z194" i="2"/>
  <c r="AC194" i="2" s="1"/>
  <c r="U195" i="2"/>
  <c r="V195" i="2"/>
  <c r="W195" i="2"/>
  <c r="X195" i="2"/>
  <c r="Y195" i="2"/>
  <c r="Z195" i="2"/>
  <c r="AA195" i="2"/>
  <c r="U196" i="2"/>
  <c r="V196" i="2"/>
  <c r="W196" i="2"/>
  <c r="X196" i="2"/>
  <c r="AA196" i="2" s="1"/>
  <c r="Y196" i="2"/>
  <c r="Z196" i="2"/>
  <c r="U186" i="2"/>
  <c r="V186" i="2"/>
  <c r="W186" i="2"/>
  <c r="X186" i="2"/>
  <c r="AA186" i="2" s="1"/>
  <c r="Y186" i="2"/>
  <c r="AB186" i="2" s="1"/>
  <c r="Z186" i="2"/>
  <c r="AC186" i="2" s="1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 l="1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O188" i="8"/>
  <c r="P188" i="8"/>
  <c r="Q188" i="8"/>
  <c r="R188" i="8"/>
  <c r="S188" i="8"/>
  <c r="O189" i="8"/>
  <c r="P189" i="8"/>
  <c r="T189" i="8" s="1"/>
  <c r="Q189" i="8"/>
  <c r="R189" i="8"/>
  <c r="S189" i="8" l="1"/>
  <c r="T188" i="8"/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S47" i="8"/>
  <c r="O48" i="8"/>
  <c r="P48" i="8"/>
  <c r="T48" i="8" s="1"/>
  <c r="Q48" i="8"/>
  <c r="R48" i="8"/>
  <c r="O49" i="8"/>
  <c r="P49" i="8"/>
  <c r="Q49" i="8"/>
  <c r="R49" i="8"/>
  <c r="S49" i="8"/>
  <c r="O50" i="8"/>
  <c r="P50" i="8"/>
  <c r="Q50" i="8"/>
  <c r="R50" i="8"/>
  <c r="O51" i="8"/>
  <c r="P51" i="8"/>
  <c r="Q51" i="8"/>
  <c r="R51" i="8"/>
  <c r="T51" i="8" s="1"/>
  <c r="S51" i="8"/>
  <c r="O52" i="8"/>
  <c r="P52" i="8"/>
  <c r="Q52" i="8"/>
  <c r="S52" i="8" s="1"/>
  <c r="R52" i="8"/>
  <c r="O53" i="8"/>
  <c r="P53" i="8"/>
  <c r="Q53" i="8"/>
  <c r="S53" i="8" s="1"/>
  <c r="R53" i="8"/>
  <c r="T53" i="8" s="1"/>
  <c r="O54" i="8"/>
  <c r="P54" i="8"/>
  <c r="T54" i="8" s="1"/>
  <c r="Q54" i="8"/>
  <c r="S54" i="8" s="1"/>
  <c r="R54" i="8"/>
  <c r="O55" i="8"/>
  <c r="P55" i="8"/>
  <c r="Q55" i="8"/>
  <c r="S55" i="8" s="1"/>
  <c r="R55" i="8"/>
  <c r="O56" i="8"/>
  <c r="P56" i="8"/>
  <c r="T56" i="8" s="1"/>
  <c r="Q56" i="8"/>
  <c r="R56" i="8"/>
  <c r="O57" i="8"/>
  <c r="P57" i="8"/>
  <c r="Q57" i="8"/>
  <c r="R57" i="8"/>
  <c r="S57" i="8"/>
  <c r="O58" i="8"/>
  <c r="P58" i="8"/>
  <c r="Q58" i="8"/>
  <c r="R58" i="8"/>
  <c r="O59" i="8"/>
  <c r="P59" i="8"/>
  <c r="Q59" i="8"/>
  <c r="R59" i="8"/>
  <c r="T59" i="8" s="1"/>
  <c r="S59" i="8"/>
  <c r="O60" i="8"/>
  <c r="P60" i="8"/>
  <c r="Q60" i="8"/>
  <c r="S60" i="8" s="1"/>
  <c r="R60" i="8"/>
  <c r="O61" i="8"/>
  <c r="P61" i="8"/>
  <c r="Q61" i="8"/>
  <c r="S61" i="8" s="1"/>
  <c r="R61" i="8"/>
  <c r="T61" i="8" s="1"/>
  <c r="O62" i="8"/>
  <c r="P62" i="8"/>
  <c r="T62" i="8" s="1"/>
  <c r="Q62" i="8"/>
  <c r="S62" i="8" s="1"/>
  <c r="R62" i="8"/>
  <c r="O63" i="8"/>
  <c r="P63" i="8"/>
  <c r="Q63" i="8"/>
  <c r="S63" i="8" s="1"/>
  <c r="R63" i="8"/>
  <c r="O64" i="8"/>
  <c r="P64" i="8"/>
  <c r="T64" i="8" s="1"/>
  <c r="Q64" i="8"/>
  <c r="R64" i="8"/>
  <c r="O65" i="8"/>
  <c r="P65" i="8"/>
  <c r="Q65" i="8"/>
  <c r="R65" i="8"/>
  <c r="S65" i="8"/>
  <c r="O66" i="8"/>
  <c r="P66" i="8"/>
  <c r="Q66" i="8"/>
  <c r="R66" i="8"/>
  <c r="T66" i="8" s="1"/>
  <c r="O67" i="8"/>
  <c r="P67" i="8"/>
  <c r="Q67" i="8"/>
  <c r="S67" i="8" s="1"/>
  <c r="R67" i="8"/>
  <c r="T67" i="8" s="1"/>
  <c r="O68" i="8"/>
  <c r="P68" i="8"/>
  <c r="T68" i="8" s="1"/>
  <c r="Q68" i="8"/>
  <c r="S68" i="8" s="1"/>
  <c r="R68" i="8"/>
  <c r="O69" i="8"/>
  <c r="P69" i="8"/>
  <c r="Q69" i="8"/>
  <c r="S69" i="8" s="1"/>
  <c r="R69" i="8"/>
  <c r="O70" i="8"/>
  <c r="P70" i="8"/>
  <c r="T70" i="8" s="1"/>
  <c r="Q70" i="8"/>
  <c r="R70" i="8"/>
  <c r="O71" i="8"/>
  <c r="P71" i="8"/>
  <c r="Q71" i="8"/>
  <c r="R71" i="8"/>
  <c r="S71" i="8"/>
  <c r="O72" i="8"/>
  <c r="P72" i="8"/>
  <c r="Q72" i="8"/>
  <c r="R72" i="8"/>
  <c r="O73" i="8"/>
  <c r="P73" i="8"/>
  <c r="Q73" i="8"/>
  <c r="R73" i="8"/>
  <c r="T73" i="8" s="1"/>
  <c r="S73" i="8"/>
  <c r="O74" i="8"/>
  <c r="P74" i="8"/>
  <c r="Q74" i="8"/>
  <c r="S74" i="8" s="1"/>
  <c r="R74" i="8"/>
  <c r="O75" i="8"/>
  <c r="P75" i="8"/>
  <c r="Q75" i="8"/>
  <c r="S75" i="8" s="1"/>
  <c r="R75" i="8"/>
  <c r="T75" i="8" s="1"/>
  <c r="O76" i="8"/>
  <c r="P76" i="8"/>
  <c r="T76" i="8" s="1"/>
  <c r="Q76" i="8"/>
  <c r="S76" i="8" s="1"/>
  <c r="R76" i="8"/>
  <c r="O77" i="8"/>
  <c r="P77" i="8"/>
  <c r="Q77" i="8"/>
  <c r="S77" i="8" s="1"/>
  <c r="R77" i="8"/>
  <c r="O78" i="8"/>
  <c r="P78" i="8"/>
  <c r="T78" i="8" s="1"/>
  <c r="Q78" i="8"/>
  <c r="R78" i="8"/>
  <c r="O79" i="8"/>
  <c r="P79" i="8"/>
  <c r="Q79" i="8"/>
  <c r="R79" i="8"/>
  <c r="S79" i="8"/>
  <c r="O80" i="8"/>
  <c r="P80" i="8"/>
  <c r="Q80" i="8"/>
  <c r="R80" i="8"/>
  <c r="O81" i="8"/>
  <c r="P81" i="8"/>
  <c r="Q81" i="8"/>
  <c r="R81" i="8"/>
  <c r="T81" i="8" s="1"/>
  <c r="S81" i="8"/>
  <c r="O82" i="8"/>
  <c r="P82" i="8"/>
  <c r="Q82" i="8"/>
  <c r="S82" i="8" s="1"/>
  <c r="R82" i="8"/>
  <c r="O83" i="8"/>
  <c r="P83" i="8"/>
  <c r="Q83" i="8"/>
  <c r="S83" i="8" s="1"/>
  <c r="R83" i="8"/>
  <c r="T83" i="8" s="1"/>
  <c r="O84" i="8"/>
  <c r="P84" i="8"/>
  <c r="T84" i="8" s="1"/>
  <c r="Q84" i="8"/>
  <c r="S84" i="8" s="1"/>
  <c r="R84" i="8"/>
  <c r="O85" i="8"/>
  <c r="P85" i="8"/>
  <c r="Q85" i="8"/>
  <c r="S85" i="8" s="1"/>
  <c r="R85" i="8"/>
  <c r="O86" i="8"/>
  <c r="P86" i="8"/>
  <c r="T86" i="8" s="1"/>
  <c r="Q86" i="8"/>
  <c r="R86" i="8"/>
  <c r="O87" i="8"/>
  <c r="P87" i="8"/>
  <c r="Q87" i="8"/>
  <c r="R87" i="8"/>
  <c r="S87" i="8"/>
  <c r="O88" i="8"/>
  <c r="P88" i="8"/>
  <c r="Q88" i="8"/>
  <c r="R88" i="8"/>
  <c r="O89" i="8"/>
  <c r="P89" i="8"/>
  <c r="Q89" i="8"/>
  <c r="R89" i="8"/>
  <c r="T89" i="8" s="1"/>
  <c r="S89" i="8"/>
  <c r="O90" i="8"/>
  <c r="P90" i="8"/>
  <c r="Q90" i="8"/>
  <c r="S90" i="8" s="1"/>
  <c r="R90" i="8"/>
  <c r="O91" i="8"/>
  <c r="P91" i="8"/>
  <c r="Q91" i="8"/>
  <c r="S91" i="8" s="1"/>
  <c r="R91" i="8"/>
  <c r="T91" i="8" s="1"/>
  <c r="O92" i="8"/>
  <c r="P92" i="8"/>
  <c r="T92" i="8" s="1"/>
  <c r="Q92" i="8"/>
  <c r="S92" i="8" s="1"/>
  <c r="R92" i="8"/>
  <c r="O93" i="8"/>
  <c r="P93" i="8"/>
  <c r="Q93" i="8"/>
  <c r="S93" i="8" s="1"/>
  <c r="R93" i="8"/>
  <c r="O94" i="8"/>
  <c r="P94" i="8"/>
  <c r="Q94" i="8"/>
  <c r="R94" i="8"/>
  <c r="T94" i="8"/>
  <c r="O95" i="8"/>
  <c r="P95" i="8"/>
  <c r="Q95" i="8"/>
  <c r="R95" i="8"/>
  <c r="T95" i="8" s="1"/>
  <c r="S95" i="8"/>
  <c r="O96" i="8"/>
  <c r="P96" i="8"/>
  <c r="Q96" i="8"/>
  <c r="S96" i="8" s="1"/>
  <c r="R96" i="8"/>
  <c r="O97" i="8"/>
  <c r="P97" i="8"/>
  <c r="Q97" i="8"/>
  <c r="S97" i="8" s="1"/>
  <c r="R97" i="8"/>
  <c r="T97" i="8" s="1"/>
  <c r="O98" i="8"/>
  <c r="P98" i="8"/>
  <c r="T98" i="8" s="1"/>
  <c r="Q98" i="8"/>
  <c r="S98" i="8" s="1"/>
  <c r="R98" i="8"/>
  <c r="O99" i="8"/>
  <c r="P99" i="8"/>
  <c r="Q99" i="8"/>
  <c r="R99" i="8"/>
  <c r="S99" i="8"/>
  <c r="O100" i="8"/>
  <c r="P100" i="8"/>
  <c r="Q100" i="8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 s="1"/>
  <c r="O103" i="8"/>
  <c r="P103" i="8"/>
  <c r="Q103" i="8"/>
  <c r="S103" i="8" s="1"/>
  <c r="R103" i="8"/>
  <c r="O104" i="8"/>
  <c r="P104" i="8"/>
  <c r="T104" i="8" s="1"/>
  <c r="Q104" i="8"/>
  <c r="R104" i="8"/>
  <c r="O105" i="8"/>
  <c r="P105" i="8"/>
  <c r="Q105" i="8"/>
  <c r="R105" i="8"/>
  <c r="S105" i="8"/>
  <c r="O106" i="8"/>
  <c r="P106" i="8"/>
  <c r="Q106" i="8"/>
  <c r="R106" i="8"/>
  <c r="T106" i="8" s="1"/>
  <c r="O107" i="8"/>
  <c r="P107" i="8"/>
  <c r="Q107" i="8"/>
  <c r="S107" i="8" s="1"/>
  <c r="R107" i="8"/>
  <c r="T107" i="8" s="1"/>
  <c r="O108" i="8"/>
  <c r="P108" i="8"/>
  <c r="T108" i="8" s="1"/>
  <c r="Q108" i="8"/>
  <c r="S108" i="8" s="1"/>
  <c r="R108" i="8"/>
  <c r="O109" i="8"/>
  <c r="P109" i="8"/>
  <c r="Q109" i="8"/>
  <c r="S109" i="8" s="1"/>
  <c r="R109" i="8"/>
  <c r="O110" i="8"/>
  <c r="P110" i="8"/>
  <c r="Q110" i="8"/>
  <c r="R110" i="8"/>
  <c r="T110" i="8"/>
  <c r="O111" i="8"/>
  <c r="P111" i="8"/>
  <c r="Q111" i="8"/>
  <c r="R111" i="8"/>
  <c r="T111" i="8" s="1"/>
  <c r="S111" i="8"/>
  <c r="O112" i="8"/>
  <c r="P112" i="8"/>
  <c r="Q112" i="8"/>
  <c r="S112" i="8" s="1"/>
  <c r="R112" i="8"/>
  <c r="O113" i="8"/>
  <c r="P113" i="8"/>
  <c r="Q113" i="8"/>
  <c r="S113" i="8" s="1"/>
  <c r="R113" i="8"/>
  <c r="T113" i="8" s="1"/>
  <c r="O114" i="8"/>
  <c r="P114" i="8"/>
  <c r="T114" i="8" s="1"/>
  <c r="Q114" i="8"/>
  <c r="S114" i="8" s="1"/>
  <c r="R114" i="8"/>
  <c r="O115" i="8"/>
  <c r="P115" i="8"/>
  <c r="Q115" i="8"/>
  <c r="R115" i="8"/>
  <c r="S115" i="8"/>
  <c r="O116" i="8"/>
  <c r="P116" i="8"/>
  <c r="Q116" i="8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 s="1"/>
  <c r="O119" i="8"/>
  <c r="P119" i="8"/>
  <c r="Q119" i="8"/>
  <c r="S119" i="8" s="1"/>
  <c r="R119" i="8"/>
  <c r="O120" i="8"/>
  <c r="P120" i="8"/>
  <c r="T120" i="8" s="1"/>
  <c r="Q120" i="8"/>
  <c r="R120" i="8"/>
  <c r="O121" i="8"/>
  <c r="S121" i="8" s="1"/>
  <c r="P121" i="8"/>
  <c r="Q121" i="8"/>
  <c r="R121" i="8"/>
  <c r="O122" i="8"/>
  <c r="P122" i="8"/>
  <c r="Q122" i="8"/>
  <c r="R122" i="8"/>
  <c r="T122" i="8" s="1"/>
  <c r="O123" i="8"/>
  <c r="P123" i="8"/>
  <c r="Q123" i="8"/>
  <c r="S123" i="8" s="1"/>
  <c r="R123" i="8"/>
  <c r="T123" i="8" s="1"/>
  <c r="O124" i="8"/>
  <c r="P124" i="8"/>
  <c r="T124" i="8" s="1"/>
  <c r="Q124" i="8"/>
  <c r="S124" i="8" s="1"/>
  <c r="R124" i="8"/>
  <c r="O125" i="8"/>
  <c r="P125" i="8"/>
  <c r="Q125" i="8"/>
  <c r="S125" i="8" s="1"/>
  <c r="R125" i="8"/>
  <c r="O126" i="8"/>
  <c r="P126" i="8"/>
  <c r="Q126" i="8"/>
  <c r="R126" i="8"/>
  <c r="T126" i="8"/>
  <c r="O127" i="8"/>
  <c r="P127" i="8"/>
  <c r="Q127" i="8"/>
  <c r="R127" i="8"/>
  <c r="T127" i="8" s="1"/>
  <c r="S127" i="8"/>
  <c r="O128" i="8"/>
  <c r="P128" i="8"/>
  <c r="Q128" i="8"/>
  <c r="S128" i="8" s="1"/>
  <c r="R128" i="8"/>
  <c r="O129" i="8"/>
  <c r="P129" i="8"/>
  <c r="Q129" i="8"/>
  <c r="S129" i="8" s="1"/>
  <c r="R129" i="8"/>
  <c r="T129" i="8" s="1"/>
  <c r="O130" i="8"/>
  <c r="P130" i="8"/>
  <c r="T130" i="8" s="1"/>
  <c r="Q130" i="8"/>
  <c r="S130" i="8" s="1"/>
  <c r="R130" i="8"/>
  <c r="O131" i="8"/>
  <c r="P131" i="8"/>
  <c r="Q131" i="8"/>
  <c r="R131" i="8"/>
  <c r="S131" i="8"/>
  <c r="O132" i="8"/>
  <c r="P132" i="8"/>
  <c r="Q132" i="8"/>
  <c r="R132" i="8"/>
  <c r="O133" i="8"/>
  <c r="P133" i="8"/>
  <c r="Q133" i="8"/>
  <c r="R133" i="8"/>
  <c r="T133" i="8" s="1"/>
  <c r="S133" i="8"/>
  <c r="O134" i="8"/>
  <c r="P134" i="8"/>
  <c r="T134" i="8" s="1"/>
  <c r="Q134" i="8"/>
  <c r="S134" i="8" s="1"/>
  <c r="R134" i="8"/>
  <c r="O135" i="8"/>
  <c r="P135" i="8"/>
  <c r="Q135" i="8"/>
  <c r="S135" i="8" s="1"/>
  <c r="R135" i="8"/>
  <c r="O136" i="8"/>
  <c r="P136" i="8"/>
  <c r="T136" i="8" s="1"/>
  <c r="Q136" i="8"/>
  <c r="R136" i="8"/>
  <c r="O137" i="8"/>
  <c r="P137" i="8"/>
  <c r="Q137" i="8"/>
  <c r="R137" i="8"/>
  <c r="S137" i="8"/>
  <c r="O138" i="8"/>
  <c r="P138" i="8"/>
  <c r="Q138" i="8"/>
  <c r="R138" i="8"/>
  <c r="T138" i="8" s="1"/>
  <c r="O139" i="8"/>
  <c r="P139" i="8"/>
  <c r="Q139" i="8"/>
  <c r="S139" i="8" s="1"/>
  <c r="R139" i="8"/>
  <c r="T139" i="8" s="1"/>
  <c r="O140" i="8"/>
  <c r="P140" i="8"/>
  <c r="T140" i="8" s="1"/>
  <c r="Q140" i="8"/>
  <c r="S140" i="8" s="1"/>
  <c r="R140" i="8"/>
  <c r="O141" i="8"/>
  <c r="P141" i="8"/>
  <c r="Q141" i="8"/>
  <c r="S141" i="8" s="1"/>
  <c r="R141" i="8"/>
  <c r="O142" i="8"/>
  <c r="P142" i="8"/>
  <c r="Q142" i="8"/>
  <c r="R142" i="8"/>
  <c r="T142" i="8"/>
  <c r="O143" i="8"/>
  <c r="P143" i="8"/>
  <c r="Q143" i="8"/>
  <c r="R143" i="8"/>
  <c r="T143" i="8" s="1"/>
  <c r="S143" i="8"/>
  <c r="O144" i="8"/>
  <c r="P144" i="8"/>
  <c r="Q144" i="8"/>
  <c r="S144" i="8" s="1"/>
  <c r="R144" i="8"/>
  <c r="O145" i="8"/>
  <c r="P145" i="8"/>
  <c r="Q145" i="8"/>
  <c r="S145" i="8" s="1"/>
  <c r="R145" i="8"/>
  <c r="T145" i="8" s="1"/>
  <c r="O146" i="8"/>
  <c r="P146" i="8"/>
  <c r="T146" i="8" s="1"/>
  <c r="Q146" i="8"/>
  <c r="R146" i="8"/>
  <c r="O147" i="8"/>
  <c r="S147" i="8" s="1"/>
  <c r="P147" i="8"/>
  <c r="Q147" i="8"/>
  <c r="R147" i="8"/>
  <c r="O148" i="8"/>
  <c r="P148" i="8"/>
  <c r="Q148" i="8"/>
  <c r="R148" i="8"/>
  <c r="O149" i="8"/>
  <c r="P149" i="8"/>
  <c r="Q149" i="8"/>
  <c r="R149" i="8"/>
  <c r="T149" i="8" s="1"/>
  <c r="O150" i="8"/>
  <c r="P150" i="8"/>
  <c r="Q150" i="8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S153" i="8" s="1"/>
  <c r="R153" i="8"/>
  <c r="T153" i="8" s="1"/>
  <c r="O154" i="8"/>
  <c r="P154" i="8"/>
  <c r="Q154" i="8"/>
  <c r="S154" i="8" s="1"/>
  <c r="R154" i="8"/>
  <c r="O155" i="8"/>
  <c r="P155" i="8"/>
  <c r="Q155" i="8"/>
  <c r="S155" i="8" s="1"/>
  <c r="R155" i="8"/>
  <c r="O156" i="8"/>
  <c r="P156" i="8"/>
  <c r="T156" i="8" s="1"/>
  <c r="Q156" i="8"/>
  <c r="R156" i="8"/>
  <c r="O157" i="8"/>
  <c r="P157" i="8"/>
  <c r="Q157" i="8"/>
  <c r="S157" i="8" s="1"/>
  <c r="R157" i="8"/>
  <c r="O158" i="8"/>
  <c r="P158" i="8"/>
  <c r="T158" i="8" s="1"/>
  <c r="Q158" i="8"/>
  <c r="R158" i="8"/>
  <c r="O159" i="8"/>
  <c r="P159" i="8"/>
  <c r="Q159" i="8"/>
  <c r="R159" i="8"/>
  <c r="O160" i="8"/>
  <c r="P160" i="8"/>
  <c r="T160" i="8" s="1"/>
  <c r="Q160" i="8"/>
  <c r="R160" i="8"/>
  <c r="O161" i="8"/>
  <c r="P161" i="8"/>
  <c r="Q161" i="8"/>
  <c r="R161" i="8"/>
  <c r="O162" i="8"/>
  <c r="P162" i="8"/>
  <c r="Q162" i="8"/>
  <c r="R162" i="8"/>
  <c r="T162" i="8"/>
  <c r="O163" i="8"/>
  <c r="P163" i="8"/>
  <c r="Q163" i="8"/>
  <c r="R163" i="8"/>
  <c r="T163" i="8" s="1"/>
  <c r="S163" i="8"/>
  <c r="O164" i="8"/>
  <c r="P164" i="8"/>
  <c r="Q164" i="8"/>
  <c r="S164" i="8" s="1"/>
  <c r="R164" i="8"/>
  <c r="O165" i="8"/>
  <c r="P165" i="8"/>
  <c r="Q165" i="8"/>
  <c r="S165" i="8" s="1"/>
  <c r="R165" i="8"/>
  <c r="T165" i="8" s="1"/>
  <c r="O166" i="8"/>
  <c r="P166" i="8"/>
  <c r="Q166" i="8"/>
  <c r="S166" i="8" s="1"/>
  <c r="R166" i="8"/>
  <c r="O167" i="8"/>
  <c r="P167" i="8"/>
  <c r="Q167" i="8"/>
  <c r="S167" i="8" s="1"/>
  <c r="R167" i="8"/>
  <c r="O168" i="8"/>
  <c r="P168" i="8"/>
  <c r="Q168" i="8"/>
  <c r="R168" i="8"/>
  <c r="O169" i="8"/>
  <c r="P169" i="8"/>
  <c r="Q169" i="8"/>
  <c r="S169" i="8" s="1"/>
  <c r="R169" i="8"/>
  <c r="O170" i="8"/>
  <c r="P170" i="8"/>
  <c r="Q170" i="8"/>
  <c r="R170" i="8"/>
  <c r="O171" i="8"/>
  <c r="P171" i="8"/>
  <c r="Q171" i="8"/>
  <c r="R171" i="8"/>
  <c r="O172" i="8"/>
  <c r="P172" i="8"/>
  <c r="T172" i="8" s="1"/>
  <c r="Q172" i="8"/>
  <c r="R172" i="8"/>
  <c r="O173" i="8"/>
  <c r="S173" i="8" s="1"/>
  <c r="P173" i="8"/>
  <c r="Q173" i="8"/>
  <c r="R173" i="8"/>
  <c r="O174" i="8"/>
  <c r="P174" i="8"/>
  <c r="Q174" i="8"/>
  <c r="R174" i="8"/>
  <c r="T174" i="8" s="1"/>
  <c r="O175" i="8"/>
  <c r="P175" i="8"/>
  <c r="Q175" i="8"/>
  <c r="R175" i="8"/>
  <c r="T175" i="8" s="1"/>
  <c r="O176" i="8"/>
  <c r="P176" i="8"/>
  <c r="Q176" i="8"/>
  <c r="R176" i="8"/>
  <c r="O177" i="8"/>
  <c r="P177" i="8"/>
  <c r="Q177" i="8"/>
  <c r="R177" i="8"/>
  <c r="O178" i="8"/>
  <c r="P178" i="8"/>
  <c r="Q178" i="8"/>
  <c r="R178" i="8"/>
  <c r="T178" i="8" s="1"/>
  <c r="O179" i="8"/>
  <c r="P179" i="8"/>
  <c r="Q179" i="8"/>
  <c r="S179" i="8" s="1"/>
  <c r="R179" i="8"/>
  <c r="T179" i="8" s="1"/>
  <c r="O180" i="8"/>
  <c r="P180" i="8"/>
  <c r="Q180" i="8"/>
  <c r="S180" i="8" s="1"/>
  <c r="R180" i="8"/>
  <c r="O181" i="8"/>
  <c r="P181" i="8"/>
  <c r="Q181" i="8"/>
  <c r="S181" i="8" s="1"/>
  <c r="R181" i="8"/>
  <c r="O182" i="8"/>
  <c r="P182" i="8"/>
  <c r="T182" i="8" s="1"/>
  <c r="Q182" i="8"/>
  <c r="S182" i="8" s="1"/>
  <c r="R182" i="8"/>
  <c r="O183" i="8"/>
  <c r="P183" i="8"/>
  <c r="Q183" i="8"/>
  <c r="S183" i="8" s="1"/>
  <c r="R183" i="8"/>
  <c r="O184" i="8"/>
  <c r="P184" i="8"/>
  <c r="Q184" i="8"/>
  <c r="R184" i="8"/>
  <c r="O185" i="8"/>
  <c r="P185" i="8"/>
  <c r="Q185" i="8"/>
  <c r="R185" i="8"/>
  <c r="S185" i="8"/>
  <c r="O186" i="8"/>
  <c r="P186" i="8"/>
  <c r="Q186" i="8"/>
  <c r="R186" i="8"/>
  <c r="T186" i="8" s="1"/>
  <c r="O187" i="8"/>
  <c r="P187" i="8"/>
  <c r="Q187" i="8"/>
  <c r="R187" i="8"/>
  <c r="T187" i="8" s="1"/>
  <c r="S187" i="8"/>
  <c r="O39" i="8"/>
  <c r="P39" i="8"/>
  <c r="Q39" i="8"/>
  <c r="S39" i="8" s="1"/>
  <c r="R39" i="8"/>
  <c r="T39" i="8" s="1"/>
  <c r="O40" i="8"/>
  <c r="P40" i="8"/>
  <c r="Q40" i="8"/>
  <c r="R40" i="8"/>
  <c r="O41" i="8"/>
  <c r="P41" i="8"/>
  <c r="Q41" i="8"/>
  <c r="R41" i="8"/>
  <c r="S41" i="8"/>
  <c r="T41" i="8"/>
  <c r="O42" i="8"/>
  <c r="P42" i="8"/>
  <c r="Q42" i="8"/>
  <c r="S42" i="8" s="1"/>
  <c r="R42" i="8"/>
  <c r="T42" i="8" s="1"/>
  <c r="O43" i="8"/>
  <c r="P43" i="8"/>
  <c r="T43" i="8" s="1"/>
  <c r="Q43" i="8"/>
  <c r="S43" i="8" s="1"/>
  <c r="R43" i="8"/>
  <c r="O44" i="8"/>
  <c r="P44" i="8"/>
  <c r="Q44" i="8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 s="1"/>
  <c r="O30" i="8"/>
  <c r="P30" i="8"/>
  <c r="Q30" i="8"/>
  <c r="S30" i="8" s="1"/>
  <c r="R30" i="8"/>
  <c r="O31" i="8"/>
  <c r="P31" i="8"/>
  <c r="T31" i="8" s="1"/>
  <c r="Q31" i="8"/>
  <c r="R31" i="8"/>
  <c r="S31" i="8"/>
  <c r="O32" i="8"/>
  <c r="S32" i="8" s="1"/>
  <c r="P32" i="8"/>
  <c r="Q32" i="8"/>
  <c r="R32" i="8"/>
  <c r="T32" i="8" s="1"/>
  <c r="O33" i="8"/>
  <c r="P33" i="8"/>
  <c r="Q33" i="8"/>
  <c r="S33" i="8" s="1"/>
  <c r="R33" i="8"/>
  <c r="O34" i="8"/>
  <c r="P34" i="8"/>
  <c r="Q34" i="8"/>
  <c r="S34" i="8" s="1"/>
  <c r="R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Q37" i="8"/>
  <c r="S37" i="8" s="1"/>
  <c r="R37" i="8"/>
  <c r="O38" i="8"/>
  <c r="P38" i="8"/>
  <c r="Q38" i="8"/>
  <c r="S38" i="8" s="1"/>
  <c r="R38" i="8"/>
  <c r="T37" i="8" l="1"/>
  <c r="T33" i="8"/>
  <c r="S44" i="8"/>
  <c r="T40" i="8"/>
  <c r="S186" i="8"/>
  <c r="T185" i="8"/>
  <c r="S177" i="8"/>
  <c r="S176" i="8"/>
  <c r="S175" i="8"/>
  <c r="T170" i="8"/>
  <c r="T166" i="8"/>
  <c r="T159" i="8"/>
  <c r="S150" i="8"/>
  <c r="S149" i="8"/>
  <c r="S148" i="8"/>
  <c r="T147" i="8"/>
  <c r="T144" i="8"/>
  <c r="S138" i="8"/>
  <c r="T137" i="8"/>
  <c r="S132" i="8"/>
  <c r="T131" i="8"/>
  <c r="T128" i="8"/>
  <c r="S122" i="8"/>
  <c r="T121" i="8"/>
  <c r="S116" i="8"/>
  <c r="T115" i="8"/>
  <c r="T112" i="8"/>
  <c r="S106" i="8"/>
  <c r="T105" i="8"/>
  <c r="S100" i="8"/>
  <c r="T99" i="8"/>
  <c r="T96" i="8"/>
  <c r="T90" i="8"/>
  <c r="S88" i="8"/>
  <c r="T87" i="8"/>
  <c r="T82" i="8"/>
  <c r="S80" i="8"/>
  <c r="T79" i="8"/>
  <c r="T74" i="8"/>
  <c r="S72" i="8"/>
  <c r="T71" i="8"/>
  <c r="S66" i="8"/>
  <c r="T65" i="8"/>
  <c r="T60" i="8"/>
  <c r="S58" i="8"/>
  <c r="T57" i="8"/>
  <c r="T52" i="8"/>
  <c r="S50" i="8"/>
  <c r="T49" i="8"/>
  <c r="T38" i="8"/>
  <c r="T34" i="8"/>
  <c r="T30" i="8"/>
  <c r="S40" i="8"/>
  <c r="T181" i="8"/>
  <c r="T176" i="8"/>
  <c r="S171" i="8"/>
  <c r="S170" i="8"/>
  <c r="T169" i="8"/>
  <c r="S161" i="8"/>
  <c r="S160" i="8"/>
  <c r="S159" i="8"/>
  <c r="T154" i="8"/>
  <c r="T150" i="8"/>
  <c r="S142" i="8"/>
  <c r="T141" i="8"/>
  <c r="S136" i="8"/>
  <c r="T135" i="8"/>
  <c r="T132" i="8"/>
  <c r="S126" i="8"/>
  <c r="T125" i="8"/>
  <c r="S120" i="8"/>
  <c r="T119" i="8"/>
  <c r="T116" i="8"/>
  <c r="S110" i="8"/>
  <c r="T109" i="8"/>
  <c r="S104" i="8"/>
  <c r="T103" i="8"/>
  <c r="T100" i="8"/>
  <c r="S94" i="8"/>
  <c r="T93" i="8"/>
  <c r="T88" i="8"/>
  <c r="S86" i="8"/>
  <c r="T85" i="8"/>
  <c r="T80" i="8"/>
  <c r="S78" i="8"/>
  <c r="T77" i="8"/>
  <c r="T72" i="8"/>
  <c r="S70" i="8"/>
  <c r="T69" i="8"/>
  <c r="S64" i="8"/>
  <c r="T63" i="8"/>
  <c r="T58" i="8"/>
  <c r="S56" i="8"/>
  <c r="T55" i="8"/>
  <c r="T50" i="8"/>
  <c r="S48" i="8"/>
  <c r="T47" i="8"/>
  <c r="S184" i="8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D1000" i="2" l="1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R5" i="8"/>
  <c r="T5" i="8" s="1"/>
  <c r="O6" i="8"/>
  <c r="S6" i="8" s="1"/>
  <c r="P6" i="8"/>
  <c r="Q6" i="8"/>
  <c r="R6" i="8"/>
  <c r="T6" i="8" s="1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5" i="8" l="1"/>
  <c r="S10" i="8"/>
  <c r="S11" i="8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B78" i="11"/>
  <c r="D78" i="11" s="1"/>
  <c r="C78" i="11"/>
  <c r="A79" i="11"/>
  <c r="B79" i="11"/>
  <c r="D79" i="11" s="1"/>
  <c r="C79" i="1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D100" i="11" s="1"/>
  <c r="C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C130" i="11" s="1"/>
  <c r="B130" i="11"/>
  <c r="D130" i="11" s="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C157" i="11" s="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B192" i="11"/>
  <c r="D192" i="11" s="1"/>
  <c r="C192" i="11"/>
  <c r="A193" i="11"/>
  <c r="B193" i="11"/>
  <c r="D193" i="11" s="1"/>
  <c r="C193" i="1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D209" i="11" s="1"/>
  <c r="C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C214" i="11" s="1"/>
  <c r="B214" i="11"/>
  <c r="D214" i="11" s="1"/>
  <c r="A215" i="11"/>
  <c r="B215" i="11"/>
  <c r="D215" i="11" s="1"/>
  <c r="C215" i="11"/>
  <c r="A216" i="11"/>
  <c r="C216" i="11" s="1"/>
  <c r="B216" i="11"/>
  <c r="D216" i="11" s="1"/>
  <c r="A217" i="11"/>
  <c r="C217" i="11" s="1"/>
  <c r="B217" i="11"/>
  <c r="D217" i="11" s="1"/>
  <c r="A218" i="11"/>
  <c r="B218" i="11"/>
  <c r="D218" i="11" s="1"/>
  <c r="C218" i="11"/>
  <c r="A219" i="11"/>
  <c r="C219" i="11" s="1"/>
  <c r="B219" i="11"/>
  <c r="D219" i="11" s="1"/>
  <c r="A220" i="11"/>
  <c r="C220" i="11" s="1"/>
  <c r="B220" i="11"/>
  <c r="D220" i="11" s="1"/>
  <c r="A221" i="11"/>
  <c r="C221" i="11" s="1"/>
  <c r="B221" i="11"/>
  <c r="D221" i="11"/>
  <c r="A222" i="11"/>
  <c r="C222" i="11" s="1"/>
  <c r="B222" i="11"/>
  <c r="D222" i="11" s="1"/>
  <c r="A223" i="11"/>
  <c r="C223" i="11" s="1"/>
  <c r="B223" i="11"/>
  <c r="D223" i="11" s="1"/>
  <c r="A224" i="11"/>
  <c r="B224" i="11"/>
  <c r="D224" i="11" s="1"/>
  <c r="C224" i="1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B298" i="11"/>
  <c r="D298" i="11" s="1"/>
  <c r="C298" i="1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C304" i="11" s="1"/>
  <c r="B304" i="11"/>
  <c r="D304" i="11" s="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B317" i="11"/>
  <c r="D317" i="11" s="1"/>
  <c r="C317" i="11"/>
  <c r="A318" i="11"/>
  <c r="C318" i="11" s="1"/>
  <c r="B318" i="11"/>
  <c r="D318" i="11" s="1"/>
  <c r="A319" i="11"/>
  <c r="C319" i="11" s="1"/>
  <c r="B319" i="11"/>
  <c r="D319" i="11" s="1"/>
  <c r="A320" i="11"/>
  <c r="B320" i="11"/>
  <c r="D320" i="11" s="1"/>
  <c r="C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C350" i="11" s="1"/>
  <c r="B350" i="11"/>
  <c r="D350" i="11" s="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24" i="10"/>
  <c r="D18" i="10"/>
  <c r="D32" i="10"/>
  <c r="D114" i="10"/>
  <c r="D78" i="10"/>
  <c r="D86" i="10"/>
  <c r="D109" i="10"/>
  <c r="D62" i="10"/>
  <c r="D103" i="10"/>
  <c r="D119" i="10"/>
  <c r="D115" i="10"/>
  <c r="D108" i="10"/>
  <c r="D4" i="10"/>
  <c r="D13" i="10"/>
  <c r="D71" i="10"/>
  <c r="D101" i="10"/>
  <c r="D95" i="10"/>
  <c r="D136" i="10"/>
  <c r="D130" i="10"/>
  <c r="D102" i="10"/>
  <c r="D111" i="10"/>
  <c r="D39" i="10"/>
  <c r="D22" i="10"/>
  <c r="D14" i="10"/>
  <c r="D77" i="10"/>
  <c r="D55" i="10"/>
  <c r="D65" i="10"/>
  <c r="D85" i="10"/>
  <c r="D1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20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6" i="10"/>
  <c r="D142" i="10"/>
  <c r="D122" i="10"/>
  <c r="D106" i="10"/>
  <c r="D35" i="10"/>
  <c r="D27" i="10"/>
  <c r="D81" i="10"/>
  <c r="D88" i="10"/>
  <c r="D140" i="10"/>
  <c r="D47" i="10"/>
  <c r="D134" i="10"/>
  <c r="D133" i="10"/>
  <c r="D12" i="10"/>
  <c r="D42" i="10"/>
  <c r="D124" i="10"/>
  <c r="D144" i="10"/>
  <c r="D36" i="10"/>
  <c r="D66" i="10"/>
  <c r="D58" i="10"/>
  <c r="D33" i="10"/>
  <c r="D94" i="10"/>
  <c r="D92" i="10"/>
  <c r="D26" i="10"/>
  <c r="D127" i="10"/>
  <c r="D56" i="10"/>
  <c r="D9" i="10"/>
  <c r="D19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2" i="10"/>
  <c r="D5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11" i="10"/>
  <c r="D99" i="10"/>
  <c r="D37" i="10"/>
  <c r="D63" i="10"/>
  <c r="D104" i="10"/>
  <c r="D96" i="10"/>
  <c r="D76" i="10"/>
  <c r="D38" i="10"/>
  <c r="D41" i="10"/>
  <c r="D116" i="10"/>
  <c r="D80" i="10"/>
  <c r="D23" i="10"/>
  <c r="D7" i="10"/>
  <c r="D68" i="10"/>
  <c r="D83" i="10"/>
  <c r="D90" i="10"/>
  <c r="D110" i="10"/>
  <c r="D118" i="10"/>
  <c r="D143" i="10"/>
  <c r="D113" i="10"/>
  <c r="D50" i="10"/>
  <c r="D44" i="10"/>
  <c r="D8" i="10"/>
  <c r="D91" i="10"/>
  <c r="D87" i="10"/>
  <c r="D17" i="10"/>
  <c r="D60" i="10"/>
  <c r="D3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10" i="10"/>
  <c r="D73" i="10"/>
  <c r="D132" i="10"/>
  <c r="D79" i="10"/>
  <c r="D97" i="10"/>
  <c r="D16" i="10"/>
  <c r="D138" i="10"/>
  <c r="D93" i="10"/>
  <c r="D29" i="10"/>
  <c r="D128" i="10"/>
  <c r="D139" i="10"/>
  <c r="D163" i="10"/>
  <c r="D153" i="10"/>
  <c r="D167" i="10"/>
  <c r="D187" i="10"/>
  <c r="D350" i="10"/>
  <c r="D251" i="10"/>
  <c r="D212" i="10"/>
  <c r="D235" i="10"/>
  <c r="D231" i="10"/>
  <c r="D256" i="10"/>
  <c r="D243" i="10"/>
  <c r="D246" i="10"/>
  <c r="D238" i="10"/>
  <c r="D289" i="10"/>
  <c r="D237" i="10"/>
  <c r="D281" i="10"/>
  <c r="D286" i="10"/>
  <c r="D249" i="10"/>
  <c r="D226" i="10"/>
  <c r="D242" i="10"/>
  <c r="D298" i="10"/>
  <c r="D259" i="10"/>
  <c r="D224" i="10"/>
  <c r="D297" i="10"/>
  <c r="D219" i="10"/>
  <c r="D257" i="10"/>
  <c r="D308" i="10"/>
  <c r="D280" i="10"/>
  <c r="D229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189" i="10"/>
  <c r="D236" i="10"/>
  <c r="D310" i="10"/>
  <c r="D241" i="10"/>
  <c r="D262" i="10"/>
  <c r="D312" i="10"/>
  <c r="D209" i="10"/>
  <c r="D232" i="10"/>
  <c r="D228" i="10"/>
  <c r="D252" i="10"/>
  <c r="D269" i="10"/>
  <c r="D260" i="10"/>
  <c r="D346" i="10"/>
  <c r="D335" i="10"/>
  <c r="D322" i="10"/>
  <c r="D320" i="10"/>
  <c r="D278" i="10"/>
  <c r="D230" i="10"/>
  <c r="D222" i="10"/>
  <c r="D245" i="10"/>
  <c r="D215" i="10"/>
  <c r="D268" i="10"/>
  <c r="D272" i="10"/>
  <c r="D291" i="10"/>
  <c r="D300" i="10"/>
  <c r="D302" i="10"/>
  <c r="D250" i="10"/>
  <c r="D265" i="10"/>
  <c r="D239" i="10"/>
  <c r="D344" i="10"/>
  <c r="D341" i="10"/>
  <c r="D345" i="10"/>
  <c r="D340" i="10"/>
  <c r="D234" i="10"/>
  <c r="D274" i="10"/>
  <c r="D254" i="10"/>
  <c r="D264" i="10"/>
  <c r="D217" i="10"/>
  <c r="D282" i="10"/>
  <c r="D248" i="10"/>
  <c r="D266" i="10"/>
  <c r="D227" i="10"/>
  <c r="D294" i="10"/>
  <c r="D304" i="10"/>
  <c r="D292" i="10"/>
  <c r="D307" i="10"/>
  <c r="D210" i="10"/>
  <c r="D295" i="10"/>
  <c r="D221" i="10"/>
  <c r="D287" i="10"/>
  <c r="D214" i="10"/>
  <c r="D240" i="10"/>
  <c r="D220" i="10"/>
  <c r="D258" i="10"/>
  <c r="D233" i="10"/>
  <c r="D218" i="10"/>
  <c r="D276" i="10"/>
  <c r="D296" i="10"/>
  <c r="D208" i="10"/>
  <c r="D305" i="10"/>
  <c r="D323" i="10"/>
  <c r="D324" i="10"/>
  <c r="D315" i="10"/>
  <c r="D314" i="10"/>
  <c r="D333" i="10"/>
  <c r="D319" i="10"/>
  <c r="D334" i="10"/>
  <c r="D339" i="10"/>
  <c r="D349" i="10"/>
  <c r="D338" i="10"/>
  <c r="D223" i="10"/>
  <c r="D288" i="10"/>
  <c r="D303" i="10"/>
  <c r="D255" i="10"/>
  <c r="D299" i="10"/>
  <c r="D213" i="10"/>
  <c r="D313" i="10"/>
  <c r="D309" i="10"/>
  <c r="D284" i="10"/>
  <c r="D207" i="10"/>
  <c r="D263" i="10"/>
  <c r="D285" i="10"/>
  <c r="D244" i="10"/>
  <c r="D317" i="10"/>
  <c r="D331" i="10"/>
  <c r="D316" i="10"/>
  <c r="D327" i="10"/>
  <c r="D271" i="10"/>
  <c r="D290" i="10"/>
  <c r="D306" i="10"/>
  <c r="D261" i="10"/>
  <c r="D283" i="10"/>
  <c r="D247" i="10"/>
  <c r="D267" i="10"/>
  <c r="D225" i="10"/>
  <c r="D270" i="10"/>
  <c r="D311" i="10"/>
  <c r="D211" i="10"/>
  <c r="D216" i="10"/>
  <c r="D277" i="10"/>
  <c r="D337" i="10"/>
  <c r="D336" i="10"/>
  <c r="D328" i="10"/>
  <c r="D342" i="10"/>
  <c r="D275" i="10"/>
  <c r="D293" i="10"/>
  <c r="D318" i="10"/>
  <c r="D196" i="10"/>
  <c r="D190" i="10"/>
  <c r="D206" i="10"/>
  <c r="D205" i="10"/>
  <c r="D195" i="10"/>
  <c r="D192" i="10"/>
  <c r="D198" i="10"/>
  <c r="D200" i="10"/>
  <c r="D193" i="10"/>
  <c r="D197" i="10"/>
  <c r="D202" i="10"/>
  <c r="D203" i="10"/>
  <c r="D191" i="10"/>
  <c r="D201" i="10"/>
  <c r="D194" i="10"/>
  <c r="D204" i="10"/>
  <c r="D199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K225" i="11"/>
  <c r="M225" i="11" s="1"/>
  <c r="L221" i="11"/>
  <c r="N221" i="11" s="1"/>
  <c r="L215" i="11"/>
  <c r="N215" i="11" s="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L225" i="11" s="1"/>
  <c r="N225" i="11" s="1"/>
  <c r="E224" i="11"/>
  <c r="F221" i="11"/>
  <c r="J221" i="11" s="1"/>
  <c r="K221" i="11" s="1"/>
  <c r="M221" i="11" s="1"/>
  <c r="E220" i="11"/>
  <c r="H219" i="11"/>
  <c r="F218" i="11"/>
  <c r="F217" i="11"/>
  <c r="E216" i="11"/>
  <c r="H215" i="11"/>
  <c r="J215" i="11" s="1"/>
  <c r="K215" i="11" s="1"/>
  <c r="M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L203" i="11" s="1"/>
  <c r="N203" i="11" s="1"/>
  <c r="F202" i="11"/>
  <c r="F201" i="11"/>
  <c r="I201" i="11" s="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K203" i="11" l="1"/>
  <c r="M203" i="11" s="1"/>
  <c r="I44" i="11"/>
  <c r="I48" i="11"/>
  <c r="I93" i="11"/>
  <c r="I105" i="11"/>
  <c r="I125" i="11"/>
  <c r="I137" i="11"/>
  <c r="E298" i="9"/>
  <c r="E322" i="9"/>
  <c r="E282" i="9"/>
  <c r="E266" i="9"/>
  <c r="E250" i="9"/>
  <c r="D348" i="9"/>
  <c r="E331" i="9"/>
  <c r="E307" i="9"/>
  <c r="E299" i="9"/>
  <c r="E291" i="9"/>
  <c r="E283" i="9"/>
  <c r="E275" i="9"/>
  <c r="E267" i="9"/>
  <c r="E259" i="9"/>
  <c r="E251" i="9"/>
  <c r="E243" i="9"/>
  <c r="E235" i="9"/>
  <c r="E227" i="9"/>
  <c r="E219" i="9"/>
  <c r="E211" i="9"/>
  <c r="I189" i="11"/>
  <c r="I197" i="11"/>
  <c r="K284" i="11"/>
  <c r="M284" i="11" s="1"/>
  <c r="L284" i="11"/>
  <c r="N284" i="11" s="1"/>
  <c r="L296" i="11"/>
  <c r="N296" i="11" s="1"/>
  <c r="K296" i="11"/>
  <c r="M296" i="11" s="1"/>
  <c r="K304" i="11"/>
  <c r="M304" i="11" s="1"/>
  <c r="L304" i="11"/>
  <c r="N304" i="11" s="1"/>
  <c r="I312" i="11"/>
  <c r="L340" i="11"/>
  <c r="N340" i="11" s="1"/>
  <c r="K340" i="11"/>
  <c r="M340" i="11" s="1"/>
  <c r="L344" i="11"/>
  <c r="N344" i="11" s="1"/>
  <c r="K344" i="11"/>
  <c r="M344" i="11" s="1"/>
  <c r="J348" i="11"/>
  <c r="D239" i="9"/>
  <c r="D231" i="9"/>
  <c r="D223" i="9"/>
  <c r="D215" i="9"/>
  <c r="D207" i="9"/>
  <c r="I199" i="11"/>
  <c r="J165" i="11"/>
  <c r="K165" i="11" s="1"/>
  <c r="M165" i="11" s="1"/>
  <c r="H166" i="8" s="1"/>
  <c r="J177" i="11"/>
  <c r="L177" i="11" s="1"/>
  <c r="N177" i="11" s="1"/>
  <c r="I178" i="8" s="1"/>
  <c r="L28" i="1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E348" i="9" s="1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E332" i="9" s="1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E340" i="9" s="1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354" i="9"/>
  <c r="C358" i="9"/>
  <c r="C616" i="9"/>
  <c r="C632" i="9"/>
  <c r="C786" i="9"/>
  <c r="C917" i="9"/>
  <c r="C925" i="9"/>
  <c r="C329" i="9"/>
  <c r="E329" i="9" s="1"/>
  <c r="C331" i="9"/>
  <c r="D331" i="9" s="1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E155" i="9" s="1"/>
  <c r="G156" i="8" s="1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C187" i="9"/>
  <c r="D187" i="9" s="1"/>
  <c r="F188" i="8" s="1"/>
  <c r="C189" i="9"/>
  <c r="D189" i="9" s="1"/>
  <c r="C191" i="9"/>
  <c r="E191" i="9" s="1"/>
  <c r="C193" i="9"/>
  <c r="E193" i="9" s="1"/>
  <c r="C195" i="9"/>
  <c r="D195" i="9" s="1"/>
  <c r="C197" i="9"/>
  <c r="D197" i="9" s="1"/>
  <c r="G199" i="9"/>
  <c r="C199" i="9"/>
  <c r="E199" i="9" s="1"/>
  <c r="C201" i="9"/>
  <c r="E201" i="9" s="1"/>
  <c r="C203" i="9"/>
  <c r="D203" i="9" s="1"/>
  <c r="C205" i="9"/>
  <c r="D205" i="9" s="1"/>
  <c r="G207" i="9"/>
  <c r="C207" i="9"/>
  <c r="E207" i="9" s="1"/>
  <c r="C209" i="9"/>
  <c r="E209" i="9" s="1"/>
  <c r="G211" i="9"/>
  <c r="C211" i="9"/>
  <c r="D211" i="9" s="1"/>
  <c r="C213" i="9"/>
  <c r="D213" i="9" s="1"/>
  <c r="G215" i="9"/>
  <c r="C215" i="9"/>
  <c r="E215" i="9" s="1"/>
  <c r="C217" i="9"/>
  <c r="E217" i="9" s="1"/>
  <c r="G219" i="9"/>
  <c r="C219" i="9"/>
  <c r="D219" i="9" s="1"/>
  <c r="C221" i="9"/>
  <c r="D221" i="9" s="1"/>
  <c r="G223" i="9"/>
  <c r="C223" i="9"/>
  <c r="E223" i="9" s="1"/>
  <c r="C225" i="9"/>
  <c r="E225" i="9" s="1"/>
  <c r="G227" i="9"/>
  <c r="C227" i="9"/>
  <c r="D227" i="9" s="1"/>
  <c r="C229" i="9"/>
  <c r="D229" i="9" s="1"/>
  <c r="G231" i="9"/>
  <c r="C231" i="9"/>
  <c r="E231" i="9" s="1"/>
  <c r="C233" i="9"/>
  <c r="E233" i="9" s="1"/>
  <c r="G235" i="9"/>
  <c r="C235" i="9"/>
  <c r="D235" i="9" s="1"/>
  <c r="C237" i="9"/>
  <c r="D237" i="9" s="1"/>
  <c r="G239" i="9"/>
  <c r="C239" i="9"/>
  <c r="E239" i="9" s="1"/>
  <c r="C241" i="9"/>
  <c r="E241" i="9" s="1"/>
  <c r="G243" i="9"/>
  <c r="C243" i="9"/>
  <c r="D243" i="9" s="1"/>
  <c r="C245" i="9"/>
  <c r="D245" i="9" s="1"/>
  <c r="G247" i="9"/>
  <c r="C247" i="9"/>
  <c r="D247" i="9" s="1"/>
  <c r="C249" i="9"/>
  <c r="E249" i="9" s="1"/>
  <c r="G251" i="9"/>
  <c r="C251" i="9"/>
  <c r="D251" i="9" s="1"/>
  <c r="C253" i="9"/>
  <c r="D253" i="9" s="1"/>
  <c r="G255" i="9"/>
  <c r="C255" i="9"/>
  <c r="D255" i="9" s="1"/>
  <c r="C257" i="9"/>
  <c r="E257" i="9" s="1"/>
  <c r="G259" i="9"/>
  <c r="C259" i="9"/>
  <c r="D259" i="9" s="1"/>
  <c r="C261" i="9"/>
  <c r="D261" i="9" s="1"/>
  <c r="G263" i="9"/>
  <c r="C263" i="9"/>
  <c r="D263" i="9" s="1"/>
  <c r="C265" i="9"/>
  <c r="E265" i="9" s="1"/>
  <c r="G267" i="9"/>
  <c r="C267" i="9"/>
  <c r="D267" i="9" s="1"/>
  <c r="C269" i="9"/>
  <c r="D269" i="9" s="1"/>
  <c r="G271" i="9"/>
  <c r="C271" i="9"/>
  <c r="D271" i="9" s="1"/>
  <c r="C273" i="9"/>
  <c r="E273" i="9" s="1"/>
  <c r="G275" i="9"/>
  <c r="C275" i="9"/>
  <c r="D275" i="9" s="1"/>
  <c r="C277" i="9"/>
  <c r="D277" i="9" s="1"/>
  <c r="G279" i="9"/>
  <c r="C279" i="9"/>
  <c r="D279" i="9" s="1"/>
  <c r="C281" i="9"/>
  <c r="E281" i="9" s="1"/>
  <c r="G283" i="9"/>
  <c r="C283" i="9"/>
  <c r="D283" i="9" s="1"/>
  <c r="C285" i="9"/>
  <c r="D285" i="9" s="1"/>
  <c r="G287" i="9"/>
  <c r="C287" i="9"/>
  <c r="D287" i="9" s="1"/>
  <c r="C289" i="9"/>
  <c r="E289" i="9" s="1"/>
  <c r="G291" i="9"/>
  <c r="C291" i="9"/>
  <c r="D291" i="9" s="1"/>
  <c r="C293" i="9"/>
  <c r="D293" i="9" s="1"/>
  <c r="G295" i="9"/>
  <c r="C295" i="9"/>
  <c r="D295" i="9" s="1"/>
  <c r="C297" i="9"/>
  <c r="E297" i="9" s="1"/>
  <c r="G299" i="9"/>
  <c r="C299" i="9"/>
  <c r="D299" i="9" s="1"/>
  <c r="C301" i="9"/>
  <c r="D301" i="9" s="1"/>
  <c r="G303" i="9"/>
  <c r="C303" i="9"/>
  <c r="D303" i="9" s="1"/>
  <c r="C305" i="9"/>
  <c r="E305" i="9" s="1"/>
  <c r="G307" i="9"/>
  <c r="C307" i="9"/>
  <c r="D307" i="9" s="1"/>
  <c r="C309" i="9"/>
  <c r="D309" i="9" s="1"/>
  <c r="G311" i="9"/>
  <c r="C311" i="9"/>
  <c r="D311" i="9" s="1"/>
  <c r="C313" i="9"/>
  <c r="E313" i="9" s="1"/>
  <c r="C315" i="9"/>
  <c r="D315" i="9" s="1"/>
  <c r="C317" i="9"/>
  <c r="D317" i="9" s="1"/>
  <c r="C319" i="9"/>
  <c r="D319" i="9" s="1"/>
  <c r="C321" i="9"/>
  <c r="E321" i="9" s="1"/>
  <c r="G323" i="9"/>
  <c r="C323" i="9"/>
  <c r="D323" i="9" s="1"/>
  <c r="C325" i="9"/>
  <c r="D325" i="9" s="1"/>
  <c r="C327" i="9"/>
  <c r="D327" i="9" s="1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C34" i="9"/>
  <c r="E34" i="9" s="1"/>
  <c r="G35" i="8" s="1"/>
  <c r="G36" i="9"/>
  <c r="C36" i="9"/>
  <c r="E36" i="9" s="1"/>
  <c r="G37" i="8" s="1"/>
  <c r="C38" i="9"/>
  <c r="E38" i="9" s="1"/>
  <c r="G39" i="8" s="1"/>
  <c r="G40" i="9"/>
  <c r="C40" i="9"/>
  <c r="E40" i="9" s="1"/>
  <c r="G41" i="8" s="1"/>
  <c r="C42" i="9"/>
  <c r="E42" i="9" s="1"/>
  <c r="G43" i="8" s="1"/>
  <c r="G44" i="9"/>
  <c r="C44" i="9"/>
  <c r="E44" i="9" s="1"/>
  <c r="G45" i="8" s="1"/>
  <c r="C46" i="9"/>
  <c r="E46" i="9" s="1"/>
  <c r="G47" i="8" s="1"/>
  <c r="G48" i="9"/>
  <c r="C48" i="9"/>
  <c r="E48" i="9" s="1"/>
  <c r="G49" i="8" s="1"/>
  <c r="C50" i="9"/>
  <c r="D50" i="9" s="1"/>
  <c r="F51" i="8" s="1"/>
  <c r="G52" i="9"/>
  <c r="C52" i="9"/>
  <c r="E52" i="9" s="1"/>
  <c r="G53" i="8" s="1"/>
  <c r="C54" i="9"/>
  <c r="E54" i="9" s="1"/>
  <c r="G55" i="8" s="1"/>
  <c r="G56" i="9"/>
  <c r="C56" i="9"/>
  <c r="E56" i="9" s="1"/>
  <c r="G57" i="8" s="1"/>
  <c r="C58" i="9"/>
  <c r="D58" i="9" s="1"/>
  <c r="F59" i="8" s="1"/>
  <c r="G60" i="9"/>
  <c r="C60" i="9"/>
  <c r="E60" i="9" s="1"/>
  <c r="G61" i="8" s="1"/>
  <c r="C62" i="9"/>
  <c r="E62" i="9" s="1"/>
  <c r="G63" i="8" s="1"/>
  <c r="G64" i="9"/>
  <c r="C64" i="9"/>
  <c r="E64" i="9" s="1"/>
  <c r="G65" i="8" s="1"/>
  <c r="C66" i="9"/>
  <c r="D66" i="9" s="1"/>
  <c r="F67" i="8" s="1"/>
  <c r="G68" i="9"/>
  <c r="C68" i="9"/>
  <c r="E68" i="9" s="1"/>
  <c r="G69" i="8" s="1"/>
  <c r="C70" i="9"/>
  <c r="E70" i="9" s="1"/>
  <c r="G71" i="8" s="1"/>
  <c r="G72" i="9"/>
  <c r="C72" i="9"/>
  <c r="D72" i="9" s="1"/>
  <c r="F73" i="8" s="1"/>
  <c r="C74" i="9"/>
  <c r="D74" i="9" s="1"/>
  <c r="F75" i="8" s="1"/>
  <c r="G76" i="9"/>
  <c r="C76" i="9"/>
  <c r="E76" i="9" s="1"/>
  <c r="G77" i="8" s="1"/>
  <c r="C78" i="9"/>
  <c r="E78" i="9" s="1"/>
  <c r="G79" i="8" s="1"/>
  <c r="G80" i="9"/>
  <c r="C80" i="9"/>
  <c r="D80" i="9" s="1"/>
  <c r="F81" i="8" s="1"/>
  <c r="C82" i="9"/>
  <c r="D82" i="9" s="1"/>
  <c r="F83" i="8" s="1"/>
  <c r="G84" i="9"/>
  <c r="C84" i="9"/>
  <c r="E84" i="9" s="1"/>
  <c r="G85" i="8" s="1"/>
  <c r="C86" i="9"/>
  <c r="E86" i="9" s="1"/>
  <c r="G87" i="8" s="1"/>
  <c r="G88" i="9"/>
  <c r="C88" i="9"/>
  <c r="D88" i="9" s="1"/>
  <c r="F89" i="8" s="1"/>
  <c r="C90" i="9"/>
  <c r="D90" i="9" s="1"/>
  <c r="F91" i="8" s="1"/>
  <c r="G92" i="9"/>
  <c r="C92" i="9"/>
  <c r="E92" i="9" s="1"/>
  <c r="G93" i="8" s="1"/>
  <c r="C94" i="9"/>
  <c r="E94" i="9" s="1"/>
  <c r="G95" i="8" s="1"/>
  <c r="G96" i="9"/>
  <c r="C96" i="9"/>
  <c r="D96" i="9" s="1"/>
  <c r="F97" i="8" s="1"/>
  <c r="C98" i="9"/>
  <c r="D98" i="9" s="1"/>
  <c r="F99" i="8" s="1"/>
  <c r="G100" i="9"/>
  <c r="C100" i="9"/>
  <c r="E100" i="9" s="1"/>
  <c r="G101" i="8" s="1"/>
  <c r="C102" i="9"/>
  <c r="E102" i="9" s="1"/>
  <c r="G103" i="8" s="1"/>
  <c r="G104" i="9"/>
  <c r="C104" i="9"/>
  <c r="D104" i="9" s="1"/>
  <c r="F105" i="8" s="1"/>
  <c r="C106" i="9"/>
  <c r="D106" i="9" s="1"/>
  <c r="F107" i="8" s="1"/>
  <c r="G108" i="9"/>
  <c r="C108" i="9"/>
  <c r="E108" i="9" s="1"/>
  <c r="G109" i="8" s="1"/>
  <c r="C110" i="9"/>
  <c r="E110" i="9" s="1"/>
  <c r="G111" i="8" s="1"/>
  <c r="G112" i="9"/>
  <c r="C112" i="9"/>
  <c r="D112" i="9" s="1"/>
  <c r="F113" i="8" s="1"/>
  <c r="C114" i="9"/>
  <c r="D114" i="9" s="1"/>
  <c r="F115" i="8" s="1"/>
  <c r="G116" i="9"/>
  <c r="C116" i="9"/>
  <c r="E116" i="9" s="1"/>
  <c r="G117" i="8" s="1"/>
  <c r="C118" i="9"/>
  <c r="E118" i="9" s="1"/>
  <c r="G119" i="8" s="1"/>
  <c r="G120" i="9"/>
  <c r="C120" i="9"/>
  <c r="D120" i="9" s="1"/>
  <c r="F121" i="8" s="1"/>
  <c r="C122" i="9"/>
  <c r="D122" i="9" s="1"/>
  <c r="F123" i="8" s="1"/>
  <c r="G124" i="9"/>
  <c r="C124" i="9"/>
  <c r="E124" i="9" s="1"/>
  <c r="G125" i="8" s="1"/>
  <c r="C126" i="9"/>
  <c r="E126" i="9" s="1"/>
  <c r="G127" i="8" s="1"/>
  <c r="G128" i="9"/>
  <c r="C128" i="9"/>
  <c r="D128" i="9" s="1"/>
  <c r="F129" i="8" s="1"/>
  <c r="C130" i="9"/>
  <c r="D130" i="9" s="1"/>
  <c r="F131" i="8" s="1"/>
  <c r="G132" i="9"/>
  <c r="C132" i="9"/>
  <c r="E132" i="9" s="1"/>
  <c r="G133" i="8" s="1"/>
  <c r="C134" i="9"/>
  <c r="E134" i="9" s="1"/>
  <c r="G135" i="8" s="1"/>
  <c r="G136" i="9"/>
  <c r="C136" i="9"/>
  <c r="D136" i="9" s="1"/>
  <c r="F137" i="8" s="1"/>
  <c r="C138" i="9"/>
  <c r="D138" i="9" s="1"/>
  <c r="F139" i="8" s="1"/>
  <c r="G140" i="9"/>
  <c r="C140" i="9"/>
  <c r="E140" i="9" s="1"/>
  <c r="G141" i="8" s="1"/>
  <c r="C142" i="9"/>
  <c r="E142" i="9" s="1"/>
  <c r="G143" i="8" s="1"/>
  <c r="G144" i="9"/>
  <c r="C144" i="9"/>
  <c r="D144" i="9" s="1"/>
  <c r="F145" i="8" s="1"/>
  <c r="C146" i="9"/>
  <c r="D146" i="9" s="1"/>
  <c r="F147" i="8" s="1"/>
  <c r="C148" i="9"/>
  <c r="E148" i="9" s="1"/>
  <c r="G149" i="8" s="1"/>
  <c r="G150" i="9"/>
  <c r="C150" i="9"/>
  <c r="E150" i="9" s="1"/>
  <c r="G151" i="8" s="1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C164" i="9"/>
  <c r="E164" i="9" s="1"/>
  <c r="G165" i="8" s="1"/>
  <c r="C166" i="9"/>
  <c r="E166" i="9" s="1"/>
  <c r="G167" i="8" s="1"/>
  <c r="C168" i="9"/>
  <c r="D168" i="9" s="1"/>
  <c r="F169" i="8" s="1"/>
  <c r="C170" i="9"/>
  <c r="D170" i="9" s="1"/>
  <c r="F171" i="8" s="1"/>
  <c r="C172" i="9"/>
  <c r="E172" i="9" s="1"/>
  <c r="G173" i="8" s="1"/>
  <c r="C174" i="9"/>
  <c r="E174" i="9" s="1"/>
  <c r="G175" i="8" s="1"/>
  <c r="C176" i="9"/>
  <c r="D176" i="9" s="1"/>
  <c r="F177" i="8" s="1"/>
  <c r="C178" i="9"/>
  <c r="D178" i="9" s="1"/>
  <c r="F179" i="8" s="1"/>
  <c r="C180" i="9"/>
  <c r="E180" i="9" s="1"/>
  <c r="G181" i="8" s="1"/>
  <c r="C182" i="9"/>
  <c r="E182" i="9" s="1"/>
  <c r="G183" i="8" s="1"/>
  <c r="C184" i="9"/>
  <c r="D184" i="9" s="1"/>
  <c r="F185" i="8" s="1"/>
  <c r="C186" i="9"/>
  <c r="D186" i="9" s="1"/>
  <c r="F187" i="8" s="1"/>
  <c r="C188" i="9"/>
  <c r="E188" i="9" s="1"/>
  <c r="G189" i="8" s="1"/>
  <c r="C190" i="9"/>
  <c r="E190" i="9" s="1"/>
  <c r="C192" i="9"/>
  <c r="E192" i="9" s="1"/>
  <c r="C194" i="9"/>
  <c r="E194" i="9" s="1"/>
  <c r="C196" i="9"/>
  <c r="E196" i="9" s="1"/>
  <c r="C198" i="9"/>
  <c r="E198" i="9" s="1"/>
  <c r="C200" i="9"/>
  <c r="G200" i="9" s="1"/>
  <c r="C202" i="9"/>
  <c r="E202" i="9" s="1"/>
  <c r="C204" i="9"/>
  <c r="E204" i="9" s="1"/>
  <c r="C206" i="9"/>
  <c r="E206" i="9" s="1"/>
  <c r="C208" i="9"/>
  <c r="E208" i="9" s="1"/>
  <c r="G210" i="9"/>
  <c r="C210" i="9"/>
  <c r="E210" i="9" s="1"/>
  <c r="C212" i="9"/>
  <c r="E212" i="9" s="1"/>
  <c r="G214" i="9"/>
  <c r="C214" i="9"/>
  <c r="E214" i="9" s="1"/>
  <c r="C216" i="9"/>
  <c r="D216" i="9" s="1"/>
  <c r="G218" i="9"/>
  <c r="C218" i="9"/>
  <c r="E218" i="9" s="1"/>
  <c r="C220" i="9"/>
  <c r="E220" i="9" s="1"/>
  <c r="G222" i="9"/>
  <c r="C222" i="9"/>
  <c r="E222" i="9" s="1"/>
  <c r="C224" i="9"/>
  <c r="E224" i="9" s="1"/>
  <c r="G226" i="9"/>
  <c r="C226" i="9"/>
  <c r="E226" i="9" s="1"/>
  <c r="C228" i="9"/>
  <c r="E228" i="9" s="1"/>
  <c r="G230" i="9"/>
  <c r="C230" i="9"/>
  <c r="E230" i="9" s="1"/>
  <c r="C232" i="9"/>
  <c r="D232" i="9" s="1"/>
  <c r="G234" i="9"/>
  <c r="C234" i="9"/>
  <c r="E234" i="9" s="1"/>
  <c r="C236" i="9"/>
  <c r="E236" i="9" s="1"/>
  <c r="G238" i="9"/>
  <c r="C238" i="9"/>
  <c r="E238" i="9" s="1"/>
  <c r="C240" i="9"/>
  <c r="E240" i="9" s="1"/>
  <c r="G242" i="9"/>
  <c r="C242" i="9"/>
  <c r="E242" i="9" s="1"/>
  <c r="C244" i="9"/>
  <c r="E244" i="9" s="1"/>
  <c r="G246" i="9"/>
  <c r="C246" i="9"/>
  <c r="E246" i="9" s="1"/>
  <c r="C248" i="9"/>
  <c r="E248" i="9" s="1"/>
  <c r="G250" i="9"/>
  <c r="C250" i="9"/>
  <c r="D250" i="9" s="1"/>
  <c r="C252" i="9"/>
  <c r="D252" i="9" s="1"/>
  <c r="G254" i="9"/>
  <c r="C254" i="9"/>
  <c r="E254" i="9" s="1"/>
  <c r="C256" i="9"/>
  <c r="D256" i="9" s="1"/>
  <c r="G258" i="9"/>
  <c r="C258" i="9"/>
  <c r="D258" i="9" s="1"/>
  <c r="C260" i="9"/>
  <c r="E260" i="9" s="1"/>
  <c r="G262" i="9"/>
  <c r="C262" i="9"/>
  <c r="E262" i="9" s="1"/>
  <c r="C264" i="9"/>
  <c r="E264" i="9" s="1"/>
  <c r="G266" i="9"/>
  <c r="C266" i="9"/>
  <c r="D266" i="9" s="1"/>
  <c r="C268" i="9"/>
  <c r="D268" i="9" s="1"/>
  <c r="G270" i="9"/>
  <c r="C270" i="9"/>
  <c r="E270" i="9" s="1"/>
  <c r="C272" i="9"/>
  <c r="D272" i="9" s="1"/>
  <c r="G274" i="9"/>
  <c r="C274" i="9"/>
  <c r="D274" i="9" s="1"/>
  <c r="C276" i="9"/>
  <c r="E276" i="9" s="1"/>
  <c r="G278" i="9"/>
  <c r="C278" i="9"/>
  <c r="E278" i="9" s="1"/>
  <c r="C280" i="9"/>
  <c r="E280" i="9" s="1"/>
  <c r="G282" i="9"/>
  <c r="C282" i="9"/>
  <c r="D282" i="9" s="1"/>
  <c r="C284" i="9"/>
  <c r="D284" i="9" s="1"/>
  <c r="G286" i="9"/>
  <c r="C286" i="9"/>
  <c r="E286" i="9" s="1"/>
  <c r="C288" i="9"/>
  <c r="D288" i="9" s="1"/>
  <c r="G290" i="9"/>
  <c r="C290" i="9"/>
  <c r="D290" i="9" s="1"/>
  <c r="C292" i="9"/>
  <c r="E292" i="9" s="1"/>
  <c r="G294" i="9"/>
  <c r="C294" i="9"/>
  <c r="E294" i="9" s="1"/>
  <c r="C296" i="9"/>
  <c r="E296" i="9" s="1"/>
  <c r="G298" i="9"/>
  <c r="C298" i="9"/>
  <c r="D298" i="9" s="1"/>
  <c r="C300" i="9"/>
  <c r="D300" i="9" s="1"/>
  <c r="G302" i="9"/>
  <c r="C302" i="9"/>
  <c r="E302" i="9" s="1"/>
  <c r="C304" i="9"/>
  <c r="E304" i="9" s="1"/>
  <c r="G306" i="9"/>
  <c r="C306" i="9"/>
  <c r="E306" i="9" s="1"/>
  <c r="C308" i="9"/>
  <c r="G308" i="9" s="1"/>
  <c r="G310" i="9"/>
  <c r="C310" i="9"/>
  <c r="E310" i="9" s="1"/>
  <c r="C312" i="9"/>
  <c r="E312" i="9" s="1"/>
  <c r="C314" i="9"/>
  <c r="E314" i="9" s="1"/>
  <c r="C316" i="9"/>
  <c r="E316" i="9" s="1"/>
  <c r="C318" i="9"/>
  <c r="E318" i="9" s="1"/>
  <c r="C320" i="9"/>
  <c r="E320" i="9" s="1"/>
  <c r="G322" i="9"/>
  <c r="C322" i="9"/>
  <c r="D322" i="9" s="1"/>
  <c r="C324" i="9"/>
  <c r="E324" i="9" s="1"/>
  <c r="G326" i="9"/>
  <c r="C326" i="9"/>
  <c r="D326" i="9" s="1"/>
  <c r="C328" i="9"/>
  <c r="D328" i="9" s="1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51" i="9"/>
  <c r="G353" i="9"/>
  <c r="G355" i="9"/>
  <c r="G357" i="9"/>
  <c r="G359" i="9"/>
  <c r="G332" i="9"/>
  <c r="G336" i="9"/>
  <c r="G338" i="9"/>
  <c r="G340" i="9"/>
  <c r="G342" i="9"/>
  <c r="G344" i="9"/>
  <c r="G348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F634" i="5" s="1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G636" i="5" s="1"/>
  <c r="F635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195" i="9" l="1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 s="1"/>
  <c r="I166" i="8" s="1"/>
  <c r="G176" i="9"/>
  <c r="G146" i="9"/>
  <c r="D147" i="8" s="1"/>
  <c r="L147" i="8" s="1"/>
  <c r="G142" i="9"/>
  <c r="G138" i="9"/>
  <c r="G134" i="9"/>
  <c r="G130" i="9"/>
  <c r="D131" i="8" s="1"/>
  <c r="L131" i="8" s="1"/>
  <c r="G126" i="9"/>
  <c r="G122" i="9"/>
  <c r="G118" i="9"/>
  <c r="G114" i="9"/>
  <c r="D115" i="8" s="1"/>
  <c r="L115" i="8" s="1"/>
  <c r="G110" i="9"/>
  <c r="G106" i="9"/>
  <c r="G102" i="9"/>
  <c r="G98" i="9"/>
  <c r="D99" i="8" s="1"/>
  <c r="L99" i="8" s="1"/>
  <c r="G94" i="9"/>
  <c r="G90" i="9"/>
  <c r="G86" i="9"/>
  <c r="G82" i="9"/>
  <c r="D83" i="8" s="1"/>
  <c r="L83" i="8" s="1"/>
  <c r="G78" i="9"/>
  <c r="G74" i="9"/>
  <c r="G70" i="9"/>
  <c r="G66" i="9"/>
  <c r="D67" i="8" s="1"/>
  <c r="L67" i="8" s="1"/>
  <c r="G62" i="9"/>
  <c r="G58" i="9"/>
  <c r="G54" i="9"/>
  <c r="G50" i="9"/>
  <c r="D51" i="8" s="1"/>
  <c r="L51" i="8" s="1"/>
  <c r="G46" i="9"/>
  <c r="G42" i="9"/>
  <c r="G38" i="9"/>
  <c r="G34" i="9"/>
  <c r="D35" i="8" s="1"/>
  <c r="L35" i="8" s="1"/>
  <c r="G187" i="9"/>
  <c r="E187" i="9"/>
  <c r="G188" i="8" s="1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 s="1"/>
  <c r="K337" i="11"/>
  <c r="M337" i="11" s="1"/>
  <c r="L273" i="11"/>
  <c r="N273" i="11" s="1"/>
  <c r="K273" i="11"/>
  <c r="M273" i="11" s="1"/>
  <c r="L295" i="11"/>
  <c r="N295" i="11" s="1"/>
  <c r="K295" i="11"/>
  <c r="M295" i="11" s="1"/>
  <c r="K220" i="11"/>
  <c r="M220" i="11" s="1"/>
  <c r="L220" i="11"/>
  <c r="N220" i="11" s="1"/>
  <c r="K214" i="11"/>
  <c r="M214" i="11" s="1"/>
  <c r="L214" i="11"/>
  <c r="N214" i="11" s="1"/>
  <c r="K259" i="11"/>
  <c r="M259" i="11" s="1"/>
  <c r="L259" i="11"/>
  <c r="N259" i="11" s="1"/>
  <c r="K333" i="11"/>
  <c r="M333" i="11" s="1"/>
  <c r="L333" i="11"/>
  <c r="N333" i="11" s="1"/>
  <c r="K269" i="11"/>
  <c r="M269" i="11" s="1"/>
  <c r="L269" i="11"/>
  <c r="N269" i="11" s="1"/>
  <c r="L240" i="11"/>
  <c r="N240" i="11" s="1"/>
  <c r="K240" i="11"/>
  <c r="M240" i="11" s="1"/>
  <c r="K250" i="11"/>
  <c r="M250" i="11" s="1"/>
  <c r="L250" i="11"/>
  <c r="N250" i="11" s="1"/>
  <c r="K226" i="11"/>
  <c r="M226" i="11" s="1"/>
  <c r="L226" i="11"/>
  <c r="N226" i="11" s="1"/>
  <c r="L218" i="11"/>
  <c r="N218" i="11" s="1"/>
  <c r="K218" i="11"/>
  <c r="M218" i="11" s="1"/>
  <c r="L213" i="11"/>
  <c r="N213" i="11" s="1"/>
  <c r="K213" i="11"/>
  <c r="M213" i="11" s="1"/>
  <c r="K278" i="11"/>
  <c r="M278" i="11" s="1"/>
  <c r="L278" i="11"/>
  <c r="N278" i="11" s="1"/>
  <c r="K243" i="11"/>
  <c r="M243" i="11" s="1"/>
  <c r="L243" i="11"/>
  <c r="N243" i="11" s="1"/>
  <c r="K199" i="11"/>
  <c r="M199" i="11" s="1"/>
  <c r="L199" i="11"/>
  <c r="N199" i="11" s="1"/>
  <c r="L266" i="11"/>
  <c r="N266" i="11" s="1"/>
  <c r="K266" i="11"/>
  <c r="M266" i="11" s="1"/>
  <c r="K237" i="11"/>
  <c r="M237" i="11" s="1"/>
  <c r="L237" i="11"/>
  <c r="N237" i="11" s="1"/>
  <c r="K239" i="11"/>
  <c r="M239" i="11" s="1"/>
  <c r="L239" i="11"/>
  <c r="N239" i="11" s="1"/>
  <c r="K227" i="11"/>
  <c r="M227" i="11" s="1"/>
  <c r="L227" i="11"/>
  <c r="N227" i="11" s="1"/>
  <c r="L328" i="11"/>
  <c r="N328" i="11" s="1"/>
  <c r="K328" i="11"/>
  <c r="M328" i="11" s="1"/>
  <c r="K348" i="11"/>
  <c r="M348" i="11" s="1"/>
  <c r="L348" i="11"/>
  <c r="N348" i="11" s="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 s="1"/>
  <c r="L329" i="11"/>
  <c r="N329" i="11" s="1"/>
  <c r="K297" i="11"/>
  <c r="M297" i="11" s="1"/>
  <c r="L297" i="11"/>
  <c r="N297" i="11" s="1"/>
  <c r="L265" i="11"/>
  <c r="N265" i="11" s="1"/>
  <c r="K265" i="11"/>
  <c r="M265" i="11" s="1"/>
  <c r="K319" i="11"/>
  <c r="M319" i="11" s="1"/>
  <c r="L319" i="11"/>
  <c r="N319" i="11" s="1"/>
  <c r="K287" i="11"/>
  <c r="M287" i="11" s="1"/>
  <c r="L287" i="11"/>
  <c r="N287" i="11" s="1"/>
  <c r="K244" i="11"/>
  <c r="M244" i="11" s="1"/>
  <c r="L244" i="11"/>
  <c r="N244" i="11" s="1"/>
  <c r="L212" i="11"/>
  <c r="N212" i="11" s="1"/>
  <c r="K212" i="11"/>
  <c r="M212" i="11" s="1"/>
  <c r="K238" i="11"/>
  <c r="M238" i="11" s="1"/>
  <c r="L238" i="11"/>
  <c r="N238" i="11" s="1"/>
  <c r="L206" i="11"/>
  <c r="N206" i="11" s="1"/>
  <c r="K206" i="11"/>
  <c r="M206" i="11" s="1"/>
  <c r="L254" i="11"/>
  <c r="N254" i="11" s="1"/>
  <c r="K254" i="11"/>
  <c r="M254" i="11" s="1"/>
  <c r="L325" i="11"/>
  <c r="N325" i="11" s="1"/>
  <c r="K325" i="11"/>
  <c r="M325" i="11" s="1"/>
  <c r="L293" i="11"/>
  <c r="N293" i="11" s="1"/>
  <c r="K293" i="11"/>
  <c r="M293" i="11" s="1"/>
  <c r="L261" i="11"/>
  <c r="N261" i="11" s="1"/>
  <c r="K261" i="11"/>
  <c r="M261" i="11" s="1"/>
  <c r="K232" i="11"/>
  <c r="M232" i="11" s="1"/>
  <c r="L232" i="11"/>
  <c r="N232" i="11" s="1"/>
  <c r="K200" i="11"/>
  <c r="M200" i="11" s="1"/>
  <c r="L200" i="11"/>
  <c r="N200" i="11" s="1"/>
  <c r="L255" i="11"/>
  <c r="N255" i="11" s="1"/>
  <c r="K255" i="11"/>
  <c r="M255" i="11" s="1"/>
  <c r="L347" i="11"/>
  <c r="N347" i="11" s="1"/>
  <c r="K347" i="11"/>
  <c r="M347" i="11" s="1"/>
  <c r="L283" i="11"/>
  <c r="N283" i="11" s="1"/>
  <c r="K283" i="11"/>
  <c r="M283" i="11" s="1"/>
  <c r="K210" i="11"/>
  <c r="M210" i="11" s="1"/>
  <c r="L210" i="11"/>
  <c r="N210" i="11" s="1"/>
  <c r="L260" i="11"/>
  <c r="N260" i="11" s="1"/>
  <c r="K260" i="11"/>
  <c r="M260" i="11" s="1"/>
  <c r="K291" i="11"/>
  <c r="M291" i="11" s="1"/>
  <c r="L291" i="11"/>
  <c r="N291" i="11" s="1"/>
  <c r="L202" i="11"/>
  <c r="N202" i="11" s="1"/>
  <c r="K202" i="11"/>
  <c r="M202" i="11" s="1"/>
  <c r="K252" i="11"/>
  <c r="M252" i="11" s="1"/>
  <c r="L252" i="11"/>
  <c r="N252" i="11" s="1"/>
  <c r="L308" i="11"/>
  <c r="N308" i="11" s="1"/>
  <c r="K308" i="11"/>
  <c r="M308" i="11" s="1"/>
  <c r="L314" i="11"/>
  <c r="N314" i="11" s="1"/>
  <c r="K314" i="11"/>
  <c r="M314" i="11" s="1"/>
  <c r="K288" i="11"/>
  <c r="M288" i="11" s="1"/>
  <c r="L288" i="11"/>
  <c r="N288" i="11" s="1"/>
  <c r="K211" i="11"/>
  <c r="M211" i="11" s="1"/>
  <c r="L211" i="11"/>
  <c r="N211" i="11" s="1"/>
  <c r="L231" i="11"/>
  <c r="N231" i="11" s="1"/>
  <c r="K231" i="11"/>
  <c r="M231" i="11" s="1"/>
  <c r="L241" i="11"/>
  <c r="N241" i="11" s="1"/>
  <c r="K241" i="11"/>
  <c r="M241" i="11" s="1"/>
  <c r="K272" i="11"/>
  <c r="M272" i="11" s="1"/>
  <c r="L272" i="11"/>
  <c r="N272" i="11" s="1"/>
  <c r="K262" i="11"/>
  <c r="M262" i="11" s="1"/>
  <c r="L262" i="11"/>
  <c r="N262" i="11" s="1"/>
  <c r="L187" i="11"/>
  <c r="N187" i="11" s="1"/>
  <c r="I188" i="8" s="1"/>
  <c r="K187" i="11"/>
  <c r="M187" i="11" s="1"/>
  <c r="H188" i="8" s="1"/>
  <c r="K268" i="11"/>
  <c r="M268" i="11" s="1"/>
  <c r="L268" i="11"/>
  <c r="N268" i="11" s="1"/>
  <c r="L350" i="11"/>
  <c r="N350" i="11" s="1"/>
  <c r="K350" i="11"/>
  <c r="M350" i="11" s="1"/>
  <c r="L330" i="11"/>
  <c r="N330" i="11" s="1"/>
  <c r="K330" i="11"/>
  <c r="M330" i="11" s="1"/>
  <c r="K205" i="11"/>
  <c r="M205" i="11" s="1"/>
  <c r="L205" i="11"/>
  <c r="N205" i="11" s="1"/>
  <c r="K189" i="11"/>
  <c r="M189" i="11" s="1"/>
  <c r="L189" i="11"/>
  <c r="N189" i="11" s="1"/>
  <c r="L276" i="11"/>
  <c r="N276" i="11" s="1"/>
  <c r="K276" i="11"/>
  <c r="M276" i="11" s="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 s="1"/>
  <c r="K305" i="11"/>
  <c r="M305" i="11" s="1"/>
  <c r="L327" i="11"/>
  <c r="N327" i="11" s="1"/>
  <c r="K327" i="11"/>
  <c r="M327" i="11" s="1"/>
  <c r="K263" i="11"/>
  <c r="M263" i="11" s="1"/>
  <c r="L263" i="11"/>
  <c r="N263" i="11" s="1"/>
  <c r="K188" i="11"/>
  <c r="M188" i="11" s="1"/>
  <c r="H189" i="8" s="1"/>
  <c r="L188" i="11"/>
  <c r="N188" i="11" s="1"/>
  <c r="I189" i="8" s="1"/>
  <c r="L257" i="11"/>
  <c r="N257" i="11" s="1"/>
  <c r="K257" i="11"/>
  <c r="M257" i="11" s="1"/>
  <c r="K301" i="11"/>
  <c r="M301" i="11" s="1"/>
  <c r="L301" i="11"/>
  <c r="N301" i="11" s="1"/>
  <c r="L208" i="11"/>
  <c r="N208" i="11" s="1"/>
  <c r="K208" i="11"/>
  <c r="M208" i="11" s="1"/>
  <c r="L299" i="11"/>
  <c r="N299" i="11" s="1"/>
  <c r="K299" i="11"/>
  <c r="M299" i="11" s="1"/>
  <c r="K307" i="11"/>
  <c r="M307" i="11" s="1"/>
  <c r="L307" i="11"/>
  <c r="N307" i="11" s="1"/>
  <c r="K316" i="11"/>
  <c r="M316" i="11" s="1"/>
  <c r="L316" i="11"/>
  <c r="N316" i="11" s="1"/>
  <c r="L334" i="11"/>
  <c r="N334" i="11" s="1"/>
  <c r="K334" i="11"/>
  <c r="M334" i="11" s="1"/>
  <c r="L270" i="11"/>
  <c r="N270" i="11" s="1"/>
  <c r="K270" i="11"/>
  <c r="M270" i="11" s="1"/>
  <c r="K338" i="11"/>
  <c r="M338" i="11" s="1"/>
  <c r="L338" i="11"/>
  <c r="N338" i="11" s="1"/>
  <c r="K290" i="11"/>
  <c r="M290" i="11" s="1"/>
  <c r="L290" i="11"/>
  <c r="N290" i="11" s="1"/>
  <c r="K336" i="11"/>
  <c r="M336" i="11" s="1"/>
  <c r="L336" i="11"/>
  <c r="N336" i="11" s="1"/>
  <c r="K294" i="11"/>
  <c r="M294" i="11" s="1"/>
  <c r="L294" i="11"/>
  <c r="N294" i="11" s="1"/>
  <c r="L245" i="11"/>
  <c r="N245" i="11" s="1"/>
  <c r="K245" i="11"/>
  <c r="M245" i="11" s="1"/>
  <c r="L197" i="11"/>
  <c r="N197" i="11" s="1"/>
  <c r="K197" i="11"/>
  <c r="M197" i="11" s="1"/>
  <c r="L207" i="11"/>
  <c r="N207" i="11" s="1"/>
  <c r="K207" i="11"/>
  <c r="M207" i="11" s="1"/>
  <c r="L280" i="11"/>
  <c r="N280" i="11" s="1"/>
  <c r="K280" i="11"/>
  <c r="M280" i="11" s="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 s="1"/>
  <c r="K321" i="11"/>
  <c r="M321" i="11" s="1"/>
  <c r="L289" i="11"/>
  <c r="N289" i="11" s="1"/>
  <c r="K289" i="11"/>
  <c r="M289" i="11" s="1"/>
  <c r="L343" i="11"/>
  <c r="N343" i="11" s="1"/>
  <c r="K343" i="11"/>
  <c r="M343" i="11" s="1"/>
  <c r="L311" i="11"/>
  <c r="N311" i="11" s="1"/>
  <c r="K311" i="11"/>
  <c r="M311" i="11" s="1"/>
  <c r="L279" i="11"/>
  <c r="N279" i="11" s="1"/>
  <c r="K279" i="11"/>
  <c r="M279" i="11" s="1"/>
  <c r="L236" i="11"/>
  <c r="N236" i="11" s="1"/>
  <c r="K236" i="11"/>
  <c r="M236" i="11" s="1"/>
  <c r="K204" i="11"/>
  <c r="M204" i="11" s="1"/>
  <c r="L204" i="11"/>
  <c r="N204" i="11" s="1"/>
  <c r="L230" i="11"/>
  <c r="N230" i="11" s="1"/>
  <c r="K230" i="11"/>
  <c r="M230" i="11" s="1"/>
  <c r="K198" i="11"/>
  <c r="M198" i="11" s="1"/>
  <c r="L198" i="11"/>
  <c r="N198" i="11" s="1"/>
  <c r="L249" i="11"/>
  <c r="N249" i="11" s="1"/>
  <c r="K249" i="11"/>
  <c r="M249" i="11" s="1"/>
  <c r="K251" i="11"/>
  <c r="M251" i="11" s="1"/>
  <c r="L251" i="11"/>
  <c r="N251" i="11" s="1"/>
  <c r="K349" i="11"/>
  <c r="M349" i="11" s="1"/>
  <c r="L349" i="11"/>
  <c r="N349" i="11" s="1"/>
  <c r="K317" i="11"/>
  <c r="M317" i="11" s="1"/>
  <c r="L317" i="11"/>
  <c r="N317" i="11" s="1"/>
  <c r="K285" i="11"/>
  <c r="M285" i="11" s="1"/>
  <c r="L285" i="11"/>
  <c r="N285" i="11" s="1"/>
  <c r="L256" i="11"/>
  <c r="N256" i="11" s="1"/>
  <c r="K256" i="11"/>
  <c r="M256" i="11" s="1"/>
  <c r="L224" i="11"/>
  <c r="N224" i="11" s="1"/>
  <c r="K224" i="11"/>
  <c r="M224" i="11" s="1"/>
  <c r="L192" i="11"/>
  <c r="N192" i="11" s="1"/>
  <c r="K192" i="11"/>
  <c r="M192" i="11" s="1"/>
  <c r="K258" i="11"/>
  <c r="M258" i="11" s="1"/>
  <c r="L258" i="11"/>
  <c r="N258" i="11" s="1"/>
  <c r="L331" i="11"/>
  <c r="N331" i="11" s="1"/>
  <c r="K331" i="11"/>
  <c r="M331" i="11" s="1"/>
  <c r="K267" i="11"/>
  <c r="M267" i="11" s="1"/>
  <c r="L267" i="11"/>
  <c r="N267" i="11" s="1"/>
  <c r="K194" i="11"/>
  <c r="M194" i="11" s="1"/>
  <c r="L194" i="11"/>
  <c r="N194" i="11" s="1"/>
  <c r="K339" i="11"/>
  <c r="M339" i="11" s="1"/>
  <c r="L339" i="11"/>
  <c r="N339" i="11" s="1"/>
  <c r="K275" i="11"/>
  <c r="M275" i="11" s="1"/>
  <c r="L275" i="11"/>
  <c r="N275" i="11" s="1"/>
  <c r="K332" i="11"/>
  <c r="M332" i="11" s="1"/>
  <c r="L332" i="11"/>
  <c r="N332" i="11" s="1"/>
  <c r="L264" i="11"/>
  <c r="N264" i="11" s="1"/>
  <c r="K264" i="11"/>
  <c r="M264" i="11" s="1"/>
  <c r="L302" i="11"/>
  <c r="N302" i="11" s="1"/>
  <c r="K302" i="11"/>
  <c r="M302" i="11" s="1"/>
  <c r="L201" i="11"/>
  <c r="N201" i="11" s="1"/>
  <c r="K201" i="11"/>
  <c r="M201" i="11" s="1"/>
  <c r="K322" i="11"/>
  <c r="M322" i="11" s="1"/>
  <c r="L322" i="11"/>
  <c r="N322" i="11" s="1"/>
  <c r="K306" i="11"/>
  <c r="M306" i="11" s="1"/>
  <c r="L306" i="11"/>
  <c r="N306" i="11" s="1"/>
  <c r="K274" i="11"/>
  <c r="M274" i="11" s="1"/>
  <c r="L274" i="11"/>
  <c r="N274" i="11" s="1"/>
  <c r="K195" i="11"/>
  <c r="M195" i="11" s="1"/>
  <c r="L195" i="11"/>
  <c r="N195" i="11" s="1"/>
  <c r="L235" i="11"/>
  <c r="N235" i="11" s="1"/>
  <c r="K235" i="11"/>
  <c r="M235" i="11" s="1"/>
  <c r="K209" i="11"/>
  <c r="M209" i="11" s="1"/>
  <c r="L209" i="11"/>
  <c r="N209" i="11" s="1"/>
  <c r="K320" i="11"/>
  <c r="M320" i="11" s="1"/>
  <c r="L320" i="11"/>
  <c r="N320" i="11" s="1"/>
  <c r="L191" i="11"/>
  <c r="N191" i="11" s="1"/>
  <c r="K191" i="11"/>
  <c r="M191" i="11" s="1"/>
  <c r="L318" i="11"/>
  <c r="N318" i="11" s="1"/>
  <c r="K318" i="11"/>
  <c r="M318" i="11" s="1"/>
  <c r="D188" i="9"/>
  <c r="F189" i="8" s="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E188" i="8"/>
  <c r="M188" i="8" s="1"/>
  <c r="D188" i="8"/>
  <c r="L188" i="8" s="1"/>
  <c r="K345" i="11"/>
  <c r="M345" i="11" s="1"/>
  <c r="L345" i="11"/>
  <c r="N345" i="11" s="1"/>
  <c r="K313" i="11"/>
  <c r="M313" i="11" s="1"/>
  <c r="L313" i="11"/>
  <c r="N313" i="11" s="1"/>
  <c r="K281" i="11"/>
  <c r="M281" i="11" s="1"/>
  <c r="L281" i="11"/>
  <c r="N281" i="11" s="1"/>
  <c r="K335" i="11"/>
  <c r="M335" i="11" s="1"/>
  <c r="L335" i="11"/>
  <c r="N335" i="11" s="1"/>
  <c r="K303" i="11"/>
  <c r="M303" i="11" s="1"/>
  <c r="L303" i="11"/>
  <c r="N303" i="11" s="1"/>
  <c r="K271" i="11"/>
  <c r="M271" i="11" s="1"/>
  <c r="L271" i="11"/>
  <c r="N271" i="11" s="1"/>
  <c r="K228" i="11"/>
  <c r="M228" i="11" s="1"/>
  <c r="L228" i="11"/>
  <c r="N228" i="11" s="1"/>
  <c r="L196" i="11"/>
  <c r="N196" i="11" s="1"/>
  <c r="K196" i="11"/>
  <c r="M196" i="11" s="1"/>
  <c r="K222" i="11"/>
  <c r="M222" i="11" s="1"/>
  <c r="L222" i="11"/>
  <c r="N222" i="11" s="1"/>
  <c r="L190" i="11"/>
  <c r="N190" i="11" s="1"/>
  <c r="K190" i="11"/>
  <c r="M190" i="11" s="1"/>
  <c r="L246" i="11"/>
  <c r="N246" i="11" s="1"/>
  <c r="K246" i="11"/>
  <c r="M246" i="11" s="1"/>
  <c r="L341" i="11"/>
  <c r="N341" i="11" s="1"/>
  <c r="K341" i="11"/>
  <c r="M341" i="11" s="1"/>
  <c r="L309" i="11"/>
  <c r="N309" i="11" s="1"/>
  <c r="K309" i="11"/>
  <c r="M309" i="11" s="1"/>
  <c r="L277" i="11"/>
  <c r="N277" i="11" s="1"/>
  <c r="K277" i="11"/>
  <c r="M277" i="11" s="1"/>
  <c r="L248" i="11"/>
  <c r="N248" i="11" s="1"/>
  <c r="K248" i="11"/>
  <c r="M248" i="11" s="1"/>
  <c r="K216" i="11"/>
  <c r="M216" i="11" s="1"/>
  <c r="L216" i="11"/>
  <c r="N216" i="11" s="1"/>
  <c r="K253" i="11"/>
  <c r="M253" i="11" s="1"/>
  <c r="L253" i="11"/>
  <c r="N253" i="11" s="1"/>
  <c r="L247" i="11"/>
  <c r="N247" i="11" s="1"/>
  <c r="K247" i="11"/>
  <c r="M247" i="11" s="1"/>
  <c r="L315" i="11"/>
  <c r="N315" i="11" s="1"/>
  <c r="K315" i="11"/>
  <c r="M315" i="11" s="1"/>
  <c r="K242" i="11"/>
  <c r="M242" i="11" s="1"/>
  <c r="L242" i="11"/>
  <c r="N242" i="11" s="1"/>
  <c r="K323" i="11"/>
  <c r="M323" i="11" s="1"/>
  <c r="L323" i="11"/>
  <c r="N323" i="11" s="1"/>
  <c r="L234" i="11"/>
  <c r="N234" i="11" s="1"/>
  <c r="K234" i="11"/>
  <c r="M234" i="11" s="1"/>
  <c r="L324" i="11"/>
  <c r="N324" i="11" s="1"/>
  <c r="K324" i="11"/>
  <c r="M324" i="11" s="1"/>
  <c r="L346" i="11"/>
  <c r="N346" i="11" s="1"/>
  <c r="K346" i="11"/>
  <c r="M346" i="11" s="1"/>
  <c r="L282" i="11"/>
  <c r="N282" i="11" s="1"/>
  <c r="K282" i="11"/>
  <c r="M282" i="11" s="1"/>
  <c r="K193" i="11"/>
  <c r="M193" i="11" s="1"/>
  <c r="L193" i="11"/>
  <c r="N193" i="11" s="1"/>
  <c r="K223" i="11"/>
  <c r="M223" i="11" s="1"/>
  <c r="L223" i="11"/>
  <c r="N223" i="11" s="1"/>
  <c r="L292" i="11"/>
  <c r="N292" i="11" s="1"/>
  <c r="K292" i="11"/>
  <c r="M292" i="11" s="1"/>
  <c r="L217" i="11"/>
  <c r="N217" i="11" s="1"/>
  <c r="K217" i="11"/>
  <c r="M217" i="11" s="1"/>
  <c r="L229" i="11"/>
  <c r="N229" i="11" s="1"/>
  <c r="K229" i="11"/>
  <c r="M229" i="11" s="1"/>
  <c r="K233" i="11"/>
  <c r="M233" i="11" s="1"/>
  <c r="L233" i="11"/>
  <c r="N233" i="11" s="1"/>
  <c r="K342" i="11"/>
  <c r="M342" i="11" s="1"/>
  <c r="L342" i="11"/>
  <c r="N342" i="11" s="1"/>
  <c r="K326" i="11"/>
  <c r="M326" i="11" s="1"/>
  <c r="L326" i="11"/>
  <c r="N326" i="11" s="1"/>
  <c r="L219" i="11"/>
  <c r="N219" i="11" s="1"/>
  <c r="K219" i="11"/>
  <c r="M219" i="11" s="1"/>
  <c r="L312" i="11"/>
  <c r="N312" i="11" s="1"/>
  <c r="K312" i="11"/>
  <c r="M312" i="11" s="1"/>
  <c r="L298" i="11"/>
  <c r="N298" i="11" s="1"/>
  <c r="K298" i="11"/>
  <c r="M298" i="11" s="1"/>
  <c r="K300" i="11"/>
  <c r="M300" i="11" s="1"/>
  <c r="L300" i="11"/>
  <c r="N300" i="11" s="1"/>
  <c r="K310" i="11"/>
  <c r="M310" i="11" s="1"/>
  <c r="L310" i="11"/>
  <c r="N310" i="11" s="1"/>
  <c r="L286" i="11"/>
  <c r="N286" i="11" s="1"/>
  <c r="K286" i="11"/>
  <c r="M286" i="11" s="1"/>
  <c r="D190" i="9"/>
  <c r="D198" i="9"/>
  <c r="D206" i="9"/>
  <c r="D214" i="9"/>
  <c r="D222" i="9"/>
  <c r="D230" i="9"/>
  <c r="D238" i="9"/>
  <c r="D246" i="9"/>
  <c r="D306" i="9"/>
  <c r="D314" i="9"/>
  <c r="D338" i="9"/>
  <c r="D156" i="8"/>
  <c r="L156" i="8" s="1"/>
  <c r="E156" i="8"/>
  <c r="M156" i="8" s="1"/>
  <c r="G180" i="9"/>
  <c r="G164" i="9"/>
  <c r="D165" i="8" s="1"/>
  <c r="L165" i="8" s="1"/>
  <c r="G184" i="9"/>
  <c r="E185" i="8" s="1"/>
  <c r="M185" i="8" s="1"/>
  <c r="G168" i="9"/>
  <c r="G152" i="9"/>
  <c r="G148" i="9"/>
  <c r="D149" i="8" s="1"/>
  <c r="L149" i="8" s="1"/>
  <c r="D155" i="9"/>
  <c r="F156" i="8" s="1"/>
  <c r="K155" i="11"/>
  <c r="M155" i="11" s="1"/>
  <c r="H156" i="8" s="1"/>
  <c r="L155" i="11"/>
  <c r="N155" i="11" s="1"/>
  <c r="I156" i="8" s="1"/>
  <c r="G634" i="5"/>
  <c r="E648" i="5"/>
  <c r="E148" i="8"/>
  <c r="M148" i="8" s="1"/>
  <c r="D148" i="8"/>
  <c r="L148" i="8" s="1"/>
  <c r="E140" i="8"/>
  <c r="M140" i="8" s="1"/>
  <c r="D140" i="8"/>
  <c r="L140" i="8" s="1"/>
  <c r="E132" i="8"/>
  <c r="M132" i="8" s="1"/>
  <c r="D132" i="8"/>
  <c r="L132" i="8" s="1"/>
  <c r="E124" i="8"/>
  <c r="M124" i="8" s="1"/>
  <c r="D124" i="8"/>
  <c r="L124" i="8" s="1"/>
  <c r="E116" i="8"/>
  <c r="M116" i="8" s="1"/>
  <c r="D116" i="8"/>
  <c r="L116" i="8" s="1"/>
  <c r="E108" i="8"/>
  <c r="M108" i="8" s="1"/>
  <c r="D108" i="8"/>
  <c r="L108" i="8" s="1"/>
  <c r="E100" i="8"/>
  <c r="M100" i="8" s="1"/>
  <c r="D100" i="8"/>
  <c r="L100" i="8" s="1"/>
  <c r="E92" i="8"/>
  <c r="M92" i="8" s="1"/>
  <c r="D92" i="8"/>
  <c r="L92" i="8" s="1"/>
  <c r="E84" i="8"/>
  <c r="M84" i="8" s="1"/>
  <c r="D84" i="8"/>
  <c r="L84" i="8" s="1"/>
  <c r="E76" i="8"/>
  <c r="M76" i="8" s="1"/>
  <c r="D76" i="8"/>
  <c r="L76" i="8" s="1"/>
  <c r="E64" i="8"/>
  <c r="M64" i="8" s="1"/>
  <c r="D64" i="8"/>
  <c r="L64" i="8" s="1"/>
  <c r="E56" i="8"/>
  <c r="M56" i="8" s="1"/>
  <c r="D56" i="8"/>
  <c r="L56" i="8" s="1"/>
  <c r="D48" i="8"/>
  <c r="L48" i="8" s="1"/>
  <c r="E48" i="8"/>
  <c r="M48" i="8" s="1"/>
  <c r="D40" i="8"/>
  <c r="L40" i="8" s="1"/>
  <c r="E40" i="8"/>
  <c r="M40" i="8" s="1"/>
  <c r="D32" i="8"/>
  <c r="L32" i="8" s="1"/>
  <c r="E32" i="8"/>
  <c r="M32" i="8" s="1"/>
  <c r="E180" i="8"/>
  <c r="M180" i="8" s="1"/>
  <c r="D180" i="8"/>
  <c r="L180" i="8" s="1"/>
  <c r="E172" i="8"/>
  <c r="M172" i="8" s="1"/>
  <c r="D172" i="8"/>
  <c r="L172" i="8" s="1"/>
  <c r="E164" i="8"/>
  <c r="M164" i="8" s="1"/>
  <c r="D164" i="8"/>
  <c r="L164" i="8" s="1"/>
  <c r="E62" i="8"/>
  <c r="M62" i="8" s="1"/>
  <c r="D62" i="8"/>
  <c r="L62" i="8" s="1"/>
  <c r="E54" i="8"/>
  <c r="M54" i="8" s="1"/>
  <c r="D54" i="8"/>
  <c r="L54" i="8" s="1"/>
  <c r="D46" i="8"/>
  <c r="L46" i="8" s="1"/>
  <c r="E46" i="8"/>
  <c r="M46" i="8" s="1"/>
  <c r="D38" i="8"/>
  <c r="L38" i="8" s="1"/>
  <c r="E38" i="8"/>
  <c r="M38" i="8" s="1"/>
  <c r="D30" i="8"/>
  <c r="L30" i="8" s="1"/>
  <c r="E30" i="8"/>
  <c r="M30" i="8" s="1"/>
  <c r="G186" i="9"/>
  <c r="G182" i="9"/>
  <c r="G178" i="9"/>
  <c r="G174" i="9"/>
  <c r="G170" i="9"/>
  <c r="G166" i="9"/>
  <c r="G162" i="9"/>
  <c r="G158" i="9"/>
  <c r="G154" i="9"/>
  <c r="D151" i="8"/>
  <c r="L151" i="8" s="1"/>
  <c r="E151" i="8"/>
  <c r="M151" i="8" s="1"/>
  <c r="D143" i="8"/>
  <c r="L143" i="8" s="1"/>
  <c r="E143" i="8"/>
  <c r="M143" i="8" s="1"/>
  <c r="D139" i="8"/>
  <c r="L139" i="8" s="1"/>
  <c r="E139" i="8"/>
  <c r="M139" i="8" s="1"/>
  <c r="D135" i="8"/>
  <c r="L135" i="8" s="1"/>
  <c r="E135" i="8"/>
  <c r="M135" i="8" s="1"/>
  <c r="D127" i="8"/>
  <c r="L127" i="8" s="1"/>
  <c r="E127" i="8"/>
  <c r="M127" i="8" s="1"/>
  <c r="D123" i="8"/>
  <c r="L123" i="8" s="1"/>
  <c r="E123" i="8"/>
  <c r="M123" i="8" s="1"/>
  <c r="D119" i="8"/>
  <c r="L119" i="8" s="1"/>
  <c r="E119" i="8"/>
  <c r="M119" i="8" s="1"/>
  <c r="D111" i="8"/>
  <c r="L111" i="8" s="1"/>
  <c r="E111" i="8"/>
  <c r="M111" i="8" s="1"/>
  <c r="D107" i="8"/>
  <c r="L107" i="8" s="1"/>
  <c r="E107" i="8"/>
  <c r="M107" i="8" s="1"/>
  <c r="D103" i="8"/>
  <c r="L103" i="8" s="1"/>
  <c r="E103" i="8"/>
  <c r="M103" i="8" s="1"/>
  <c r="D95" i="8"/>
  <c r="L95" i="8" s="1"/>
  <c r="E95" i="8"/>
  <c r="M95" i="8" s="1"/>
  <c r="D91" i="8"/>
  <c r="L91" i="8" s="1"/>
  <c r="E91" i="8"/>
  <c r="M91" i="8" s="1"/>
  <c r="D87" i="8"/>
  <c r="L87" i="8" s="1"/>
  <c r="E87" i="8"/>
  <c r="M87" i="8" s="1"/>
  <c r="D79" i="8"/>
  <c r="L79" i="8" s="1"/>
  <c r="E79" i="8"/>
  <c r="M79" i="8" s="1"/>
  <c r="D75" i="8"/>
  <c r="L75" i="8" s="1"/>
  <c r="E75" i="8"/>
  <c r="M75" i="8" s="1"/>
  <c r="D71" i="8"/>
  <c r="L71" i="8" s="1"/>
  <c r="E71" i="8"/>
  <c r="M71" i="8" s="1"/>
  <c r="D63" i="8"/>
  <c r="L63" i="8" s="1"/>
  <c r="E63" i="8"/>
  <c r="M63" i="8" s="1"/>
  <c r="D59" i="8"/>
  <c r="L59" i="8" s="1"/>
  <c r="E59" i="8"/>
  <c r="M59" i="8" s="1"/>
  <c r="D55" i="8"/>
  <c r="L55" i="8" s="1"/>
  <c r="E55" i="8"/>
  <c r="M55" i="8" s="1"/>
  <c r="D47" i="8"/>
  <c r="L47" i="8" s="1"/>
  <c r="E47" i="8"/>
  <c r="M47" i="8" s="1"/>
  <c r="D43" i="8"/>
  <c r="L43" i="8" s="1"/>
  <c r="E43" i="8"/>
  <c r="M43" i="8" s="1"/>
  <c r="D39" i="8"/>
  <c r="L39" i="8" s="1"/>
  <c r="E39" i="8"/>
  <c r="M39" i="8" s="1"/>
  <c r="D31" i="8"/>
  <c r="L31" i="8" s="1"/>
  <c r="E31" i="8"/>
  <c r="M31" i="8" s="1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L185" i="8" s="1"/>
  <c r="D181" i="8"/>
  <c r="L181" i="8" s="1"/>
  <c r="E181" i="8"/>
  <c r="M181" i="8" s="1"/>
  <c r="D177" i="8"/>
  <c r="L177" i="8" s="1"/>
  <c r="E177" i="8"/>
  <c r="M177" i="8" s="1"/>
  <c r="D173" i="8"/>
  <c r="L173" i="8" s="1"/>
  <c r="E173" i="8"/>
  <c r="M173" i="8" s="1"/>
  <c r="D169" i="8"/>
  <c r="L169" i="8" s="1"/>
  <c r="E169" i="8"/>
  <c r="M169" i="8" s="1"/>
  <c r="E165" i="8"/>
  <c r="M165" i="8" s="1"/>
  <c r="D161" i="8"/>
  <c r="L161" i="8" s="1"/>
  <c r="E161" i="8"/>
  <c r="M161" i="8" s="1"/>
  <c r="D157" i="8"/>
  <c r="L157" i="8" s="1"/>
  <c r="E157" i="8"/>
  <c r="M157" i="8" s="1"/>
  <c r="D153" i="8"/>
  <c r="L153" i="8" s="1"/>
  <c r="E153" i="8"/>
  <c r="M153" i="8" s="1"/>
  <c r="E149" i="8"/>
  <c r="M149" i="8" s="1"/>
  <c r="D145" i="8"/>
  <c r="L145" i="8" s="1"/>
  <c r="E145" i="8"/>
  <c r="M145" i="8" s="1"/>
  <c r="D141" i="8"/>
  <c r="L141" i="8" s="1"/>
  <c r="E141" i="8"/>
  <c r="M141" i="8" s="1"/>
  <c r="D137" i="8"/>
  <c r="L137" i="8" s="1"/>
  <c r="E137" i="8"/>
  <c r="M137" i="8" s="1"/>
  <c r="D133" i="8"/>
  <c r="L133" i="8" s="1"/>
  <c r="E133" i="8"/>
  <c r="M133" i="8" s="1"/>
  <c r="D129" i="8"/>
  <c r="L129" i="8" s="1"/>
  <c r="E129" i="8"/>
  <c r="M129" i="8" s="1"/>
  <c r="D125" i="8"/>
  <c r="L125" i="8" s="1"/>
  <c r="E125" i="8"/>
  <c r="M125" i="8" s="1"/>
  <c r="D121" i="8"/>
  <c r="L121" i="8" s="1"/>
  <c r="E121" i="8"/>
  <c r="M121" i="8" s="1"/>
  <c r="D117" i="8"/>
  <c r="L117" i="8" s="1"/>
  <c r="E117" i="8"/>
  <c r="M117" i="8" s="1"/>
  <c r="D113" i="8"/>
  <c r="L113" i="8" s="1"/>
  <c r="E113" i="8"/>
  <c r="M113" i="8" s="1"/>
  <c r="D109" i="8"/>
  <c r="L109" i="8" s="1"/>
  <c r="E109" i="8"/>
  <c r="M109" i="8" s="1"/>
  <c r="D105" i="8"/>
  <c r="L105" i="8" s="1"/>
  <c r="E105" i="8"/>
  <c r="M105" i="8" s="1"/>
  <c r="D101" i="8"/>
  <c r="L101" i="8" s="1"/>
  <c r="E101" i="8"/>
  <c r="M101" i="8" s="1"/>
  <c r="D97" i="8"/>
  <c r="L97" i="8" s="1"/>
  <c r="E97" i="8"/>
  <c r="M97" i="8" s="1"/>
  <c r="D93" i="8"/>
  <c r="L93" i="8" s="1"/>
  <c r="E93" i="8"/>
  <c r="M93" i="8" s="1"/>
  <c r="D89" i="8"/>
  <c r="L89" i="8" s="1"/>
  <c r="E89" i="8"/>
  <c r="M89" i="8" s="1"/>
  <c r="D85" i="8"/>
  <c r="L85" i="8" s="1"/>
  <c r="E85" i="8"/>
  <c r="M85" i="8" s="1"/>
  <c r="D81" i="8"/>
  <c r="L81" i="8" s="1"/>
  <c r="E81" i="8"/>
  <c r="M81" i="8" s="1"/>
  <c r="D77" i="8"/>
  <c r="L77" i="8" s="1"/>
  <c r="E77" i="8"/>
  <c r="M77" i="8" s="1"/>
  <c r="D73" i="8"/>
  <c r="L73" i="8" s="1"/>
  <c r="E73" i="8"/>
  <c r="M73" i="8" s="1"/>
  <c r="D69" i="8"/>
  <c r="L69" i="8" s="1"/>
  <c r="E69" i="8"/>
  <c r="M69" i="8" s="1"/>
  <c r="D65" i="8"/>
  <c r="L65" i="8" s="1"/>
  <c r="E65" i="8"/>
  <c r="M65" i="8" s="1"/>
  <c r="D61" i="8"/>
  <c r="L61" i="8" s="1"/>
  <c r="E61" i="8"/>
  <c r="M61" i="8" s="1"/>
  <c r="D57" i="8"/>
  <c r="L57" i="8" s="1"/>
  <c r="E57" i="8"/>
  <c r="M57" i="8" s="1"/>
  <c r="D53" i="8"/>
  <c r="L53" i="8" s="1"/>
  <c r="E53" i="8"/>
  <c r="M53" i="8" s="1"/>
  <c r="D49" i="8"/>
  <c r="L49" i="8" s="1"/>
  <c r="E49" i="8"/>
  <c r="M49" i="8" s="1"/>
  <c r="D45" i="8"/>
  <c r="L45" i="8" s="1"/>
  <c r="E45" i="8"/>
  <c r="M45" i="8" s="1"/>
  <c r="D41" i="8"/>
  <c r="L41" i="8" s="1"/>
  <c r="E41" i="8"/>
  <c r="M41" i="8" s="1"/>
  <c r="D37" i="8"/>
  <c r="L37" i="8" s="1"/>
  <c r="E37" i="8"/>
  <c r="M37" i="8" s="1"/>
  <c r="D33" i="8"/>
  <c r="L33" i="8" s="1"/>
  <c r="E33" i="8"/>
  <c r="M33" i="8" s="1"/>
  <c r="D29" i="8"/>
  <c r="L29" i="8" s="1"/>
  <c r="E29" i="8"/>
  <c r="M29" i="8" s="1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 s="1"/>
  <c r="E271" i="5"/>
  <c r="I279" i="5"/>
  <c r="F320" i="5"/>
  <c r="F328" i="5"/>
  <c r="F336" i="5"/>
  <c r="I345" i="5"/>
  <c r="F360" i="5"/>
  <c r="I212" i="5"/>
  <c r="I244" i="5"/>
  <c r="I336" i="5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E310" i="5"/>
  <c r="J997" i="11"/>
  <c r="J988" i="11"/>
  <c r="J1001" i="11"/>
  <c r="I991" i="11"/>
  <c r="L20" i="11"/>
  <c r="N20" i="11" s="1"/>
  <c r="I21" i="8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35" i="8" l="1"/>
  <c r="M35" i="8" s="1"/>
  <c r="E51" i="8"/>
  <c r="M51" i="8" s="1"/>
  <c r="E67" i="8"/>
  <c r="M67" i="8" s="1"/>
  <c r="E83" i="8"/>
  <c r="M83" i="8" s="1"/>
  <c r="E99" i="8"/>
  <c r="M99" i="8" s="1"/>
  <c r="E115" i="8"/>
  <c r="M115" i="8" s="1"/>
  <c r="E131" i="8"/>
  <c r="M131" i="8" s="1"/>
  <c r="E147" i="8"/>
  <c r="M147" i="8" s="1"/>
  <c r="K2" i="11"/>
  <c r="M2" i="11" s="1"/>
  <c r="H3" i="8" s="1"/>
  <c r="D189" i="8"/>
  <c r="L189" i="8" s="1"/>
  <c r="E189" i="8"/>
  <c r="M189" i="8" s="1"/>
  <c r="D28" i="8"/>
  <c r="L28" i="8" s="1"/>
  <c r="E28" i="8"/>
  <c r="M28" i="8" s="1"/>
  <c r="E60" i="8"/>
  <c r="M60" i="8" s="1"/>
  <c r="D60" i="8"/>
  <c r="L60" i="8" s="1"/>
  <c r="E88" i="8"/>
  <c r="M88" i="8" s="1"/>
  <c r="D88" i="8"/>
  <c r="L88" i="8" s="1"/>
  <c r="E120" i="8"/>
  <c r="M120" i="8" s="1"/>
  <c r="D120" i="8"/>
  <c r="L120" i="8" s="1"/>
  <c r="E152" i="8"/>
  <c r="M152" i="8" s="1"/>
  <c r="D152" i="8"/>
  <c r="L152" i="8" s="1"/>
  <c r="E184" i="8"/>
  <c r="M184" i="8" s="1"/>
  <c r="D184" i="8"/>
  <c r="L184" i="8" s="1"/>
  <c r="E58" i="8"/>
  <c r="M58" i="8" s="1"/>
  <c r="D58" i="8"/>
  <c r="L58" i="8" s="1"/>
  <c r="E78" i="8"/>
  <c r="M78" i="8" s="1"/>
  <c r="D78" i="8"/>
  <c r="L78" i="8" s="1"/>
  <c r="E94" i="8"/>
  <c r="M94" i="8" s="1"/>
  <c r="D94" i="8"/>
  <c r="L94" i="8" s="1"/>
  <c r="E110" i="8"/>
  <c r="M110" i="8" s="1"/>
  <c r="D110" i="8"/>
  <c r="L110" i="8" s="1"/>
  <c r="E126" i="8"/>
  <c r="M126" i="8" s="1"/>
  <c r="D126" i="8"/>
  <c r="L126" i="8" s="1"/>
  <c r="E142" i="8"/>
  <c r="M142" i="8" s="1"/>
  <c r="D142" i="8"/>
  <c r="L142" i="8" s="1"/>
  <c r="E158" i="8"/>
  <c r="M158" i="8" s="1"/>
  <c r="D158" i="8"/>
  <c r="L158" i="8" s="1"/>
  <c r="E174" i="8"/>
  <c r="M174" i="8" s="1"/>
  <c r="D174" i="8"/>
  <c r="L174" i="8" s="1"/>
  <c r="D167" i="8"/>
  <c r="L167" i="8" s="1"/>
  <c r="E167" i="8"/>
  <c r="M167" i="8" s="1"/>
  <c r="D183" i="8"/>
  <c r="L183" i="8" s="1"/>
  <c r="E183" i="8"/>
  <c r="M183" i="8" s="1"/>
  <c r="D36" i="8"/>
  <c r="L36" i="8" s="1"/>
  <c r="E36" i="8"/>
  <c r="M36" i="8" s="1"/>
  <c r="E68" i="8"/>
  <c r="M68" i="8" s="1"/>
  <c r="D68" i="8"/>
  <c r="L68" i="8" s="1"/>
  <c r="E96" i="8"/>
  <c r="M96" i="8" s="1"/>
  <c r="D96" i="8"/>
  <c r="L96" i="8" s="1"/>
  <c r="E128" i="8"/>
  <c r="M128" i="8" s="1"/>
  <c r="D128" i="8"/>
  <c r="L128" i="8" s="1"/>
  <c r="E160" i="8"/>
  <c r="M160" i="8" s="1"/>
  <c r="D160" i="8"/>
  <c r="L160" i="8" s="1"/>
  <c r="D34" i="8"/>
  <c r="L34" i="8" s="1"/>
  <c r="E34" i="8"/>
  <c r="M34" i="8" s="1"/>
  <c r="E66" i="8"/>
  <c r="M66" i="8" s="1"/>
  <c r="D66" i="8"/>
  <c r="L66" i="8" s="1"/>
  <c r="E82" i="8"/>
  <c r="M82" i="8" s="1"/>
  <c r="D82" i="8"/>
  <c r="L82" i="8" s="1"/>
  <c r="E98" i="8"/>
  <c r="M98" i="8" s="1"/>
  <c r="D98" i="8"/>
  <c r="L98" i="8" s="1"/>
  <c r="E114" i="8"/>
  <c r="M114" i="8" s="1"/>
  <c r="D114" i="8"/>
  <c r="L114" i="8" s="1"/>
  <c r="E130" i="8"/>
  <c r="M130" i="8" s="1"/>
  <c r="D130" i="8"/>
  <c r="L130" i="8" s="1"/>
  <c r="E146" i="8"/>
  <c r="M146" i="8" s="1"/>
  <c r="D146" i="8"/>
  <c r="L146" i="8" s="1"/>
  <c r="E162" i="8"/>
  <c r="M162" i="8" s="1"/>
  <c r="D162" i="8"/>
  <c r="L162" i="8" s="1"/>
  <c r="E178" i="8"/>
  <c r="M178" i="8" s="1"/>
  <c r="D178" i="8"/>
  <c r="L178" i="8" s="1"/>
  <c r="D155" i="8"/>
  <c r="L155" i="8" s="1"/>
  <c r="E155" i="8"/>
  <c r="M155" i="8" s="1"/>
  <c r="D171" i="8"/>
  <c r="L171" i="8" s="1"/>
  <c r="E171" i="8"/>
  <c r="M171" i="8" s="1"/>
  <c r="D187" i="8"/>
  <c r="L187" i="8" s="1"/>
  <c r="E187" i="8"/>
  <c r="M187" i="8" s="1"/>
  <c r="D44" i="8"/>
  <c r="L44" i="8" s="1"/>
  <c r="E44" i="8"/>
  <c r="M44" i="8" s="1"/>
  <c r="E72" i="8"/>
  <c r="M72" i="8" s="1"/>
  <c r="D72" i="8"/>
  <c r="L72" i="8" s="1"/>
  <c r="E104" i="8"/>
  <c r="M104" i="8" s="1"/>
  <c r="D104" i="8"/>
  <c r="L104" i="8" s="1"/>
  <c r="E136" i="8"/>
  <c r="M136" i="8" s="1"/>
  <c r="D136" i="8"/>
  <c r="L136" i="8" s="1"/>
  <c r="E168" i="8"/>
  <c r="M168" i="8" s="1"/>
  <c r="D168" i="8"/>
  <c r="L168" i="8" s="1"/>
  <c r="D42" i="8"/>
  <c r="L42" i="8" s="1"/>
  <c r="E42" i="8"/>
  <c r="M42" i="8" s="1"/>
  <c r="E70" i="8"/>
  <c r="M70" i="8" s="1"/>
  <c r="D70" i="8"/>
  <c r="L70" i="8" s="1"/>
  <c r="E86" i="8"/>
  <c r="M86" i="8" s="1"/>
  <c r="D86" i="8"/>
  <c r="L86" i="8" s="1"/>
  <c r="E102" i="8"/>
  <c r="M102" i="8" s="1"/>
  <c r="D102" i="8"/>
  <c r="L102" i="8" s="1"/>
  <c r="E118" i="8"/>
  <c r="M118" i="8" s="1"/>
  <c r="D118" i="8"/>
  <c r="L118" i="8" s="1"/>
  <c r="E134" i="8"/>
  <c r="M134" i="8" s="1"/>
  <c r="D134" i="8"/>
  <c r="L134" i="8" s="1"/>
  <c r="E150" i="8"/>
  <c r="M150" i="8" s="1"/>
  <c r="D150" i="8"/>
  <c r="L150" i="8" s="1"/>
  <c r="E166" i="8"/>
  <c r="M166" i="8" s="1"/>
  <c r="D166" i="8"/>
  <c r="L166" i="8" s="1"/>
  <c r="E182" i="8"/>
  <c r="M182" i="8" s="1"/>
  <c r="D182" i="8"/>
  <c r="L182" i="8" s="1"/>
  <c r="D159" i="8"/>
  <c r="L159" i="8" s="1"/>
  <c r="E159" i="8"/>
  <c r="M159" i="8" s="1"/>
  <c r="D175" i="8"/>
  <c r="L175" i="8" s="1"/>
  <c r="E175" i="8"/>
  <c r="M175" i="8" s="1"/>
  <c r="E52" i="8"/>
  <c r="M52" i="8" s="1"/>
  <c r="D52" i="8"/>
  <c r="L52" i="8" s="1"/>
  <c r="E80" i="8"/>
  <c r="M80" i="8" s="1"/>
  <c r="D80" i="8"/>
  <c r="L80" i="8" s="1"/>
  <c r="E112" i="8"/>
  <c r="M112" i="8" s="1"/>
  <c r="D112" i="8"/>
  <c r="L112" i="8" s="1"/>
  <c r="E144" i="8"/>
  <c r="M144" i="8" s="1"/>
  <c r="D144" i="8"/>
  <c r="L144" i="8" s="1"/>
  <c r="E176" i="8"/>
  <c r="M176" i="8" s="1"/>
  <c r="D176" i="8"/>
  <c r="L176" i="8" s="1"/>
  <c r="D50" i="8"/>
  <c r="L50" i="8" s="1"/>
  <c r="E50" i="8"/>
  <c r="M50" i="8" s="1"/>
  <c r="E74" i="8"/>
  <c r="M74" i="8" s="1"/>
  <c r="D74" i="8"/>
  <c r="L74" i="8" s="1"/>
  <c r="E90" i="8"/>
  <c r="M90" i="8" s="1"/>
  <c r="D90" i="8"/>
  <c r="L90" i="8" s="1"/>
  <c r="E106" i="8"/>
  <c r="M106" i="8" s="1"/>
  <c r="D106" i="8"/>
  <c r="L106" i="8" s="1"/>
  <c r="E122" i="8"/>
  <c r="M122" i="8" s="1"/>
  <c r="D122" i="8"/>
  <c r="L122" i="8" s="1"/>
  <c r="E138" i="8"/>
  <c r="M138" i="8" s="1"/>
  <c r="D138" i="8"/>
  <c r="L138" i="8" s="1"/>
  <c r="E154" i="8"/>
  <c r="M154" i="8" s="1"/>
  <c r="D154" i="8"/>
  <c r="L154" i="8" s="1"/>
  <c r="E170" i="8"/>
  <c r="M170" i="8" s="1"/>
  <c r="D170" i="8"/>
  <c r="L170" i="8" s="1"/>
  <c r="E186" i="8"/>
  <c r="M186" i="8" s="1"/>
  <c r="D186" i="8"/>
  <c r="L186" i="8" s="1"/>
  <c r="D163" i="8"/>
  <c r="L163" i="8" s="1"/>
  <c r="E163" i="8"/>
  <c r="M163" i="8" s="1"/>
  <c r="D179" i="8"/>
  <c r="L179" i="8" s="1"/>
  <c r="E179" i="8"/>
  <c r="M179" i="8" s="1"/>
  <c r="E12" i="8"/>
  <c r="M12" i="8" s="1"/>
  <c r="T633" i="4"/>
  <c r="T593" i="4"/>
  <c r="T493" i="4"/>
  <c r="T477" i="4"/>
  <c r="T497" i="4"/>
  <c r="T473" i="4"/>
  <c r="T489" i="4"/>
  <c r="U494" i="4"/>
  <c r="U478" i="4"/>
  <c r="U414" i="4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V965" i="4"/>
  <c r="G155" i="2"/>
  <c r="P155" i="2" s="1"/>
  <c r="F180" i="2"/>
  <c r="O180" i="2" s="1"/>
  <c r="F164" i="2"/>
  <c r="O164" i="2" s="1"/>
  <c r="F173" i="2"/>
  <c r="O173" i="2" s="1"/>
  <c r="U544" i="4"/>
  <c r="F78" i="2"/>
  <c r="O78" i="2" s="1"/>
  <c r="T825" i="4"/>
  <c r="E94" i="2"/>
  <c r="N94" i="2" s="1"/>
  <c r="G185" i="2"/>
  <c r="P185" i="2" s="1"/>
  <c r="E100" i="2"/>
  <c r="N100" i="2" s="1"/>
  <c r="F72" i="2"/>
  <c r="O72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F166" i="2"/>
  <c r="O166" i="2" s="1"/>
  <c r="E150" i="2"/>
  <c r="N150" i="2" s="1"/>
  <c r="V369" i="4"/>
  <c r="W369" i="4" s="1"/>
  <c r="X369" i="4" s="1"/>
  <c r="Y369" i="4" s="1"/>
  <c r="U945" i="4"/>
  <c r="V490" i="4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4" i="8"/>
  <c r="M4" i="8" s="1"/>
  <c r="G16" i="2"/>
  <c r="P16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 l="1"/>
  <c r="W216" i="4" s="1"/>
  <c r="V352" i="4"/>
  <c r="W352" i="4" s="1"/>
  <c r="W454" i="4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W817" i="4" s="1"/>
  <c r="X817" i="4" s="1"/>
  <c r="Y817" i="4" s="1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520" i="4" l="1"/>
  <c r="AS520" i="4" s="1"/>
  <c r="AM442" i="4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L609" i="4" s="1"/>
  <c r="AR609" i="4" s="1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P617" i="4" s="1"/>
  <c r="AV617" i="4" s="1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O641" i="4" s="1"/>
  <c r="AU641" i="4" s="1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P633" i="4" s="1"/>
  <c r="AV633" i="4" s="1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 s="1"/>
  <c r="AT779" i="4" s="1"/>
  <c r="AA779" i="4"/>
  <c r="AC779" i="4"/>
  <c r="AB795" i="4"/>
  <c r="AN795" i="4" s="1"/>
  <c r="AT795" i="4" s="1"/>
  <c r="AE795" i="4"/>
  <c r="Z803" i="4"/>
  <c r="AB803" i="4"/>
  <c r="AD803" i="4"/>
  <c r="AA803" i="4"/>
  <c r="AE803" i="4"/>
  <c r="AC803" i="4"/>
  <c r="Z811" i="4"/>
  <c r="AL811" i="4" s="1"/>
  <c r="AR811" i="4" s="1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M617" i="4"/>
  <c r="AS617" i="4" s="1"/>
  <c r="AN617" i="4"/>
  <c r="AT617" i="4" s="1"/>
  <c r="AN633" i="4"/>
  <c r="AT633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N625" i="4"/>
  <c r="AT625" i="4" s="1"/>
  <c r="AQ633" i="4"/>
  <c r="AW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M461" i="4" l="1"/>
  <c r="AS461" i="4" s="1"/>
  <c r="AL585" i="4"/>
  <c r="AR585" i="4" s="1"/>
  <c r="AO422" i="4"/>
  <c r="AU422" i="4" s="1"/>
  <c r="Y771" i="4"/>
  <c r="AN150" i="4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D617" i="4" s="1"/>
  <c r="H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AT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V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T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V683" i="4" s="1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G771" i="4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V779" i="4" s="1"/>
  <c r="AJ699" i="4"/>
  <c r="AP699" i="4" s="1"/>
  <c r="AV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AV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T675" i="4" s="1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V803" i="4" s="1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 s="1"/>
  <c r="AU319" i="4" s="1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AO255" i="4" s="1"/>
  <c r="AU255" i="4" s="1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F248" i="4" l="1"/>
  <c r="J248" i="4" s="1"/>
  <c r="AN287" i="4"/>
  <c r="AT287" i="4" s="1"/>
  <c r="AQ349" i="4"/>
  <c r="AW349" i="4" s="1"/>
  <c r="AM667" i="4"/>
  <c r="AS667" i="4" s="1"/>
  <c r="AN211" i="4"/>
  <c r="AT211" i="4" s="1"/>
  <c r="AM319" i="4"/>
  <c r="AS319" i="4" s="1"/>
  <c r="AN351" i="4"/>
  <c r="AT351" i="4" s="1"/>
  <c r="AM472" i="4"/>
  <c r="AS472" i="4" s="1"/>
  <c r="AN504" i="4"/>
  <c r="AT504" i="4" s="1"/>
  <c r="AQ392" i="4"/>
  <c r="AW392" i="4" s="1"/>
  <c r="AM211" i="4"/>
  <c r="AS211" i="4" s="1"/>
  <c r="AN255" i="4"/>
  <c r="AT255" i="4" s="1"/>
  <c r="AM351" i="4"/>
  <c r="AS351" i="4" s="1"/>
  <c r="AN408" i="4"/>
  <c r="AT408" i="4" s="1"/>
  <c r="AM504" i="4"/>
  <c r="AS504" i="4" s="1"/>
  <c r="AQ277" i="4"/>
  <c r="AW277" i="4" s="1"/>
  <c r="AN649" i="4"/>
  <c r="AT649" i="4" s="1"/>
  <c r="AQ315" i="4"/>
  <c r="AW315" i="4" s="1"/>
  <c r="AP415" i="4"/>
  <c r="AV415" i="4" s="1"/>
  <c r="AQ372" i="4"/>
  <c r="AW372" i="4" s="1"/>
  <c r="AB771" i="4"/>
  <c r="AN771" i="4" s="1"/>
  <c r="AT771" i="4" s="1"/>
  <c r="AA771" i="4"/>
  <c r="AM771" i="4" s="1"/>
  <c r="AS771" i="4" s="1"/>
  <c r="AC771" i="4"/>
  <c r="AI771" i="4"/>
  <c r="F617" i="4"/>
  <c r="J617" i="4" s="1"/>
  <c r="AM626" i="4"/>
  <c r="AS626" i="4" s="1"/>
  <c r="AM634" i="4"/>
  <c r="AS634" i="4" s="1"/>
  <c r="G617" i="4"/>
  <c r="AP637" i="4"/>
  <c r="AV637" i="4" s="1"/>
  <c r="AN623" i="4"/>
  <c r="AT623" i="4" s="1"/>
  <c r="AN647" i="4"/>
  <c r="AT647" i="4" s="1"/>
  <c r="AO452" i="4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V651" i="4" s="1"/>
  <c r="AN859" i="4"/>
  <c r="AT859" i="4" s="1"/>
  <c r="AO827" i="4"/>
  <c r="AU827" i="4" s="1"/>
  <c r="AP987" i="4"/>
  <c r="AV987" i="4" s="1"/>
  <c r="AM699" i="4"/>
  <c r="AS699" i="4" s="1"/>
  <c r="AP647" i="4"/>
  <c r="AV647" i="4" s="1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T699" i="4" s="1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T747" i="4" s="1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T811" i="4" s="1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AV611" i="4" s="1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T683" i="4" s="1"/>
  <c r="AM683" i="4"/>
  <c r="AS683" i="4" s="1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E412" i="4"/>
  <c r="I412" i="4" s="1"/>
  <c r="D412" i="4"/>
  <c r="H412" i="4" s="1"/>
  <c r="G412" i="4"/>
  <c r="F412" i="4"/>
  <c r="J412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F195" i="4" l="1"/>
  <c r="J195" i="4" s="1"/>
  <c r="D349" i="4"/>
  <c r="H349" i="4" s="1"/>
  <c r="D195" i="4"/>
  <c r="H195" i="4" s="1"/>
  <c r="F364" i="4"/>
  <c r="J364" i="4" s="1"/>
  <c r="D275" i="4"/>
  <c r="H275" i="4" s="1"/>
  <c r="AL202" i="4"/>
  <c r="AR202" i="4" s="1"/>
  <c r="AO310" i="4"/>
  <c r="AU310" i="4" s="1"/>
  <c r="AO771" i="4"/>
  <c r="AU771" i="4" s="1"/>
  <c r="D644" i="4"/>
  <c r="H644" i="4" s="1"/>
  <c r="E626" i="4"/>
  <c r="I626" i="4" s="1"/>
  <c r="D812" i="4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<sst xmlns="http://schemas.openxmlformats.org/spreadsheetml/2006/main" count="1025" uniqueCount="471">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</sst>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0" fontId="1" fillId="4" borderId="0" xfId="0" applyFont="1" applyFill="1"/>
    <xf numFmtId="9" fontId="1" fillId="4" borderId="0" xfId="2" applyFont="1" applyFill="1" applyAlignment="1"/>
    <xf numFmtId="2" fontId="1" fillId="4" borderId="0" xfId="0" applyNumberFormat="1" applyFont="1" applyFill="1" applyAlignment="1"/>
    <xf numFmtId="14" fontId="0" fillId="0" borderId="0" xfId="0" applyNumberFormat="1" applyFill="1" applyAlignment="1">
      <alignment horizontal="left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1.0511368361869355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1.0460060256260135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1.0588275819785438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1.0458219570064358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1.0475117579190587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1.0607092988079927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1.0449698306901456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1.0655953417225472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1.0521795989414335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1.0524934496338532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1.0431976029859278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1.0518374708906593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1.0543819242504819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1.042106143326367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1.0439719885779606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1.042106143326367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1.0576683492758872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1.0468011795556451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1.0543819242504819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1.0536616911224432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1.0503245504598744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1.0501502456550436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1.0602107487113226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1.0541841730823214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1.0567609363032806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1.0557821208912506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1.0607092988079927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1.0505862061664459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1.0533067630678474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1.0571615895212632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1.0500631329117833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1.0557821208912506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1.0502857379813271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1.0570323013866483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1.0567609363032806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1.0570323013866483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1.0532159430726011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1.0502857379813271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1.0518980699471303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1.0597968244159457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1.0611497315460385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1.0643058963539642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1.0643058963539642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1.0675466351235279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1.069601405639077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1.0671049906442842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1.0654583973780449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1.0637069279289246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1.0586402402731725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1.0450119742632082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1.0423915204335932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1.043360692319973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1.0381256350927071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1.043438569981763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1.0669537957107238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1.0675140074300833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1.0678037670587686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1.075065861217152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1.0647027958175614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1.0687383201888139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1.0668028349405521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1.0509442098096211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1.0420112422030368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1.0431976029859278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1.0518374708906593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1.048153965543114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1.0451969483194312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1.1236364507180983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1.0469799548748147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1.0459944258216356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1.0888632475572622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1.038506964435719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1.0831357824615913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1.092463466631614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1.0842592746752788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1.0717876217555127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1.0655807011634075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1.060680530357947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1.0399586640868308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1.0431976029859278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1.0512018249471584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1.0517344996321181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1.0420112422030368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1.0538424813225786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1.0543967570307606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1.0548939488018336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1.0584605946196426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1.0716502370068346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1.0586402402731725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1.0864216089863343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1.0823669606052535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1.0710498142971454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1.0819204349687941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1.0790624591959426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1.0813944705707008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1.081007526581852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1.1026586410880661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1.0780742650164217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1.0741766796315904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1.0427733349764023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1.0555202493807025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1.0550761118040843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1.04299513543169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1.0516104099147749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1.0362637658896696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1.049459408292031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1.0588150667767779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1.0501106530953337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1.0717788239246513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1.0605079846757564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1.0646019609962662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1.0597953687722241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1.0671049906442842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1.0589099176352577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1.0647027958175614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1.0666566032202576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1.0568116952111755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1.0567687035951574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1.0549385447709132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1.042708496600167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1.0423806634244144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1.0628364693383345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1.045344963452246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1.041979455975633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1.0356850891989859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1.0362637658896696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1.0466798766453527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1.0449698306901456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1.0359060590701679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1.0569383568656741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1.050186013602848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1.048153965543114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1.0511989710920113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1.0344490471441554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1.0463684894705136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1.0719901214070431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1.0828252129318454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1.0813984437283319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1.0570292890115194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1.0518985731239796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1.0571938366452731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1.043360692319973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1.0452436950640556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1.037952243407696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1.0441265060289624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1.0511368361869355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1.04299513543169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1.0906109238226616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1.0741525426861545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1.0586589767516819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1.0543819242504819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1.0549385447709132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1.0550761118040843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1.0583691873379317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1.0456526785031968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1.055097586721879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1.0453194261478931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1.0689524592883206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1.0656089460421265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1.0632706922771613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1.064647591214239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1.0700036736716445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1.0643567077555702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1.0606212727063642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1.0586391570182949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1.0657284823689301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1.0602395532056077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1.0363153290029818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1.039662242139441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1.0776122935953059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1.0558699045953301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1.081007526581852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1.0570323013866483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1.0479830465041664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1.0606849534786786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1.1435907395488611</v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 t="shared" ref="C2:C65" si="0">IF(A2="","",((1/A2)+(1/B2))-1)</f>
        <v>3.3884036620014824E-2</v>
      </c>
      <c r="D2" s="4">
        <f>IF(A2="","",(2*A2)/(2-($C2*A2)))</f>
        <v>2.2959652089876781</v>
      </c>
      <c r="E2" s="4">
        <f>IF(B2="","",(2*B2)/(2-($C2*B2)))</f>
        <v>1.7716256524981358</v>
      </c>
      <c r="G2" s="4">
        <f t="shared" ref="G2:G65" si="1">IF(A2="","",C2+1)</f>
        <v>1.0338840366200148</v>
      </c>
    </row>
    <row r="3" spans="1:7" x14ac:dyDescent="0.2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si="0"/>
        <v>3.0955227846419575E-2</v>
      </c>
      <c r="D3" s="4">
        <f t="shared" ref="D3:D66" si="2">IF(A3="","",(2*A3)/(2-($C3*A3)))</f>
        <v>2.0106851876586083</v>
      </c>
      <c r="E3" s="4">
        <f t="shared" ref="E3:E66" si="3">IF(B3="","",(2*B3)/(2-($C3*B3)))</f>
        <v>1.9894277785119598</v>
      </c>
      <c r="G3" s="4">
        <f t="shared" si="1"/>
        <v>1.0309552278464196</v>
      </c>
    </row>
    <row r="4" spans="1:7" x14ac:dyDescent="0.2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3.4235204379234663E-2</v>
      </c>
      <c r="D4" s="4">
        <f t="shared" si="2"/>
        <v>1.4133874496623013</v>
      </c>
      <c r="E4" s="4">
        <f t="shared" si="3"/>
        <v>3.4190381222673936</v>
      </c>
      <c r="G4" s="4">
        <f t="shared" si="1"/>
        <v>1.0342352043792347</v>
      </c>
    </row>
    <row r="5" spans="1:7" x14ac:dyDescent="0.2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3.0312467559431067E-2</v>
      </c>
      <c r="D5" s="4">
        <f t="shared" si="2"/>
        <v>2.3616082373130669</v>
      </c>
      <c r="E5" s="4">
        <f t="shared" si="3"/>
        <v>1.7344256391789699</v>
      </c>
      <c r="G5" s="4">
        <f t="shared" si="1"/>
        <v>1.0303124675594311</v>
      </c>
    </row>
    <row r="6" spans="1:7" x14ac:dyDescent="0.2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3.1914893617021267E-2</v>
      </c>
      <c r="D6" s="4">
        <f t="shared" si="2"/>
        <v>2.0659340659340657</v>
      </c>
      <c r="E6" s="4">
        <f t="shared" si="3"/>
        <v>1.9381443298969072</v>
      </c>
      <c r="G6" s="4">
        <f t="shared" si="1"/>
        <v>1.0319148936170213</v>
      </c>
    </row>
    <row r="7" spans="1:7" x14ac:dyDescent="0.2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4.0266652330519959E-2</v>
      </c>
      <c r="D7" s="4">
        <f t="shared" si="2"/>
        <v>1.8461614808198106</v>
      </c>
      <c r="E7" s="4">
        <f t="shared" si="3"/>
        <v>2.1818075186206087</v>
      </c>
      <c r="G7" s="4">
        <f t="shared" si="1"/>
        <v>1.04026665233052</v>
      </c>
    </row>
    <row r="8" spans="1:7" x14ac:dyDescent="0.2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2.9281277728482547E-2</v>
      </c>
      <c r="D8" s="4">
        <f t="shared" si="2"/>
        <v>2.5411499436302138</v>
      </c>
      <c r="E8" s="4">
        <f t="shared" si="3"/>
        <v>1.6488661302121432</v>
      </c>
      <c r="G8" s="4">
        <f t="shared" si="1"/>
        <v>1.0292812777284825</v>
      </c>
    </row>
    <row r="9" spans="1:7" x14ac:dyDescent="0.2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3.8117304983871891E-2</v>
      </c>
      <c r="D9" s="4">
        <f t="shared" si="2"/>
        <v>3.396497183859271</v>
      </c>
      <c r="E9" s="4">
        <f t="shared" si="3"/>
        <v>1.4172756833327969</v>
      </c>
      <c r="G9" s="4">
        <f t="shared" si="1"/>
        <v>1.0381173049838719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3.3950617283950546E-2</v>
      </c>
      <c r="D10" s="4">
        <f t="shared" si="2"/>
        <v>2.5019305019305014</v>
      </c>
      <c r="E10" s="4">
        <f t="shared" si="3"/>
        <v>1.6658097686375322</v>
      </c>
      <c r="G10" s="4">
        <f t="shared" si="1"/>
        <v>1.0339506172839505</v>
      </c>
    </row>
    <row r="11" spans="1:7" x14ac:dyDescent="0.2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3.6104443246950613E-2</v>
      </c>
      <c r="D11" s="4">
        <f t="shared" si="2"/>
        <v>1.5311855380114767</v>
      </c>
      <c r="E11" s="4">
        <f t="shared" si="3"/>
        <v>2.882581374002684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3.4663865546218364E-2</v>
      </c>
      <c r="D12" s="4">
        <f t="shared" si="2"/>
        <v>1.7516099356025756</v>
      </c>
      <c r="E12" s="4">
        <f t="shared" si="3"/>
        <v>2.3304773561811505</v>
      </c>
      <c r="G12" s="4">
        <f t="shared" si="1"/>
        <v>1.0346638655462184</v>
      </c>
    </row>
    <row r="13" spans="1:7" x14ac:dyDescent="0.2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2.9100529100529293E-2</v>
      </c>
      <c r="D13" s="4">
        <f t="shared" si="2"/>
        <v>1.9434447300771212</v>
      </c>
      <c r="E13" s="4">
        <f t="shared" si="3"/>
        <v>2.0599455040871937</v>
      </c>
      <c r="G13" s="4">
        <f t="shared" si="1"/>
        <v>1.0291005291005293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3.3182503770738947E-2</v>
      </c>
      <c r="D14" s="4">
        <f t="shared" si="2"/>
        <v>1.6014492753623186</v>
      </c>
      <c r="E14" s="4">
        <f t="shared" si="3"/>
        <v>2.6626506024096379</v>
      </c>
      <c r="G14" s="4">
        <f t="shared" si="1"/>
        <v>1.0331825037707389</v>
      </c>
    </row>
    <row r="15" spans="1:7" x14ac:dyDescent="0.2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3.5766729599328695E-2</v>
      </c>
      <c r="D15" s="4">
        <f t="shared" si="2"/>
        <v>2.3660503784588656</v>
      </c>
      <c r="E15" s="4">
        <f t="shared" si="3"/>
        <v>1.7320374239258789</v>
      </c>
      <c r="G15" s="4">
        <f t="shared" si="1"/>
        <v>1.0357667295993287</v>
      </c>
    </row>
    <row r="16" spans="1:7" x14ac:dyDescent="0.2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2.8345418589321048E-2</v>
      </c>
      <c r="D16" s="4">
        <f t="shared" si="2"/>
        <v>2.1113430758524703</v>
      </c>
      <c r="E16" s="4">
        <f t="shared" si="3"/>
        <v>1.8998121477770822</v>
      </c>
      <c r="G16" s="4">
        <f t="shared" si="1"/>
        <v>1.028345418589321</v>
      </c>
    </row>
    <row r="17" spans="1:7" x14ac:dyDescent="0.2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2.9539874871307603E-2</v>
      </c>
      <c r="D17" s="4">
        <f t="shared" si="2"/>
        <v>2.1352836729517204</v>
      </c>
      <c r="E17" s="4">
        <f t="shared" si="3"/>
        <v>1.8808371192373576</v>
      </c>
      <c r="G17" s="4">
        <f t="shared" si="1"/>
        <v>1.0295398748713076</v>
      </c>
    </row>
    <row r="18" spans="1:7" x14ac:dyDescent="0.2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2.8345418589321048E-2</v>
      </c>
      <c r="D18" s="4">
        <f t="shared" si="2"/>
        <v>1.8998121477770822</v>
      </c>
      <c r="E18" s="4">
        <f t="shared" si="3"/>
        <v>2.1113430758524703</v>
      </c>
      <c r="G18" s="4">
        <f t="shared" si="1"/>
        <v>1.028345418589321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3.6942675159235661E-2</v>
      </c>
      <c r="D20" s="4">
        <f t="shared" si="2"/>
        <v>2.621035058430718</v>
      </c>
      <c r="E20" s="4">
        <f t="shared" si="3"/>
        <v>1.6168898043254378</v>
      </c>
      <c r="G20" s="4">
        <f t="shared" si="1"/>
        <v>1.0369426751592357</v>
      </c>
    </row>
    <row r="21" spans="1:7" x14ac:dyDescent="0.2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3.5245155416829377E-2</v>
      </c>
      <c r="D21" s="4">
        <f t="shared" si="2"/>
        <v>2.4297677358192451</v>
      </c>
      <c r="E21" s="4">
        <f t="shared" si="3"/>
        <v>1.6994142999226434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3.128132088410629E-2</v>
      </c>
      <c r="D22" s="4">
        <f t="shared" si="2"/>
        <v>2.2034055907479515</v>
      </c>
      <c r="E22" s="4">
        <f t="shared" si="3"/>
        <v>1.8309750325976726</v>
      </c>
      <c r="G22" s="4">
        <f t="shared" si="1"/>
        <v>1.0312813208841063</v>
      </c>
    </row>
    <row r="23" spans="1:7" x14ac:dyDescent="0.2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3.5766729599328695E-2</v>
      </c>
      <c r="D23" s="4">
        <f t="shared" si="2"/>
        <v>2.3660503784588656</v>
      </c>
      <c r="E23" s="4">
        <f t="shared" si="3"/>
        <v>1.7320374239258789</v>
      </c>
      <c r="G23" s="4">
        <f t="shared" si="1"/>
        <v>1.0357667295993287</v>
      </c>
    </row>
    <row r="24" spans="1:7" x14ac:dyDescent="0.2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3.5731402098088338E-2</v>
      </c>
      <c r="D24" s="4">
        <f t="shared" si="2"/>
        <v>2.1926557300484557</v>
      </c>
      <c r="E24" s="4">
        <f t="shared" si="3"/>
        <v>1.8384649273092173</v>
      </c>
      <c r="G24" s="4">
        <f t="shared" si="1"/>
        <v>1.0357314020980883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3.3764291056736839E-2</v>
      </c>
      <c r="D26" s="4">
        <f t="shared" si="2"/>
        <v>1.9736398144242935</v>
      </c>
      <c r="E26" s="4">
        <f t="shared" si="3"/>
        <v>2.0270738574832143</v>
      </c>
      <c r="G26" s="4">
        <f t="shared" si="1"/>
        <v>1.0337642910567368</v>
      </c>
    </row>
    <row r="27" spans="1:7" x14ac:dyDescent="0.2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3.3653846153846256E-2</v>
      </c>
      <c r="D27" s="4">
        <f t="shared" si="2"/>
        <v>2.0161550888529889</v>
      </c>
      <c r="E27" s="4">
        <f t="shared" si="3"/>
        <v>1.9841017488076311</v>
      </c>
      <c r="G27" s="4">
        <f t="shared" si="1"/>
        <v>1.0336538461538463</v>
      </c>
    </row>
    <row r="28" spans="1:7" x14ac:dyDescent="0.2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3.9879931389365408E-2</v>
      </c>
      <c r="D28" s="4">
        <f t="shared" si="2"/>
        <v>2.213573801613669</v>
      </c>
      <c r="E28" s="4">
        <f t="shared" si="3"/>
        <v>1.8240125146656239</v>
      </c>
      <c r="G28" s="4">
        <f t="shared" si="1"/>
        <v>1.0398799313893654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3.62694300518136E-2</v>
      </c>
      <c r="D29" s="4">
        <f t="shared" si="2"/>
        <v>2.0000000000000004</v>
      </c>
      <c r="E29" s="4">
        <f t="shared" si="3"/>
        <v>2.0000000000000004</v>
      </c>
      <c r="G29" s="4">
        <f t="shared" si="1"/>
        <v>1.0362694300518136</v>
      </c>
    </row>
    <row r="30" spans="1:7" x14ac:dyDescent="0.2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3.7665386256935607E-2</v>
      </c>
      <c r="D30" s="4">
        <f t="shared" si="2"/>
        <v>2.2190126672191313</v>
      </c>
      <c r="E30" s="4">
        <f t="shared" si="3"/>
        <v>1.8203360202000585</v>
      </c>
      <c r="G30" s="4">
        <f t="shared" si="1"/>
        <v>1.0376653862569356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3.7128117398625982E-2</v>
      </c>
      <c r="D31" s="4">
        <f t="shared" si="2"/>
        <v>2.1743628490889537</v>
      </c>
      <c r="E31" s="4">
        <f t="shared" si="3"/>
        <v>1.8515255747197545</v>
      </c>
      <c r="G31" s="4">
        <f t="shared" si="1"/>
        <v>1.037128117398626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4.0266652330519959E-2</v>
      </c>
      <c r="D32" s="4">
        <f t="shared" si="2"/>
        <v>2.1818075186206087</v>
      </c>
      <c r="E32" s="4">
        <f t="shared" si="3"/>
        <v>1.8461614808198106</v>
      </c>
      <c r="G32" s="4">
        <f t="shared" si="1"/>
        <v>1.04026665233052</v>
      </c>
    </row>
    <row r="33" spans="1:7" x14ac:dyDescent="0.2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3.3930002671653803E-2</v>
      </c>
      <c r="D33" s="4">
        <f t="shared" si="2"/>
        <v>1.9632835038027801</v>
      </c>
      <c r="E33" s="4">
        <f t="shared" si="3"/>
        <v>2.0381159814865235</v>
      </c>
      <c r="G33" s="4">
        <f t="shared" si="1"/>
        <v>1.0339300026716538</v>
      </c>
    </row>
    <row r="34" spans="1:7" x14ac:dyDescent="0.2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3.5577975284917462E-2</v>
      </c>
      <c r="D34" s="4">
        <f t="shared" si="2"/>
        <v>2.1491381535549374</v>
      </c>
      <c r="E34" s="4">
        <f t="shared" si="3"/>
        <v>1.8702173858786533</v>
      </c>
      <c r="G34" s="4">
        <f t="shared" si="1"/>
        <v>1.0355779752849175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3.3598632551679941E-2</v>
      </c>
      <c r="D35" s="4">
        <f t="shared" si="2"/>
        <v>1.9946726333173512</v>
      </c>
      <c r="E35" s="4">
        <f t="shared" si="3"/>
        <v>2.0053558995233249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3.7988228999465079E-2</v>
      </c>
      <c r="D36" s="4">
        <f t="shared" si="2"/>
        <v>2.1872440023405506</v>
      </c>
      <c r="E36" s="4">
        <f t="shared" si="3"/>
        <v>1.8422868408082802</v>
      </c>
      <c r="G36" s="4">
        <f t="shared" si="1"/>
        <v>1.0379882289994651</v>
      </c>
    </row>
    <row r="37" spans="1:7" x14ac:dyDescent="0.2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3.3598632551679941E-2</v>
      </c>
      <c r="D37" s="4">
        <f t="shared" si="2"/>
        <v>1.9946726333173512</v>
      </c>
      <c r="E37" s="4">
        <f t="shared" si="3"/>
        <v>2.0053558995233249</v>
      </c>
      <c r="G37" s="4">
        <f t="shared" si="1"/>
        <v>1.0335986325516799</v>
      </c>
    </row>
    <row r="38" spans="1:7" x14ac:dyDescent="0.2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3.5577975284917462E-2</v>
      </c>
      <c r="D38" s="4">
        <f t="shared" si="2"/>
        <v>2.1491381535549374</v>
      </c>
      <c r="E38" s="4">
        <f t="shared" si="3"/>
        <v>1.8702173858786533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3.7128117398625982E-2</v>
      </c>
      <c r="D39" s="4">
        <f t="shared" si="2"/>
        <v>2.1743628490889537</v>
      </c>
      <c r="E39" s="4">
        <f t="shared" si="3"/>
        <v>1.8515255747197545</v>
      </c>
      <c r="G39" s="4">
        <f t="shared" si="1"/>
        <v>1.037128117398626</v>
      </c>
    </row>
    <row r="40" spans="1:7" x14ac:dyDescent="0.2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3.3674339300937772E-2</v>
      </c>
      <c r="D40" s="4">
        <f t="shared" si="2"/>
        <v>2.1125619090499774</v>
      </c>
      <c r="E40" s="4">
        <f t="shared" si="3"/>
        <v>1.8988263860785108</v>
      </c>
      <c r="G40" s="4">
        <f t="shared" si="1"/>
        <v>1.0336743393009378</v>
      </c>
    </row>
    <row r="41" spans="1:7" x14ac:dyDescent="0.2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3.7398886437651102E-2</v>
      </c>
      <c r="D41" s="4">
        <f t="shared" si="2"/>
        <v>1.723831944947483</v>
      </c>
      <c r="E41" s="4">
        <f t="shared" si="3"/>
        <v>2.3815361521140859</v>
      </c>
      <c r="G41" s="4">
        <f t="shared" si="1"/>
        <v>1.0373988864376511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3.7665386256935607E-2</v>
      </c>
      <c r="D42" s="4">
        <f t="shared" si="2"/>
        <v>2.2190126672191313</v>
      </c>
      <c r="E42" s="4">
        <f t="shared" si="3"/>
        <v>1.8203360202000585</v>
      </c>
      <c r="G42" s="4">
        <f t="shared" si="1"/>
        <v>1.0376653862569356</v>
      </c>
    </row>
    <row r="43" spans="1:7" x14ac:dyDescent="0.2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3.7398886437651102E-2</v>
      </c>
      <c r="D43" s="4">
        <f t="shared" si="2"/>
        <v>2.3815361521140859</v>
      </c>
      <c r="E43" s="4">
        <f t="shared" si="3"/>
        <v>1.723831944947483</v>
      </c>
      <c r="G43" s="4">
        <f t="shared" si="1"/>
        <v>1.0373988864376511</v>
      </c>
    </row>
    <row r="44" spans="1:7" x14ac:dyDescent="0.2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3.5590045491035394E-2</v>
      </c>
      <c r="D44" s="4">
        <f t="shared" si="2"/>
        <v>2.0953181945612553</v>
      </c>
      <c r="E44" s="4">
        <f t="shared" si="3"/>
        <v>1.9129767084719731</v>
      </c>
      <c r="G44" s="4">
        <f t="shared" si="1"/>
        <v>1.0355900454910354</v>
      </c>
    </row>
    <row r="45" spans="1:7" x14ac:dyDescent="0.2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3.3674339300937772E-2</v>
      </c>
      <c r="D45" s="4">
        <f t="shared" si="2"/>
        <v>2.1125619090499774</v>
      </c>
      <c r="E45" s="4">
        <f t="shared" si="3"/>
        <v>1.8988263860785108</v>
      </c>
      <c r="G45" s="4">
        <f t="shared" si="1"/>
        <v>1.0336743393009378</v>
      </c>
    </row>
    <row r="46" spans="1:7" x14ac:dyDescent="0.2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3.475935828876997E-2</v>
      </c>
      <c r="D46" s="4">
        <f t="shared" si="2"/>
        <v>1.9328165374677002</v>
      </c>
      <c r="E46" s="4">
        <f t="shared" si="3"/>
        <v>2.0720221606648197</v>
      </c>
      <c r="G46" s="4">
        <f t="shared" si="1"/>
        <v>1.03475935828877</v>
      </c>
    </row>
    <row r="47" spans="1:7" x14ac:dyDescent="0.2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3.9090861261640519E-2</v>
      </c>
      <c r="D47" s="4">
        <f t="shared" si="2"/>
        <v>2.3973008765844739</v>
      </c>
      <c r="E47" s="4">
        <f t="shared" si="3"/>
        <v>1.7156654781784539</v>
      </c>
      <c r="G47" s="4">
        <f t="shared" si="1"/>
        <v>1.0390908612616405</v>
      </c>
    </row>
    <row r="48" spans="1:7" x14ac:dyDescent="0.2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4.0146469604903645E-2</v>
      </c>
      <c r="D48" s="4">
        <f t="shared" si="2"/>
        <v>2.3344999535416733</v>
      </c>
      <c r="E48" s="4">
        <f t="shared" si="3"/>
        <v>1.7493443498038854</v>
      </c>
      <c r="G48" s="4">
        <f t="shared" si="1"/>
        <v>1.0401464696049036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4.2566983578219642E-2</v>
      </c>
      <c r="D49" s="4">
        <f t="shared" si="2"/>
        <v>2.1763461086292031</v>
      </c>
      <c r="E49" s="4">
        <f t="shared" si="3"/>
        <v>1.8500899460323807</v>
      </c>
      <c r="G49" s="4">
        <f t="shared" si="1"/>
        <v>1.0425669835782196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4.2566983578219642E-2</v>
      </c>
      <c r="D50" s="4">
        <f t="shared" si="2"/>
        <v>1.8500899460323807</v>
      </c>
      <c r="E50" s="4">
        <f t="shared" si="3"/>
        <v>2.1763461086292031</v>
      </c>
      <c r="G50" s="4">
        <f t="shared" si="1"/>
        <v>1.0425669835782196</v>
      </c>
    </row>
    <row r="51" spans="1:7" x14ac:dyDescent="0.2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3.9058924870117639E-2</v>
      </c>
      <c r="D51" s="4">
        <f t="shared" si="2"/>
        <v>1.8978262535441519</v>
      </c>
      <c r="E51" s="4">
        <f t="shared" si="3"/>
        <v>2.1138012461236451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4.4204664114166459E-2</v>
      </c>
      <c r="D52" s="4">
        <f t="shared" si="2"/>
        <v>1.7555759242285367</v>
      </c>
      <c r="E52" s="4">
        <f t="shared" si="3"/>
        <v>2.3234937323089366</v>
      </c>
      <c r="G52" s="4">
        <f t="shared" si="1"/>
        <v>1.0442046641141665</v>
      </c>
    </row>
    <row r="53" spans="1:7" x14ac:dyDescent="0.2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4.5624814724984475E-2</v>
      </c>
      <c r="D53" s="4">
        <f t="shared" si="2"/>
        <v>1.7794135277051812</v>
      </c>
      <c r="E53" s="4">
        <f t="shared" si="3"/>
        <v>2.2830159657919831</v>
      </c>
      <c r="G53" s="4">
        <f t="shared" si="1"/>
        <v>1.0456248147249845</v>
      </c>
    </row>
    <row r="54" spans="1:7" x14ac:dyDescent="0.2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4.4196211753278369E-2</v>
      </c>
      <c r="D54" s="4">
        <f t="shared" si="2"/>
        <v>1.8095796103705875</v>
      </c>
      <c r="E54" s="4">
        <f t="shared" si="3"/>
        <v>2.2352089741270129</v>
      </c>
      <c r="G54" s="4">
        <f t="shared" si="1"/>
        <v>1.0441962117532784</v>
      </c>
    </row>
    <row r="55" spans="1:7" x14ac:dyDescent="0.2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4.3360433604336057E-2</v>
      </c>
      <c r="D55" s="4">
        <f t="shared" si="2"/>
        <v>1.8730964467005078</v>
      </c>
      <c r="E55" s="4">
        <f t="shared" si="3"/>
        <v>2.1453488372093021</v>
      </c>
      <c r="G55" s="4">
        <f t="shared" si="1"/>
        <v>1.0433604336043361</v>
      </c>
    </row>
    <row r="56" spans="1:7" x14ac:dyDescent="0.2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4.2115467470917878E-2</v>
      </c>
      <c r="D56" s="4">
        <f t="shared" si="2"/>
        <v>2.208110357949816</v>
      </c>
      <c r="E56" s="4">
        <f t="shared" si="3"/>
        <v>1.8277389506841228</v>
      </c>
      <c r="G56" s="4">
        <f t="shared" si="1"/>
        <v>1.0421154674709179</v>
      </c>
    </row>
    <row r="57" spans="1:7" x14ac:dyDescent="0.2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3.9136302294197067E-2</v>
      </c>
      <c r="D57" s="4">
        <f t="shared" si="2"/>
        <v>1.9733688415446073</v>
      </c>
      <c r="E57" s="4">
        <f t="shared" si="3"/>
        <v>2.027359781121751</v>
      </c>
      <c r="G57" s="4">
        <f t="shared" si="1"/>
        <v>1.0391363022941971</v>
      </c>
    </row>
    <row r="58" spans="1:7" x14ac:dyDescent="0.2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3.0088030482196881E-2</v>
      </c>
      <c r="D58" s="4">
        <f t="shared" si="2"/>
        <v>1.8184207382630511</v>
      </c>
      <c r="E58" s="4">
        <f t="shared" si="3"/>
        <v>2.2218654211064077</v>
      </c>
      <c r="G58" s="4">
        <f t="shared" si="1"/>
        <v>1.0300880304821969</v>
      </c>
    </row>
    <row r="59" spans="1:7" x14ac:dyDescent="0.2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2.7941553447834E-2</v>
      </c>
      <c r="D59" s="4">
        <f t="shared" si="2"/>
        <v>1.6994118928338053</v>
      </c>
      <c r="E59" s="4">
        <f t="shared" si="3"/>
        <v>2.4297726564933044</v>
      </c>
      <c r="G59" s="4">
        <f t="shared" si="1"/>
        <v>1.027941553447834</v>
      </c>
    </row>
    <row r="60" spans="1:7" x14ac:dyDescent="0.2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2.876392847888054E-2</v>
      </c>
      <c r="D60" s="4">
        <f t="shared" si="2"/>
        <v>1.7426055543011967</v>
      </c>
      <c r="E60" s="4">
        <f t="shared" si="3"/>
        <v>2.3466099118273029</v>
      </c>
      <c r="G60" s="4">
        <f t="shared" si="1"/>
        <v>1.0287639284788805</v>
      </c>
    </row>
    <row r="61" spans="1:7" x14ac:dyDescent="0.2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2.5019566260193304E-2</v>
      </c>
      <c r="D61" s="4">
        <f t="shared" si="2"/>
        <v>1.6639290890377867</v>
      </c>
      <c r="E61" s="4">
        <f t="shared" si="3"/>
        <v>2.5061849473251288</v>
      </c>
      <c r="G61" s="4">
        <f t="shared" si="1"/>
        <v>1.0250195662601933</v>
      </c>
    </row>
    <row r="62" spans="1:7" x14ac:dyDescent="0.2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2.908747243515708E-2</v>
      </c>
      <c r="D62" s="4">
        <f t="shared" si="2"/>
        <v>1.8273049985608751</v>
      </c>
      <c r="E62" s="4">
        <f t="shared" si="3"/>
        <v>2.2087440565928333</v>
      </c>
      <c r="G62" s="4">
        <f t="shared" si="1"/>
        <v>1.0290874724351571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4.1511309967685817E-2</v>
      </c>
      <c r="D63" s="4">
        <f t="shared" si="2"/>
        <v>2.8602915037326699</v>
      </c>
      <c r="E63" s="4">
        <f t="shared" si="3"/>
        <v>1.537550162430728</v>
      </c>
      <c r="G63" s="4">
        <f t="shared" si="1"/>
        <v>1.0415113099676858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4.4358311800172245E-2</v>
      </c>
      <c r="D64" s="4">
        <f t="shared" si="2"/>
        <v>2.2686858817782118</v>
      </c>
      <c r="E64" s="4">
        <f t="shared" si="3"/>
        <v>1.7882171736619177</v>
      </c>
      <c r="G64" s="4">
        <f t="shared" si="1"/>
        <v>1.0443583118001722</v>
      </c>
    </row>
    <row r="65" spans="1:7" x14ac:dyDescent="0.2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4.2699829607588891E-2</v>
      </c>
      <c r="D65" s="4">
        <f t="shared" si="2"/>
        <v>2.7192005808927768</v>
      </c>
      <c r="E65" s="4">
        <f t="shared" si="3"/>
        <v>1.5816656945757326</v>
      </c>
      <c r="G65" s="4">
        <f t="shared" si="1"/>
        <v>1.0426998296075889</v>
      </c>
    </row>
    <row r="66" spans="1:7" x14ac:dyDescent="0.2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ref="C66:C129" si="4">IF(A66="","",((1/A66)+(1/B66))-1)</f>
        <v>4.5527058534789555E-2</v>
      </c>
      <c r="D66" s="4">
        <f t="shared" si="2"/>
        <v>3.0020261558298031</v>
      </c>
      <c r="E66" s="4">
        <f t="shared" si="3"/>
        <v>1.4994939736866317</v>
      </c>
      <c r="G66" s="4">
        <f t="shared" ref="G66:G129" si="5">IF(A66="","",C66+1)</f>
        <v>1.0455270585347896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4"/>
        <v>4.1666666666666741E-2</v>
      </c>
      <c r="D68" s="4">
        <f t="shared" si="6"/>
        <v>2.5263157894736841</v>
      </c>
      <c r="E68" s="4">
        <f t="shared" si="7"/>
        <v>1.6551724137931036</v>
      </c>
      <c r="G68" s="4">
        <f t="shared" si="5"/>
        <v>1.0416666666666667</v>
      </c>
    </row>
    <row r="69" spans="1:7" x14ac:dyDescent="0.2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4"/>
        <v>4.3567664824572638E-2</v>
      </c>
      <c r="D69" s="4">
        <f t="shared" si="6"/>
        <v>2.655178297218904</v>
      </c>
      <c r="E69" s="4">
        <f t="shared" si="7"/>
        <v>1.60416451912174</v>
      </c>
      <c r="G69" s="4">
        <f t="shared" si="5"/>
        <v>1.0435676648245726</v>
      </c>
    </row>
    <row r="70" spans="1:7" x14ac:dyDescent="0.2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4"/>
        <v>4.3668588511637907E-2</v>
      </c>
      <c r="D70" s="4">
        <f t="shared" si="6"/>
        <v>2.3441371542985863</v>
      </c>
      <c r="E70" s="4">
        <f t="shared" si="7"/>
        <v>1.7439716972348942</v>
      </c>
      <c r="G70" s="4">
        <f t="shared" si="5"/>
        <v>1.0436685885116379</v>
      </c>
    </row>
    <row r="71" spans="1:7" x14ac:dyDescent="0.2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4"/>
        <v>3.4024455077086735E-2</v>
      </c>
      <c r="D71" s="4">
        <f t="shared" si="6"/>
        <v>1.8568608094768018</v>
      </c>
      <c r="E71" s="4">
        <f t="shared" si="7"/>
        <v>2.1670506912442398</v>
      </c>
      <c r="G71" s="4">
        <f t="shared" si="5"/>
        <v>1.0340244550770867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4"/>
        <v>2.8338796658559762E-2</v>
      </c>
      <c r="D72" s="4">
        <f t="shared" si="6"/>
        <v>1.9842635333613092</v>
      </c>
      <c r="E72" s="4">
        <f t="shared" si="7"/>
        <v>2.0159880622468553</v>
      </c>
      <c r="G72" s="4">
        <f t="shared" si="5"/>
        <v>1.0283387966585598</v>
      </c>
    </row>
    <row r="73" spans="1:7" x14ac:dyDescent="0.2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4"/>
        <v>2.9100529100529293E-2</v>
      </c>
      <c r="D73" s="4">
        <f t="shared" si="6"/>
        <v>1.9434447300771212</v>
      </c>
      <c r="E73" s="4">
        <f t="shared" si="7"/>
        <v>2.0599455040871937</v>
      </c>
      <c r="G73" s="4">
        <f t="shared" si="5"/>
        <v>1.0291005291005293</v>
      </c>
    </row>
    <row r="74" spans="1:7" x14ac:dyDescent="0.2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4"/>
        <v>3.3182503770738947E-2</v>
      </c>
      <c r="D74" s="4">
        <f t="shared" si="6"/>
        <v>1.6014492753623186</v>
      </c>
      <c r="E74" s="4">
        <f t="shared" si="7"/>
        <v>2.6626506024096379</v>
      </c>
      <c r="G74" s="4">
        <f t="shared" si="5"/>
        <v>1.0331825037707389</v>
      </c>
    </row>
    <row r="75" spans="1:7" x14ac:dyDescent="0.2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4"/>
        <v>3.1592520954223158E-2</v>
      </c>
      <c r="D75" s="4">
        <f t="shared" si="6"/>
        <v>1.6941561987984708</v>
      </c>
      <c r="E75" s="4">
        <f t="shared" si="7"/>
        <v>2.4405979543666407</v>
      </c>
      <c r="G75" s="4">
        <f t="shared" si="5"/>
        <v>1.0315925209542232</v>
      </c>
    </row>
    <row r="76" spans="1:7" x14ac:dyDescent="0.2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4"/>
        <v>2.9099537904333728E-2</v>
      </c>
      <c r="D76" s="4">
        <f t="shared" si="6"/>
        <v>1.606702116986054</v>
      </c>
      <c r="E76" s="4">
        <f t="shared" si="7"/>
        <v>2.6482553332230858</v>
      </c>
      <c r="G76" s="4">
        <f t="shared" si="5"/>
        <v>1.0290995379043337</v>
      </c>
    </row>
    <row r="77" spans="1:7" x14ac:dyDescent="0.2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4"/>
        <v>5.2329313198878458E-2</v>
      </c>
      <c r="D77" s="4">
        <f t="shared" si="6"/>
        <v>1.2069478705836783</v>
      </c>
      <c r="E77" s="4">
        <f t="shared" si="7"/>
        <v>5.8321347650477788</v>
      </c>
      <c r="G77" s="4">
        <f t="shared" si="5"/>
        <v>1.0523293131988785</v>
      </c>
    </row>
    <row r="78" spans="1:7" x14ac:dyDescent="0.2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4"/>
        <v>3.0130699391399673E-2</v>
      </c>
      <c r="D78" s="4">
        <f t="shared" si="6"/>
        <v>1.597545425565827</v>
      </c>
      <c r="E78" s="4">
        <f t="shared" si="7"/>
        <v>2.6735129367831414</v>
      </c>
      <c r="G78" s="4">
        <f t="shared" si="5"/>
        <v>1.0301306993913997</v>
      </c>
    </row>
    <row r="79" spans="1:7" x14ac:dyDescent="0.2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4"/>
        <v>2.9858299595141746E-2</v>
      </c>
      <c r="D79" s="4">
        <f t="shared" si="6"/>
        <v>1.6391538780588968</v>
      </c>
      <c r="E79" s="4">
        <f t="shared" si="7"/>
        <v>2.5645684620376383</v>
      </c>
      <c r="G79" s="4">
        <f t="shared" si="5"/>
        <v>1.0298582995951417</v>
      </c>
    </row>
    <row r="80" spans="1:7" x14ac:dyDescent="0.2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4"/>
        <v>5.3935196886215397E-2</v>
      </c>
      <c r="D80" s="4">
        <f t="shared" si="6"/>
        <v>1.5198402028194982</v>
      </c>
      <c r="E80" s="4">
        <f t="shared" si="7"/>
        <v>2.9236680706421341</v>
      </c>
      <c r="G80" s="4">
        <f t="shared" si="5"/>
        <v>1.0539351968862154</v>
      </c>
    </row>
    <row r="81" spans="1:7" x14ac:dyDescent="0.2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4"/>
        <v>2.5977433744424072E-2</v>
      </c>
      <c r="D81" s="4">
        <f t="shared" si="6"/>
        <v>1.8955483710519774</v>
      </c>
      <c r="E81" s="4">
        <f t="shared" si="7"/>
        <v>2.1166342682588173</v>
      </c>
      <c r="G81" s="4">
        <f t="shared" si="5"/>
        <v>1.0259774337444241</v>
      </c>
    </row>
    <row r="82" spans="1:7" x14ac:dyDescent="0.2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4"/>
        <v>5.2548274770496839E-2</v>
      </c>
      <c r="D82" s="4">
        <f t="shared" si="6"/>
        <v>2.5957271980279373</v>
      </c>
      <c r="E82" s="4">
        <f t="shared" si="7"/>
        <v>1.6266735324407824</v>
      </c>
      <c r="G82" s="4">
        <f t="shared" si="5"/>
        <v>1.0525482747704968</v>
      </c>
    </row>
    <row r="83" spans="1:7" x14ac:dyDescent="0.2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4"/>
        <v>5.5172585421695786E-2</v>
      </c>
      <c r="D83" s="4">
        <f t="shared" si="6"/>
        <v>3.0461281886062999</v>
      </c>
      <c r="E83" s="4">
        <f t="shared" si="7"/>
        <v>1.4887279328677547</v>
      </c>
      <c r="G83" s="4">
        <f t="shared" si="5"/>
        <v>1.0551725854216958</v>
      </c>
    </row>
    <row r="84" spans="1:7" x14ac:dyDescent="0.2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4"/>
        <v>5.4678939294323881E-2</v>
      </c>
      <c r="D84" s="4">
        <f t="shared" si="6"/>
        <v>2.2955603068796377</v>
      </c>
      <c r="E84" s="4">
        <f t="shared" si="7"/>
        <v>1.771866809047665</v>
      </c>
      <c r="G84" s="4">
        <f t="shared" si="5"/>
        <v>1.0546789392943239</v>
      </c>
    </row>
    <row r="85" spans="1:7" x14ac:dyDescent="0.2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4"/>
        <v>4.6397365415770331E-2</v>
      </c>
      <c r="D85" s="4">
        <f t="shared" si="6"/>
        <v>1.6940588936629699</v>
      </c>
      <c r="E85" s="4">
        <f t="shared" si="7"/>
        <v>2.4407999222117787</v>
      </c>
      <c r="G85" s="4">
        <f t="shared" si="5"/>
        <v>1.0463973654157703</v>
      </c>
    </row>
    <row r="86" spans="1:7" x14ac:dyDescent="0.2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4"/>
        <v>3.9436753722468021E-2</v>
      </c>
      <c r="D86" s="4">
        <f t="shared" si="6"/>
        <v>1.4714920723810856</v>
      </c>
      <c r="E86" s="4">
        <f t="shared" si="7"/>
        <v>3.1209264345631356</v>
      </c>
      <c r="G86" s="4">
        <f t="shared" si="5"/>
        <v>1.039436753722468</v>
      </c>
    </row>
    <row r="87" spans="1:7" x14ac:dyDescent="0.2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4"/>
        <v>3.5829122645842926E-2</v>
      </c>
      <c r="D87" s="4">
        <f t="shared" si="6"/>
        <v>1.4360158311345645</v>
      </c>
      <c r="E87" s="4">
        <f t="shared" si="7"/>
        <v>3.2934947049924355</v>
      </c>
      <c r="G87" s="4">
        <f t="shared" si="5"/>
        <v>1.0358291226458429</v>
      </c>
    </row>
    <row r="88" spans="1:7" x14ac:dyDescent="0.2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4"/>
        <v>2.6964398567516312E-2</v>
      </c>
      <c r="D88" s="4">
        <f t="shared" si="6"/>
        <v>2.0765529308836395</v>
      </c>
      <c r="E88" s="4">
        <f t="shared" si="7"/>
        <v>1.9288906948394962</v>
      </c>
      <c r="G88" s="4">
        <f t="shared" si="5"/>
        <v>1.0269643985675163</v>
      </c>
    </row>
    <row r="89" spans="1:7" x14ac:dyDescent="0.2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4"/>
        <v>2.9100529100529293E-2</v>
      </c>
      <c r="D89" s="4">
        <f t="shared" si="6"/>
        <v>2.0599455040871937</v>
      </c>
      <c r="E89" s="4">
        <f t="shared" si="7"/>
        <v>1.9434447300771212</v>
      </c>
      <c r="G89" s="4">
        <f t="shared" si="5"/>
        <v>1.0291005291005293</v>
      </c>
    </row>
    <row r="90" spans="1:7" x14ac:dyDescent="0.2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4"/>
        <v>3.4252965480474407E-2</v>
      </c>
      <c r="D90" s="4">
        <f t="shared" si="6"/>
        <v>1.8892106257081707</v>
      </c>
      <c r="E90" s="4">
        <f t="shared" si="7"/>
        <v>2.1245929491717397</v>
      </c>
      <c r="G90" s="4">
        <f t="shared" si="5"/>
        <v>1.0342529654804744</v>
      </c>
    </row>
    <row r="91" spans="1:7" x14ac:dyDescent="0.2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4"/>
        <v>3.4455319487546765E-2</v>
      </c>
      <c r="D91" s="4">
        <f t="shared" si="6"/>
        <v>2.2111375032990233</v>
      </c>
      <c r="E91" s="4">
        <f t="shared" si="7"/>
        <v>1.8256700806275876</v>
      </c>
      <c r="G91" s="4">
        <f t="shared" si="5"/>
        <v>1.0344553194875468</v>
      </c>
    </row>
    <row r="92" spans="1:7" x14ac:dyDescent="0.2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4"/>
        <v>2.8338796658559762E-2</v>
      </c>
      <c r="D92" s="4">
        <f t="shared" si="6"/>
        <v>2.0159880622468553</v>
      </c>
      <c r="E92" s="4">
        <f t="shared" si="7"/>
        <v>1.9842635333613092</v>
      </c>
      <c r="G92" s="4">
        <f t="shared" si="5"/>
        <v>1.0283387966585598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4"/>
        <v>3.4836065573770503E-2</v>
      </c>
      <c r="D94" s="4">
        <f t="shared" si="6"/>
        <v>1.6458684654300169</v>
      </c>
      <c r="E94" s="4">
        <f t="shared" si="7"/>
        <v>2.548302872062663</v>
      </c>
      <c r="G94" s="4">
        <f t="shared" si="5"/>
        <v>1.0348360655737705</v>
      </c>
    </row>
    <row r="95" spans="1:7" x14ac:dyDescent="0.2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4"/>
        <v>3.5437860785379582E-2</v>
      </c>
      <c r="D95" s="4">
        <f t="shared" si="6"/>
        <v>1.6784775477395666</v>
      </c>
      <c r="E95" s="4">
        <f t="shared" si="7"/>
        <v>2.4738881239793793</v>
      </c>
      <c r="G95" s="4">
        <f t="shared" si="5"/>
        <v>1.0354378607853796</v>
      </c>
    </row>
    <row r="96" spans="1:7" x14ac:dyDescent="0.2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4"/>
        <v>3.6644165863066513E-2</v>
      </c>
      <c r="D96" s="4">
        <f t="shared" si="6"/>
        <v>2.119209809264305</v>
      </c>
      <c r="E96" s="4">
        <f t="shared" si="7"/>
        <v>1.8934875228241022</v>
      </c>
      <c r="G96" s="4">
        <f t="shared" si="5"/>
        <v>1.0366441658630665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4"/>
        <v>3.9024126949857019E-2</v>
      </c>
      <c r="D97" s="4">
        <f t="shared" si="6"/>
        <v>2.0163247537682976</v>
      </c>
      <c r="E97" s="4">
        <f t="shared" si="7"/>
        <v>1.98393746319002</v>
      </c>
      <c r="G97" s="4">
        <f t="shared" si="5"/>
        <v>1.039024126949857</v>
      </c>
    </row>
    <row r="98" spans="1:7" x14ac:dyDescent="0.2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4"/>
        <v>4.7234646012872306E-2</v>
      </c>
      <c r="D98" s="4">
        <f t="shared" si="6"/>
        <v>1.8581129015911626</v>
      </c>
      <c r="E98" s="4">
        <f t="shared" si="7"/>
        <v>2.165347820951931</v>
      </c>
      <c r="G98" s="4">
        <f t="shared" si="5"/>
        <v>1.0472346460128723</v>
      </c>
    </row>
    <row r="99" spans="1:7" x14ac:dyDescent="0.2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4"/>
        <v>3.9136302294197067E-2</v>
      </c>
      <c r="D99" s="4">
        <f t="shared" si="6"/>
        <v>1.9733688415446073</v>
      </c>
      <c r="E99" s="4">
        <f t="shared" si="7"/>
        <v>2.027359781121751</v>
      </c>
      <c r="G99" s="4">
        <f t="shared" si="5"/>
        <v>1.0391363022941971</v>
      </c>
    </row>
    <row r="100" spans="1:7" x14ac:dyDescent="0.2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4"/>
        <v>5.4852320675105481E-2</v>
      </c>
      <c r="D100" s="4">
        <f t="shared" si="6"/>
        <v>1.6515679442508711</v>
      </c>
      <c r="E100" s="4">
        <f t="shared" si="7"/>
        <v>2.53475935828877</v>
      </c>
      <c r="G100" s="4">
        <f t="shared" si="5"/>
        <v>1.0548523206751055</v>
      </c>
    </row>
    <row r="101" spans="1:7" x14ac:dyDescent="0.2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4"/>
        <v>5.3347849755035481E-2</v>
      </c>
      <c r="D101" s="4">
        <f t="shared" si="6"/>
        <v>1.7478591817316842</v>
      </c>
      <c r="E101" s="4">
        <f t="shared" si="7"/>
        <v>2.3371501272264634</v>
      </c>
      <c r="G101" s="4">
        <f t="shared" si="5"/>
        <v>1.0533478497550355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4"/>
        <v>4.6962987261494726E-2</v>
      </c>
      <c r="D102" s="4">
        <f t="shared" si="6"/>
        <v>1.9012525336520971</v>
      </c>
      <c r="E102" s="4">
        <f t="shared" si="7"/>
        <v>2.1095669223228186</v>
      </c>
      <c r="G102" s="4">
        <f t="shared" si="5"/>
        <v>1.0469629872614947</v>
      </c>
    </row>
    <row r="103" spans="1:7" x14ac:dyDescent="0.2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4"/>
        <v>5.3618711385701623E-2</v>
      </c>
      <c r="D103" s="4">
        <f t="shared" si="6"/>
        <v>1.8471571224780923</v>
      </c>
      <c r="E103" s="4">
        <f t="shared" si="7"/>
        <v>2.1804185710849171</v>
      </c>
      <c r="G103" s="4">
        <f t="shared" si="5"/>
        <v>1.0536187113857016</v>
      </c>
    </row>
    <row r="104" spans="1:7" x14ac:dyDescent="0.2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4"/>
        <v>5.1291082992386272E-2</v>
      </c>
      <c r="D104" s="4">
        <f t="shared" si="6"/>
        <v>1.7447230954688349</v>
      </c>
      <c r="E104" s="4">
        <f t="shared" si="7"/>
        <v>2.3427809693084076</v>
      </c>
      <c r="G104" s="4">
        <f t="shared" si="5"/>
        <v>1.0512910829923863</v>
      </c>
    </row>
    <row r="105" spans="1:7" x14ac:dyDescent="0.2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4"/>
        <v>5.2152495180980862E-2</v>
      </c>
      <c r="D105" s="4">
        <f t="shared" si="6"/>
        <v>1.6805543057680195</v>
      </c>
      <c r="E105" s="4">
        <f t="shared" si="7"/>
        <v>2.4693904535237334</v>
      </c>
      <c r="G105" s="4">
        <f t="shared" si="5"/>
        <v>1.0521524951809809</v>
      </c>
    </row>
    <row r="106" spans="1:7" x14ac:dyDescent="0.2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4"/>
        <v>5.2233973667170197E-2</v>
      </c>
      <c r="D106" s="4">
        <f t="shared" si="6"/>
        <v>1.7133875739644968</v>
      </c>
      <c r="E106" s="4">
        <f t="shared" si="7"/>
        <v>2.4017625712804556</v>
      </c>
      <c r="G106" s="4">
        <f t="shared" si="5"/>
        <v>1.0522339736671702</v>
      </c>
    </row>
    <row r="107" spans="1:7" x14ac:dyDescent="0.2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4"/>
        <v>5.9560514853423507E-2</v>
      </c>
      <c r="D107" s="4">
        <f t="shared" si="6"/>
        <v>1.4500230635489479</v>
      </c>
      <c r="E107" s="4">
        <f t="shared" si="7"/>
        <v>3.2221083339903815</v>
      </c>
      <c r="G107" s="4">
        <f t="shared" si="5"/>
        <v>1.0595605148534235</v>
      </c>
    </row>
    <row r="108" spans="1:7" x14ac:dyDescent="0.2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4"/>
        <v>5.0505050505050608E-2</v>
      </c>
      <c r="D108" s="4">
        <f t="shared" si="6"/>
        <v>1.7217391304347827</v>
      </c>
      <c r="E108" s="4">
        <f t="shared" si="7"/>
        <v>2.3855421686746991</v>
      </c>
      <c r="G108" s="4">
        <f t="shared" si="5"/>
        <v>1.0505050505050506</v>
      </c>
    </row>
    <row r="109" spans="1:7" x14ac:dyDescent="0.2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4"/>
        <v>4.8960650245764237E-2</v>
      </c>
      <c r="D109" s="4">
        <f t="shared" si="6"/>
        <v>1.9158271299681719</v>
      </c>
      <c r="E109" s="4">
        <f t="shared" si="7"/>
        <v>2.0919091248528017</v>
      </c>
      <c r="G109" s="4">
        <f t="shared" si="5"/>
        <v>1.0489606502457642</v>
      </c>
    </row>
    <row r="110" spans="1:7" x14ac:dyDescent="0.2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4"/>
        <v>2.8828352287754377E-2</v>
      </c>
      <c r="D110" s="4">
        <f t="shared" si="6"/>
        <v>1.9535003874967702</v>
      </c>
      <c r="E110" s="4">
        <f t="shared" si="7"/>
        <v>2.0487672717420748</v>
      </c>
      <c r="G110" s="4">
        <f t="shared" si="5"/>
        <v>1.0288283522877544</v>
      </c>
    </row>
    <row r="111" spans="1:7" x14ac:dyDescent="0.2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4"/>
        <v>3.6750278411200155E-2</v>
      </c>
      <c r="D111" s="4">
        <f t="shared" si="6"/>
        <v>1.7868005874828257</v>
      </c>
      <c r="E111" s="4">
        <f t="shared" si="7"/>
        <v>2.2709700728608424</v>
      </c>
      <c r="G111" s="4">
        <f t="shared" si="5"/>
        <v>1.0367502784112002</v>
      </c>
    </row>
    <row r="112" spans="1:7" x14ac:dyDescent="0.2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4"/>
        <v>3.6544850498338777E-2</v>
      </c>
      <c r="D112" s="4">
        <f t="shared" si="6"/>
        <v>2.2379182156133823</v>
      </c>
      <c r="E112" s="4">
        <f t="shared" si="7"/>
        <v>1.8078078078078077</v>
      </c>
      <c r="G112" s="4">
        <f t="shared" si="5"/>
        <v>1.0365448504983388</v>
      </c>
    </row>
    <row r="113" spans="1:7" x14ac:dyDescent="0.2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4"/>
        <v>2.891515407344869E-2</v>
      </c>
      <c r="D113" s="4">
        <f t="shared" si="6"/>
        <v>2.1232354918216445</v>
      </c>
      <c r="E113" s="4">
        <f t="shared" si="7"/>
        <v>1.8902852583283463</v>
      </c>
      <c r="G113" s="4">
        <f t="shared" si="5"/>
        <v>1.0289151540734487</v>
      </c>
    </row>
    <row r="114" spans="1:7" x14ac:dyDescent="0.2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4"/>
        <v>3.3664999742228252E-2</v>
      </c>
      <c r="D114" s="4">
        <f t="shared" si="6"/>
        <v>2.4793251102447753</v>
      </c>
      <c r="E114" s="4">
        <f t="shared" si="7"/>
        <v>1.6759839288028686</v>
      </c>
      <c r="G114" s="4">
        <f t="shared" si="5"/>
        <v>1.0336649997422283</v>
      </c>
    </row>
    <row r="115" spans="1:7" x14ac:dyDescent="0.2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4"/>
        <v>2.4525731055444977E-2</v>
      </c>
      <c r="D115" s="4">
        <f t="shared" si="6"/>
        <v>1.9243646631706333</v>
      </c>
      <c r="E115" s="4">
        <f t="shared" si="7"/>
        <v>2.0818241326641935</v>
      </c>
      <c r="G115" s="4">
        <f t="shared" si="5"/>
        <v>1.024525731055445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4"/>
        <v>3.315137797896428E-2</v>
      </c>
      <c r="D116" s="4">
        <f t="shared" si="6"/>
        <v>1.9085249650616189</v>
      </c>
      <c r="E116" s="4">
        <f t="shared" si="7"/>
        <v>2.1006852188505105</v>
      </c>
      <c r="G116" s="4">
        <f t="shared" si="5"/>
        <v>1.0331513779789643</v>
      </c>
    </row>
    <row r="117" spans="1:7" x14ac:dyDescent="0.2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4"/>
        <v>3.8864175168482618E-2</v>
      </c>
      <c r="D117" s="4">
        <f t="shared" si="6"/>
        <v>2.2655321203343295</v>
      </c>
      <c r="E117" s="4">
        <f t="shared" si="7"/>
        <v>1.7901814453637255</v>
      </c>
      <c r="G117" s="4">
        <f t="shared" si="5"/>
        <v>1.0388641751684826</v>
      </c>
    </row>
    <row r="118" spans="1:7" x14ac:dyDescent="0.2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4"/>
        <v>3.2199592155283119E-2</v>
      </c>
      <c r="D118" s="4">
        <f t="shared" si="6"/>
        <v>1.6107134891831068</v>
      </c>
      <c r="E118" s="4">
        <f t="shared" si="7"/>
        <v>2.6374290362205768</v>
      </c>
      <c r="G118" s="4">
        <f t="shared" si="5"/>
        <v>1.0321995921552831</v>
      </c>
    </row>
    <row r="119" spans="1:7" x14ac:dyDescent="0.2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4"/>
        <v>4.2553191489361764E-2</v>
      </c>
      <c r="D119" s="4">
        <f t="shared" si="6"/>
        <v>3.204545454545455</v>
      </c>
      <c r="E119" s="4">
        <f t="shared" si="7"/>
        <v>1.4536082474226804</v>
      </c>
      <c r="G119" s="4">
        <f t="shared" si="5"/>
        <v>1.0425531914893618</v>
      </c>
    </row>
    <row r="120" spans="1:7" x14ac:dyDescent="0.2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4"/>
        <v>3.8210155857214545E-2</v>
      </c>
      <c r="D120" s="4">
        <f t="shared" si="6"/>
        <v>2.7359009628610726</v>
      </c>
      <c r="E120" s="4">
        <f t="shared" si="7"/>
        <v>1.5760697305863707</v>
      </c>
      <c r="G120" s="4">
        <f t="shared" si="5"/>
        <v>1.0382101558572145</v>
      </c>
    </row>
    <row r="121" spans="1:7" x14ac:dyDescent="0.2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4"/>
        <v>3.9305522064142728E-2</v>
      </c>
      <c r="D121" s="4">
        <f t="shared" si="6"/>
        <v>3.0303251735476797</v>
      </c>
      <c r="E121" s="4">
        <f t="shared" si="7"/>
        <v>1.4925319416951592</v>
      </c>
      <c r="G121" s="4">
        <f t="shared" si="5"/>
        <v>1.0393055220641427</v>
      </c>
    </row>
    <row r="122" spans="1:7" x14ac:dyDescent="0.2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4"/>
        <v>3.8940646917198674E-2</v>
      </c>
      <c r="D122" s="4">
        <f t="shared" si="6"/>
        <v>2.4407256004087885</v>
      </c>
      <c r="E122" s="4">
        <f t="shared" si="7"/>
        <v>1.6940946976414255</v>
      </c>
      <c r="G122" s="4">
        <f t="shared" si="5"/>
        <v>1.0389406469171987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4"/>
        <v>4.4196211753278369E-2</v>
      </c>
      <c r="D123" s="4">
        <f t="shared" si="6"/>
        <v>1.8095796103705875</v>
      </c>
      <c r="E123" s="4">
        <f t="shared" si="7"/>
        <v>2.2352089741270129</v>
      </c>
      <c r="G123" s="4">
        <f t="shared" si="5"/>
        <v>1.0441962117532784</v>
      </c>
    </row>
    <row r="124" spans="1:7" x14ac:dyDescent="0.2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4"/>
        <v>3.9304610733182255E-2</v>
      </c>
      <c r="D124" s="4">
        <f t="shared" si="6"/>
        <v>1.9629080118694364</v>
      </c>
      <c r="E124" s="4">
        <f t="shared" si="7"/>
        <v>2.0385208012326657</v>
      </c>
      <c r="G124" s="4">
        <f t="shared" si="5"/>
        <v>1.0393046107331823</v>
      </c>
    </row>
    <row r="125" spans="1:7" x14ac:dyDescent="0.2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4"/>
        <v>4.1666666666666741E-2</v>
      </c>
      <c r="D125" s="4">
        <f t="shared" si="6"/>
        <v>1.6551724137931036</v>
      </c>
      <c r="E125" s="4">
        <f t="shared" si="7"/>
        <v>2.5263157894736841</v>
      </c>
      <c r="G125" s="4">
        <f t="shared" si="5"/>
        <v>1.0416666666666667</v>
      </c>
    </row>
    <row r="126" spans="1:7" x14ac:dyDescent="0.2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4"/>
        <v>4.4096111080978329E-2</v>
      </c>
      <c r="D126" s="4">
        <f t="shared" si="6"/>
        <v>1.8635467731338755</v>
      </c>
      <c r="E126" s="4">
        <f t="shared" si="7"/>
        <v>2.1580148651021243</v>
      </c>
      <c r="G126" s="4">
        <f t="shared" si="5"/>
        <v>1.0440961110809783</v>
      </c>
    </row>
    <row r="127" spans="1:7" x14ac:dyDescent="0.2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4"/>
        <v>3.9984339059364826E-2</v>
      </c>
      <c r="D127" s="4">
        <f t="shared" si="6"/>
        <v>1.5145091353815365</v>
      </c>
      <c r="E127" s="4">
        <f t="shared" si="7"/>
        <v>2.9436000864366494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4"/>
        <v>3.7192247249869137E-2</v>
      </c>
      <c r="D128" s="4">
        <f t="shared" si="6"/>
        <v>1.7128757290264693</v>
      </c>
      <c r="E128" s="4">
        <f t="shared" si="7"/>
        <v>2.402769037130271</v>
      </c>
      <c r="G128" s="4">
        <f t="shared" si="5"/>
        <v>1.0371922472498691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4"/>
        <v>3.709508881922674E-2</v>
      </c>
      <c r="D129" s="4">
        <f t="shared" si="6"/>
        <v>1.702089817696754</v>
      </c>
      <c r="E129" s="4">
        <f t="shared" si="7"/>
        <v>2.4243191893603542</v>
      </c>
      <c r="G129" s="4">
        <f t="shared" si="5"/>
        <v>1.0370950888192267</v>
      </c>
    </row>
    <row r="130" spans="1:7" x14ac:dyDescent="0.2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ref="C130:C193" si="8">IF(A130="","",((1/A130)+(1/B130))-1)</f>
        <v>3.5434882650713373E-2</v>
      </c>
      <c r="D130" s="4">
        <f t="shared" si="6"/>
        <v>1.6360898481616264</v>
      </c>
      <c r="E130" s="4">
        <f t="shared" si="7"/>
        <v>2.5721049516669958</v>
      </c>
      <c r="G130" s="4">
        <f t="shared" ref="G130:G193" si="9">IF(A130="","",C130+1)</f>
        <v>1.0354348826507134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si="8"/>
        <v>2.8676664035780064E-2</v>
      </c>
      <c r="D131" s="4">
        <f t="shared" ref="D131:D194" si="10">IF(A131="","",(2*A131)/(2-($C131*A131)))</f>
        <v>1.858225372769494</v>
      </c>
      <c r="E131" s="4">
        <f t="shared" ref="E131:E194" si="11">IF(B131="","",(2*B131)/(2-($C131*B131)))</f>
        <v>2.1651951011107946</v>
      </c>
      <c r="G131" s="4">
        <f t="shared" si="9"/>
        <v>1.0286766640357801</v>
      </c>
    </row>
    <row r="132" spans="1:7" x14ac:dyDescent="0.2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8"/>
        <v>2.7986944565804084E-2</v>
      </c>
      <c r="D132" s="4">
        <f t="shared" si="10"/>
        <v>1.7099602293950913</v>
      </c>
      <c r="E132" s="4">
        <f t="shared" si="11"/>
        <v>2.4085296029216061</v>
      </c>
      <c r="G132" s="4">
        <f t="shared" si="9"/>
        <v>1.0279869445658041</v>
      </c>
    </row>
    <row r="133" spans="1:7" x14ac:dyDescent="0.2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8"/>
        <v>4.0168481610848517E-2</v>
      </c>
      <c r="D133" s="4">
        <f t="shared" si="10"/>
        <v>1.6211174952119245</v>
      </c>
      <c r="E133" s="4">
        <f t="shared" si="11"/>
        <v>2.6100013406622868</v>
      </c>
      <c r="G133" s="4">
        <f t="shared" si="9"/>
        <v>1.0401684816108485</v>
      </c>
    </row>
    <row r="134" spans="1:7" x14ac:dyDescent="0.2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8"/>
        <v>3.0357331084642114E-2</v>
      </c>
      <c r="D134" s="4">
        <f t="shared" si="10"/>
        <v>2.1904871854075272</v>
      </c>
      <c r="E134" s="4">
        <f t="shared" si="11"/>
        <v>1.8399922420480992</v>
      </c>
      <c r="G134" s="4">
        <f t="shared" si="9"/>
        <v>1.0303573310846421</v>
      </c>
    </row>
    <row r="135" spans="1:7" x14ac:dyDescent="0.2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8"/>
        <v>2.8049575994781417E-2</v>
      </c>
      <c r="D135" s="4">
        <f t="shared" si="10"/>
        <v>1.7940315974253949</v>
      </c>
      <c r="E135" s="4">
        <f t="shared" si="11"/>
        <v>2.2593957258658803</v>
      </c>
      <c r="G135" s="4">
        <f t="shared" si="9"/>
        <v>1.0280495759947814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8"/>
        <v>2.4150034051024338E-2</v>
      </c>
      <c r="D136" s="4">
        <f t="shared" si="10"/>
        <v>1.9341405339682862</v>
      </c>
      <c r="E136" s="4">
        <f t="shared" si="11"/>
        <v>2.0705027387602368</v>
      </c>
      <c r="G136" s="4">
        <f t="shared" si="9"/>
        <v>1.0241500340510243</v>
      </c>
    </row>
    <row r="137" spans="1:7" x14ac:dyDescent="0.2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8"/>
        <v>2.4525731055444977E-2</v>
      </c>
      <c r="D137" s="4">
        <f t="shared" si="10"/>
        <v>2.0818241326641935</v>
      </c>
      <c r="E137" s="4">
        <f t="shared" si="11"/>
        <v>1.9243646631706333</v>
      </c>
      <c r="G137" s="4">
        <f t="shared" si="9"/>
        <v>1.024525731055445</v>
      </c>
    </row>
    <row r="138" spans="1:7" x14ac:dyDescent="0.2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8"/>
        <v>3.1144781144781142E-2</v>
      </c>
      <c r="D138" s="4">
        <f t="shared" si="10"/>
        <v>2.235183443085607</v>
      </c>
      <c r="E138" s="4">
        <f t="shared" si="11"/>
        <v>1.8095963442498098</v>
      </c>
      <c r="G138" s="4">
        <f t="shared" si="9"/>
        <v>1.0311447811447811</v>
      </c>
    </row>
    <row r="139" spans="1:7" x14ac:dyDescent="0.2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8"/>
        <v>2.9281277728482547E-2</v>
      </c>
      <c r="D139" s="4">
        <f t="shared" si="10"/>
        <v>2.5411499436302138</v>
      </c>
      <c r="E139" s="4">
        <f t="shared" si="11"/>
        <v>1.6488661302121432</v>
      </c>
      <c r="G139" s="4">
        <f t="shared" si="9"/>
        <v>1.0292812777284825</v>
      </c>
    </row>
    <row r="140" spans="1:7" x14ac:dyDescent="0.2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8"/>
        <v>2.4247491638795804E-2</v>
      </c>
      <c r="D140" s="4">
        <f t="shared" si="10"/>
        <v>2.1338090990187331</v>
      </c>
      <c r="E140" s="4">
        <f t="shared" si="11"/>
        <v>1.8819826907946497</v>
      </c>
      <c r="G140" s="4">
        <f t="shared" si="9"/>
        <v>1.0242474916387958</v>
      </c>
    </row>
    <row r="141" spans="1:7" x14ac:dyDescent="0.2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8"/>
        <v>3.7923081049187513E-2</v>
      </c>
      <c r="D141" s="4">
        <f t="shared" si="10"/>
        <v>1.8743276529432467</v>
      </c>
      <c r="E141" s="4">
        <f t="shared" si="11"/>
        <v>2.1437359857413907</v>
      </c>
      <c r="G141" s="4">
        <f t="shared" si="9"/>
        <v>1.0379230810491875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8"/>
        <v>3.3225814910969431E-2</v>
      </c>
      <c r="D142" s="4">
        <f t="shared" si="10"/>
        <v>1.7599981538319522</v>
      </c>
      <c r="E142" s="4">
        <f t="shared" si="11"/>
        <v>2.315792669966295</v>
      </c>
      <c r="G142" s="4">
        <f t="shared" si="9"/>
        <v>1.0332258149109694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8"/>
        <v>3.1592520954223158E-2</v>
      </c>
      <c r="D143" s="4">
        <f t="shared" si="10"/>
        <v>1.6941561987984708</v>
      </c>
      <c r="E143" s="4">
        <f t="shared" si="11"/>
        <v>2.4405979543666407</v>
      </c>
      <c r="G143" s="4">
        <f t="shared" si="9"/>
        <v>1.0315925209542232</v>
      </c>
    </row>
    <row r="144" spans="1:7" x14ac:dyDescent="0.2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8"/>
        <v>3.3163265306122458E-2</v>
      </c>
      <c r="D144" s="4">
        <f t="shared" si="10"/>
        <v>1.6436058700209644</v>
      </c>
      <c r="E144" s="4">
        <f t="shared" si="11"/>
        <v>2.5537459283387625</v>
      </c>
      <c r="G144" s="4">
        <f t="shared" si="9"/>
        <v>1.0331632653061225</v>
      </c>
    </row>
    <row r="145" spans="1:7" x14ac:dyDescent="0.2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8"/>
        <v>2.3345896147403788E-2</v>
      </c>
      <c r="D145" s="4">
        <f t="shared" si="10"/>
        <v>2.0373253705876082</v>
      </c>
      <c r="E145" s="4">
        <f t="shared" si="11"/>
        <v>1.9640176827387685</v>
      </c>
      <c r="G145" s="4">
        <f t="shared" si="9"/>
        <v>1.0233458961474038</v>
      </c>
    </row>
    <row r="146" spans="1:7" x14ac:dyDescent="0.2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8"/>
        <v>3.0713170223841679E-2</v>
      </c>
      <c r="D146" s="4">
        <f t="shared" si="10"/>
        <v>1.7455701953657428</v>
      </c>
      <c r="E146" s="4">
        <f t="shared" si="11"/>
        <v>2.3412553321145642</v>
      </c>
      <c r="G146" s="4">
        <f t="shared" si="9"/>
        <v>1.0307131702238417</v>
      </c>
    </row>
    <row r="147" spans="1:7" x14ac:dyDescent="0.2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8"/>
        <v>4.7535692795798834E-2</v>
      </c>
      <c r="D147" s="4">
        <f t="shared" si="10"/>
        <v>2.1218733677673955</v>
      </c>
      <c r="E147" s="4">
        <f t="shared" si="11"/>
        <v>1.8913661993688893</v>
      </c>
      <c r="G147" s="4">
        <f t="shared" si="9"/>
        <v>1.0475356927957988</v>
      </c>
    </row>
    <row r="148" spans="1:7" x14ac:dyDescent="0.2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8"/>
        <v>5.12820512820511E-2</v>
      </c>
      <c r="D148" s="4">
        <f t="shared" si="10"/>
        <v>2.7857142857142851</v>
      </c>
      <c r="E148" s="4">
        <f t="shared" si="11"/>
        <v>1.5599999999999998</v>
      </c>
      <c r="G148" s="4">
        <f t="shared" si="9"/>
        <v>1.0512820512820511</v>
      </c>
    </row>
    <row r="149" spans="1:7" x14ac:dyDescent="0.2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8"/>
        <v>5.3093462044756512E-2</v>
      </c>
      <c r="D149" s="4">
        <f t="shared" si="10"/>
        <v>1.8022933965994465</v>
      </c>
      <c r="E149" s="4">
        <f t="shared" si="11"/>
        <v>2.2464268112370629</v>
      </c>
      <c r="G149" s="4">
        <f t="shared" si="9"/>
        <v>1.0530934620447565</v>
      </c>
    </row>
    <row r="150" spans="1:7" x14ac:dyDescent="0.2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8"/>
        <v>3.4580498866213061E-2</v>
      </c>
      <c r="D150" s="4">
        <f t="shared" si="10"/>
        <v>1.4767685223943072</v>
      </c>
      <c r="E150" s="4">
        <f t="shared" si="11"/>
        <v>3.0974539069359079</v>
      </c>
      <c r="G150" s="4">
        <f t="shared" si="9"/>
        <v>1.0345804988662131</v>
      </c>
    </row>
    <row r="151" spans="1:7" x14ac:dyDescent="0.2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8"/>
        <v>3.2622025999509585E-2</v>
      </c>
      <c r="D151" s="4">
        <f t="shared" si="10"/>
        <v>1.5481298651984055</v>
      </c>
      <c r="E151" s="4">
        <f t="shared" si="11"/>
        <v>2.8243851749220652</v>
      </c>
      <c r="G151" s="4">
        <f t="shared" si="9"/>
        <v>1.0326220259995096</v>
      </c>
    </row>
    <row r="152" spans="1:7" x14ac:dyDescent="0.2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8"/>
        <v>3.4258355413006036E-2</v>
      </c>
      <c r="D152" s="4">
        <f t="shared" si="10"/>
        <v>1.4554003314954502</v>
      </c>
      <c r="E152" s="4">
        <f t="shared" si="11"/>
        <v>3.1958701626680526</v>
      </c>
      <c r="G152" s="4">
        <f t="shared" si="9"/>
        <v>1.034258355413006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8"/>
        <v>2.876392847888054E-2</v>
      </c>
      <c r="D153" s="4">
        <f t="shared" si="10"/>
        <v>1.7426055543011967</v>
      </c>
      <c r="E153" s="4">
        <f t="shared" si="11"/>
        <v>2.3466099118273029</v>
      </c>
      <c r="G153" s="4">
        <f t="shared" si="9"/>
        <v>1.0287639284788805</v>
      </c>
    </row>
    <row r="154" spans="1:7" x14ac:dyDescent="0.2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8"/>
        <v>2.9836877968201669E-2</v>
      </c>
      <c r="D154" s="4">
        <f t="shared" si="10"/>
        <v>1.7126690831933518</v>
      </c>
      <c r="E154" s="4">
        <f t="shared" si="11"/>
        <v>2.4031757846421042</v>
      </c>
      <c r="G154" s="4">
        <f t="shared" si="9"/>
        <v>1.0298368779682017</v>
      </c>
    </row>
    <row r="155" spans="1:7" x14ac:dyDescent="0.2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8"/>
        <v>2.5667999158426325E-2</v>
      </c>
      <c r="D155" s="4">
        <f t="shared" si="10"/>
        <v>1.9895353704478862</v>
      </c>
      <c r="E155" s="4">
        <f t="shared" si="11"/>
        <v>2.0105752961082914</v>
      </c>
      <c r="G155" s="4">
        <f t="shared" si="9"/>
        <v>1.0256679991584263</v>
      </c>
    </row>
    <row r="156" spans="1:7" x14ac:dyDescent="0.2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8"/>
        <v>2.813852813852824E-2</v>
      </c>
      <c r="D156" s="4">
        <f t="shared" si="10"/>
        <v>1.5741056218057923</v>
      </c>
      <c r="E156" s="4">
        <f t="shared" si="11"/>
        <v>2.7418397626112765</v>
      </c>
      <c r="G156" s="4">
        <f t="shared" si="9"/>
        <v>1.0281385281385282</v>
      </c>
    </row>
    <row r="157" spans="1:7" x14ac:dyDescent="0.2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8"/>
        <v>3.3884036620014824E-2</v>
      </c>
      <c r="D157" s="4">
        <f t="shared" si="10"/>
        <v>2.2959652089876781</v>
      </c>
      <c r="E157" s="4">
        <f t="shared" si="11"/>
        <v>1.7716256524981358</v>
      </c>
      <c r="G157" s="4">
        <f t="shared" si="9"/>
        <v>1.0338840366200148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8"/>
        <v>2.891515407344869E-2</v>
      </c>
      <c r="D158" s="4">
        <f t="shared" si="10"/>
        <v>2.1232354918216445</v>
      </c>
      <c r="E158" s="4">
        <f t="shared" si="11"/>
        <v>1.8902852583283463</v>
      </c>
      <c r="G158" s="4">
        <f t="shared" si="9"/>
        <v>1.0289151540734487</v>
      </c>
    </row>
    <row r="159" spans="1:7" x14ac:dyDescent="0.2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8"/>
        <v>4.1233541233541171E-2</v>
      </c>
      <c r="D159" s="4">
        <f t="shared" si="10"/>
        <v>1.230441270518013</v>
      </c>
      <c r="E159" s="4">
        <f t="shared" si="11"/>
        <v>5.3395004625346889</v>
      </c>
      <c r="G159" s="4">
        <f t="shared" si="9"/>
        <v>1.0412335412335412</v>
      </c>
    </row>
    <row r="160" spans="1:7" x14ac:dyDescent="0.2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8"/>
        <v>4.1945560017849104E-2</v>
      </c>
      <c r="D160" s="4">
        <f t="shared" si="10"/>
        <v>1.3893366398016118</v>
      </c>
      <c r="E160" s="4">
        <f t="shared" si="11"/>
        <v>3.5684713375796173</v>
      </c>
      <c r="G160" s="4">
        <f t="shared" si="9"/>
        <v>1.0419455600178491</v>
      </c>
    </row>
    <row r="161" spans="1:7" x14ac:dyDescent="0.2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8"/>
        <v>3.678349083513166E-2</v>
      </c>
      <c r="D161" s="4">
        <f t="shared" si="10"/>
        <v>1.5531328851821176</v>
      </c>
      <c r="E161" s="4">
        <f t="shared" si="11"/>
        <v>2.8078838318765889</v>
      </c>
      <c r="G161" s="4">
        <f t="shared" si="9"/>
        <v>1.0367834908351317</v>
      </c>
    </row>
    <row r="162" spans="1:7" x14ac:dyDescent="0.2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8"/>
        <v>3.5766729599328695E-2</v>
      </c>
      <c r="D162" s="4">
        <f t="shared" si="10"/>
        <v>1.7320374239258789</v>
      </c>
      <c r="E162" s="4">
        <f t="shared" si="11"/>
        <v>2.3660503784588656</v>
      </c>
      <c r="G162" s="4">
        <f t="shared" si="9"/>
        <v>1.0357667295993287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8"/>
        <v>3.5434882650713373E-2</v>
      </c>
      <c r="D163" s="4">
        <f t="shared" si="10"/>
        <v>1.6360898481616264</v>
      </c>
      <c r="E163" s="4">
        <f t="shared" si="11"/>
        <v>2.5721049516669958</v>
      </c>
      <c r="G163" s="4">
        <f t="shared" si="9"/>
        <v>1.0354348826507134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8"/>
        <v>3.6544850498338777E-2</v>
      </c>
      <c r="D165" s="4">
        <f t="shared" si="10"/>
        <v>1.8078078078078077</v>
      </c>
      <c r="E165" s="4">
        <f t="shared" si="11"/>
        <v>2.2379182156133823</v>
      </c>
      <c r="G165" s="4">
        <f t="shared" si="9"/>
        <v>1.0365448504983388</v>
      </c>
    </row>
    <row r="166" spans="1:7" x14ac:dyDescent="0.2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8"/>
        <v>3.7784679089026829E-2</v>
      </c>
      <c r="D166" s="4">
        <f t="shared" si="10"/>
        <v>2.5139882888744305</v>
      </c>
      <c r="E166" s="4">
        <f t="shared" si="11"/>
        <v>1.6605070906746886</v>
      </c>
      <c r="G166" s="4">
        <f t="shared" si="9"/>
        <v>1.0377846790890268</v>
      </c>
    </row>
    <row r="167" spans="1:7" x14ac:dyDescent="0.2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8"/>
        <v>2.9924164787866303E-2</v>
      </c>
      <c r="D167" s="4">
        <f t="shared" si="10"/>
        <v>2.4678806272129488</v>
      </c>
      <c r="E167" s="4">
        <f t="shared" si="11"/>
        <v>1.6812543073742245</v>
      </c>
      <c r="G167" s="4">
        <f t="shared" si="9"/>
        <v>1.0299241647878663</v>
      </c>
    </row>
    <row r="168" spans="1:7" x14ac:dyDescent="0.2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8"/>
        <v>3.3427495291902032E-2</v>
      </c>
      <c r="D168" s="4">
        <f t="shared" si="10"/>
        <v>3.1029948867786707</v>
      </c>
      <c r="E168" s="4">
        <f t="shared" si="11"/>
        <v>1.4755123306703715</v>
      </c>
      <c r="G168" s="4">
        <f t="shared" si="9"/>
        <v>1.033427495291902</v>
      </c>
    </row>
    <row r="169" spans="1:7" x14ac:dyDescent="0.2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8"/>
        <v>2.8552021929505456E-2</v>
      </c>
      <c r="D169" s="4">
        <f t="shared" si="10"/>
        <v>2.840712538331668</v>
      </c>
      <c r="E169" s="4">
        <f t="shared" si="11"/>
        <v>1.5432678808752784</v>
      </c>
      <c r="G169" s="4">
        <f t="shared" si="9"/>
        <v>1.0285520219295055</v>
      </c>
    </row>
    <row r="170" spans="1:7" x14ac:dyDescent="0.2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8"/>
        <v>4.1666666666666519E-2</v>
      </c>
      <c r="D170" s="4">
        <f t="shared" si="10"/>
        <v>3.0638297872340421</v>
      </c>
      <c r="E170" s="4">
        <f t="shared" si="11"/>
        <v>1.4845360824742266</v>
      </c>
      <c r="G170" s="4">
        <f t="shared" si="9"/>
        <v>1.0416666666666665</v>
      </c>
    </row>
    <row r="171" spans="1:7" x14ac:dyDescent="0.2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8"/>
        <v>4.1039534417017798E-2</v>
      </c>
      <c r="D171" s="4">
        <f t="shared" si="10"/>
        <v>2.7912057134855064</v>
      </c>
      <c r="E171" s="4">
        <f t="shared" si="11"/>
        <v>1.5582831678523961</v>
      </c>
      <c r="G171" s="4">
        <f t="shared" si="9"/>
        <v>1.0410395344170178</v>
      </c>
    </row>
    <row r="172" spans="1:7" x14ac:dyDescent="0.2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8"/>
        <v>3.9610146195176998E-2</v>
      </c>
      <c r="D172" s="4">
        <f t="shared" si="10"/>
        <v>2.7967849030228904</v>
      </c>
      <c r="E172" s="4">
        <f t="shared" si="11"/>
        <v>1.5565496450452205</v>
      </c>
      <c r="G172" s="4">
        <f t="shared" si="9"/>
        <v>1.039610146195177</v>
      </c>
    </row>
    <row r="173" spans="1:7" x14ac:dyDescent="0.2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8"/>
        <v>3.9541435927329172E-2</v>
      </c>
      <c r="D173" s="4">
        <f t="shared" si="10"/>
        <v>2.9865080516465974</v>
      </c>
      <c r="E173" s="4">
        <f t="shared" si="11"/>
        <v>1.5033958957131379</v>
      </c>
      <c r="G173" s="4">
        <f t="shared" si="9"/>
        <v>1.0395414359273292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8"/>
        <v>4.5688545688545634E-2</v>
      </c>
      <c r="D174" s="4">
        <f t="shared" si="10"/>
        <v>1.7470489038785832</v>
      </c>
      <c r="E174" s="4">
        <f t="shared" si="11"/>
        <v>2.3386004514672689</v>
      </c>
      <c r="G174" s="4">
        <f t="shared" si="9"/>
        <v>1.0456885456885456</v>
      </c>
    </row>
    <row r="175" spans="1:7" x14ac:dyDescent="0.2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8"/>
        <v>4.2682266276676373E-2</v>
      </c>
      <c r="D175" s="4">
        <f t="shared" si="10"/>
        <v>1.8827248623291861</v>
      </c>
      <c r="E175" s="4">
        <f t="shared" si="11"/>
        <v>2.1328558225508316</v>
      </c>
      <c r="G175" s="4">
        <f t="shared" si="9"/>
        <v>1.0426822662766764</v>
      </c>
    </row>
    <row r="176" spans="1:7" x14ac:dyDescent="0.2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8"/>
        <v>4.0291065894084488E-2</v>
      </c>
      <c r="D176" s="4">
        <f t="shared" si="10"/>
        <v>2.1383086010661287</v>
      </c>
      <c r="E176" s="4">
        <f t="shared" si="11"/>
        <v>1.8784963928616634</v>
      </c>
      <c r="G176" s="4">
        <f t="shared" si="9"/>
        <v>1.0402910658940845</v>
      </c>
    </row>
    <row r="177" spans="1:7" x14ac:dyDescent="0.2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8"/>
        <v>3.9058924870117639E-2</v>
      </c>
      <c r="D177" s="4">
        <f t="shared" si="10"/>
        <v>1.8978262535441519</v>
      </c>
      <c r="E177" s="4">
        <f t="shared" si="11"/>
        <v>2.1138012461236451</v>
      </c>
      <c r="G177" s="4">
        <f t="shared" si="9"/>
        <v>1.0390589248701176</v>
      </c>
    </row>
    <row r="178" spans="1:7" x14ac:dyDescent="0.2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8"/>
        <v>4.3440650933960434E-2</v>
      </c>
      <c r="D178" s="4">
        <f t="shared" si="10"/>
        <v>1.8407682929863407</v>
      </c>
      <c r="E178" s="4">
        <f t="shared" si="11"/>
        <v>2.1893883348622492</v>
      </c>
      <c r="G178" s="4">
        <f t="shared" si="9"/>
        <v>1.0434406509339604</v>
      </c>
    </row>
    <row r="179" spans="1:7" x14ac:dyDescent="0.2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8"/>
        <v>3.8766883183833478E-2</v>
      </c>
      <c r="D179" s="4">
        <f t="shared" si="10"/>
        <v>1.640561569688769</v>
      </c>
      <c r="E179" s="4">
        <f t="shared" si="11"/>
        <v>2.561130182202271</v>
      </c>
      <c r="G179" s="4">
        <f t="shared" si="9"/>
        <v>1.0387668831838335</v>
      </c>
    </row>
    <row r="180" spans="1:7" x14ac:dyDescent="0.2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8"/>
        <v>2.3536392405063111E-2</v>
      </c>
      <c r="D180" s="4">
        <f t="shared" si="10"/>
        <v>2.6395197076481329</v>
      </c>
      <c r="E180" s="4">
        <f t="shared" si="11"/>
        <v>1.6099347237701001</v>
      </c>
      <c r="G180" s="4">
        <f t="shared" si="9"/>
        <v>1.0235363924050631</v>
      </c>
    </row>
    <row r="181" spans="1:7" x14ac:dyDescent="0.2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8"/>
        <v>2.6272577996715896E-2</v>
      </c>
      <c r="D181" s="4">
        <f t="shared" si="10"/>
        <v>2.3929273084479368</v>
      </c>
      <c r="E181" s="4">
        <f t="shared" si="11"/>
        <v>1.7179125528913963</v>
      </c>
      <c r="G181" s="4">
        <f t="shared" si="9"/>
        <v>1.0262725779967159</v>
      </c>
    </row>
    <row r="182" spans="1:7" x14ac:dyDescent="0.2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8"/>
        <v>4.851973684210531E-2</v>
      </c>
      <c r="D182" s="4">
        <f t="shared" si="10"/>
        <v>2.7295173961840629</v>
      </c>
      <c r="E182" s="4">
        <f t="shared" si="11"/>
        <v>1.5781959766385465</v>
      </c>
      <c r="G182" s="4">
        <f t="shared" si="9"/>
        <v>1.0485197368421053</v>
      </c>
    </row>
    <row r="183" spans="1:7" x14ac:dyDescent="0.2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8"/>
        <v>3.7255427499329974E-2</v>
      </c>
      <c r="D183" s="4">
        <f t="shared" si="10"/>
        <v>1.8838677101741985</v>
      </c>
      <c r="E183" s="4">
        <f t="shared" si="11"/>
        <v>2.1313910311339619</v>
      </c>
      <c r="G183" s="4">
        <f t="shared" si="9"/>
        <v>1.03725542749933</v>
      </c>
    </row>
    <row r="184" spans="1:7" x14ac:dyDescent="0.2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8"/>
        <v>5.2233973667170197E-2</v>
      </c>
      <c r="D184" s="4">
        <f t="shared" si="10"/>
        <v>2.4017625712804556</v>
      </c>
      <c r="E184" s="4">
        <f t="shared" si="11"/>
        <v>1.7133875739644968</v>
      </c>
      <c r="G184" s="4">
        <f t="shared" si="9"/>
        <v>1.0522339736671702</v>
      </c>
    </row>
    <row r="185" spans="1:7" x14ac:dyDescent="0.2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8"/>
        <v>3.7398886437651102E-2</v>
      </c>
      <c r="D185" s="4">
        <f t="shared" si="10"/>
        <v>2.3815361521140859</v>
      </c>
      <c r="E185" s="4">
        <f t="shared" si="11"/>
        <v>1.723831944947483</v>
      </c>
      <c r="G185" s="4">
        <f t="shared" si="9"/>
        <v>1.0373988864376511</v>
      </c>
    </row>
    <row r="186" spans="1:7" x14ac:dyDescent="0.2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8"/>
        <v>3.1845799287659737E-2</v>
      </c>
      <c r="D186" s="4">
        <f t="shared" si="10"/>
        <v>2.3013500482160079</v>
      </c>
      <c r="E186" s="4">
        <f t="shared" si="11"/>
        <v>1.7684327528714336</v>
      </c>
      <c r="G186" s="4">
        <f t="shared" si="9"/>
        <v>1.0318457992876597</v>
      </c>
    </row>
    <row r="187" spans="1:7" x14ac:dyDescent="0.2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8"/>
        <v>3.845570771640805E-2</v>
      </c>
      <c r="D187" s="4">
        <f t="shared" si="10"/>
        <v>2.7035999726757289</v>
      </c>
      <c r="E187" s="4">
        <f t="shared" si="11"/>
        <v>1.5869922611171257</v>
      </c>
      <c r="G187" s="4">
        <f t="shared" si="9"/>
        <v>1.038455707716408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8"/>
        <v>8.9687408705813709E-2</v>
      </c>
      <c r="D188" s="4">
        <f t="shared" si="10"/>
        <v>1.7585409709735424</v>
      </c>
      <c r="E188" s="4">
        <f t="shared" si="11"/>
        <v>2.3183203521842199</v>
      </c>
      <c r="G188" s="4">
        <f t="shared" si="9"/>
        <v>1.0896874087058137</v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>1/A2</f>
        <v>0.45248868778280543</v>
      </c>
      <c r="D2">
        <f>1/B2</f>
        <v>0.58139534883720934</v>
      </c>
      <c r="E2">
        <f>C2+D2-1</f>
        <v>3.3884036620014824E-2</v>
      </c>
      <c r="F2">
        <f>C2+D2-(C2*D2)-1</f>
        <v>-0.2291907818583605</v>
      </c>
      <c r="G2">
        <v>0</v>
      </c>
      <c r="H2">
        <f>C2*D2</f>
        <v>0.26307481847837527</v>
      </c>
      <c r="I2">
        <f>((-4*F2*H2)^0.5)/(2*F2)</f>
        <v>-1.0713739108887084</v>
      </c>
      <c r="J2">
        <f>(-((-4*F2*H2)^0.5))/(2*F2)</f>
        <v>1.0713739108887084</v>
      </c>
      <c r="K2">
        <f>IF(A2="","",(C2/($J2+C2-($J2*C2))))</f>
        <v>0.43547132891069945</v>
      </c>
      <c r="L2">
        <f>IF(B2="","",(D2/($J2+D2-($J2*D2))))</f>
        <v>0.56452867108930049</v>
      </c>
      <c r="M2">
        <f>IF(A2="","",1/K2)</f>
        <v>2.2963624321753371</v>
      </c>
      <c r="N2">
        <f>IF(B2="","",1/L2)</f>
        <v>1.7713892158398703</v>
      </c>
    </row>
    <row r="3" spans="1:14" x14ac:dyDescent="0.25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ref="C3:C66" si="0">1/A3</f>
        <v>0.51282051282051289</v>
      </c>
      <c r="D3">
        <f t="shared" ref="D3:D66" si="1">1/B3</f>
        <v>0.5181347150259068</v>
      </c>
      <c r="E3">
        <f t="shared" ref="E3:E66" si="2">C3+D3-1</f>
        <v>3.0955227846419575E-2</v>
      </c>
      <c r="F3">
        <f t="shared" ref="F3:F66" si="3">C3+D3-(C3*D3)-1</f>
        <v>-0.23475488242327625</v>
      </c>
      <c r="G3">
        <v>0</v>
      </c>
      <c r="H3">
        <f t="shared" ref="H3:H66" si="4">C3*D3</f>
        <v>0.26571011026969582</v>
      </c>
      <c r="I3">
        <f t="shared" ref="I3:I66" si="5">((-4*F3*H3)^0.5)/(2*F3)</f>
        <v>-1.0638899909514294</v>
      </c>
      <c r="J3">
        <f t="shared" ref="J3:J66" si="6">(-((-4*F3*H3)^0.5))/(2*F3)</f>
        <v>1.0638899909514294</v>
      </c>
      <c r="K3">
        <f t="shared" ref="K3:K66" si="7">IF(A3="","",(C3/($J3+C3-($J3*C3))))</f>
        <v>0.49734035027939766</v>
      </c>
      <c r="L3">
        <f t="shared" ref="L3:L66" si="8">IF(B3="","",(D3/($J3+D3-($J3*D3))))</f>
        <v>0.50265964972060251</v>
      </c>
      <c r="M3">
        <f t="shared" ref="M3:M66" si="9">IF(A3="","",1/K3)</f>
        <v>2.0106954914038573</v>
      </c>
      <c r="N3">
        <f t="shared" ref="N3:N66" si="10">IF(B3="","",1/L3)</f>
        <v>1.9894176915848294</v>
      </c>
    </row>
    <row r="4" spans="1:14" x14ac:dyDescent="0.25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0.7246376811594204</v>
      </c>
      <c r="D4">
        <f t="shared" si="1"/>
        <v>0.30959752321981426</v>
      </c>
      <c r="E4">
        <f t="shared" si="2"/>
        <v>3.4235204379234663E-2</v>
      </c>
      <c r="F4">
        <f t="shared" si="3"/>
        <v>-0.19011082693947134</v>
      </c>
      <c r="G4">
        <v>0</v>
      </c>
      <c r="H4">
        <f t="shared" si="4"/>
        <v>0.22434603131870604</v>
      </c>
      <c r="I4">
        <f t="shared" si="5"/>
        <v>-1.0863149844574049</v>
      </c>
      <c r="J4">
        <f t="shared" si="6"/>
        <v>1.0863149844574049</v>
      </c>
      <c r="K4">
        <f t="shared" si="7"/>
        <v>0.70781442279502449</v>
      </c>
      <c r="L4">
        <f t="shared" si="8"/>
        <v>0.2921855772049754</v>
      </c>
      <c r="M4">
        <f t="shared" si="9"/>
        <v>1.4127996940938139</v>
      </c>
      <c r="N4">
        <f t="shared" si="10"/>
        <v>3.4224824153400126</v>
      </c>
    </row>
    <row r="5" spans="1:14" x14ac:dyDescent="0.25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0.43859649122807021</v>
      </c>
      <c r="D5">
        <f t="shared" si="1"/>
        <v>0.59171597633136097</v>
      </c>
      <c r="E5">
        <f t="shared" si="2"/>
        <v>3.0312467559431067E-2</v>
      </c>
      <c r="F5">
        <f t="shared" si="3"/>
        <v>-0.22921208346309574</v>
      </c>
      <c r="G5">
        <v>0</v>
      </c>
      <c r="H5">
        <f t="shared" si="4"/>
        <v>0.25952455102252675</v>
      </c>
      <c r="I5">
        <f t="shared" si="5"/>
        <v>-1.0640706634484354</v>
      </c>
      <c r="J5">
        <f t="shared" si="6"/>
        <v>1.0640706634484354</v>
      </c>
      <c r="K5">
        <f t="shared" si="7"/>
        <v>0.42336815247060766</v>
      </c>
      <c r="L5">
        <f t="shared" si="8"/>
        <v>0.57663184752939267</v>
      </c>
      <c r="M5">
        <f t="shared" si="9"/>
        <v>2.3620104492139973</v>
      </c>
      <c r="N5">
        <f t="shared" si="10"/>
        <v>1.7342087577794201</v>
      </c>
    </row>
    <row r="6" spans="1:14" x14ac:dyDescent="0.25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0.5</v>
      </c>
      <c r="D6">
        <f t="shared" si="1"/>
        <v>0.53191489361702127</v>
      </c>
      <c r="E6">
        <f t="shared" si="2"/>
        <v>3.1914893617021267E-2</v>
      </c>
      <c r="F6">
        <f t="shared" si="3"/>
        <v>-0.23404255319148937</v>
      </c>
      <c r="G6">
        <v>0</v>
      </c>
      <c r="H6">
        <f t="shared" si="4"/>
        <v>0.26595744680851063</v>
      </c>
      <c r="I6">
        <f t="shared" si="5"/>
        <v>-1.0660035817780522</v>
      </c>
      <c r="J6">
        <f t="shared" si="6"/>
        <v>1.0660035817780522</v>
      </c>
      <c r="K6">
        <f t="shared" si="7"/>
        <v>0.48402626637238261</v>
      </c>
      <c r="L6">
        <f t="shared" si="8"/>
        <v>0.51597373362761745</v>
      </c>
      <c r="M6">
        <f t="shared" si="9"/>
        <v>2.0660035817780522</v>
      </c>
      <c r="N6">
        <f t="shared" si="10"/>
        <v>1.9380831519646857</v>
      </c>
    </row>
    <row r="7" spans="1:14" x14ac:dyDescent="0.25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0.5617977528089888</v>
      </c>
      <c r="D7">
        <f t="shared" si="1"/>
        <v>0.47846889952153115</v>
      </c>
      <c r="E7">
        <f t="shared" si="2"/>
        <v>4.0266652330519959E-2</v>
      </c>
      <c r="F7">
        <f t="shared" si="3"/>
        <v>-0.22853610020966608</v>
      </c>
      <c r="G7">
        <v>0</v>
      </c>
      <c r="H7">
        <f t="shared" si="4"/>
        <v>0.26880275254018604</v>
      </c>
      <c r="I7">
        <f t="shared" si="5"/>
        <v>-1.084524705455941</v>
      </c>
      <c r="J7">
        <f t="shared" si="6"/>
        <v>1.084524705455941</v>
      </c>
      <c r="K7">
        <f t="shared" si="7"/>
        <v>0.54173256587535168</v>
      </c>
      <c r="L7">
        <f t="shared" si="8"/>
        <v>0.45826743412464838</v>
      </c>
      <c r="M7">
        <f t="shared" si="9"/>
        <v>1.8459292702556338</v>
      </c>
      <c r="N7">
        <f t="shared" si="10"/>
        <v>2.1821319289469754</v>
      </c>
    </row>
    <row r="8" spans="1:14" x14ac:dyDescent="0.25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0.4081632653061224</v>
      </c>
      <c r="D8">
        <f t="shared" si="1"/>
        <v>0.6211180124223602</v>
      </c>
      <c r="E8">
        <f t="shared" si="2"/>
        <v>2.9281277728482547E-2</v>
      </c>
      <c r="F8">
        <f t="shared" si="3"/>
        <v>-0.22423627836227666</v>
      </c>
      <c r="G8">
        <v>0</v>
      </c>
      <c r="H8">
        <f t="shared" si="4"/>
        <v>0.25351755609075921</v>
      </c>
      <c r="I8">
        <f t="shared" si="5"/>
        <v>-1.0632884133003033</v>
      </c>
      <c r="J8">
        <f t="shared" si="6"/>
        <v>1.0632884133003033</v>
      </c>
      <c r="K8">
        <f t="shared" si="7"/>
        <v>0.39342690662395058</v>
      </c>
      <c r="L8">
        <f t="shared" si="8"/>
        <v>0.60657309337604948</v>
      </c>
      <c r="M8">
        <f t="shared" si="9"/>
        <v>2.5417681992854404</v>
      </c>
      <c r="N8">
        <f t="shared" si="10"/>
        <v>1.648605932113185</v>
      </c>
    </row>
    <row r="9" spans="1:14" x14ac:dyDescent="0.25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0.31347962382445144</v>
      </c>
      <c r="D9">
        <f t="shared" si="1"/>
        <v>0.7246376811594204</v>
      </c>
      <c r="E9">
        <f t="shared" si="2"/>
        <v>3.8117304983871891E-2</v>
      </c>
      <c r="F9">
        <f t="shared" si="3"/>
        <v>-0.18904184271500601</v>
      </c>
      <c r="G9">
        <v>0</v>
      </c>
      <c r="H9">
        <f t="shared" si="4"/>
        <v>0.22715914769887788</v>
      </c>
      <c r="I9">
        <f t="shared" si="5"/>
        <v>-1.0961907783514049</v>
      </c>
      <c r="J9">
        <f t="shared" si="6"/>
        <v>1.0961907783514049</v>
      </c>
      <c r="K9">
        <f t="shared" si="7"/>
        <v>0.29406075455471753</v>
      </c>
      <c r="L9">
        <f t="shared" si="8"/>
        <v>0.70593924544528242</v>
      </c>
      <c r="M9">
        <f t="shared" si="9"/>
        <v>3.4006578045895766</v>
      </c>
      <c r="N9">
        <f t="shared" si="10"/>
        <v>1.4165524957735338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0.41666666666666669</v>
      </c>
      <c r="D10">
        <f t="shared" si="1"/>
        <v>0.61728395061728392</v>
      </c>
      <c r="E10">
        <f t="shared" si="2"/>
        <v>3.3950617283950546E-2</v>
      </c>
      <c r="F10">
        <f t="shared" si="3"/>
        <v>-0.22325102880658443</v>
      </c>
      <c r="G10">
        <v>0</v>
      </c>
      <c r="H10">
        <f t="shared" si="4"/>
        <v>0.25720164609053497</v>
      </c>
      <c r="I10">
        <f t="shared" si="5"/>
        <v>-1.0733469768527295</v>
      </c>
      <c r="J10">
        <f t="shared" si="6"/>
        <v>1.0733469768527295</v>
      </c>
      <c r="K10">
        <f t="shared" si="7"/>
        <v>0.3995707383438068</v>
      </c>
      <c r="L10">
        <f t="shared" si="8"/>
        <v>0.60042926165619326</v>
      </c>
      <c r="M10">
        <f t="shared" si="9"/>
        <v>2.502685767593821</v>
      </c>
      <c r="N10">
        <f t="shared" si="10"/>
        <v>1.6654751256486924</v>
      </c>
    </row>
    <row r="11" spans="1:14" x14ac:dyDescent="0.25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0.67114093959731547</v>
      </c>
      <c r="D11">
        <f t="shared" si="1"/>
        <v>0.36496350364963503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0.6533092663367166</v>
      </c>
      <c r="L11">
        <f t="shared" si="8"/>
        <v>0.34669073366328335</v>
      </c>
      <c r="M11">
        <f t="shared" si="9"/>
        <v>1.5306686305052322</v>
      </c>
      <c r="N11">
        <f t="shared" si="10"/>
        <v>2.8844151368961324</v>
      </c>
    </row>
    <row r="12" spans="1:14" x14ac:dyDescent="0.25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0.58823529411764708</v>
      </c>
      <c r="D12">
        <f t="shared" si="1"/>
        <v>0.4464285714285714</v>
      </c>
      <c r="E12">
        <f t="shared" si="2"/>
        <v>3.4663865546218364E-2</v>
      </c>
      <c r="F12">
        <f t="shared" si="3"/>
        <v>-0.22794117647058831</v>
      </c>
      <c r="G12">
        <v>0</v>
      </c>
      <c r="H12">
        <f t="shared" si="4"/>
        <v>0.26260504201680673</v>
      </c>
      <c r="I12">
        <f t="shared" si="5"/>
        <v>-1.0733469768527293</v>
      </c>
      <c r="J12">
        <f t="shared" si="6"/>
        <v>1.0733469768527293</v>
      </c>
      <c r="K12">
        <f t="shared" si="7"/>
        <v>0.5709904149848718</v>
      </c>
      <c r="L12">
        <f t="shared" si="8"/>
        <v>0.42900958501512831</v>
      </c>
      <c r="M12">
        <f t="shared" si="9"/>
        <v>1.7513428837969105</v>
      </c>
      <c r="N12">
        <f t="shared" si="10"/>
        <v>2.3309502512973848</v>
      </c>
    </row>
    <row r="13" spans="1:14" x14ac:dyDescent="0.25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0.52910052910052918</v>
      </c>
      <c r="D13">
        <f t="shared" si="1"/>
        <v>0.5</v>
      </c>
      <c r="E13">
        <f t="shared" si="2"/>
        <v>2.9100529100529293E-2</v>
      </c>
      <c r="F13">
        <f t="shared" si="3"/>
        <v>-0.23544973544973535</v>
      </c>
      <c r="G13">
        <v>0</v>
      </c>
      <c r="H13">
        <f t="shared" si="4"/>
        <v>0.26455026455026459</v>
      </c>
      <c r="I13">
        <f t="shared" si="5"/>
        <v>-1.0599978800063603</v>
      </c>
      <c r="J13">
        <f t="shared" si="6"/>
        <v>1.0599978800063603</v>
      </c>
      <c r="K13">
        <f t="shared" si="7"/>
        <v>0.51456260722126923</v>
      </c>
      <c r="L13">
        <f t="shared" si="8"/>
        <v>0.48543739277873066</v>
      </c>
      <c r="M13">
        <f t="shared" si="9"/>
        <v>1.9433981132056606</v>
      </c>
      <c r="N13">
        <f t="shared" si="10"/>
        <v>2.0599978800063603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0.64102564102564097</v>
      </c>
      <c r="D14">
        <f t="shared" si="1"/>
        <v>0.39215686274509809</v>
      </c>
      <c r="E14">
        <f t="shared" si="2"/>
        <v>3.3182503770738947E-2</v>
      </c>
      <c r="F14">
        <f t="shared" si="3"/>
        <v>-0.21820010055304184</v>
      </c>
      <c r="G14">
        <v>0</v>
      </c>
      <c r="H14">
        <f t="shared" si="4"/>
        <v>0.25138260432378079</v>
      </c>
      <c r="I14">
        <f t="shared" si="5"/>
        <v>-1.0733469768527293</v>
      </c>
      <c r="J14">
        <f t="shared" si="6"/>
        <v>1.0733469768527293</v>
      </c>
      <c r="K14">
        <f t="shared" si="7"/>
        <v>0.62458063039578859</v>
      </c>
      <c r="L14">
        <f t="shared" si="8"/>
        <v>0.37541936960421152</v>
      </c>
      <c r="M14">
        <f t="shared" si="9"/>
        <v>1.6010743070375286</v>
      </c>
      <c r="N14">
        <f t="shared" si="10"/>
        <v>2.6636878141217299</v>
      </c>
    </row>
    <row r="15" spans="1:14" x14ac:dyDescent="0.25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0.44052863436123346</v>
      </c>
      <c r="D15">
        <f t="shared" si="1"/>
        <v>0.59523809523809523</v>
      </c>
      <c r="E15">
        <f t="shared" si="2"/>
        <v>3.5766729599328695E-2</v>
      </c>
      <c r="F15">
        <f t="shared" si="3"/>
        <v>-0.22645269561569115</v>
      </c>
      <c r="G15">
        <v>0</v>
      </c>
      <c r="H15">
        <f t="shared" si="4"/>
        <v>0.2622194252150199</v>
      </c>
      <c r="I15">
        <f t="shared" si="5"/>
        <v>-1.0760778282064791</v>
      </c>
      <c r="J15">
        <f t="shared" si="6"/>
        <v>1.0760778282064791</v>
      </c>
      <c r="K15">
        <f t="shared" si="7"/>
        <v>0.42254374989680582</v>
      </c>
      <c r="L15">
        <f t="shared" si="8"/>
        <v>0.57745625010319412</v>
      </c>
      <c r="M15">
        <f t="shared" si="9"/>
        <v>2.3666188418222287</v>
      </c>
      <c r="N15">
        <f t="shared" si="10"/>
        <v>1.7317329231804059</v>
      </c>
    </row>
    <row r="16" spans="1:14" x14ac:dyDescent="0.25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0.48780487804878053</v>
      </c>
      <c r="D16">
        <f t="shared" si="1"/>
        <v>0.54054054054054046</v>
      </c>
      <c r="E16">
        <f t="shared" si="2"/>
        <v>2.8345418589321048E-2</v>
      </c>
      <c r="F16">
        <f t="shared" si="3"/>
        <v>-0.2353328938694792</v>
      </c>
      <c r="G16">
        <v>0</v>
      </c>
      <c r="H16">
        <f t="shared" si="4"/>
        <v>0.26367831245880025</v>
      </c>
      <c r="I16">
        <f t="shared" si="5"/>
        <v>-1.0585122480499263</v>
      </c>
      <c r="J16">
        <f t="shared" si="6"/>
        <v>1.0585122480499263</v>
      </c>
      <c r="K16">
        <f t="shared" si="7"/>
        <v>0.47361090692279612</v>
      </c>
      <c r="L16">
        <f t="shared" si="8"/>
        <v>0.52638909307720383</v>
      </c>
      <c r="M16">
        <f t="shared" si="9"/>
        <v>2.1114378604524222</v>
      </c>
      <c r="N16">
        <f t="shared" si="10"/>
        <v>1.8997354108424378</v>
      </c>
    </row>
    <row r="17" spans="1:14" x14ac:dyDescent="0.25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0.48309178743961356</v>
      </c>
      <c r="D17">
        <f t="shared" si="1"/>
        <v>0.54644808743169393</v>
      </c>
      <c r="E17">
        <f t="shared" si="2"/>
        <v>2.9539874871307603E-2</v>
      </c>
      <c r="F17">
        <f t="shared" si="3"/>
        <v>-0.23444470842902765</v>
      </c>
      <c r="G17">
        <v>0</v>
      </c>
      <c r="H17">
        <f t="shared" si="4"/>
        <v>0.26398458330033525</v>
      </c>
      <c r="I17">
        <f t="shared" si="5"/>
        <v>-1.0611311532512866</v>
      </c>
      <c r="J17">
        <f t="shared" si="6"/>
        <v>1.0611311532512866</v>
      </c>
      <c r="K17">
        <f t="shared" si="7"/>
        <v>0.46829407167694814</v>
      </c>
      <c r="L17">
        <f t="shared" si="8"/>
        <v>0.53170592832305175</v>
      </c>
      <c r="M17">
        <f t="shared" si="9"/>
        <v>2.1354103339788768</v>
      </c>
      <c r="N17">
        <f t="shared" si="10"/>
        <v>1.8807388571985679</v>
      </c>
    </row>
    <row r="18" spans="1:14" x14ac:dyDescent="0.25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0.54054054054054046</v>
      </c>
      <c r="D18">
        <f t="shared" si="1"/>
        <v>0.48780487804878053</v>
      </c>
      <c r="E18">
        <f t="shared" si="2"/>
        <v>2.8345418589321048E-2</v>
      </c>
      <c r="F18">
        <f t="shared" si="3"/>
        <v>-0.2353328938694792</v>
      </c>
      <c r="G18">
        <v>0</v>
      </c>
      <c r="H18">
        <f t="shared" si="4"/>
        <v>0.26367831245880025</v>
      </c>
      <c r="I18">
        <f t="shared" si="5"/>
        <v>-1.0585122480499263</v>
      </c>
      <c r="J18">
        <f t="shared" si="6"/>
        <v>1.0585122480499263</v>
      </c>
      <c r="K18">
        <f t="shared" si="7"/>
        <v>0.52638909307720383</v>
      </c>
      <c r="L18">
        <f t="shared" si="8"/>
        <v>0.47361090692279612</v>
      </c>
      <c r="M18">
        <f t="shared" si="9"/>
        <v>1.8997354108424378</v>
      </c>
      <c r="N18">
        <f t="shared" si="10"/>
        <v>2.1114378604524222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0.4</v>
      </c>
      <c r="D20">
        <f t="shared" si="1"/>
        <v>0.63694267515923564</v>
      </c>
      <c r="E20">
        <f t="shared" si="2"/>
        <v>3.6942675159235661E-2</v>
      </c>
      <c r="F20">
        <f t="shared" si="3"/>
        <v>-0.21783439490445855</v>
      </c>
      <c r="G20">
        <v>0</v>
      </c>
      <c r="H20">
        <f t="shared" si="4"/>
        <v>0.25477707006369427</v>
      </c>
      <c r="I20">
        <f t="shared" si="5"/>
        <v>-1.0814761408717504</v>
      </c>
      <c r="J20">
        <f t="shared" si="6"/>
        <v>1.0814761408717504</v>
      </c>
      <c r="K20">
        <f t="shared" si="7"/>
        <v>0.38135709725306066</v>
      </c>
      <c r="L20">
        <f t="shared" si="8"/>
        <v>0.61864290274693912</v>
      </c>
      <c r="M20">
        <f t="shared" si="9"/>
        <v>2.6222142113076257</v>
      </c>
      <c r="N20">
        <f t="shared" si="10"/>
        <v>1.6164414002968981</v>
      </c>
    </row>
    <row r="21" spans="1:14" x14ac:dyDescent="0.25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0.42918454935622319</v>
      </c>
      <c r="D21">
        <f t="shared" si="1"/>
        <v>0.60606060606060608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0.41144841377386249</v>
      </c>
      <c r="L21">
        <f t="shared" si="8"/>
        <v>0.58855158622613757</v>
      </c>
      <c r="M21">
        <f t="shared" si="9"/>
        <v>2.4304383405634256</v>
      </c>
      <c r="N21">
        <f t="shared" si="10"/>
        <v>1.6990864070422753</v>
      </c>
    </row>
    <row r="22" spans="1:14" x14ac:dyDescent="0.25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0.46948356807511737</v>
      </c>
      <c r="D22">
        <f t="shared" si="1"/>
        <v>0.5617977528089888</v>
      </c>
      <c r="E22">
        <f t="shared" si="2"/>
        <v>3.128132088410629E-2</v>
      </c>
      <c r="F22">
        <f t="shared" si="3"/>
        <v>-0.23247349264124062</v>
      </c>
      <c r="G22">
        <v>0</v>
      </c>
      <c r="H22">
        <f t="shared" si="4"/>
        <v>0.26375481352534685</v>
      </c>
      <c r="I22">
        <f t="shared" si="5"/>
        <v>-1.0651566348113084</v>
      </c>
      <c r="J22">
        <f t="shared" si="6"/>
        <v>1.0651566348113084</v>
      </c>
      <c r="K22">
        <f t="shared" si="7"/>
        <v>0.45379730835053417</v>
      </c>
      <c r="L22">
        <f t="shared" si="8"/>
        <v>0.54620269164946567</v>
      </c>
      <c r="M22">
        <f t="shared" si="9"/>
        <v>2.2036269973367788</v>
      </c>
      <c r="N22">
        <f t="shared" si="10"/>
        <v>1.8308221751528204</v>
      </c>
    </row>
    <row r="23" spans="1:14" x14ac:dyDescent="0.25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0.44052863436123346</v>
      </c>
      <c r="D23">
        <f t="shared" si="1"/>
        <v>0.59523809523809523</v>
      </c>
      <c r="E23">
        <f t="shared" si="2"/>
        <v>3.5766729599328695E-2</v>
      </c>
      <c r="F23">
        <f t="shared" si="3"/>
        <v>-0.22645269561569115</v>
      </c>
      <c r="G23">
        <v>0</v>
      </c>
      <c r="H23">
        <f t="shared" si="4"/>
        <v>0.2622194252150199</v>
      </c>
      <c r="I23">
        <f t="shared" si="5"/>
        <v>-1.0760778282064791</v>
      </c>
      <c r="J23">
        <f t="shared" si="6"/>
        <v>1.0760778282064791</v>
      </c>
      <c r="K23">
        <f t="shared" si="7"/>
        <v>0.42254374989680582</v>
      </c>
      <c r="L23">
        <f t="shared" si="8"/>
        <v>0.57745625010319412</v>
      </c>
      <c r="M23">
        <f t="shared" si="9"/>
        <v>2.3666188418222287</v>
      </c>
      <c r="N23">
        <f t="shared" si="10"/>
        <v>1.7317329231804059</v>
      </c>
    </row>
    <row r="24" spans="1:14" x14ac:dyDescent="0.25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0.47393364928909953</v>
      </c>
      <c r="D24">
        <f t="shared" si="1"/>
        <v>0.5617977528089888</v>
      </c>
      <c r="E24">
        <f t="shared" si="2"/>
        <v>3.5731402098088338E-2</v>
      </c>
      <c r="F24">
        <f t="shared" si="3"/>
        <v>-0.23052345705309119</v>
      </c>
      <c r="G24">
        <v>0</v>
      </c>
      <c r="H24">
        <f t="shared" si="4"/>
        <v>0.26625485915117952</v>
      </c>
      <c r="I24">
        <f t="shared" si="5"/>
        <v>-1.0747098003652684</v>
      </c>
      <c r="J24">
        <f t="shared" si="6"/>
        <v>1.0747098003652684</v>
      </c>
      <c r="K24">
        <f t="shared" si="7"/>
        <v>0.45601134895833134</v>
      </c>
      <c r="L24">
        <f t="shared" si="8"/>
        <v>0.54398865104166871</v>
      </c>
      <c r="M24">
        <f t="shared" si="9"/>
        <v>2.192927878405448</v>
      </c>
      <c r="N24">
        <f t="shared" si="10"/>
        <v>1.838273644284909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0.52356020942408377</v>
      </c>
      <c r="D26">
        <f t="shared" si="1"/>
        <v>0.51020408163265307</v>
      </c>
      <c r="E26">
        <f t="shared" si="2"/>
        <v>3.3764291056736839E-2</v>
      </c>
      <c r="F26">
        <f t="shared" si="3"/>
        <v>-0.23335826477187727</v>
      </c>
      <c r="G26">
        <v>0</v>
      </c>
      <c r="H26">
        <f t="shared" si="4"/>
        <v>0.26712255582861416</v>
      </c>
      <c r="I26">
        <f t="shared" si="5"/>
        <v>-1.0699012312772824</v>
      </c>
      <c r="J26">
        <f t="shared" si="6"/>
        <v>1.0699012312772824</v>
      </c>
      <c r="K26">
        <f t="shared" si="7"/>
        <v>0.50668568712332396</v>
      </c>
      <c r="L26">
        <f t="shared" si="8"/>
        <v>0.49331431287667615</v>
      </c>
      <c r="M26">
        <f t="shared" si="9"/>
        <v>1.9736101204623264</v>
      </c>
      <c r="N26">
        <f t="shared" si="10"/>
        <v>2.0271051820261912</v>
      </c>
    </row>
    <row r="27" spans="1:14" x14ac:dyDescent="0.25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0.51282051282051289</v>
      </c>
      <c r="D27">
        <f t="shared" si="1"/>
        <v>0.52083333333333337</v>
      </c>
      <c r="E27">
        <f t="shared" si="2"/>
        <v>3.3653846153846256E-2</v>
      </c>
      <c r="F27">
        <f t="shared" si="3"/>
        <v>-0.23344017094017089</v>
      </c>
      <c r="G27">
        <v>0</v>
      </c>
      <c r="H27">
        <f t="shared" si="4"/>
        <v>0.26709401709401714</v>
      </c>
      <c r="I27">
        <f t="shared" si="5"/>
        <v>-1.0696563746013956</v>
      </c>
      <c r="J27">
        <f t="shared" si="6"/>
        <v>1.0696563746013956</v>
      </c>
      <c r="K27">
        <f t="shared" si="7"/>
        <v>0.49598904672064897</v>
      </c>
      <c r="L27">
        <f t="shared" si="8"/>
        <v>0.50401095327935097</v>
      </c>
      <c r="M27">
        <f t="shared" si="9"/>
        <v>2.0161735558713256</v>
      </c>
      <c r="N27">
        <f t="shared" si="10"/>
        <v>1.9840838646332837</v>
      </c>
    </row>
    <row r="28" spans="1:14" x14ac:dyDescent="0.25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0.47169811320754712</v>
      </c>
      <c r="D28">
        <f t="shared" si="1"/>
        <v>0.56818181818181823</v>
      </c>
      <c r="E28">
        <f t="shared" si="2"/>
        <v>3.9879931389365408E-2</v>
      </c>
      <c r="F28">
        <f t="shared" si="3"/>
        <v>-0.22813036020583177</v>
      </c>
      <c r="G28">
        <v>0</v>
      </c>
      <c r="H28">
        <f t="shared" si="4"/>
        <v>0.26801029159519724</v>
      </c>
      <c r="I28">
        <f t="shared" si="5"/>
        <v>-1.0838874619051502</v>
      </c>
      <c r="J28">
        <f t="shared" si="6"/>
        <v>1.0838874619051502</v>
      </c>
      <c r="K28">
        <f t="shared" si="7"/>
        <v>0.45168057659351019</v>
      </c>
      <c r="L28">
        <f t="shared" si="8"/>
        <v>0.54831942340648987</v>
      </c>
      <c r="M28">
        <f t="shared" si="9"/>
        <v>2.2139539573337679</v>
      </c>
      <c r="N28">
        <f t="shared" si="10"/>
        <v>1.8237544710479137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0.5181347150259068</v>
      </c>
      <c r="D29">
        <f t="shared" si="1"/>
        <v>0.5181347150259068</v>
      </c>
      <c r="E29">
        <f t="shared" si="2"/>
        <v>3.62694300518136E-2</v>
      </c>
      <c r="F29">
        <f t="shared" si="3"/>
        <v>-0.23219415286316403</v>
      </c>
      <c r="G29">
        <v>0</v>
      </c>
      <c r="H29">
        <f t="shared" si="4"/>
        <v>0.26846358291497763</v>
      </c>
      <c r="I29">
        <f t="shared" si="5"/>
        <v>-1.0752688172043015</v>
      </c>
      <c r="J29">
        <f t="shared" si="6"/>
        <v>1.0752688172043015</v>
      </c>
      <c r="K29">
        <f t="shared" si="7"/>
        <v>0.5</v>
      </c>
      <c r="L29">
        <f t="shared" si="8"/>
        <v>0.5</v>
      </c>
      <c r="M29">
        <f t="shared" si="9"/>
        <v>2</v>
      </c>
      <c r="N29">
        <f t="shared" si="10"/>
        <v>2</v>
      </c>
    </row>
    <row r="30" spans="1:14" x14ac:dyDescent="0.25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0.46948356807511737</v>
      </c>
      <c r="D30">
        <f t="shared" si="1"/>
        <v>0.56818181818181823</v>
      </c>
      <c r="E30">
        <f t="shared" si="2"/>
        <v>3.7665386256935607E-2</v>
      </c>
      <c r="F30">
        <f t="shared" si="3"/>
        <v>-0.22908664105847198</v>
      </c>
      <c r="G30">
        <v>0</v>
      </c>
      <c r="H30">
        <f t="shared" si="4"/>
        <v>0.26675202731540765</v>
      </c>
      <c r="I30">
        <f t="shared" si="5"/>
        <v>-1.0790808419378759</v>
      </c>
      <c r="J30">
        <f t="shared" si="6"/>
        <v>1.0790808419378759</v>
      </c>
      <c r="K30">
        <f t="shared" si="7"/>
        <v>0.45058007312499337</v>
      </c>
      <c r="L30">
        <f t="shared" si="8"/>
        <v>0.54941992687500663</v>
      </c>
      <c r="M30">
        <f t="shared" si="9"/>
        <v>2.2193613513897996</v>
      </c>
      <c r="N30">
        <f t="shared" si="10"/>
        <v>1.8201014398727853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0.47846889952153115</v>
      </c>
      <c r="D31">
        <f t="shared" si="1"/>
        <v>0.55865921787709494</v>
      </c>
      <c r="E31">
        <f t="shared" si="2"/>
        <v>3.7128117398625982E-2</v>
      </c>
      <c r="F31">
        <f t="shared" si="3"/>
        <v>-0.23017294378658693</v>
      </c>
      <c r="G31">
        <v>0</v>
      </c>
      <c r="H31">
        <f t="shared" si="4"/>
        <v>0.26730106118521291</v>
      </c>
      <c r="I31">
        <f t="shared" si="5"/>
        <v>-1.077638764691236</v>
      </c>
      <c r="J31">
        <f t="shared" si="6"/>
        <v>1.077638764691236</v>
      </c>
      <c r="K31">
        <f t="shared" si="7"/>
        <v>0.45984913425207868</v>
      </c>
      <c r="L31">
        <f t="shared" si="8"/>
        <v>0.54015086574792148</v>
      </c>
      <c r="M31">
        <f t="shared" si="9"/>
        <v>2.1746262535134471</v>
      </c>
      <c r="N31">
        <f t="shared" si="10"/>
        <v>1.8513346241060764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0.47846889952153115</v>
      </c>
      <c r="D32">
        <f t="shared" si="1"/>
        <v>0.5617977528089888</v>
      </c>
      <c r="E32">
        <f t="shared" si="2"/>
        <v>4.0266652330519959E-2</v>
      </c>
      <c r="F32">
        <f t="shared" si="3"/>
        <v>-0.22853610020966608</v>
      </c>
      <c r="G32">
        <v>0</v>
      </c>
      <c r="H32">
        <f t="shared" si="4"/>
        <v>0.26880275254018604</v>
      </c>
      <c r="I32">
        <f t="shared" si="5"/>
        <v>-1.084524705455941</v>
      </c>
      <c r="J32">
        <f t="shared" si="6"/>
        <v>1.084524705455941</v>
      </c>
      <c r="K32">
        <f t="shared" si="7"/>
        <v>0.45826743412464838</v>
      </c>
      <c r="L32">
        <f t="shared" si="8"/>
        <v>0.54173256587535168</v>
      </c>
      <c r="M32">
        <f t="shared" si="9"/>
        <v>2.1821319289469754</v>
      </c>
      <c r="N32">
        <f t="shared" si="10"/>
        <v>1.8459292702556338</v>
      </c>
    </row>
    <row r="33" spans="1:14" x14ac:dyDescent="0.25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0.52631578947368418</v>
      </c>
      <c r="D33">
        <f t="shared" si="1"/>
        <v>0.50761421319796951</v>
      </c>
      <c r="E33">
        <f t="shared" si="2"/>
        <v>3.3930002671653803E-2</v>
      </c>
      <c r="F33">
        <f t="shared" si="3"/>
        <v>-0.23323537269569861</v>
      </c>
      <c r="G33">
        <v>0</v>
      </c>
      <c r="H33">
        <f t="shared" si="4"/>
        <v>0.26716537536735235</v>
      </c>
      <c r="I33">
        <f t="shared" si="5"/>
        <v>-1.0702688317798925</v>
      </c>
      <c r="J33">
        <f t="shared" si="6"/>
        <v>1.0702688317798925</v>
      </c>
      <c r="K33">
        <f t="shared" si="7"/>
        <v>0.50936156937362553</v>
      </c>
      <c r="L33">
        <f t="shared" si="8"/>
        <v>0.49063843062637452</v>
      </c>
      <c r="M33">
        <f t="shared" si="9"/>
        <v>1.963241948601903</v>
      </c>
      <c r="N33">
        <f t="shared" si="10"/>
        <v>2.0381607668264961</v>
      </c>
    </row>
    <row r="34" spans="1:14" x14ac:dyDescent="0.25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0.48309178743961356</v>
      </c>
      <c r="D34">
        <f t="shared" si="1"/>
        <v>0.5524861878453039</v>
      </c>
      <c r="E34">
        <f t="shared" si="2"/>
        <v>3.5577975284917462E-2</v>
      </c>
      <c r="F34">
        <f t="shared" si="3"/>
        <v>-0.23132356473696847</v>
      </c>
      <c r="G34">
        <v>0</v>
      </c>
      <c r="H34">
        <f t="shared" si="4"/>
        <v>0.26690154002188599</v>
      </c>
      <c r="I34">
        <f t="shared" si="5"/>
        <v>-1.0741516544951821</v>
      </c>
      <c r="J34">
        <f t="shared" si="6"/>
        <v>1.0741516544951821</v>
      </c>
      <c r="K34">
        <f t="shared" si="7"/>
        <v>0.46525861134990021</v>
      </c>
      <c r="L34">
        <f t="shared" si="8"/>
        <v>0.53474138865009979</v>
      </c>
      <c r="M34">
        <f t="shared" si="9"/>
        <v>2.1493422703098441</v>
      </c>
      <c r="N34">
        <f t="shared" si="10"/>
        <v>1.8700628401410975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0.5181347150259068</v>
      </c>
      <c r="D35">
        <f t="shared" si="1"/>
        <v>0.51546391752577325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0.50133690795359842</v>
      </c>
      <c r="L35">
        <f t="shared" si="8"/>
        <v>0.49866309204640175</v>
      </c>
      <c r="M35">
        <f t="shared" si="9"/>
        <v>1.9946666286387909</v>
      </c>
      <c r="N35">
        <f t="shared" si="10"/>
        <v>2.0053619687316817</v>
      </c>
    </row>
    <row r="36" spans="1:14" x14ac:dyDescent="0.25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0.47619047619047616</v>
      </c>
      <c r="D36">
        <f t="shared" si="1"/>
        <v>0.5617977528089888</v>
      </c>
      <c r="E36">
        <f t="shared" si="2"/>
        <v>3.7988228999465079E-2</v>
      </c>
      <c r="F36">
        <f t="shared" si="3"/>
        <v>-0.2295345104333868</v>
      </c>
      <c r="G36">
        <v>0</v>
      </c>
      <c r="H36">
        <f t="shared" si="4"/>
        <v>0.26752273943285182</v>
      </c>
      <c r="I36">
        <f t="shared" si="5"/>
        <v>-1.0795837927188263</v>
      </c>
      <c r="J36">
        <f t="shared" si="6"/>
        <v>1.0795837927188263</v>
      </c>
      <c r="K36">
        <f t="shared" si="7"/>
        <v>0.45713404422735271</v>
      </c>
      <c r="L36">
        <f t="shared" si="8"/>
        <v>0.54286595577264729</v>
      </c>
      <c r="M36">
        <f t="shared" si="9"/>
        <v>2.1875421719907089</v>
      </c>
      <c r="N36">
        <f t="shared" si="10"/>
        <v>1.8420753583206844</v>
      </c>
    </row>
    <row r="37" spans="1:14" x14ac:dyDescent="0.25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0.5181347150259068</v>
      </c>
      <c r="D37">
        <f t="shared" si="1"/>
        <v>0.51546391752577325</v>
      </c>
      <c r="E37">
        <f t="shared" si="2"/>
        <v>3.3598632551679941E-2</v>
      </c>
      <c r="F37">
        <f t="shared" si="3"/>
        <v>-0.2334811174616741</v>
      </c>
      <c r="G37">
        <v>0</v>
      </c>
      <c r="H37">
        <f t="shared" si="4"/>
        <v>0.26707975001335404</v>
      </c>
      <c r="I37">
        <f t="shared" si="5"/>
        <v>-1.0695340092890231</v>
      </c>
      <c r="J37">
        <f t="shared" si="6"/>
        <v>1.0695340092890231</v>
      </c>
      <c r="K37">
        <f t="shared" si="7"/>
        <v>0.50133690795359842</v>
      </c>
      <c r="L37">
        <f t="shared" si="8"/>
        <v>0.49866309204640175</v>
      </c>
      <c r="M37">
        <f t="shared" si="9"/>
        <v>1.9946666286387909</v>
      </c>
      <c r="N37">
        <f t="shared" si="10"/>
        <v>2.0053619687316817</v>
      </c>
    </row>
    <row r="38" spans="1:14" x14ac:dyDescent="0.25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0.48309178743961356</v>
      </c>
      <c r="D38">
        <f t="shared" si="1"/>
        <v>0.5524861878453039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0.46525861134990021</v>
      </c>
      <c r="L38">
        <f t="shared" si="8"/>
        <v>0.53474138865009979</v>
      </c>
      <c r="M38">
        <f t="shared" si="9"/>
        <v>2.1493422703098441</v>
      </c>
      <c r="N38">
        <f t="shared" si="10"/>
        <v>1.8700628401410975</v>
      </c>
    </row>
    <row r="39" spans="1:14" x14ac:dyDescent="0.25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0.47846889952153115</v>
      </c>
      <c r="D39">
        <f t="shared" si="1"/>
        <v>0.55865921787709494</v>
      </c>
      <c r="E39">
        <f t="shared" si="2"/>
        <v>3.7128117398625982E-2</v>
      </c>
      <c r="F39">
        <f t="shared" si="3"/>
        <v>-0.23017294378658693</v>
      </c>
      <c r="G39">
        <v>0</v>
      </c>
      <c r="H39">
        <f t="shared" si="4"/>
        <v>0.26730106118521291</v>
      </c>
      <c r="I39">
        <f t="shared" si="5"/>
        <v>-1.077638764691236</v>
      </c>
      <c r="J39">
        <f t="shared" si="6"/>
        <v>1.077638764691236</v>
      </c>
      <c r="K39">
        <f t="shared" si="7"/>
        <v>0.45984913425207868</v>
      </c>
      <c r="L39">
        <f t="shared" si="8"/>
        <v>0.54015086574792148</v>
      </c>
      <c r="M39">
        <f t="shared" si="9"/>
        <v>2.1746262535134471</v>
      </c>
      <c r="N39">
        <f t="shared" si="10"/>
        <v>1.8513346241060764</v>
      </c>
    </row>
    <row r="40" spans="1:14" x14ac:dyDescent="0.25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0.49019607843137253</v>
      </c>
      <c r="D40">
        <f t="shared" si="1"/>
        <v>0.54347826086956519</v>
      </c>
      <c r="E40">
        <f t="shared" si="2"/>
        <v>3.3674339300937772E-2</v>
      </c>
      <c r="F40">
        <f t="shared" si="3"/>
        <v>-0.23273657289002547</v>
      </c>
      <c r="G40">
        <v>0</v>
      </c>
      <c r="H40">
        <f t="shared" si="4"/>
        <v>0.2664109121909633</v>
      </c>
      <c r="I40">
        <f t="shared" si="5"/>
        <v>-1.0699012312772824</v>
      </c>
      <c r="J40">
        <f t="shared" si="6"/>
        <v>1.0699012312772824</v>
      </c>
      <c r="K40">
        <f t="shared" si="7"/>
        <v>0.47332857821916891</v>
      </c>
      <c r="L40">
        <f t="shared" si="8"/>
        <v>0.52667142178083093</v>
      </c>
      <c r="M40">
        <f t="shared" si="9"/>
        <v>2.1126972805283741</v>
      </c>
      <c r="N40">
        <f t="shared" si="10"/>
        <v>1.8987170342729172</v>
      </c>
    </row>
    <row r="41" spans="1:14" x14ac:dyDescent="0.25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0.5988023952095809</v>
      </c>
      <c r="D41">
        <f t="shared" si="1"/>
        <v>0.43859649122807021</v>
      </c>
      <c r="E41">
        <f t="shared" si="2"/>
        <v>3.7398886437651102E-2</v>
      </c>
      <c r="F41">
        <f t="shared" si="3"/>
        <v>-0.22523374304023536</v>
      </c>
      <c r="G41">
        <v>0</v>
      </c>
      <c r="H41">
        <f t="shared" si="4"/>
        <v>0.2626326294778864</v>
      </c>
      <c r="I41">
        <f t="shared" si="5"/>
        <v>-1.0798355319767001</v>
      </c>
      <c r="J41">
        <f t="shared" si="6"/>
        <v>1.0798355319767001</v>
      </c>
      <c r="K41">
        <f t="shared" si="7"/>
        <v>0.58021811110947863</v>
      </c>
      <c r="L41">
        <f t="shared" si="8"/>
        <v>0.41978188889052137</v>
      </c>
      <c r="M41">
        <f t="shared" si="9"/>
        <v>1.7234898064243891</v>
      </c>
      <c r="N41">
        <f t="shared" si="10"/>
        <v>2.382189480930176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0.46948356807511737</v>
      </c>
      <c r="D42">
        <f t="shared" si="1"/>
        <v>0.56818181818181823</v>
      </c>
      <c r="E42">
        <f t="shared" si="2"/>
        <v>3.7665386256935607E-2</v>
      </c>
      <c r="F42">
        <f t="shared" si="3"/>
        <v>-0.22908664105847198</v>
      </c>
      <c r="G42">
        <v>0</v>
      </c>
      <c r="H42">
        <f t="shared" si="4"/>
        <v>0.26675202731540765</v>
      </c>
      <c r="I42">
        <f t="shared" si="5"/>
        <v>-1.0790808419378759</v>
      </c>
      <c r="J42">
        <f t="shared" si="6"/>
        <v>1.0790808419378759</v>
      </c>
      <c r="K42">
        <f t="shared" si="7"/>
        <v>0.45058007312499337</v>
      </c>
      <c r="L42">
        <f t="shared" si="8"/>
        <v>0.54941992687500663</v>
      </c>
      <c r="M42">
        <f t="shared" si="9"/>
        <v>2.2193613513897996</v>
      </c>
      <c r="N42">
        <f t="shared" si="10"/>
        <v>1.8201014398727853</v>
      </c>
    </row>
    <row r="43" spans="1:14" x14ac:dyDescent="0.25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0.43859649122807021</v>
      </c>
      <c r="D43">
        <f t="shared" si="1"/>
        <v>0.5988023952095809</v>
      </c>
      <c r="E43">
        <f t="shared" si="2"/>
        <v>3.7398886437651102E-2</v>
      </c>
      <c r="F43">
        <f t="shared" si="3"/>
        <v>-0.22523374304023536</v>
      </c>
      <c r="G43">
        <v>0</v>
      </c>
      <c r="H43">
        <f t="shared" si="4"/>
        <v>0.2626326294778864</v>
      </c>
      <c r="I43">
        <f t="shared" si="5"/>
        <v>-1.0798355319767001</v>
      </c>
      <c r="J43">
        <f t="shared" si="6"/>
        <v>1.0798355319767001</v>
      </c>
      <c r="K43">
        <f t="shared" si="7"/>
        <v>0.41978188889052137</v>
      </c>
      <c r="L43">
        <f t="shared" si="8"/>
        <v>0.58021811110947863</v>
      </c>
      <c r="M43">
        <f t="shared" si="9"/>
        <v>2.382189480930176</v>
      </c>
      <c r="N43">
        <f t="shared" si="10"/>
        <v>1.7234898064243891</v>
      </c>
    </row>
    <row r="44" spans="1:14" x14ac:dyDescent="0.25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0.49504950495049505</v>
      </c>
      <c r="D44">
        <f t="shared" si="1"/>
        <v>0.54054054054054046</v>
      </c>
      <c r="E44">
        <f t="shared" si="2"/>
        <v>3.5590045491035394E-2</v>
      </c>
      <c r="F44">
        <f t="shared" si="3"/>
        <v>-0.23200428150923214</v>
      </c>
      <c r="G44">
        <v>0</v>
      </c>
      <c r="H44">
        <f t="shared" si="4"/>
        <v>0.26759432700026753</v>
      </c>
      <c r="I44">
        <f t="shared" si="5"/>
        <v>-1.0739657990297369</v>
      </c>
      <c r="J44">
        <f t="shared" si="6"/>
        <v>1.0739657990297369</v>
      </c>
      <c r="K44">
        <f t="shared" si="7"/>
        <v>0.4772255750516613</v>
      </c>
      <c r="L44">
        <f t="shared" si="8"/>
        <v>0.52277442494833892</v>
      </c>
      <c r="M44">
        <f t="shared" si="9"/>
        <v>2.0954451150103317</v>
      </c>
      <c r="N44">
        <f t="shared" si="10"/>
        <v>1.9128709291752766</v>
      </c>
    </row>
    <row r="45" spans="1:14" x14ac:dyDescent="0.25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0.49019607843137253</v>
      </c>
      <c r="D45">
        <f t="shared" si="1"/>
        <v>0.54347826086956519</v>
      </c>
      <c r="E45">
        <f t="shared" si="2"/>
        <v>3.3674339300937772E-2</v>
      </c>
      <c r="F45">
        <f t="shared" si="3"/>
        <v>-0.23273657289002547</v>
      </c>
      <c r="G45">
        <v>0</v>
      </c>
      <c r="H45">
        <f t="shared" si="4"/>
        <v>0.2664109121909633</v>
      </c>
      <c r="I45">
        <f t="shared" si="5"/>
        <v>-1.0699012312772824</v>
      </c>
      <c r="J45">
        <f t="shared" si="6"/>
        <v>1.0699012312772824</v>
      </c>
      <c r="K45">
        <f t="shared" si="7"/>
        <v>0.47332857821916891</v>
      </c>
      <c r="L45">
        <f t="shared" si="8"/>
        <v>0.52667142178083093</v>
      </c>
      <c r="M45">
        <f t="shared" si="9"/>
        <v>2.1126972805283741</v>
      </c>
      <c r="N45">
        <f t="shared" si="10"/>
        <v>1.8987170342729172</v>
      </c>
    </row>
    <row r="46" spans="1:14" x14ac:dyDescent="0.25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0.53475935828876997</v>
      </c>
      <c r="D46">
        <f t="shared" si="1"/>
        <v>0.5</v>
      </c>
      <c r="E46">
        <f t="shared" si="2"/>
        <v>3.475935828876997E-2</v>
      </c>
      <c r="F46">
        <f t="shared" si="3"/>
        <v>-0.23262032085561501</v>
      </c>
      <c r="G46">
        <v>0</v>
      </c>
      <c r="H46">
        <f t="shared" si="4"/>
        <v>0.26737967914438499</v>
      </c>
      <c r="I46">
        <f t="shared" si="5"/>
        <v>-1.0721125348377947</v>
      </c>
      <c r="J46">
        <f t="shared" si="6"/>
        <v>1.0721125348377947</v>
      </c>
      <c r="K46">
        <f t="shared" si="7"/>
        <v>0.51740072839321916</v>
      </c>
      <c r="L46">
        <f t="shared" si="8"/>
        <v>0.48259927160678084</v>
      </c>
      <c r="M46">
        <f t="shared" si="9"/>
        <v>1.9327379053088816</v>
      </c>
      <c r="N46">
        <f t="shared" si="10"/>
        <v>2.0721125348377947</v>
      </c>
    </row>
    <row r="47" spans="1:14" x14ac:dyDescent="0.25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0.4366812227074236</v>
      </c>
      <c r="D47">
        <f t="shared" si="1"/>
        <v>0.60240963855421692</v>
      </c>
      <c r="E47">
        <f t="shared" si="2"/>
        <v>3.9090861261640519E-2</v>
      </c>
      <c r="F47">
        <f t="shared" si="3"/>
        <v>-0.22397011627295205</v>
      </c>
      <c r="G47">
        <v>0</v>
      </c>
      <c r="H47">
        <f t="shared" si="4"/>
        <v>0.26306097753459257</v>
      </c>
      <c r="I47">
        <f t="shared" si="5"/>
        <v>-1.0837601479372587</v>
      </c>
      <c r="J47">
        <f t="shared" si="6"/>
        <v>1.0837601479372587</v>
      </c>
      <c r="K47">
        <f t="shared" si="7"/>
        <v>0.41700538087901889</v>
      </c>
      <c r="L47">
        <f t="shared" si="8"/>
        <v>0.58299461912098116</v>
      </c>
      <c r="M47">
        <f t="shared" si="9"/>
        <v>2.3980505908390635</v>
      </c>
      <c r="N47">
        <f t="shared" si="10"/>
        <v>1.7152816976385905</v>
      </c>
    </row>
    <row r="48" spans="1:14" x14ac:dyDescent="0.25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0.44843049327354262</v>
      </c>
      <c r="D48">
        <f t="shared" si="1"/>
        <v>0.59171597633136097</v>
      </c>
      <c r="E48">
        <f t="shared" si="2"/>
        <v>4.0146469604903645E-2</v>
      </c>
      <c r="F48">
        <f t="shared" si="3"/>
        <v>-0.2251970175392044</v>
      </c>
      <c r="G48">
        <v>0</v>
      </c>
      <c r="H48">
        <f t="shared" si="4"/>
        <v>0.26534348714410805</v>
      </c>
      <c r="I48">
        <f t="shared" si="5"/>
        <v>-1.0854826817097272</v>
      </c>
      <c r="J48">
        <f t="shared" si="6"/>
        <v>1.0854826817097272</v>
      </c>
      <c r="K48">
        <f t="shared" si="7"/>
        <v>0.42823917030934305</v>
      </c>
      <c r="L48">
        <f t="shared" si="8"/>
        <v>0.571760829690657</v>
      </c>
      <c r="M48">
        <f t="shared" si="9"/>
        <v>2.3351436985029639</v>
      </c>
      <c r="N48">
        <f t="shared" si="10"/>
        <v>1.7489830503797115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0.48076923076923073</v>
      </c>
      <c r="D49">
        <f t="shared" si="1"/>
        <v>0.5617977528089888</v>
      </c>
      <c r="E49">
        <f t="shared" si="2"/>
        <v>4.2566983578219642E-2</v>
      </c>
      <c r="F49">
        <f t="shared" si="3"/>
        <v>-0.22752808988764039</v>
      </c>
      <c r="G49">
        <v>0</v>
      </c>
      <c r="H49">
        <f t="shared" si="4"/>
        <v>0.27009507346585998</v>
      </c>
      <c r="I49">
        <f t="shared" si="5"/>
        <v>-1.0895340841010226</v>
      </c>
      <c r="J49">
        <f t="shared" si="6"/>
        <v>1.0895340841010226</v>
      </c>
      <c r="K49">
        <f t="shared" si="7"/>
        <v>0.45941170815567078</v>
      </c>
      <c r="L49">
        <f t="shared" si="8"/>
        <v>0.54058829184432911</v>
      </c>
      <c r="M49">
        <f t="shared" si="9"/>
        <v>2.1766968108291049</v>
      </c>
      <c r="N49">
        <f t="shared" si="10"/>
        <v>1.8498365855987975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0.5617977528089888</v>
      </c>
      <c r="D50">
        <f t="shared" si="1"/>
        <v>0.48076923076923073</v>
      </c>
      <c r="E50">
        <f t="shared" si="2"/>
        <v>4.2566983578219642E-2</v>
      </c>
      <c r="F50">
        <f t="shared" si="3"/>
        <v>-0.22752808988764039</v>
      </c>
      <c r="G50">
        <v>0</v>
      </c>
      <c r="H50">
        <f t="shared" si="4"/>
        <v>0.27009507346585998</v>
      </c>
      <c r="I50">
        <f t="shared" si="5"/>
        <v>-1.0895340841010226</v>
      </c>
      <c r="J50">
        <f t="shared" si="6"/>
        <v>1.0895340841010226</v>
      </c>
      <c r="K50">
        <f t="shared" si="7"/>
        <v>0.54058829184432911</v>
      </c>
      <c r="L50">
        <f t="shared" si="8"/>
        <v>0.45941170815567078</v>
      </c>
      <c r="M50">
        <f t="shared" si="9"/>
        <v>1.8498365855987975</v>
      </c>
      <c r="N50">
        <f t="shared" si="10"/>
        <v>2.1766968108291049</v>
      </c>
    </row>
    <row r="51" spans="1:14" x14ac:dyDescent="0.25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0.54644808743169393</v>
      </c>
      <c r="D51">
        <f t="shared" si="1"/>
        <v>0.49261083743842371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0.52695987471447536</v>
      </c>
      <c r="L51">
        <f t="shared" si="8"/>
        <v>0.47304012528552486</v>
      </c>
      <c r="M51">
        <f t="shared" si="9"/>
        <v>1.8976776942301987</v>
      </c>
      <c r="N51">
        <f t="shared" si="10"/>
        <v>2.113985572357957</v>
      </c>
    </row>
    <row r="52" spans="1:14" x14ac:dyDescent="0.25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0.59171597633136097</v>
      </c>
      <c r="D52">
        <f t="shared" si="1"/>
        <v>0.45248868778280543</v>
      </c>
      <c r="E52">
        <f t="shared" si="2"/>
        <v>4.4204664114166459E-2</v>
      </c>
      <c r="F52">
        <f t="shared" si="3"/>
        <v>-0.22354012155613256</v>
      </c>
      <c r="G52">
        <v>0</v>
      </c>
      <c r="H52">
        <f t="shared" si="4"/>
        <v>0.26774478567029908</v>
      </c>
      <c r="I52">
        <f t="shared" si="5"/>
        <v>-1.0944168462342658</v>
      </c>
      <c r="J52">
        <f t="shared" si="6"/>
        <v>1.0944168462342658</v>
      </c>
      <c r="K52">
        <f t="shared" si="7"/>
        <v>0.56975264438271478</v>
      </c>
      <c r="L52">
        <f t="shared" si="8"/>
        <v>0.430247355617285</v>
      </c>
      <c r="M52">
        <f t="shared" si="9"/>
        <v>1.7551476239016437</v>
      </c>
      <c r="N52">
        <f t="shared" si="10"/>
        <v>2.3242443839434617</v>
      </c>
    </row>
    <row r="53" spans="1:14" x14ac:dyDescent="0.25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0.58479532163742687</v>
      </c>
      <c r="D53">
        <f t="shared" si="1"/>
        <v>0.46082949308755761</v>
      </c>
      <c r="E53">
        <f t="shared" si="2"/>
        <v>4.5624814724984475E-2</v>
      </c>
      <c r="F53">
        <f t="shared" si="3"/>
        <v>-0.22386611690516611</v>
      </c>
      <c r="G53">
        <v>0</v>
      </c>
      <c r="H53">
        <f t="shared" si="4"/>
        <v>0.26949093163015064</v>
      </c>
      <c r="I53">
        <f t="shared" si="5"/>
        <v>-1.097180031127722</v>
      </c>
      <c r="J53">
        <f t="shared" si="6"/>
        <v>1.097180031127722</v>
      </c>
      <c r="K53">
        <f t="shared" si="7"/>
        <v>0.56211423509174197</v>
      </c>
      <c r="L53">
        <f t="shared" si="8"/>
        <v>0.43788576490825809</v>
      </c>
      <c r="M53">
        <f t="shared" si="9"/>
        <v>1.7789978221006826</v>
      </c>
      <c r="N53">
        <f t="shared" si="10"/>
        <v>2.283700636419435</v>
      </c>
    </row>
    <row r="54" spans="1:14" x14ac:dyDescent="0.25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0.57471264367816088</v>
      </c>
      <c r="D54">
        <f t="shared" si="1"/>
        <v>0.46948356807511737</v>
      </c>
      <c r="E54">
        <f t="shared" si="2"/>
        <v>4.4196211753278369E-2</v>
      </c>
      <c r="F54">
        <f t="shared" si="3"/>
        <v>-0.22562193081862814</v>
      </c>
      <c r="G54">
        <v>0</v>
      </c>
      <c r="H54">
        <f t="shared" si="4"/>
        <v>0.26981814257190651</v>
      </c>
      <c r="I54">
        <f t="shared" si="5"/>
        <v>-1.093565796666284</v>
      </c>
      <c r="J54">
        <f t="shared" si="6"/>
        <v>1.093565796666284</v>
      </c>
      <c r="K54">
        <f t="shared" si="7"/>
        <v>0.55271866878885501</v>
      </c>
      <c r="L54">
        <f t="shared" si="8"/>
        <v>0.44728133121114488</v>
      </c>
      <c r="M54">
        <f t="shared" si="9"/>
        <v>1.8092386895330501</v>
      </c>
      <c r="N54">
        <f t="shared" si="10"/>
        <v>2.235729350232901</v>
      </c>
    </row>
    <row r="55" spans="1:14" x14ac:dyDescent="0.25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0.55555555555555558</v>
      </c>
      <c r="D55">
        <f t="shared" si="1"/>
        <v>0.48780487804878053</v>
      </c>
      <c r="E55">
        <f t="shared" si="2"/>
        <v>4.3360433604336057E-2</v>
      </c>
      <c r="F55">
        <f t="shared" si="3"/>
        <v>-0.22764227642276424</v>
      </c>
      <c r="G55">
        <v>0</v>
      </c>
      <c r="H55">
        <f t="shared" si="4"/>
        <v>0.2710027100271003</v>
      </c>
      <c r="I55">
        <f t="shared" si="5"/>
        <v>-1.091089451179962</v>
      </c>
      <c r="J55">
        <f t="shared" si="6"/>
        <v>1.091089451179962</v>
      </c>
      <c r="K55">
        <f t="shared" si="7"/>
        <v>0.533939444035328</v>
      </c>
      <c r="L55">
        <f t="shared" si="8"/>
        <v>0.466060555964672</v>
      </c>
      <c r="M55">
        <f t="shared" si="9"/>
        <v>1.8728715609439694</v>
      </c>
      <c r="N55">
        <f t="shared" si="10"/>
        <v>2.1456439237389602</v>
      </c>
    </row>
    <row r="56" spans="1:14" x14ac:dyDescent="0.25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0.47393364928909953</v>
      </c>
      <c r="D56">
        <f t="shared" si="1"/>
        <v>0.56818181818181823</v>
      </c>
      <c r="E56">
        <f t="shared" si="2"/>
        <v>4.2115467470917878E-2</v>
      </c>
      <c r="F56">
        <f t="shared" si="3"/>
        <v>-0.22716501507970688</v>
      </c>
      <c r="G56">
        <v>0</v>
      </c>
      <c r="H56">
        <f t="shared" si="4"/>
        <v>0.26928048255062476</v>
      </c>
      <c r="I56">
        <f t="shared" si="5"/>
        <v>-1.0887588907733561</v>
      </c>
      <c r="J56">
        <f t="shared" si="6"/>
        <v>1.0887588907733561</v>
      </c>
      <c r="K56">
        <f t="shared" si="7"/>
        <v>0.45279142930400768</v>
      </c>
      <c r="L56">
        <f t="shared" si="8"/>
        <v>0.54720857069599227</v>
      </c>
      <c r="M56">
        <f t="shared" si="9"/>
        <v>2.208522368758425</v>
      </c>
      <c r="N56">
        <f t="shared" si="10"/>
        <v>1.82745675698775</v>
      </c>
    </row>
    <row r="57" spans="1:14" x14ac:dyDescent="0.25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0.52631578947368418</v>
      </c>
      <c r="D57">
        <f t="shared" si="1"/>
        <v>0.51282051282051289</v>
      </c>
      <c r="E57">
        <f t="shared" si="2"/>
        <v>3.9136302294197067E-2</v>
      </c>
      <c r="F57">
        <f t="shared" si="3"/>
        <v>-0.23076923076923073</v>
      </c>
      <c r="G57">
        <v>0</v>
      </c>
      <c r="H57">
        <f t="shared" si="4"/>
        <v>0.26990553306342779</v>
      </c>
      <c r="I57">
        <f t="shared" si="5"/>
        <v>-1.0814761408717504</v>
      </c>
      <c r="J57">
        <f t="shared" si="6"/>
        <v>1.0814761408717504</v>
      </c>
      <c r="K57">
        <f t="shared" si="7"/>
        <v>0.50675799109307063</v>
      </c>
      <c r="L57">
        <f t="shared" si="8"/>
        <v>0.49324200890692937</v>
      </c>
      <c r="M57">
        <f t="shared" si="9"/>
        <v>1.9733285267845753</v>
      </c>
      <c r="N57">
        <f t="shared" si="10"/>
        <v>2.0274023338281628</v>
      </c>
    </row>
    <row r="58" spans="1:14" x14ac:dyDescent="0.25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0.56497175141242939</v>
      </c>
      <c r="D58">
        <f t="shared" si="1"/>
        <v>0.46511627906976744</v>
      </c>
      <c r="E58">
        <f t="shared" si="2"/>
        <v>3.0088030482196881E-2</v>
      </c>
      <c r="F58">
        <f t="shared" si="3"/>
        <v>-0.23268952831428191</v>
      </c>
      <c r="G58">
        <v>0</v>
      </c>
      <c r="H58">
        <f t="shared" si="4"/>
        <v>0.26277755879647879</v>
      </c>
      <c r="I58">
        <f t="shared" si="5"/>
        <v>-1.0626878549845031</v>
      </c>
      <c r="J58">
        <f t="shared" si="6"/>
        <v>1.0626878549845031</v>
      </c>
      <c r="K58">
        <f t="shared" si="7"/>
        <v>0.54997343266111198</v>
      </c>
      <c r="L58">
        <f t="shared" si="8"/>
        <v>0.45002656733888785</v>
      </c>
      <c r="M58">
        <f t="shared" si="9"/>
        <v>1.8182696483380676</v>
      </c>
      <c r="N58">
        <f t="shared" si="10"/>
        <v>2.2220910332321786</v>
      </c>
    </row>
    <row r="59" spans="1:14" x14ac:dyDescent="0.25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0.60240963855421692</v>
      </c>
      <c r="D59">
        <f t="shared" si="1"/>
        <v>0.42553191489361702</v>
      </c>
      <c r="E59">
        <f t="shared" si="2"/>
        <v>2.7941553447834E-2</v>
      </c>
      <c r="F59">
        <f t="shared" si="3"/>
        <v>-0.22840297359651363</v>
      </c>
      <c r="G59">
        <v>0</v>
      </c>
      <c r="H59">
        <f t="shared" si="4"/>
        <v>0.25634452704434763</v>
      </c>
      <c r="I59">
        <f t="shared" si="5"/>
        <v>-1.0594028769395474</v>
      </c>
      <c r="J59">
        <f t="shared" si="6"/>
        <v>1.0594028769395474</v>
      </c>
      <c r="K59">
        <f t="shared" si="7"/>
        <v>0.58851019803893267</v>
      </c>
      <c r="L59">
        <f t="shared" si="8"/>
        <v>0.41148980196106721</v>
      </c>
      <c r="M59">
        <f t="shared" si="9"/>
        <v>1.6992058987801013</v>
      </c>
      <c r="N59">
        <f t="shared" si="10"/>
        <v>2.4301938838683887</v>
      </c>
    </row>
    <row r="60" spans="1:14" x14ac:dyDescent="0.25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0.58823529411764708</v>
      </c>
      <c r="D60">
        <f t="shared" si="1"/>
        <v>0.44052863436123346</v>
      </c>
      <c r="E60">
        <f t="shared" si="2"/>
        <v>2.876392847888054E-2</v>
      </c>
      <c r="F60">
        <f t="shared" si="3"/>
        <v>-0.23037056232184505</v>
      </c>
      <c r="G60">
        <v>0</v>
      </c>
      <c r="H60">
        <f t="shared" si="4"/>
        <v>0.25913449080072559</v>
      </c>
      <c r="I60">
        <f t="shared" si="5"/>
        <v>-1.0605938867332434</v>
      </c>
      <c r="J60">
        <f t="shared" si="6"/>
        <v>1.0605938867332434</v>
      </c>
      <c r="K60">
        <f t="shared" si="7"/>
        <v>0.5739158503406081</v>
      </c>
      <c r="L60">
        <f t="shared" si="8"/>
        <v>0.42608414965939195</v>
      </c>
      <c r="M60">
        <f t="shared" si="9"/>
        <v>1.7424157207132702</v>
      </c>
      <c r="N60">
        <f t="shared" si="10"/>
        <v>2.3469542361512192</v>
      </c>
    </row>
    <row r="61" spans="1:14" x14ac:dyDescent="0.25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0.61349693251533743</v>
      </c>
      <c r="D61">
        <f t="shared" si="1"/>
        <v>0.41152263374485593</v>
      </c>
      <c r="E61">
        <f t="shared" si="2"/>
        <v>2.5019566260193304E-2</v>
      </c>
      <c r="F61">
        <f t="shared" si="3"/>
        <v>-0.22744830720290854</v>
      </c>
      <c r="G61">
        <v>0</v>
      </c>
      <c r="H61">
        <f t="shared" si="4"/>
        <v>0.25246787346310179</v>
      </c>
      <c r="I61">
        <f t="shared" si="5"/>
        <v>-1.0535659020683563</v>
      </c>
      <c r="J61">
        <f t="shared" si="6"/>
        <v>1.0535659020683563</v>
      </c>
      <c r="K61">
        <f t="shared" si="7"/>
        <v>0.60105309853327193</v>
      </c>
      <c r="L61">
        <f t="shared" si="8"/>
        <v>0.39894690146672812</v>
      </c>
      <c r="M61">
        <f t="shared" si="9"/>
        <v>1.6637465183030646</v>
      </c>
      <c r="N61">
        <f t="shared" si="10"/>
        <v>2.5065992399577497</v>
      </c>
    </row>
    <row r="62" spans="1:14" x14ac:dyDescent="0.25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0.5617977528089888</v>
      </c>
      <c r="D62">
        <f t="shared" si="1"/>
        <v>0.46728971962616822</v>
      </c>
      <c r="E62">
        <f t="shared" si="2"/>
        <v>2.908747243515708E-2</v>
      </c>
      <c r="F62">
        <f t="shared" si="3"/>
        <v>-0.23343484196156661</v>
      </c>
      <c r="G62">
        <v>0</v>
      </c>
      <c r="H62">
        <f t="shared" si="4"/>
        <v>0.26252231439672374</v>
      </c>
      <c r="I62">
        <f t="shared" si="5"/>
        <v>-1.0604746049596299</v>
      </c>
      <c r="J62">
        <f t="shared" si="6"/>
        <v>1.0604746049596299</v>
      </c>
      <c r="K62">
        <f t="shared" si="7"/>
        <v>0.54729439241638145</v>
      </c>
      <c r="L62">
        <f t="shared" si="8"/>
        <v>0.45270560758361844</v>
      </c>
      <c r="M62">
        <f t="shared" si="9"/>
        <v>1.8271701918685113</v>
      </c>
      <c r="N62">
        <f t="shared" si="10"/>
        <v>2.2089410496539781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0.37037037037037035</v>
      </c>
      <c r="D63">
        <f t="shared" si="1"/>
        <v>0.67114093959731547</v>
      </c>
      <c r="E63">
        <f t="shared" si="2"/>
        <v>4.1511309967685817E-2</v>
      </c>
      <c r="F63">
        <f t="shared" si="3"/>
        <v>-0.20705940840169024</v>
      </c>
      <c r="G63">
        <v>0</v>
      </c>
      <c r="H63">
        <f t="shared" si="4"/>
        <v>0.24857071836937608</v>
      </c>
      <c r="I63">
        <f t="shared" si="5"/>
        <v>-1.0956642697819579</v>
      </c>
      <c r="J63">
        <f t="shared" si="6"/>
        <v>1.0956642697819579</v>
      </c>
      <c r="K63">
        <f t="shared" si="7"/>
        <v>0.34932920390774452</v>
      </c>
      <c r="L63">
        <f t="shared" si="8"/>
        <v>0.65067079609225564</v>
      </c>
      <c r="M63">
        <f t="shared" si="9"/>
        <v>2.8626292586293278</v>
      </c>
      <c r="N63">
        <f t="shared" si="10"/>
        <v>1.5368754921931591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0.46296296296296291</v>
      </c>
      <c r="D64">
        <f t="shared" si="1"/>
        <v>0.58139534883720934</v>
      </c>
      <c r="E64">
        <f t="shared" si="2"/>
        <v>4.4358311800172245E-2</v>
      </c>
      <c r="F64">
        <f t="shared" si="3"/>
        <v>-0.22480620155038755</v>
      </c>
      <c r="G64">
        <v>0</v>
      </c>
      <c r="H64">
        <f t="shared" si="4"/>
        <v>0.26916451335055985</v>
      </c>
      <c r="I64">
        <f t="shared" si="5"/>
        <v>-1.0942202738310214</v>
      </c>
      <c r="J64">
        <f t="shared" si="6"/>
        <v>1.0942202738310214</v>
      </c>
      <c r="K64">
        <f t="shared" si="7"/>
        <v>0.44066539250833864</v>
      </c>
      <c r="L64">
        <f t="shared" si="8"/>
        <v>0.55933460749166131</v>
      </c>
      <c r="M64">
        <f t="shared" si="9"/>
        <v>2.2692955176439846</v>
      </c>
      <c r="N64">
        <f t="shared" si="10"/>
        <v>1.7878385971583355</v>
      </c>
    </row>
    <row r="65" spans="1:14" x14ac:dyDescent="0.25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0.38910505836575876</v>
      </c>
      <c r="D65">
        <f t="shared" si="1"/>
        <v>0.65359477124183007</v>
      </c>
      <c r="E65">
        <f t="shared" si="2"/>
        <v>4.2699829607588891E-2</v>
      </c>
      <c r="F65">
        <f t="shared" si="3"/>
        <v>-0.21161720200401812</v>
      </c>
      <c r="G65">
        <v>0</v>
      </c>
      <c r="H65">
        <f t="shared" si="4"/>
        <v>0.25431703161160701</v>
      </c>
      <c r="I65">
        <f t="shared" si="5"/>
        <v>-1.0962566453052482</v>
      </c>
      <c r="J65">
        <f t="shared" si="6"/>
        <v>1.0962566453052482</v>
      </c>
      <c r="K65">
        <f t="shared" si="7"/>
        <v>0.36749534092163155</v>
      </c>
      <c r="L65">
        <f t="shared" si="8"/>
        <v>0.6325046590783685</v>
      </c>
      <c r="M65">
        <f t="shared" si="9"/>
        <v>2.7211229331292399</v>
      </c>
      <c r="N65">
        <f t="shared" si="10"/>
        <v>1.5810160220117813</v>
      </c>
    </row>
    <row r="66" spans="1:14" x14ac:dyDescent="0.25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si="0"/>
        <v>0.35587188612099646</v>
      </c>
      <c r="D66">
        <f t="shared" si="1"/>
        <v>0.68965517241379315</v>
      </c>
      <c r="E66">
        <f t="shared" si="2"/>
        <v>4.5527058534789555E-2</v>
      </c>
      <c r="F66">
        <f t="shared" si="3"/>
        <v>-0.19990182844520799</v>
      </c>
      <c r="G66">
        <v>0</v>
      </c>
      <c r="H66">
        <f t="shared" si="4"/>
        <v>0.24542888697999757</v>
      </c>
      <c r="I66">
        <f t="shared" si="5"/>
        <v>-1.1080374921908895</v>
      </c>
      <c r="J66">
        <f t="shared" si="6"/>
        <v>1.1080374921908895</v>
      </c>
      <c r="K66">
        <f t="shared" si="7"/>
        <v>0.3327180421981466</v>
      </c>
      <c r="L66">
        <f t="shared" si="8"/>
        <v>0.6672819578018534</v>
      </c>
      <c r="M66">
        <f t="shared" si="9"/>
        <v>3.00554786086551</v>
      </c>
      <c r="N66">
        <f t="shared" si="10"/>
        <v>1.4986168714859003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11"/>
        <v>0.41666666666666669</v>
      </c>
      <c r="D68">
        <f t="shared" si="12"/>
        <v>0.625</v>
      </c>
      <c r="E68">
        <f t="shared" si="13"/>
        <v>4.1666666666666741E-2</v>
      </c>
      <c r="F68">
        <f t="shared" si="14"/>
        <v>-0.21875</v>
      </c>
      <c r="G68">
        <v>0</v>
      </c>
      <c r="H68">
        <f t="shared" si="15"/>
        <v>0.26041666666666669</v>
      </c>
      <c r="I68">
        <f t="shared" si="16"/>
        <v>-1.0910894511799618</v>
      </c>
      <c r="J68">
        <f t="shared" si="17"/>
        <v>1.0910894511799618</v>
      </c>
      <c r="K68">
        <f t="shared" si="18"/>
        <v>0.39564392373896001</v>
      </c>
      <c r="L68">
        <f t="shared" si="19"/>
        <v>0.60435607626104004</v>
      </c>
      <c r="M68">
        <f t="shared" si="20"/>
        <v>2.5275252316519468</v>
      </c>
      <c r="N68">
        <f t="shared" si="21"/>
        <v>1.6546536707079771</v>
      </c>
    </row>
    <row r="69" spans="1:14" x14ac:dyDescent="0.25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11"/>
        <v>0.39840637450199207</v>
      </c>
      <c r="D69">
        <f t="shared" si="12"/>
        <v>0.64516129032258063</v>
      </c>
      <c r="E69">
        <f t="shared" si="13"/>
        <v>4.3567664824572638E-2</v>
      </c>
      <c r="F69">
        <f t="shared" si="14"/>
        <v>-0.21346870582187383</v>
      </c>
      <c r="G69">
        <v>0</v>
      </c>
      <c r="H69">
        <f t="shared" si="15"/>
        <v>0.25703637064644647</v>
      </c>
      <c r="I69">
        <f t="shared" si="16"/>
        <v>-1.0973121339553789</v>
      </c>
      <c r="J69">
        <f t="shared" si="17"/>
        <v>1.0973121339553789</v>
      </c>
      <c r="K69">
        <f t="shared" si="18"/>
        <v>0.37637263255202313</v>
      </c>
      <c r="L69">
        <f t="shared" si="19"/>
        <v>0.62362736744797698</v>
      </c>
      <c r="M69">
        <f t="shared" si="20"/>
        <v>2.6569413222726217</v>
      </c>
      <c r="N69">
        <f t="shared" si="21"/>
        <v>1.6035216736754583</v>
      </c>
    </row>
    <row r="70" spans="1:14" x14ac:dyDescent="0.25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11"/>
        <v>0.44843049327354262</v>
      </c>
      <c r="D70">
        <f t="shared" si="12"/>
        <v>0.59523809523809523</v>
      </c>
      <c r="E70">
        <f t="shared" si="13"/>
        <v>4.3668588511637907E-2</v>
      </c>
      <c r="F70">
        <f t="shared" si="14"/>
        <v>-0.22325432415118507</v>
      </c>
      <c r="G70">
        <v>0</v>
      </c>
      <c r="H70">
        <f t="shared" si="15"/>
        <v>0.26692291266282298</v>
      </c>
      <c r="I70">
        <f t="shared" si="16"/>
        <v>-1.0934350421017387</v>
      </c>
      <c r="J70">
        <f t="shared" si="17"/>
        <v>1.0934350421017387</v>
      </c>
      <c r="K70">
        <f t="shared" si="18"/>
        <v>0.42645285311617104</v>
      </c>
      <c r="L70">
        <f t="shared" si="19"/>
        <v>0.57354714688382902</v>
      </c>
      <c r="M70">
        <f t="shared" si="20"/>
        <v>2.3449251017851385</v>
      </c>
      <c r="N70">
        <f t="shared" si="21"/>
        <v>1.743535828629182</v>
      </c>
    </row>
    <row r="71" spans="1:14" x14ac:dyDescent="0.25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11"/>
        <v>0.55555555555555558</v>
      </c>
      <c r="D71">
        <f t="shared" si="12"/>
        <v>0.47846889952153115</v>
      </c>
      <c r="E71">
        <f t="shared" si="13"/>
        <v>3.4024455077086735E-2</v>
      </c>
      <c r="F71">
        <f t="shared" si="14"/>
        <v>-0.23179160021265277</v>
      </c>
      <c r="G71">
        <v>0</v>
      </c>
      <c r="H71">
        <f t="shared" si="15"/>
        <v>0.26581605528973956</v>
      </c>
      <c r="I71">
        <f t="shared" si="16"/>
        <v>-1.0708823421952987</v>
      </c>
      <c r="J71">
        <f t="shared" si="17"/>
        <v>1.0708823421952987</v>
      </c>
      <c r="K71">
        <f t="shared" si="18"/>
        <v>0.53858826760586154</v>
      </c>
      <c r="L71">
        <f t="shared" si="19"/>
        <v>0.46141173239413841</v>
      </c>
      <c r="M71">
        <f t="shared" si="20"/>
        <v>1.8567058737562385</v>
      </c>
      <c r="N71">
        <f t="shared" si="21"/>
        <v>2.1672617529928755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11"/>
        <v>0.5181347150259068</v>
      </c>
      <c r="D72">
        <f t="shared" si="12"/>
        <v>0.51020408163265307</v>
      </c>
      <c r="E72">
        <f t="shared" si="13"/>
        <v>2.8338796658559762E-2</v>
      </c>
      <c r="F72">
        <f t="shared" si="14"/>
        <v>-0.23601564978322942</v>
      </c>
      <c r="G72">
        <v>0</v>
      </c>
      <c r="H72">
        <f t="shared" si="15"/>
        <v>0.26435444644178918</v>
      </c>
      <c r="I72">
        <f t="shared" si="16"/>
        <v>-1.0583343916682539</v>
      </c>
      <c r="J72">
        <f t="shared" si="17"/>
        <v>1.0583343916682539</v>
      </c>
      <c r="K72">
        <f t="shared" si="18"/>
        <v>0.50396850395275605</v>
      </c>
      <c r="L72">
        <f t="shared" si="19"/>
        <v>0.49603149604724417</v>
      </c>
      <c r="M72">
        <f t="shared" si="20"/>
        <v>1.9842509842514759</v>
      </c>
      <c r="N72">
        <f t="shared" si="21"/>
        <v>2.0160010160015238</v>
      </c>
    </row>
    <row r="73" spans="1:14" x14ac:dyDescent="0.25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11"/>
        <v>0.52910052910052918</v>
      </c>
      <c r="D73">
        <f t="shared" si="12"/>
        <v>0.5</v>
      </c>
      <c r="E73">
        <f t="shared" si="13"/>
        <v>2.9100529100529293E-2</v>
      </c>
      <c r="F73">
        <f t="shared" si="14"/>
        <v>-0.23544973544973535</v>
      </c>
      <c r="G73">
        <v>0</v>
      </c>
      <c r="H73">
        <f t="shared" si="15"/>
        <v>0.26455026455026459</v>
      </c>
      <c r="I73">
        <f t="shared" si="16"/>
        <v>-1.0599978800063603</v>
      </c>
      <c r="J73">
        <f t="shared" si="17"/>
        <v>1.0599978800063603</v>
      </c>
      <c r="K73">
        <f t="shared" si="18"/>
        <v>0.51456260722126923</v>
      </c>
      <c r="L73">
        <f t="shared" si="19"/>
        <v>0.48543739277873066</v>
      </c>
      <c r="M73">
        <f t="shared" si="20"/>
        <v>1.9433981132056606</v>
      </c>
      <c r="N73">
        <f t="shared" si="21"/>
        <v>2.0599978800063603</v>
      </c>
    </row>
    <row r="74" spans="1:14" x14ac:dyDescent="0.25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11"/>
        <v>0.64102564102564097</v>
      </c>
      <c r="D74">
        <f t="shared" si="12"/>
        <v>0.39215686274509809</v>
      </c>
      <c r="E74">
        <f t="shared" si="13"/>
        <v>3.3182503770738947E-2</v>
      </c>
      <c r="F74">
        <f t="shared" si="14"/>
        <v>-0.21820010055304184</v>
      </c>
      <c r="G74">
        <v>0</v>
      </c>
      <c r="H74">
        <f t="shared" si="15"/>
        <v>0.25138260432378079</v>
      </c>
      <c r="I74">
        <f t="shared" si="16"/>
        <v>-1.0733469768527293</v>
      </c>
      <c r="J74">
        <f t="shared" si="17"/>
        <v>1.0733469768527293</v>
      </c>
      <c r="K74">
        <f t="shared" si="18"/>
        <v>0.62458063039578859</v>
      </c>
      <c r="L74">
        <f t="shared" si="19"/>
        <v>0.37541936960421152</v>
      </c>
      <c r="M74">
        <f t="shared" si="20"/>
        <v>1.6010743070375286</v>
      </c>
      <c r="N74">
        <f t="shared" si="21"/>
        <v>2.6636878141217299</v>
      </c>
    </row>
    <row r="75" spans="1:14" x14ac:dyDescent="0.25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11"/>
        <v>0.60606060606060608</v>
      </c>
      <c r="D75">
        <f t="shared" si="12"/>
        <v>0.42553191489361702</v>
      </c>
      <c r="E75">
        <f t="shared" si="13"/>
        <v>3.1592520954223158E-2</v>
      </c>
      <c r="F75">
        <f t="shared" si="14"/>
        <v>-0.22630560928433263</v>
      </c>
      <c r="G75">
        <v>0</v>
      </c>
      <c r="H75">
        <f t="shared" si="15"/>
        <v>0.25789813023855579</v>
      </c>
      <c r="I75">
        <f t="shared" si="16"/>
        <v>-1.0675210253672478</v>
      </c>
      <c r="J75">
        <f t="shared" si="17"/>
        <v>1.0675210253672478</v>
      </c>
      <c r="K75">
        <f t="shared" si="18"/>
        <v>0.59035757177177173</v>
      </c>
      <c r="L75">
        <f t="shared" si="19"/>
        <v>0.40964242822822811</v>
      </c>
      <c r="M75">
        <f t="shared" si="20"/>
        <v>1.6938886664887112</v>
      </c>
      <c r="N75">
        <f t="shared" si="21"/>
        <v>2.4411533842457849</v>
      </c>
    </row>
    <row r="76" spans="1:14" x14ac:dyDescent="0.25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11"/>
        <v>0.63694267515923564</v>
      </c>
      <c r="D76">
        <f t="shared" si="12"/>
        <v>0.39215686274509809</v>
      </c>
      <c r="E76">
        <f t="shared" si="13"/>
        <v>2.9099537904333728E-2</v>
      </c>
      <c r="F76">
        <f t="shared" si="14"/>
        <v>-0.22068190333458226</v>
      </c>
      <c r="G76">
        <v>0</v>
      </c>
      <c r="H76">
        <f t="shared" si="15"/>
        <v>0.24978144123891596</v>
      </c>
      <c r="I76">
        <f t="shared" si="16"/>
        <v>-1.0638899909514294</v>
      </c>
      <c r="J76">
        <f t="shared" si="17"/>
        <v>1.0638899909514294</v>
      </c>
      <c r="K76">
        <f t="shared" si="18"/>
        <v>0.62250325815756336</v>
      </c>
      <c r="L76">
        <f t="shared" si="19"/>
        <v>0.37749674184243676</v>
      </c>
      <c r="M76">
        <f t="shared" si="20"/>
        <v>1.6064172948423148</v>
      </c>
      <c r="N76">
        <f t="shared" si="21"/>
        <v>2.6490294859747152</v>
      </c>
    </row>
    <row r="77" spans="1:14" x14ac:dyDescent="0.25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11"/>
        <v>0.85470085470085477</v>
      </c>
      <c r="D77">
        <f t="shared" si="12"/>
        <v>0.19762845849802374</v>
      </c>
      <c r="E77">
        <f t="shared" si="13"/>
        <v>5.2329313198878458E-2</v>
      </c>
      <c r="F77">
        <f t="shared" si="14"/>
        <v>-0.11658389919259482</v>
      </c>
      <c r="G77">
        <v>0</v>
      </c>
      <c r="H77">
        <f t="shared" si="15"/>
        <v>0.16891321239147331</v>
      </c>
      <c r="I77">
        <f t="shared" si="16"/>
        <v>-1.2036840965264344</v>
      </c>
      <c r="J77">
        <f t="shared" si="17"/>
        <v>1.2036840965264344</v>
      </c>
      <c r="K77">
        <f t="shared" si="18"/>
        <v>0.83013296570114525</v>
      </c>
      <c r="L77">
        <f t="shared" si="19"/>
        <v>0.16986703429885466</v>
      </c>
      <c r="M77">
        <f t="shared" si="20"/>
        <v>1.2046262964094938</v>
      </c>
      <c r="N77">
        <f t="shared" si="21"/>
        <v>5.886957431897323</v>
      </c>
    </row>
    <row r="78" spans="1:14" x14ac:dyDescent="0.25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11"/>
        <v>0.64102564102564097</v>
      </c>
      <c r="D78">
        <f t="shared" si="12"/>
        <v>0.38910505836575876</v>
      </c>
      <c r="E78">
        <f t="shared" si="13"/>
        <v>3.0130699391399673E-2</v>
      </c>
      <c r="F78">
        <f t="shared" si="14"/>
        <v>-0.2192956200738303</v>
      </c>
      <c r="G78">
        <v>0</v>
      </c>
      <c r="H78">
        <f t="shared" si="15"/>
        <v>0.24942631946522995</v>
      </c>
      <c r="I78">
        <f t="shared" si="16"/>
        <v>-1.066488459484171</v>
      </c>
      <c r="J78">
        <f t="shared" si="17"/>
        <v>1.066488459484171</v>
      </c>
      <c r="K78">
        <f t="shared" si="18"/>
        <v>0.62608252120942243</v>
      </c>
      <c r="L78">
        <f t="shared" si="19"/>
        <v>0.37391747879057763</v>
      </c>
      <c r="M78">
        <f t="shared" si="20"/>
        <v>1.5972335373111359</v>
      </c>
      <c r="N78">
        <f t="shared" si="21"/>
        <v>2.6743868813901486</v>
      </c>
    </row>
    <row r="79" spans="1:14" x14ac:dyDescent="0.25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11"/>
        <v>0.625</v>
      </c>
      <c r="D79">
        <f t="shared" si="12"/>
        <v>0.40485829959514169</v>
      </c>
      <c r="E79">
        <f t="shared" si="13"/>
        <v>2.9858299595141746E-2</v>
      </c>
      <c r="F79">
        <f t="shared" si="14"/>
        <v>-0.22317813765182182</v>
      </c>
      <c r="G79">
        <v>0</v>
      </c>
      <c r="H79">
        <f t="shared" si="15"/>
        <v>0.25303643724696356</v>
      </c>
      <c r="I79">
        <f t="shared" si="16"/>
        <v>-1.0647942749999</v>
      </c>
      <c r="J79">
        <f t="shared" si="17"/>
        <v>1.0647942749999</v>
      </c>
      <c r="K79">
        <f t="shared" si="18"/>
        <v>0.61017407982768768</v>
      </c>
      <c r="L79">
        <f t="shared" si="19"/>
        <v>0.38982592017231221</v>
      </c>
      <c r="M79">
        <f t="shared" si="20"/>
        <v>1.6388765649999402</v>
      </c>
      <c r="N79">
        <f t="shared" si="21"/>
        <v>2.5652475842498532</v>
      </c>
    </row>
    <row r="80" spans="1:14" x14ac:dyDescent="0.25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11"/>
        <v>0.68493150684931503</v>
      </c>
      <c r="D80">
        <f t="shared" si="12"/>
        <v>0.36900369003690037</v>
      </c>
      <c r="E80">
        <f t="shared" si="13"/>
        <v>5.3935196886215397E-2</v>
      </c>
      <c r="F80">
        <f t="shared" si="14"/>
        <v>-0.19880705656371633</v>
      </c>
      <c r="G80">
        <v>0</v>
      </c>
      <c r="H80">
        <f t="shared" si="15"/>
        <v>0.25274225344993173</v>
      </c>
      <c r="I80">
        <f t="shared" si="16"/>
        <v>-1.127516819152897</v>
      </c>
      <c r="J80">
        <f t="shared" si="17"/>
        <v>1.127516819152897</v>
      </c>
      <c r="K80">
        <f t="shared" si="18"/>
        <v>0.65847621604346485</v>
      </c>
      <c r="L80">
        <f t="shared" si="19"/>
        <v>0.34152378395653527</v>
      </c>
      <c r="M80">
        <f t="shared" si="20"/>
        <v>1.5186577368103327</v>
      </c>
      <c r="N80">
        <f t="shared" si="21"/>
        <v>2.9280537607514536</v>
      </c>
    </row>
    <row r="81" spans="1:14" x14ac:dyDescent="0.25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11"/>
        <v>0.54054054054054046</v>
      </c>
      <c r="D81">
        <f t="shared" si="12"/>
        <v>0.4854368932038835</v>
      </c>
      <c r="E81">
        <f t="shared" si="13"/>
        <v>2.5977433744424072E-2</v>
      </c>
      <c r="F81">
        <f t="shared" si="14"/>
        <v>-0.23642088690632379</v>
      </c>
      <c r="G81">
        <v>0</v>
      </c>
      <c r="H81">
        <f t="shared" si="15"/>
        <v>0.26239832065074781</v>
      </c>
      <c r="I81">
        <f t="shared" si="16"/>
        <v>-1.0535074339697479</v>
      </c>
      <c r="J81">
        <f t="shared" si="17"/>
        <v>1.0535074339697479</v>
      </c>
      <c r="K81">
        <f t="shared" si="18"/>
        <v>0.52757048568217679</v>
      </c>
      <c r="L81">
        <f t="shared" si="19"/>
        <v>0.47242951431782315</v>
      </c>
      <c r="M81">
        <f t="shared" si="20"/>
        <v>1.8954813188742858</v>
      </c>
      <c r="N81">
        <f t="shared" si="21"/>
        <v>2.1167178800079327</v>
      </c>
    </row>
    <row r="82" spans="1:14" x14ac:dyDescent="0.25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11"/>
        <v>0.41152263374485593</v>
      </c>
      <c r="D82">
        <f t="shared" si="12"/>
        <v>0.64102564102564097</v>
      </c>
      <c r="E82">
        <f t="shared" si="13"/>
        <v>5.2548274770496839E-2</v>
      </c>
      <c r="F82">
        <f t="shared" si="14"/>
        <v>-0.21124828532235951</v>
      </c>
      <c r="G82">
        <v>0</v>
      </c>
      <c r="H82">
        <f t="shared" si="15"/>
        <v>0.26379656009285635</v>
      </c>
      <c r="I82">
        <f t="shared" si="16"/>
        <v>-1.1174753906691852</v>
      </c>
      <c r="J82">
        <f t="shared" si="17"/>
        <v>1.1174753906691852</v>
      </c>
      <c r="K82">
        <f t="shared" si="18"/>
        <v>0.38491298028492388</v>
      </c>
      <c r="L82">
        <f t="shared" si="19"/>
        <v>0.61508701971507618</v>
      </c>
      <c r="M82">
        <f t="shared" si="20"/>
        <v>2.5979898086569349</v>
      </c>
      <c r="N82">
        <f t="shared" si="21"/>
        <v>1.6257862187747438</v>
      </c>
    </row>
    <row r="83" spans="1:14" x14ac:dyDescent="0.25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11"/>
        <v>0.35587188612099646</v>
      </c>
      <c r="D83">
        <f t="shared" si="12"/>
        <v>0.69930069930069938</v>
      </c>
      <c r="E83">
        <f t="shared" si="13"/>
        <v>5.5172585421695786E-2</v>
      </c>
      <c r="F83">
        <f t="shared" si="14"/>
        <v>-0.19368887340417595</v>
      </c>
      <c r="G83">
        <v>0</v>
      </c>
      <c r="H83">
        <f t="shared" si="15"/>
        <v>0.24886145882587168</v>
      </c>
      <c r="I83">
        <f t="shared" si="16"/>
        <v>-1.1335129463928684</v>
      </c>
      <c r="J83">
        <f t="shared" si="17"/>
        <v>1.1335129463928684</v>
      </c>
      <c r="K83">
        <f t="shared" si="18"/>
        <v>0.3276906711431663</v>
      </c>
      <c r="L83">
        <f t="shared" si="19"/>
        <v>0.6723093288568337</v>
      </c>
      <c r="M83">
        <f t="shared" si="20"/>
        <v>3.0516584329710912</v>
      </c>
      <c r="N83">
        <f t="shared" si="21"/>
        <v>1.4874105669489335</v>
      </c>
    </row>
    <row r="84" spans="1:14" x14ac:dyDescent="0.25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11"/>
        <v>0.46296296296296291</v>
      </c>
      <c r="D84">
        <f t="shared" si="12"/>
        <v>0.59171597633136097</v>
      </c>
      <c r="E84">
        <f t="shared" si="13"/>
        <v>5.4678939294323881E-2</v>
      </c>
      <c r="F84">
        <f t="shared" si="14"/>
        <v>-0.21926364234056539</v>
      </c>
      <c r="G84">
        <v>0</v>
      </c>
      <c r="H84">
        <f t="shared" si="15"/>
        <v>0.27394258163488933</v>
      </c>
      <c r="I84">
        <f t="shared" si="16"/>
        <v>-1.1177545850247397</v>
      </c>
      <c r="J84">
        <f t="shared" si="17"/>
        <v>1.1177545850247397</v>
      </c>
      <c r="K84">
        <f t="shared" si="18"/>
        <v>0.43542716990170555</v>
      </c>
      <c r="L84">
        <f t="shared" si="19"/>
        <v>0.56457283009829429</v>
      </c>
      <c r="M84">
        <f t="shared" si="20"/>
        <v>2.2965953186286989</v>
      </c>
      <c r="N84">
        <f t="shared" si="21"/>
        <v>1.7712506636670706</v>
      </c>
    </row>
    <row r="85" spans="1:14" x14ac:dyDescent="0.25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11"/>
        <v>0.61349693251533743</v>
      </c>
      <c r="D85">
        <f t="shared" si="12"/>
        <v>0.4329004329004329</v>
      </c>
      <c r="E85">
        <f t="shared" si="13"/>
        <v>4.6397365415770331E-2</v>
      </c>
      <c r="F85">
        <f t="shared" si="14"/>
        <v>-0.21918572225320698</v>
      </c>
      <c r="G85">
        <v>0</v>
      </c>
      <c r="H85">
        <f t="shared" si="15"/>
        <v>0.26558308766897726</v>
      </c>
      <c r="I85">
        <f t="shared" si="16"/>
        <v>-1.1007636444730438</v>
      </c>
      <c r="J85">
        <f t="shared" si="17"/>
        <v>1.1007636444730438</v>
      </c>
      <c r="K85">
        <f t="shared" si="18"/>
        <v>0.59049965325940701</v>
      </c>
      <c r="L85">
        <f t="shared" si="19"/>
        <v>0.4095003467405931</v>
      </c>
      <c r="M85">
        <f t="shared" si="20"/>
        <v>1.6934810960180178</v>
      </c>
      <c r="N85">
        <f t="shared" si="21"/>
        <v>2.442000374259687</v>
      </c>
    </row>
    <row r="86" spans="1:14" x14ac:dyDescent="0.25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11"/>
        <v>0.69930069930069938</v>
      </c>
      <c r="D86">
        <f t="shared" si="12"/>
        <v>0.3401360544217687</v>
      </c>
      <c r="E86">
        <f t="shared" si="13"/>
        <v>3.9436753722468021E-2</v>
      </c>
      <c r="F86">
        <f t="shared" si="14"/>
        <v>-0.19842062699205554</v>
      </c>
      <c r="G86">
        <v>0</v>
      </c>
      <c r="H86">
        <f t="shared" si="15"/>
        <v>0.23785738071452359</v>
      </c>
      <c r="I86">
        <f t="shared" si="16"/>
        <v>-1.0948759274783448</v>
      </c>
      <c r="J86">
        <f t="shared" si="17"/>
        <v>1.0948759274783448</v>
      </c>
      <c r="K86">
        <f t="shared" si="18"/>
        <v>0.67990364324342045</v>
      </c>
      <c r="L86">
        <f t="shared" si="19"/>
        <v>0.3200963567565796</v>
      </c>
      <c r="M86">
        <f t="shared" si="20"/>
        <v>1.4707966488156881</v>
      </c>
      <c r="N86">
        <f t="shared" si="21"/>
        <v>3.1240592993079885</v>
      </c>
    </row>
    <row r="87" spans="1:14" x14ac:dyDescent="0.25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11"/>
        <v>0.7142857142857143</v>
      </c>
      <c r="D87">
        <f t="shared" si="12"/>
        <v>0.32154340836012862</v>
      </c>
      <c r="E87">
        <f t="shared" si="13"/>
        <v>3.5829122645842926E-2</v>
      </c>
      <c r="F87">
        <f t="shared" si="14"/>
        <v>-0.19384474046853462</v>
      </c>
      <c r="G87">
        <v>0</v>
      </c>
      <c r="H87">
        <f t="shared" si="15"/>
        <v>0.2296738631143776</v>
      </c>
      <c r="I87">
        <f t="shared" si="16"/>
        <v>-1.0885008604602704</v>
      </c>
      <c r="J87">
        <f t="shared" si="17"/>
        <v>1.0885008604602704</v>
      </c>
      <c r="K87">
        <f t="shared" si="18"/>
        <v>0.69666975074358573</v>
      </c>
      <c r="L87">
        <f t="shared" si="19"/>
        <v>0.30333024925641411</v>
      </c>
      <c r="M87">
        <f t="shared" si="20"/>
        <v>1.4354003441841086</v>
      </c>
      <c r="N87">
        <f t="shared" si="21"/>
        <v>3.2967368155711703</v>
      </c>
    </row>
    <row r="88" spans="1:14" x14ac:dyDescent="0.25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11"/>
        <v>0.49504950495049505</v>
      </c>
      <c r="D88">
        <f t="shared" si="12"/>
        <v>0.53191489361702127</v>
      </c>
      <c r="E88">
        <f t="shared" si="13"/>
        <v>2.6964398567516312E-2</v>
      </c>
      <c r="F88">
        <f t="shared" si="14"/>
        <v>-0.23635980619338537</v>
      </c>
      <c r="G88">
        <v>0</v>
      </c>
      <c r="H88">
        <f t="shared" si="15"/>
        <v>0.26332420476090163</v>
      </c>
      <c r="I88">
        <f t="shared" si="16"/>
        <v>-1.0555008273018724</v>
      </c>
      <c r="J88">
        <f t="shared" si="17"/>
        <v>1.0555008273018724</v>
      </c>
      <c r="K88">
        <f t="shared" si="18"/>
        <v>0.48155387561543506</v>
      </c>
      <c r="L88">
        <f t="shared" si="19"/>
        <v>0.51844612438456505</v>
      </c>
      <c r="M88">
        <f t="shared" si="20"/>
        <v>2.0766108438479098</v>
      </c>
      <c r="N88">
        <f t="shared" si="21"/>
        <v>1.9288407280256479</v>
      </c>
    </row>
    <row r="89" spans="1:14" x14ac:dyDescent="0.25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11"/>
        <v>0.5</v>
      </c>
      <c r="D89">
        <f t="shared" si="12"/>
        <v>0.52910052910052918</v>
      </c>
      <c r="E89">
        <f t="shared" si="13"/>
        <v>2.9100529100529293E-2</v>
      </c>
      <c r="F89">
        <f t="shared" si="14"/>
        <v>-0.23544973544973535</v>
      </c>
      <c r="G89">
        <v>0</v>
      </c>
      <c r="H89">
        <f t="shared" si="15"/>
        <v>0.26455026455026459</v>
      </c>
      <c r="I89">
        <f t="shared" si="16"/>
        <v>-1.0599978800063603</v>
      </c>
      <c r="J89">
        <f t="shared" si="17"/>
        <v>1.0599978800063603</v>
      </c>
      <c r="K89">
        <f t="shared" si="18"/>
        <v>0.48543739277873066</v>
      </c>
      <c r="L89">
        <f t="shared" si="19"/>
        <v>0.51456260722126923</v>
      </c>
      <c r="M89">
        <f t="shared" si="20"/>
        <v>2.0599978800063603</v>
      </c>
      <c r="N89">
        <f t="shared" si="21"/>
        <v>1.9433981132056606</v>
      </c>
    </row>
    <row r="90" spans="1:14" x14ac:dyDescent="0.25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11"/>
        <v>0.54644808743169393</v>
      </c>
      <c r="D90">
        <f t="shared" si="12"/>
        <v>0.48780487804878053</v>
      </c>
      <c r="E90">
        <f t="shared" si="13"/>
        <v>3.4252965480474407E-2</v>
      </c>
      <c r="F90">
        <f t="shared" si="14"/>
        <v>-0.23230707716913246</v>
      </c>
      <c r="G90">
        <v>0</v>
      </c>
      <c r="H90">
        <f t="shared" si="15"/>
        <v>0.26656004264960681</v>
      </c>
      <c r="I90">
        <f t="shared" si="16"/>
        <v>-1.0711894933108055</v>
      </c>
      <c r="J90">
        <f t="shared" si="17"/>
        <v>1.0711894933108055</v>
      </c>
      <c r="K90">
        <f t="shared" si="18"/>
        <v>0.52935616627105819</v>
      </c>
      <c r="L90">
        <f t="shared" si="19"/>
        <v>0.47064383372894186</v>
      </c>
      <c r="M90">
        <f t="shared" si="20"/>
        <v>1.8890872794479689</v>
      </c>
      <c r="N90">
        <f t="shared" si="21"/>
        <v>2.1247489679763456</v>
      </c>
    </row>
    <row r="91" spans="1:14" x14ac:dyDescent="0.25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11"/>
        <v>0.46948356807511737</v>
      </c>
      <c r="D91">
        <f t="shared" si="12"/>
        <v>0.56497175141242939</v>
      </c>
      <c r="E91">
        <f t="shared" si="13"/>
        <v>3.4455319487546765E-2</v>
      </c>
      <c r="F91">
        <f t="shared" si="14"/>
        <v>-0.23078963422720888</v>
      </c>
      <c r="G91">
        <v>0</v>
      </c>
      <c r="H91">
        <f t="shared" si="15"/>
        <v>0.26524495371475559</v>
      </c>
      <c r="I91">
        <f t="shared" si="16"/>
        <v>-1.0720509244860594</v>
      </c>
      <c r="J91">
        <f t="shared" si="17"/>
        <v>1.0720509244860594</v>
      </c>
      <c r="K91">
        <f t="shared" si="18"/>
        <v>0.45219863720922326</v>
      </c>
      <c r="L91">
        <f t="shared" si="19"/>
        <v>0.54780136279077696</v>
      </c>
      <c r="M91">
        <f t="shared" si="20"/>
        <v>2.2114175446692466</v>
      </c>
      <c r="N91">
        <f t="shared" si="21"/>
        <v>1.8254792118542653</v>
      </c>
    </row>
    <row r="92" spans="1:14" x14ac:dyDescent="0.25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11"/>
        <v>0.51020408163265307</v>
      </c>
      <c r="D92">
        <f t="shared" si="12"/>
        <v>0.5181347150259068</v>
      </c>
      <c r="E92">
        <f t="shared" si="13"/>
        <v>2.8338796658559762E-2</v>
      </c>
      <c r="F92">
        <f t="shared" si="14"/>
        <v>-0.23601564978322942</v>
      </c>
      <c r="G92">
        <v>0</v>
      </c>
      <c r="H92">
        <f t="shared" si="15"/>
        <v>0.26435444644178918</v>
      </c>
      <c r="I92">
        <f t="shared" si="16"/>
        <v>-1.0583343916682539</v>
      </c>
      <c r="J92">
        <f t="shared" si="17"/>
        <v>1.0583343916682539</v>
      </c>
      <c r="K92">
        <f t="shared" si="18"/>
        <v>0.49603149604724417</v>
      </c>
      <c r="L92">
        <f t="shared" si="19"/>
        <v>0.50396850395275605</v>
      </c>
      <c r="M92">
        <f t="shared" si="20"/>
        <v>2.0160010160015238</v>
      </c>
      <c r="N92">
        <f t="shared" si="21"/>
        <v>1.9842509842514759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11"/>
        <v>0.625</v>
      </c>
      <c r="D94">
        <f t="shared" si="12"/>
        <v>0.4098360655737705</v>
      </c>
      <c r="E94">
        <f t="shared" si="13"/>
        <v>3.4836065573770503E-2</v>
      </c>
      <c r="F94">
        <f t="shared" si="14"/>
        <v>-0.22131147540983609</v>
      </c>
      <c r="G94">
        <v>0</v>
      </c>
      <c r="H94">
        <f t="shared" si="15"/>
        <v>0.25614754098360659</v>
      </c>
      <c r="I94">
        <f t="shared" si="16"/>
        <v>-1.075828707279838</v>
      </c>
      <c r="J94">
        <f t="shared" si="17"/>
        <v>1.075828707279838</v>
      </c>
      <c r="K94">
        <f t="shared" si="18"/>
        <v>0.60771904394073795</v>
      </c>
      <c r="L94">
        <f t="shared" si="19"/>
        <v>0.39228095605926194</v>
      </c>
      <c r="M94">
        <f t="shared" si="20"/>
        <v>1.6454972243679031</v>
      </c>
      <c r="N94">
        <f t="shared" si="21"/>
        <v>2.5491933384829668</v>
      </c>
    </row>
    <row r="95" spans="1:14" x14ac:dyDescent="0.25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11"/>
        <v>0.61349693251533743</v>
      </c>
      <c r="D95">
        <f t="shared" si="12"/>
        <v>0.42194092827004215</v>
      </c>
      <c r="E95">
        <f t="shared" si="13"/>
        <v>3.5437860785379582E-2</v>
      </c>
      <c r="F95">
        <f t="shared" si="14"/>
        <v>-0.22342160441096537</v>
      </c>
      <c r="G95">
        <v>0</v>
      </c>
      <c r="H95">
        <f t="shared" si="15"/>
        <v>0.2588594651963449</v>
      </c>
      <c r="I95">
        <f t="shared" si="16"/>
        <v>-1.0763894728677108</v>
      </c>
      <c r="J95">
        <f t="shared" si="17"/>
        <v>1.0763894728677108</v>
      </c>
      <c r="K95">
        <f t="shared" si="18"/>
        <v>0.59590303509172793</v>
      </c>
      <c r="L95">
        <f t="shared" si="19"/>
        <v>0.40409696490827207</v>
      </c>
      <c r="M95">
        <f t="shared" si="20"/>
        <v>1.6781253679066579</v>
      </c>
      <c r="N95">
        <f t="shared" si="21"/>
        <v>2.4746535778287639</v>
      </c>
    </row>
    <row r="96" spans="1:14" x14ac:dyDescent="0.25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11"/>
        <v>0.49019607843137253</v>
      </c>
      <c r="D96">
        <f t="shared" si="12"/>
        <v>0.54644808743169393</v>
      </c>
      <c r="E96">
        <f t="shared" si="13"/>
        <v>3.6644165863066513E-2</v>
      </c>
      <c r="F96">
        <f t="shared" si="14"/>
        <v>-0.23122254366227368</v>
      </c>
      <c r="G96">
        <v>0</v>
      </c>
      <c r="H96">
        <f t="shared" si="15"/>
        <v>0.26786670952534014</v>
      </c>
      <c r="I96">
        <f t="shared" si="16"/>
        <v>-1.0763271222740438</v>
      </c>
      <c r="J96">
        <f t="shared" si="17"/>
        <v>1.0763271222740438</v>
      </c>
      <c r="K96">
        <f t="shared" si="18"/>
        <v>0.47183605689026059</v>
      </c>
      <c r="L96">
        <f t="shared" si="19"/>
        <v>0.52816394310973935</v>
      </c>
      <c r="M96">
        <f t="shared" si="20"/>
        <v>2.1193802071650061</v>
      </c>
      <c r="N96">
        <f t="shared" si="21"/>
        <v>1.8933515114874566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11"/>
        <v>0.51546391752577325</v>
      </c>
      <c r="D97">
        <f t="shared" si="12"/>
        <v>0.52356020942408377</v>
      </c>
      <c r="E97">
        <f t="shared" si="13"/>
        <v>3.9024126949857019E-2</v>
      </c>
      <c r="F97">
        <f t="shared" si="14"/>
        <v>-0.23085226966049555</v>
      </c>
      <c r="G97">
        <v>0</v>
      </c>
      <c r="H97">
        <f t="shared" si="15"/>
        <v>0.26987639661035251</v>
      </c>
      <c r="I97">
        <f t="shared" si="16"/>
        <v>-1.0812232527259167</v>
      </c>
      <c r="J97">
        <f t="shared" si="17"/>
        <v>1.0812232527259167</v>
      </c>
      <c r="K97">
        <f t="shared" si="18"/>
        <v>0.49594567939163919</v>
      </c>
      <c r="L97">
        <f t="shared" si="19"/>
        <v>0.50405432060836108</v>
      </c>
      <c r="M97">
        <f t="shared" si="20"/>
        <v>2.0163498575623611</v>
      </c>
      <c r="N97">
        <f t="shared" si="21"/>
        <v>1.9839131599805839</v>
      </c>
    </row>
    <row r="98" spans="1:14" x14ac:dyDescent="0.25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11"/>
        <v>0.5617977528089888</v>
      </c>
      <c r="D98">
        <f t="shared" si="12"/>
        <v>0.4854368932038835</v>
      </c>
      <c r="E98">
        <f t="shared" si="13"/>
        <v>4.7234646012872306E-2</v>
      </c>
      <c r="F98">
        <f t="shared" si="14"/>
        <v>-0.22548270971964657</v>
      </c>
      <c r="G98">
        <v>0</v>
      </c>
      <c r="H98">
        <f t="shared" si="15"/>
        <v>0.27271735573251882</v>
      </c>
      <c r="I98">
        <f t="shared" si="16"/>
        <v>-1.0997646755364592</v>
      </c>
      <c r="J98">
        <f t="shared" si="17"/>
        <v>1.0997646755364592</v>
      </c>
      <c r="K98">
        <f t="shared" si="18"/>
        <v>0.53826630809448417</v>
      </c>
      <c r="L98">
        <f t="shared" si="19"/>
        <v>0.46173369190551583</v>
      </c>
      <c r="M98">
        <f t="shared" si="20"/>
        <v>1.8578164469184384</v>
      </c>
      <c r="N98">
        <f t="shared" si="21"/>
        <v>2.1657505560686463</v>
      </c>
    </row>
    <row r="99" spans="1:14" x14ac:dyDescent="0.25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11"/>
        <v>0.52631578947368418</v>
      </c>
      <c r="D99">
        <f t="shared" si="12"/>
        <v>0.51282051282051289</v>
      </c>
      <c r="E99">
        <f t="shared" si="13"/>
        <v>3.9136302294197067E-2</v>
      </c>
      <c r="F99">
        <f t="shared" si="14"/>
        <v>-0.23076923076923073</v>
      </c>
      <c r="G99">
        <v>0</v>
      </c>
      <c r="H99">
        <f t="shared" si="15"/>
        <v>0.26990553306342779</v>
      </c>
      <c r="I99">
        <f t="shared" si="16"/>
        <v>-1.0814761408717504</v>
      </c>
      <c r="J99">
        <f t="shared" si="17"/>
        <v>1.0814761408717504</v>
      </c>
      <c r="K99">
        <f t="shared" si="18"/>
        <v>0.50675799109307063</v>
      </c>
      <c r="L99">
        <f t="shared" si="19"/>
        <v>0.49324200890692937</v>
      </c>
      <c r="M99">
        <f t="shared" si="20"/>
        <v>1.9733285267845753</v>
      </c>
      <c r="N99">
        <f t="shared" si="21"/>
        <v>2.0274023338281628</v>
      </c>
    </row>
    <row r="100" spans="1:14" x14ac:dyDescent="0.25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11"/>
        <v>0.63291139240506322</v>
      </c>
      <c r="D100">
        <f t="shared" si="12"/>
        <v>0.42194092827004215</v>
      </c>
      <c r="E100">
        <f t="shared" si="13"/>
        <v>5.4852320675105481E-2</v>
      </c>
      <c r="F100">
        <f t="shared" si="14"/>
        <v>-0.21219889974897188</v>
      </c>
      <c r="G100">
        <v>0</v>
      </c>
      <c r="H100">
        <f t="shared" si="15"/>
        <v>0.26705122042407731</v>
      </c>
      <c r="I100">
        <f t="shared" si="16"/>
        <v>-1.1218265642117569</v>
      </c>
      <c r="J100">
        <f t="shared" si="17"/>
        <v>1.1218265642117569</v>
      </c>
      <c r="K100">
        <f t="shared" si="18"/>
        <v>0.60581849630042783</v>
      </c>
      <c r="L100">
        <f t="shared" si="19"/>
        <v>0.39418150369957228</v>
      </c>
      <c r="M100">
        <f t="shared" si="20"/>
        <v>1.6506594072428187</v>
      </c>
      <c r="N100">
        <f t="shared" si="21"/>
        <v>2.5369023929701071</v>
      </c>
    </row>
    <row r="101" spans="1:14" x14ac:dyDescent="0.25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11"/>
        <v>0.5988023952095809</v>
      </c>
      <c r="D101">
        <f t="shared" si="12"/>
        <v>0.45454545454545453</v>
      </c>
      <c r="E101">
        <f t="shared" si="13"/>
        <v>5.3347849755035481E-2</v>
      </c>
      <c r="F101">
        <f t="shared" si="14"/>
        <v>-0.21883505715841034</v>
      </c>
      <c r="G101">
        <v>0</v>
      </c>
      <c r="H101">
        <f t="shared" si="15"/>
        <v>0.27218290691344588</v>
      </c>
      <c r="I101">
        <f t="shared" si="16"/>
        <v>-1.1152493418636766</v>
      </c>
      <c r="J101">
        <f t="shared" si="17"/>
        <v>1.1152493418636766</v>
      </c>
      <c r="K101">
        <f t="shared" si="18"/>
        <v>0.57233873422944193</v>
      </c>
      <c r="L101">
        <f t="shared" si="19"/>
        <v>0.42766126577055791</v>
      </c>
      <c r="M101">
        <f t="shared" si="20"/>
        <v>1.7472170590486633</v>
      </c>
      <c r="N101">
        <f t="shared" si="21"/>
        <v>2.3382992102364124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11"/>
        <v>0.54945054945054939</v>
      </c>
      <c r="D102">
        <f t="shared" si="12"/>
        <v>0.49751243781094534</v>
      </c>
      <c r="E102">
        <f t="shared" si="13"/>
        <v>4.6962987261494726E-2</v>
      </c>
      <c r="F102">
        <f t="shared" si="14"/>
        <v>-0.22639549505221146</v>
      </c>
      <c r="G102">
        <v>0</v>
      </c>
      <c r="H102">
        <f t="shared" si="15"/>
        <v>0.27335848231370619</v>
      </c>
      <c r="I102">
        <f t="shared" si="16"/>
        <v>-1.0988347541611645</v>
      </c>
      <c r="J102">
        <f t="shared" si="17"/>
        <v>1.0988347541611645</v>
      </c>
      <c r="K102">
        <f t="shared" si="18"/>
        <v>0.52602661370380788</v>
      </c>
      <c r="L102">
        <f t="shared" si="19"/>
        <v>0.47397338629619207</v>
      </c>
      <c r="M102">
        <f t="shared" si="20"/>
        <v>1.9010444984121553</v>
      </c>
      <c r="N102">
        <f t="shared" si="21"/>
        <v>2.109823101702776</v>
      </c>
    </row>
    <row r="103" spans="1:14" x14ac:dyDescent="0.25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11"/>
        <v>0.56818181818181823</v>
      </c>
      <c r="D103">
        <f t="shared" si="12"/>
        <v>0.4854368932038835</v>
      </c>
      <c r="E103">
        <f t="shared" si="13"/>
        <v>5.3618711385701623E-2</v>
      </c>
      <c r="F103">
        <f t="shared" si="14"/>
        <v>-0.222197705207414</v>
      </c>
      <c r="G103">
        <v>0</v>
      </c>
      <c r="H103">
        <f t="shared" si="15"/>
        <v>0.27581641659311568</v>
      </c>
      <c r="I103">
        <f t="shared" si="16"/>
        <v>-1.1141412945539659</v>
      </c>
      <c r="J103">
        <f t="shared" si="17"/>
        <v>1.1141412945539659</v>
      </c>
      <c r="K103">
        <f t="shared" si="18"/>
        <v>0.54149257702441678</v>
      </c>
      <c r="L103">
        <f t="shared" si="19"/>
        <v>0.45850742297558345</v>
      </c>
      <c r="M103">
        <f t="shared" si="20"/>
        <v>1.8467473838610133</v>
      </c>
      <c r="N103">
        <f t="shared" si="21"/>
        <v>2.1809897722272038</v>
      </c>
    </row>
    <row r="104" spans="1:14" x14ac:dyDescent="0.25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11"/>
        <v>0.5988023952095809</v>
      </c>
      <c r="D104">
        <f t="shared" si="12"/>
        <v>0.45248868778280543</v>
      </c>
      <c r="E104">
        <f t="shared" si="13"/>
        <v>5.1291082992386272E-2</v>
      </c>
      <c r="F104">
        <f t="shared" si="14"/>
        <v>-0.2196602270571979</v>
      </c>
      <c r="G104">
        <v>0</v>
      </c>
      <c r="H104">
        <f t="shared" si="15"/>
        <v>0.27095131004958412</v>
      </c>
      <c r="I104">
        <f t="shared" si="16"/>
        <v>-1.1106313123300473</v>
      </c>
      <c r="J104">
        <f t="shared" si="17"/>
        <v>1.1106313123300473</v>
      </c>
      <c r="K104">
        <f t="shared" si="18"/>
        <v>0.57335406498894548</v>
      </c>
      <c r="L104">
        <f t="shared" si="19"/>
        <v>0.42664593501105469</v>
      </c>
      <c r="M104">
        <f t="shared" si="20"/>
        <v>1.7441229792611315</v>
      </c>
      <c r="N104">
        <f t="shared" si="21"/>
        <v>2.343863887919357</v>
      </c>
    </row>
    <row r="105" spans="1:14" x14ac:dyDescent="0.25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11"/>
        <v>0.6211180124223602</v>
      </c>
      <c r="D105">
        <f t="shared" si="12"/>
        <v>0.43103448275862072</v>
      </c>
      <c r="E105">
        <f t="shared" si="13"/>
        <v>5.2152495180980862E-2</v>
      </c>
      <c r="F105">
        <f t="shared" si="14"/>
        <v>-0.2155707860355538</v>
      </c>
      <c r="G105">
        <v>0</v>
      </c>
      <c r="H105">
        <f t="shared" si="15"/>
        <v>0.2677232812165346</v>
      </c>
      <c r="I105">
        <f t="shared" si="16"/>
        <v>-1.1144179967299825</v>
      </c>
      <c r="J105">
        <f t="shared" si="17"/>
        <v>1.1144179967299825</v>
      </c>
      <c r="K105">
        <f t="shared" si="18"/>
        <v>0.5953107451169265</v>
      </c>
      <c r="L105">
        <f t="shared" si="19"/>
        <v>0.40468925488307361</v>
      </c>
      <c r="M105">
        <f t="shared" si="20"/>
        <v>1.6797949780052894</v>
      </c>
      <c r="N105">
        <f t="shared" si="21"/>
        <v>2.471031755683577</v>
      </c>
    </row>
    <row r="106" spans="1:14" x14ac:dyDescent="0.25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11"/>
        <v>0.6097560975609756</v>
      </c>
      <c r="D106">
        <f t="shared" si="12"/>
        <v>0.44247787610619471</v>
      </c>
      <c r="E106">
        <f t="shared" si="13"/>
        <v>5.2233973667170197E-2</v>
      </c>
      <c r="F106">
        <f t="shared" si="14"/>
        <v>-0.21756960932441194</v>
      </c>
      <c r="G106">
        <v>0</v>
      </c>
      <c r="H106">
        <f t="shared" si="15"/>
        <v>0.26980358299158214</v>
      </c>
      <c r="I106">
        <f t="shared" si="16"/>
        <v>-1.1135885079684347</v>
      </c>
      <c r="J106">
        <f t="shared" si="17"/>
        <v>1.1135885079684347</v>
      </c>
      <c r="K106">
        <f t="shared" si="18"/>
        <v>0.58387455995847437</v>
      </c>
      <c r="L106">
        <f t="shared" si="19"/>
        <v>0.41612544004152574</v>
      </c>
      <c r="M106">
        <f t="shared" si="20"/>
        <v>1.7126966450997982</v>
      </c>
      <c r="N106">
        <f t="shared" si="21"/>
        <v>2.4031215200402278</v>
      </c>
    </row>
    <row r="107" spans="1:14" x14ac:dyDescent="0.25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11"/>
        <v>0.71942446043165476</v>
      </c>
      <c r="D107">
        <f t="shared" si="12"/>
        <v>0.3401360544217687</v>
      </c>
      <c r="E107">
        <f t="shared" si="13"/>
        <v>5.9560514853423507E-2</v>
      </c>
      <c r="F107">
        <f t="shared" si="14"/>
        <v>-0.18514168257230934</v>
      </c>
      <c r="G107">
        <v>0</v>
      </c>
      <c r="H107">
        <f t="shared" si="15"/>
        <v>0.2447021974257329</v>
      </c>
      <c r="I107">
        <f t="shared" si="16"/>
        <v>-1.1496531444875837</v>
      </c>
      <c r="J107">
        <f t="shared" si="17"/>
        <v>1.1496531444875837</v>
      </c>
      <c r="K107">
        <f t="shared" si="18"/>
        <v>0.69043382637464168</v>
      </c>
      <c r="L107">
        <f t="shared" si="19"/>
        <v>0.30956617362535821</v>
      </c>
      <c r="M107">
        <f t="shared" si="20"/>
        <v>1.4483647263501573</v>
      </c>
      <c r="N107">
        <f t="shared" si="21"/>
        <v>3.2303271003059124</v>
      </c>
    </row>
    <row r="108" spans="1:14" x14ac:dyDescent="0.25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11"/>
        <v>0.60606060606060608</v>
      </c>
      <c r="D108">
        <f t="shared" si="12"/>
        <v>0.44444444444444442</v>
      </c>
      <c r="E108">
        <f t="shared" si="13"/>
        <v>5.0505050505050608E-2</v>
      </c>
      <c r="F108">
        <f t="shared" si="14"/>
        <v>-0.21885521885521875</v>
      </c>
      <c r="G108">
        <v>0</v>
      </c>
      <c r="H108">
        <f t="shared" si="15"/>
        <v>0.26936026936026936</v>
      </c>
      <c r="I108">
        <f t="shared" si="16"/>
        <v>-1.1094003924504585</v>
      </c>
      <c r="J108">
        <f t="shared" si="17"/>
        <v>1.1094003924504585</v>
      </c>
      <c r="K108">
        <f t="shared" si="18"/>
        <v>0.58102030189000442</v>
      </c>
      <c r="L108">
        <f t="shared" si="19"/>
        <v>0.41897969810999541</v>
      </c>
      <c r="M108">
        <f t="shared" si="20"/>
        <v>1.7211102550927979</v>
      </c>
      <c r="N108">
        <f t="shared" si="21"/>
        <v>2.3867504905630734</v>
      </c>
    </row>
    <row r="109" spans="1:14" x14ac:dyDescent="0.25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11"/>
        <v>0.54644808743169393</v>
      </c>
      <c r="D109">
        <f t="shared" si="12"/>
        <v>0.50251256281407031</v>
      </c>
      <c r="E109">
        <f t="shared" si="13"/>
        <v>4.8960650245764237E-2</v>
      </c>
      <c r="F109">
        <f t="shared" si="14"/>
        <v>-0.22563637861438346</v>
      </c>
      <c r="G109">
        <v>0</v>
      </c>
      <c r="H109">
        <f t="shared" si="15"/>
        <v>0.2745970288601477</v>
      </c>
      <c r="I109">
        <f t="shared" si="16"/>
        <v>-1.103172320535825</v>
      </c>
      <c r="J109">
        <f t="shared" si="17"/>
        <v>1.103172320535825</v>
      </c>
      <c r="K109">
        <f t="shared" si="18"/>
        <v>0.52202065134820208</v>
      </c>
      <c r="L109">
        <f t="shared" si="19"/>
        <v>0.47797934865179792</v>
      </c>
      <c r="M109">
        <f t="shared" si="20"/>
        <v>1.9156330260447352</v>
      </c>
      <c r="N109">
        <f t="shared" si="21"/>
        <v>2.092140597330467</v>
      </c>
    </row>
    <row r="110" spans="1:14" x14ac:dyDescent="0.25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11"/>
        <v>0.52631578947368418</v>
      </c>
      <c r="D110">
        <f t="shared" si="12"/>
        <v>0.50251256281407031</v>
      </c>
      <c r="E110">
        <f t="shared" si="13"/>
        <v>2.8828352287754377E-2</v>
      </c>
      <c r="F110">
        <f t="shared" si="14"/>
        <v>-0.23565194393017741</v>
      </c>
      <c r="G110">
        <v>0</v>
      </c>
      <c r="H110">
        <f t="shared" si="15"/>
        <v>0.26448029621793173</v>
      </c>
      <c r="I110">
        <f t="shared" si="16"/>
        <v>-1.0594028769395465</v>
      </c>
      <c r="J110">
        <f t="shared" si="17"/>
        <v>1.0594028769395465</v>
      </c>
      <c r="K110">
        <f t="shared" si="18"/>
        <v>0.51191151829848447</v>
      </c>
      <c r="L110">
        <f t="shared" si="19"/>
        <v>0.48808848170151553</v>
      </c>
      <c r="M110">
        <f t="shared" si="20"/>
        <v>1.9534625892455926</v>
      </c>
      <c r="N110">
        <f t="shared" si="21"/>
        <v>2.0488088481701512</v>
      </c>
    </row>
    <row r="111" spans="1:14" x14ac:dyDescent="0.25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11"/>
        <v>0.5780346820809249</v>
      </c>
      <c r="D111">
        <f t="shared" si="12"/>
        <v>0.4587155963302752</v>
      </c>
      <c r="E111">
        <f t="shared" si="13"/>
        <v>3.6750278411200155E-2</v>
      </c>
      <c r="F111">
        <f t="shared" si="14"/>
        <v>-0.22840324547913238</v>
      </c>
      <c r="G111">
        <v>0</v>
      </c>
      <c r="H111">
        <f t="shared" si="15"/>
        <v>0.26515352389033253</v>
      </c>
      <c r="I111">
        <f t="shared" si="16"/>
        <v>-1.0774510935845933</v>
      </c>
      <c r="J111">
        <f t="shared" si="17"/>
        <v>1.0774510935845933</v>
      </c>
      <c r="K111">
        <f t="shared" si="18"/>
        <v>0.55974139552495883</v>
      </c>
      <c r="L111">
        <f t="shared" si="19"/>
        <v>0.44025860447504123</v>
      </c>
      <c r="M111">
        <f t="shared" si="20"/>
        <v>1.786539298316753</v>
      </c>
      <c r="N111">
        <f t="shared" si="21"/>
        <v>2.2713922904298198</v>
      </c>
    </row>
    <row r="112" spans="1:14" x14ac:dyDescent="0.25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11"/>
        <v>0.46511627906976744</v>
      </c>
      <c r="D112">
        <f t="shared" si="12"/>
        <v>0.5714285714285714</v>
      </c>
      <c r="E112">
        <f t="shared" si="13"/>
        <v>3.6544850498338777E-2</v>
      </c>
      <c r="F112">
        <f t="shared" si="14"/>
        <v>-0.22923588039867115</v>
      </c>
      <c r="G112">
        <v>0</v>
      </c>
      <c r="H112">
        <f t="shared" si="15"/>
        <v>0.26578073089700993</v>
      </c>
      <c r="I112">
        <f t="shared" si="16"/>
        <v>-1.0767638041163308</v>
      </c>
      <c r="J112">
        <f t="shared" si="17"/>
        <v>1.0767638041163308</v>
      </c>
      <c r="K112">
        <f t="shared" si="18"/>
        <v>0.44677195262583885</v>
      </c>
      <c r="L112">
        <f t="shared" si="19"/>
        <v>0.5532280473741612</v>
      </c>
      <c r="M112">
        <f t="shared" si="20"/>
        <v>2.2382783747337802</v>
      </c>
      <c r="N112">
        <f t="shared" si="21"/>
        <v>1.8075728530872484</v>
      </c>
    </row>
    <row r="113" spans="1:14" x14ac:dyDescent="0.25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11"/>
        <v>0.4854368932038835</v>
      </c>
      <c r="D113">
        <f t="shared" si="12"/>
        <v>0.54347826086956519</v>
      </c>
      <c r="E113">
        <f t="shared" si="13"/>
        <v>2.891515407344869E-2</v>
      </c>
      <c r="F113">
        <f t="shared" si="14"/>
        <v>-0.23490924440692273</v>
      </c>
      <c r="G113">
        <v>0</v>
      </c>
      <c r="H113">
        <f t="shared" si="15"/>
        <v>0.26382439848037148</v>
      </c>
      <c r="I113">
        <f t="shared" si="16"/>
        <v>-1.0597597584982434</v>
      </c>
      <c r="J113">
        <f t="shared" si="17"/>
        <v>1.0597597584982434</v>
      </c>
      <c r="K113">
        <f t="shared" si="18"/>
        <v>0.47095494984925418</v>
      </c>
      <c r="L113">
        <f t="shared" si="19"/>
        <v>0.52904505015074577</v>
      </c>
      <c r="M113">
        <f t="shared" si="20"/>
        <v>2.123345344008138</v>
      </c>
      <c r="N113">
        <f t="shared" si="21"/>
        <v>1.8901981971385247</v>
      </c>
    </row>
    <row r="114" spans="1:14" x14ac:dyDescent="0.25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11"/>
        <v>0.42016806722689076</v>
      </c>
      <c r="D114">
        <f t="shared" si="12"/>
        <v>0.61349693251533743</v>
      </c>
      <c r="E114">
        <f t="shared" si="13"/>
        <v>3.3664999742228252E-2</v>
      </c>
      <c r="F114">
        <f t="shared" si="14"/>
        <v>-0.22410682064236731</v>
      </c>
      <c r="G114">
        <v>0</v>
      </c>
      <c r="H114">
        <f t="shared" si="15"/>
        <v>0.25777182038459556</v>
      </c>
      <c r="I114">
        <f t="shared" si="16"/>
        <v>-1.0724824201463117</v>
      </c>
      <c r="J114">
        <f t="shared" si="17"/>
        <v>1.0724824201463117</v>
      </c>
      <c r="K114">
        <f t="shared" si="18"/>
        <v>0.40322162143360418</v>
      </c>
      <c r="L114">
        <f t="shared" si="19"/>
        <v>0.59677837856639582</v>
      </c>
      <c r="M114">
        <f t="shared" si="20"/>
        <v>2.4800257398019103</v>
      </c>
      <c r="N114">
        <f t="shared" si="21"/>
        <v>1.6756639246921761</v>
      </c>
    </row>
    <row r="115" spans="1:14" x14ac:dyDescent="0.25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11"/>
        <v>0.53191489361702127</v>
      </c>
      <c r="D115">
        <f t="shared" si="12"/>
        <v>0.49261083743842371</v>
      </c>
      <c r="E115">
        <f t="shared" si="13"/>
        <v>2.4525731055444977E-2</v>
      </c>
      <c r="F115">
        <f t="shared" si="14"/>
        <v>-0.23750131013520592</v>
      </c>
      <c r="G115">
        <v>0</v>
      </c>
      <c r="H115">
        <f t="shared" si="15"/>
        <v>0.2620270411906509</v>
      </c>
      <c r="I115">
        <f t="shared" si="16"/>
        <v>-1.0503645397539194</v>
      </c>
      <c r="J115">
        <f t="shared" si="17"/>
        <v>1.0503645397539194</v>
      </c>
      <c r="K115">
        <f t="shared" si="18"/>
        <v>0.51966387444698414</v>
      </c>
      <c r="L115">
        <f t="shared" si="19"/>
        <v>0.48033612555301569</v>
      </c>
      <c r="M115">
        <f t="shared" si="20"/>
        <v>1.9243207949834495</v>
      </c>
      <c r="N115">
        <f t="shared" si="21"/>
        <v>2.081875475946537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11"/>
        <v>0.54054054054054046</v>
      </c>
      <c r="D116">
        <f t="shared" si="12"/>
        <v>0.49261083743842371</v>
      </c>
      <c r="E116">
        <f t="shared" si="13"/>
        <v>3.315137797896428E-2</v>
      </c>
      <c r="F116">
        <f t="shared" si="14"/>
        <v>-0.23312475036612956</v>
      </c>
      <c r="G116">
        <v>0</v>
      </c>
      <c r="H116">
        <f t="shared" si="15"/>
        <v>0.26627612834509384</v>
      </c>
      <c r="I116">
        <f t="shared" si="16"/>
        <v>-1.0687396570715308</v>
      </c>
      <c r="J116">
        <f t="shared" si="17"/>
        <v>1.0687396570715308</v>
      </c>
      <c r="K116">
        <f t="shared" si="18"/>
        <v>0.52399127907708287</v>
      </c>
      <c r="L116">
        <f t="shared" si="19"/>
        <v>0.47600872092291718</v>
      </c>
      <c r="M116">
        <f t="shared" si="20"/>
        <v>1.9084287085108012</v>
      </c>
      <c r="N116">
        <f t="shared" si="21"/>
        <v>2.1008018467836762</v>
      </c>
    </row>
    <row r="117" spans="1:14" x14ac:dyDescent="0.25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11"/>
        <v>0.46082949308755761</v>
      </c>
      <c r="D117">
        <f t="shared" si="12"/>
        <v>0.5780346820809249</v>
      </c>
      <c r="E117">
        <f t="shared" si="13"/>
        <v>3.8864175168482618E-2</v>
      </c>
      <c r="F117">
        <f t="shared" si="14"/>
        <v>-0.22751125436189756</v>
      </c>
      <c r="G117">
        <v>0</v>
      </c>
      <c r="H117">
        <f t="shared" si="15"/>
        <v>0.26637542953038013</v>
      </c>
      <c r="I117">
        <f t="shared" si="16"/>
        <v>-1.0820457886019927</v>
      </c>
      <c r="J117">
        <f t="shared" si="17"/>
        <v>1.0820457886019927</v>
      </c>
      <c r="K117">
        <f t="shared" si="18"/>
        <v>0.44130751828400394</v>
      </c>
      <c r="L117">
        <f t="shared" si="19"/>
        <v>0.55869248171599584</v>
      </c>
      <c r="M117">
        <f t="shared" si="20"/>
        <v>2.2659935726643319</v>
      </c>
      <c r="N117">
        <f t="shared" si="21"/>
        <v>1.789893425679455</v>
      </c>
    </row>
    <row r="118" spans="1:14" x14ac:dyDescent="0.25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11"/>
        <v>0.63694267515923564</v>
      </c>
      <c r="D118">
        <f t="shared" si="12"/>
        <v>0.39525691699604748</v>
      </c>
      <c r="E118">
        <f t="shared" si="13"/>
        <v>3.2199592155283119E-2</v>
      </c>
      <c r="F118">
        <f t="shared" si="14"/>
        <v>-0.21955640593137127</v>
      </c>
      <c r="G118">
        <v>0</v>
      </c>
      <c r="H118">
        <f t="shared" si="15"/>
        <v>0.25175599808665444</v>
      </c>
      <c r="I118">
        <f t="shared" si="16"/>
        <v>-1.0708209436720593</v>
      </c>
      <c r="J118">
        <f t="shared" si="17"/>
        <v>1.0708209436720593</v>
      </c>
      <c r="K118">
        <f t="shared" si="18"/>
        <v>0.62097609898291362</v>
      </c>
      <c r="L118">
        <f t="shared" si="19"/>
        <v>0.37902390101708633</v>
      </c>
      <c r="M118">
        <f t="shared" si="20"/>
        <v>1.610367937893074</v>
      </c>
      <c r="N118">
        <f t="shared" si="21"/>
        <v>2.6383560438182503</v>
      </c>
    </row>
    <row r="119" spans="1:14" x14ac:dyDescent="0.25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11"/>
        <v>0.33333333333333331</v>
      </c>
      <c r="D119">
        <f t="shared" si="12"/>
        <v>0.70921985815602839</v>
      </c>
      <c r="E119">
        <f t="shared" si="13"/>
        <v>4.2553191489361764E-2</v>
      </c>
      <c r="F119">
        <f t="shared" si="14"/>
        <v>-0.19385342789598103</v>
      </c>
      <c r="G119">
        <v>0</v>
      </c>
      <c r="H119">
        <f t="shared" si="15"/>
        <v>0.2364066193853428</v>
      </c>
      <c r="I119">
        <f t="shared" si="16"/>
        <v>-1.1043152607484656</v>
      </c>
      <c r="J119">
        <f t="shared" si="17"/>
        <v>1.1043152607484656</v>
      </c>
      <c r="K119">
        <f t="shared" si="18"/>
        <v>0.311659442650152</v>
      </c>
      <c r="L119">
        <f t="shared" si="19"/>
        <v>0.688340557349848</v>
      </c>
      <c r="M119">
        <f t="shared" si="20"/>
        <v>3.2086305214969308</v>
      </c>
      <c r="N119">
        <f t="shared" si="21"/>
        <v>1.4527692569068709</v>
      </c>
    </row>
    <row r="120" spans="1:14" x14ac:dyDescent="0.25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11"/>
        <v>0.38461538461538458</v>
      </c>
      <c r="D120">
        <f t="shared" si="12"/>
        <v>0.65359477124183007</v>
      </c>
      <c r="E120">
        <f t="shared" si="13"/>
        <v>3.8210155857214545E-2</v>
      </c>
      <c r="F120">
        <f t="shared" si="14"/>
        <v>-0.21317244846656624</v>
      </c>
      <c r="G120">
        <v>0</v>
      </c>
      <c r="H120">
        <f t="shared" si="15"/>
        <v>0.25138260432378079</v>
      </c>
      <c r="I120">
        <f t="shared" si="16"/>
        <v>-1.0859306069076731</v>
      </c>
      <c r="J120">
        <f t="shared" si="17"/>
        <v>1.0859306069076731</v>
      </c>
      <c r="K120">
        <f t="shared" si="18"/>
        <v>0.36529827538103465</v>
      </c>
      <c r="L120">
        <f t="shared" si="19"/>
        <v>0.63470172461896535</v>
      </c>
      <c r="M120">
        <f t="shared" si="20"/>
        <v>2.7374889710522772</v>
      </c>
      <c r="N120">
        <f t="shared" si="21"/>
        <v>1.575543221661067</v>
      </c>
    </row>
    <row r="121" spans="1:14" x14ac:dyDescent="0.25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11"/>
        <v>0.34965034965034969</v>
      </c>
      <c r="D121">
        <f t="shared" si="12"/>
        <v>0.68965517241379315</v>
      </c>
      <c r="E121">
        <f t="shared" si="13"/>
        <v>3.9305522064142728E-2</v>
      </c>
      <c r="F121">
        <f t="shared" si="14"/>
        <v>-0.20183265010851226</v>
      </c>
      <c r="G121">
        <v>0</v>
      </c>
      <c r="H121">
        <f t="shared" si="15"/>
        <v>0.24113817217265499</v>
      </c>
      <c r="I121">
        <f t="shared" si="16"/>
        <v>-1.0930430596399214</v>
      </c>
      <c r="J121">
        <f t="shared" si="17"/>
        <v>1.0930430596399214</v>
      </c>
      <c r="K121">
        <f t="shared" si="18"/>
        <v>0.32970002902029394</v>
      </c>
      <c r="L121">
        <f t="shared" si="19"/>
        <v>0.67029997097970617</v>
      </c>
      <c r="M121">
        <f t="shared" si="20"/>
        <v>3.0330600909302539</v>
      </c>
      <c r="N121">
        <f t="shared" si="21"/>
        <v>1.4918693768379645</v>
      </c>
    </row>
    <row r="122" spans="1:14" x14ac:dyDescent="0.25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11"/>
        <v>0.42918454935622319</v>
      </c>
      <c r="D122">
        <f t="shared" si="12"/>
        <v>0.6097560975609756</v>
      </c>
      <c r="E122">
        <f t="shared" si="13"/>
        <v>3.8940646917198674E-2</v>
      </c>
      <c r="F122">
        <f t="shared" si="14"/>
        <v>-0.2227572490317179</v>
      </c>
      <c r="G122">
        <v>0</v>
      </c>
      <c r="H122">
        <f t="shared" si="15"/>
        <v>0.26169789594891657</v>
      </c>
      <c r="I122">
        <f t="shared" si="16"/>
        <v>-1.0838874619051497</v>
      </c>
      <c r="J122">
        <f t="shared" si="17"/>
        <v>1.0838874619051497</v>
      </c>
      <c r="K122">
        <f t="shared" si="18"/>
        <v>0.4095724747444402</v>
      </c>
      <c r="L122">
        <f t="shared" si="19"/>
        <v>0.59042752525555997</v>
      </c>
      <c r="M122">
        <f t="shared" si="20"/>
        <v>2.4415703243338491</v>
      </c>
      <c r="N122">
        <f t="shared" si="21"/>
        <v>1.6936879756192957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11"/>
        <v>0.57471264367816088</v>
      </c>
      <c r="D123">
        <f t="shared" si="12"/>
        <v>0.46948356807511737</v>
      </c>
      <c r="E123">
        <f t="shared" si="13"/>
        <v>4.4196211753278369E-2</v>
      </c>
      <c r="F123">
        <f t="shared" si="14"/>
        <v>-0.22562193081862814</v>
      </c>
      <c r="G123">
        <v>0</v>
      </c>
      <c r="H123">
        <f t="shared" si="15"/>
        <v>0.26981814257190651</v>
      </c>
      <c r="I123">
        <f t="shared" si="16"/>
        <v>-1.093565796666284</v>
      </c>
      <c r="J123">
        <f t="shared" si="17"/>
        <v>1.093565796666284</v>
      </c>
      <c r="K123">
        <f t="shared" si="18"/>
        <v>0.55271866878885501</v>
      </c>
      <c r="L123">
        <f t="shared" si="19"/>
        <v>0.44728133121114488</v>
      </c>
      <c r="M123">
        <f t="shared" si="20"/>
        <v>1.8092386895330501</v>
      </c>
      <c r="N123">
        <f t="shared" si="21"/>
        <v>2.235729350232901</v>
      </c>
    </row>
    <row r="124" spans="1:14" x14ac:dyDescent="0.25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11"/>
        <v>0.52910052910052918</v>
      </c>
      <c r="D124">
        <f t="shared" si="12"/>
        <v>0.51020408163265307</v>
      </c>
      <c r="E124">
        <f t="shared" si="13"/>
        <v>3.9304610733182255E-2</v>
      </c>
      <c r="F124">
        <f t="shared" si="14"/>
        <v>-0.23064463880790409</v>
      </c>
      <c r="G124">
        <v>0</v>
      </c>
      <c r="H124">
        <f t="shared" si="15"/>
        <v>0.26994924954108634</v>
      </c>
      <c r="I124">
        <f t="shared" si="16"/>
        <v>-1.0818558060197889</v>
      </c>
      <c r="J124">
        <f t="shared" si="17"/>
        <v>1.0818558060197889</v>
      </c>
      <c r="K124">
        <f t="shared" si="18"/>
        <v>0.50946284766703676</v>
      </c>
      <c r="L124">
        <f t="shared" si="19"/>
        <v>0.49053715233296324</v>
      </c>
      <c r="M124">
        <f t="shared" si="20"/>
        <v>1.9628516673576117</v>
      </c>
      <c r="N124">
        <f t="shared" si="21"/>
        <v>2.0385815737789974</v>
      </c>
    </row>
    <row r="125" spans="1:14" x14ac:dyDescent="0.25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11"/>
        <v>0.625</v>
      </c>
      <c r="D125">
        <f t="shared" si="12"/>
        <v>0.41666666666666669</v>
      </c>
      <c r="E125">
        <f t="shared" si="13"/>
        <v>4.1666666666666741E-2</v>
      </c>
      <c r="F125">
        <f t="shared" si="14"/>
        <v>-0.21875</v>
      </c>
      <c r="G125">
        <v>0</v>
      </c>
      <c r="H125">
        <f t="shared" si="15"/>
        <v>0.26041666666666669</v>
      </c>
      <c r="I125">
        <f t="shared" si="16"/>
        <v>-1.0910894511799618</v>
      </c>
      <c r="J125">
        <f t="shared" si="17"/>
        <v>1.0910894511799618</v>
      </c>
      <c r="K125">
        <f t="shared" si="18"/>
        <v>0.60435607626104004</v>
      </c>
      <c r="L125">
        <f t="shared" si="19"/>
        <v>0.39564392373896001</v>
      </c>
      <c r="M125">
        <f t="shared" si="20"/>
        <v>1.6546536707079771</v>
      </c>
      <c r="N125">
        <f t="shared" si="21"/>
        <v>2.5275252316519468</v>
      </c>
    </row>
    <row r="126" spans="1:14" x14ac:dyDescent="0.25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11"/>
        <v>0.55865921787709494</v>
      </c>
      <c r="D126">
        <f t="shared" si="12"/>
        <v>0.4854368932038835</v>
      </c>
      <c r="E126">
        <f t="shared" si="13"/>
        <v>4.4096111080978329E-2</v>
      </c>
      <c r="F126">
        <f t="shared" si="14"/>
        <v>-0.22709768400499009</v>
      </c>
      <c r="G126">
        <v>0</v>
      </c>
      <c r="H126">
        <f t="shared" si="15"/>
        <v>0.27119379508596841</v>
      </c>
      <c r="I126">
        <f t="shared" si="16"/>
        <v>-1.0927819720786569</v>
      </c>
      <c r="J126">
        <f t="shared" si="17"/>
        <v>1.0927819720786569</v>
      </c>
      <c r="K126">
        <f t="shared" si="18"/>
        <v>0.53668287622715694</v>
      </c>
      <c r="L126">
        <f t="shared" si="19"/>
        <v>0.46331712377284329</v>
      </c>
      <c r="M126">
        <f t="shared" si="20"/>
        <v>1.863297757942139</v>
      </c>
      <c r="N126">
        <f t="shared" si="21"/>
        <v>2.1583488904033761</v>
      </c>
    </row>
    <row r="127" spans="1:14" x14ac:dyDescent="0.25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11"/>
        <v>0.68027210884353739</v>
      </c>
      <c r="D127">
        <f t="shared" si="12"/>
        <v>0.35971223021582738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0.66056610215089318</v>
      </c>
      <c r="L127">
        <f t="shared" si="19"/>
        <v>0.33943389784910682</v>
      </c>
      <c r="M127">
        <f t="shared" si="20"/>
        <v>1.5138530371810843</v>
      </c>
      <c r="N127">
        <f t="shared" si="21"/>
        <v>2.9460817152815526</v>
      </c>
    </row>
    <row r="128" spans="1:14" x14ac:dyDescent="0.25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11"/>
        <v>0.60240963855421692</v>
      </c>
      <c r="D128">
        <f t="shared" si="12"/>
        <v>0.43478260869565222</v>
      </c>
      <c r="E128">
        <f t="shared" si="13"/>
        <v>3.7192247249869137E-2</v>
      </c>
      <c r="F128">
        <f t="shared" si="14"/>
        <v>-0.22472498690413822</v>
      </c>
      <c r="G128">
        <v>0</v>
      </c>
      <c r="H128">
        <f t="shared" si="15"/>
        <v>0.26191723415400736</v>
      </c>
      <c r="I128">
        <f t="shared" si="16"/>
        <v>-1.0795837927188263</v>
      </c>
      <c r="J128">
        <f t="shared" si="17"/>
        <v>1.0795837927188263</v>
      </c>
      <c r="K128">
        <f t="shared" si="18"/>
        <v>0.58393297788632348</v>
      </c>
      <c r="L128">
        <f t="shared" si="19"/>
        <v>0.41606702211367647</v>
      </c>
      <c r="M128">
        <f t="shared" si="20"/>
        <v>1.7125253031944256</v>
      </c>
      <c r="N128">
        <f t="shared" si="21"/>
        <v>2.4034589305344736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11"/>
        <v>0.60606060606060608</v>
      </c>
      <c r="D129">
        <f t="shared" si="12"/>
        <v>0.43103448275862072</v>
      </c>
      <c r="E129">
        <f t="shared" si="13"/>
        <v>3.709508881922674E-2</v>
      </c>
      <c r="F129">
        <f t="shared" si="14"/>
        <v>-0.22413793103448287</v>
      </c>
      <c r="G129">
        <v>0</v>
      </c>
      <c r="H129">
        <f t="shared" si="15"/>
        <v>0.26123301985370956</v>
      </c>
      <c r="I129">
        <f t="shared" si="16"/>
        <v>-1.0795837927188261</v>
      </c>
      <c r="J129">
        <f t="shared" si="17"/>
        <v>1.0795837927188261</v>
      </c>
      <c r="K129">
        <f t="shared" si="18"/>
        <v>0.58763747141380174</v>
      </c>
      <c r="L129">
        <f t="shared" si="19"/>
        <v>0.41236252858619832</v>
      </c>
      <c r="M129">
        <f t="shared" si="20"/>
        <v>1.7017294652672368</v>
      </c>
      <c r="N129">
        <f t="shared" si="21"/>
        <v>2.4250506063888508</v>
      </c>
    </row>
    <row r="130" spans="1:14" x14ac:dyDescent="0.25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si="11"/>
        <v>0.62893081761006286</v>
      </c>
      <c r="D130">
        <f t="shared" si="12"/>
        <v>0.4065040650406504</v>
      </c>
      <c r="E130">
        <f t="shared" si="13"/>
        <v>3.5434882650713373E-2</v>
      </c>
      <c r="F130">
        <f t="shared" si="14"/>
        <v>-0.22022805133711709</v>
      </c>
      <c r="G130">
        <v>0</v>
      </c>
      <c r="H130">
        <f t="shared" si="15"/>
        <v>0.25566293398783041</v>
      </c>
      <c r="I130">
        <f t="shared" si="16"/>
        <v>-1.0774510935845931</v>
      </c>
      <c r="J130">
        <f t="shared" si="17"/>
        <v>1.0774510935845931</v>
      </c>
      <c r="K130">
        <f t="shared" si="18"/>
        <v>0.61136049193819697</v>
      </c>
      <c r="L130">
        <f t="shared" si="19"/>
        <v>0.38863950806180297</v>
      </c>
      <c r="M130">
        <f t="shared" si="20"/>
        <v>1.6356961452149104</v>
      </c>
      <c r="N130">
        <f t="shared" si="21"/>
        <v>2.5730785966335055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ref="C131:C194" si="22">1/A131</f>
        <v>0.5524861878453039</v>
      </c>
      <c r="D131">
        <f t="shared" ref="D131:D194" si="23">1/B131</f>
        <v>0.47619047619047616</v>
      </c>
      <c r="E131">
        <f t="shared" ref="E131:E194" si="24">C131+D131-1</f>
        <v>2.8676664035780064E-2</v>
      </c>
      <c r="F131">
        <f t="shared" ref="F131:F194" si="25">C131+D131-(C131*D131)-1</f>
        <v>-0.23441199684293612</v>
      </c>
      <c r="G131">
        <v>0</v>
      </c>
      <c r="H131">
        <f t="shared" ref="H131:H194" si="26">C131*D131</f>
        <v>0.26308866087871613</v>
      </c>
      <c r="I131">
        <f t="shared" ref="I131:I194" si="27">((-4*F131*H131)^0.5)/(2*F131)</f>
        <v>-1.0594028769395469</v>
      </c>
      <c r="J131">
        <f t="shared" ref="J131:J194" si="28">(-((-4*F131*H131)^0.5))/(2*F131)</f>
        <v>1.0594028769395469</v>
      </c>
      <c r="K131">
        <f t="shared" ref="K131:K194" si="29">IF(A131="","",(C131/($J131+C131-($J131*C131))))</f>
        <v>0.5381794367133228</v>
      </c>
      <c r="L131">
        <f t="shared" ref="L131:L194" si="30">IF(B131="","",(D131/($J131+D131-($J131*D131))))</f>
        <v>0.46182056328667725</v>
      </c>
      <c r="M131">
        <f t="shared" ref="M131:M194" si="31">IF(A131="","",1/K131)</f>
        <v>1.8581163303210331</v>
      </c>
      <c r="N131">
        <f t="shared" ref="N131:N194" si="32">IF(B131="","",1/L131)</f>
        <v>2.1653431646335015</v>
      </c>
    </row>
    <row r="132" spans="1:14" x14ac:dyDescent="0.25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22"/>
        <v>0.5988023952095809</v>
      </c>
      <c r="D132">
        <f t="shared" si="23"/>
        <v>0.42918454935622319</v>
      </c>
      <c r="E132">
        <f t="shared" si="24"/>
        <v>2.7986944565804084E-2</v>
      </c>
      <c r="F132">
        <f t="shared" si="25"/>
        <v>-0.22900979157564694</v>
      </c>
      <c r="G132">
        <v>0</v>
      </c>
      <c r="H132">
        <f t="shared" si="26"/>
        <v>0.25699673614145102</v>
      </c>
      <c r="I132">
        <f t="shared" si="27"/>
        <v>-1.0593434317257451</v>
      </c>
      <c r="J132">
        <f t="shared" si="28"/>
        <v>1.0593434317257451</v>
      </c>
      <c r="K132">
        <f t="shared" si="29"/>
        <v>0.58487737574119503</v>
      </c>
      <c r="L132">
        <f t="shared" si="30"/>
        <v>0.41512262425880503</v>
      </c>
      <c r="M132">
        <f t="shared" si="31"/>
        <v>1.7097600992562489</v>
      </c>
      <c r="N132">
        <f t="shared" si="32"/>
        <v>2.408926764195241</v>
      </c>
    </row>
    <row r="133" spans="1:14" x14ac:dyDescent="0.25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22"/>
        <v>0.63694267515923564</v>
      </c>
      <c r="D133">
        <f t="shared" si="23"/>
        <v>0.40322580645161293</v>
      </c>
      <c r="E133">
        <f t="shared" si="24"/>
        <v>4.0168481610848517E-2</v>
      </c>
      <c r="F133">
        <f t="shared" si="25"/>
        <v>-0.21666324224368205</v>
      </c>
      <c r="G133">
        <v>0</v>
      </c>
      <c r="H133">
        <f t="shared" si="26"/>
        <v>0.25683172385453051</v>
      </c>
      <c r="I133">
        <f t="shared" si="27"/>
        <v>-1.0887588907733552</v>
      </c>
      <c r="J133">
        <f t="shared" si="28"/>
        <v>1.0887588907733552</v>
      </c>
      <c r="K133">
        <f t="shared" si="29"/>
        <v>0.61705824147648058</v>
      </c>
      <c r="L133">
        <f t="shared" si="30"/>
        <v>0.38294175852351953</v>
      </c>
      <c r="M133">
        <f t="shared" si="31"/>
        <v>1.6205925677408124</v>
      </c>
      <c r="N133">
        <f t="shared" si="32"/>
        <v>2.6113631583445658</v>
      </c>
    </row>
    <row r="134" spans="1:14" x14ac:dyDescent="0.25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22"/>
        <v>0.47169811320754712</v>
      </c>
      <c r="D134">
        <f t="shared" si="23"/>
        <v>0.55865921787709494</v>
      </c>
      <c r="E134">
        <f t="shared" si="24"/>
        <v>3.0357331084642114E-2</v>
      </c>
      <c r="F134">
        <f t="shared" si="25"/>
        <v>-0.23316116791398755</v>
      </c>
      <c r="G134">
        <v>0</v>
      </c>
      <c r="H134">
        <f t="shared" si="26"/>
        <v>0.26351849899862967</v>
      </c>
      <c r="I134">
        <f t="shared" si="27"/>
        <v>-1.0631081389064057</v>
      </c>
      <c r="J134">
        <f t="shared" si="28"/>
        <v>1.0631081389064057</v>
      </c>
      <c r="K134">
        <f t="shared" si="29"/>
        <v>0.4564790342557204</v>
      </c>
      <c r="L134">
        <f t="shared" si="30"/>
        <v>0.54352096574427933</v>
      </c>
      <c r="M134">
        <f t="shared" si="31"/>
        <v>2.1906811155751749</v>
      </c>
      <c r="N134">
        <f t="shared" si="32"/>
        <v>1.8398554297360612</v>
      </c>
    </row>
    <row r="135" spans="1:14" x14ac:dyDescent="0.25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22"/>
        <v>0.5714285714285714</v>
      </c>
      <c r="D135">
        <f t="shared" si="23"/>
        <v>0.45662100456621008</v>
      </c>
      <c r="E135">
        <f t="shared" si="24"/>
        <v>2.8049575994781417E-2</v>
      </c>
      <c r="F135">
        <f t="shared" si="25"/>
        <v>-0.23287671232876717</v>
      </c>
      <c r="G135">
        <v>0</v>
      </c>
      <c r="H135">
        <f t="shared" si="26"/>
        <v>0.26092628832354858</v>
      </c>
      <c r="I135">
        <f t="shared" si="27"/>
        <v>-1.0585122480499263</v>
      </c>
      <c r="J135">
        <f t="shared" si="28"/>
        <v>1.0585122480499263</v>
      </c>
      <c r="K135">
        <f t="shared" si="29"/>
        <v>0.55744958776236542</v>
      </c>
      <c r="L135">
        <f t="shared" si="30"/>
        <v>0.44255041223763469</v>
      </c>
      <c r="M135">
        <f t="shared" si="31"/>
        <v>1.7938841860374448</v>
      </c>
      <c r="N135">
        <f t="shared" si="32"/>
        <v>2.2596295751794115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22"/>
        <v>0.52910052910052918</v>
      </c>
      <c r="D136">
        <f t="shared" si="23"/>
        <v>0.49504950495049505</v>
      </c>
      <c r="E136">
        <f t="shared" si="24"/>
        <v>2.4150034051024338E-2</v>
      </c>
      <c r="F136">
        <f t="shared" si="25"/>
        <v>-0.23778092094923764</v>
      </c>
      <c r="G136">
        <v>0</v>
      </c>
      <c r="H136">
        <f t="shared" si="26"/>
        <v>0.26193095500026198</v>
      </c>
      <c r="I136">
        <f t="shared" si="27"/>
        <v>-1.0495542964487814</v>
      </c>
      <c r="J136">
        <f t="shared" si="28"/>
        <v>1.0495542964487814</v>
      </c>
      <c r="K136">
        <f t="shared" si="29"/>
        <v>0.51703545910612803</v>
      </c>
      <c r="L136">
        <f t="shared" si="30"/>
        <v>0.48296454089387197</v>
      </c>
      <c r="M136">
        <f t="shared" si="31"/>
        <v>1.9341033238394147</v>
      </c>
      <c r="N136">
        <f t="shared" si="32"/>
        <v>2.0705453823777571</v>
      </c>
    </row>
    <row r="137" spans="1:14" x14ac:dyDescent="0.25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22"/>
        <v>0.49261083743842371</v>
      </c>
      <c r="D137">
        <f t="shared" si="23"/>
        <v>0.53191489361702127</v>
      </c>
      <c r="E137">
        <f t="shared" si="24"/>
        <v>2.4525731055444977E-2</v>
      </c>
      <c r="F137">
        <f t="shared" si="25"/>
        <v>-0.23750131013520592</v>
      </c>
      <c r="G137">
        <v>0</v>
      </c>
      <c r="H137">
        <f t="shared" si="26"/>
        <v>0.2620270411906509</v>
      </c>
      <c r="I137">
        <f t="shared" si="27"/>
        <v>-1.0503645397539194</v>
      </c>
      <c r="J137">
        <f t="shared" si="28"/>
        <v>1.0503645397539194</v>
      </c>
      <c r="K137">
        <f t="shared" si="29"/>
        <v>0.48033612555301569</v>
      </c>
      <c r="L137">
        <f t="shared" si="30"/>
        <v>0.51966387444698414</v>
      </c>
      <c r="M137">
        <f t="shared" si="31"/>
        <v>2.081875475946537</v>
      </c>
      <c r="N137">
        <f t="shared" si="32"/>
        <v>1.9243207949834495</v>
      </c>
    </row>
    <row r="138" spans="1:14" x14ac:dyDescent="0.25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22"/>
        <v>0.46296296296296291</v>
      </c>
      <c r="D138">
        <f t="shared" si="23"/>
        <v>0.56818181818181823</v>
      </c>
      <c r="E138">
        <f t="shared" si="24"/>
        <v>3.1144781144781142E-2</v>
      </c>
      <c r="F138">
        <f t="shared" si="25"/>
        <v>-0.23190235690235683</v>
      </c>
      <c r="G138">
        <v>0</v>
      </c>
      <c r="H138">
        <f t="shared" si="26"/>
        <v>0.26304713804713803</v>
      </c>
      <c r="I138">
        <f t="shared" si="27"/>
        <v>-1.0650358071057626</v>
      </c>
      <c r="J138">
        <f t="shared" si="28"/>
        <v>1.0650358071057626</v>
      </c>
      <c r="K138">
        <f t="shared" si="29"/>
        <v>0.44733891886110039</v>
      </c>
      <c r="L138">
        <f t="shared" si="30"/>
        <v>0.55266108113889945</v>
      </c>
      <c r="M138">
        <f t="shared" si="31"/>
        <v>2.2354415362426847</v>
      </c>
      <c r="N138">
        <f t="shared" si="32"/>
        <v>1.8094272134003797</v>
      </c>
    </row>
    <row r="139" spans="1:14" x14ac:dyDescent="0.25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22"/>
        <v>0.4081632653061224</v>
      </c>
      <c r="D139">
        <f t="shared" si="23"/>
        <v>0.6211180124223602</v>
      </c>
      <c r="E139">
        <f t="shared" si="24"/>
        <v>2.9281277728482547E-2</v>
      </c>
      <c r="F139">
        <f t="shared" si="25"/>
        <v>-0.22423627836227666</v>
      </c>
      <c r="G139">
        <v>0</v>
      </c>
      <c r="H139">
        <f t="shared" si="26"/>
        <v>0.25351755609075921</v>
      </c>
      <c r="I139">
        <f t="shared" si="27"/>
        <v>-1.0632884133003033</v>
      </c>
      <c r="J139">
        <f t="shared" si="28"/>
        <v>1.0632884133003033</v>
      </c>
      <c r="K139">
        <f t="shared" si="29"/>
        <v>0.39342690662395058</v>
      </c>
      <c r="L139">
        <f t="shared" si="30"/>
        <v>0.60657309337604948</v>
      </c>
      <c r="M139">
        <f t="shared" si="31"/>
        <v>2.5417681992854404</v>
      </c>
      <c r="N139">
        <f t="shared" si="32"/>
        <v>1.648605932113185</v>
      </c>
    </row>
    <row r="140" spans="1:14" x14ac:dyDescent="0.25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22"/>
        <v>0.48076923076923073</v>
      </c>
      <c r="D140">
        <f t="shared" si="23"/>
        <v>0.54347826086956519</v>
      </c>
      <c r="E140">
        <f t="shared" si="24"/>
        <v>2.4247491638795804E-2</v>
      </c>
      <c r="F140">
        <f t="shared" si="25"/>
        <v>-0.23704013377926436</v>
      </c>
      <c r="G140">
        <v>0</v>
      </c>
      <c r="H140">
        <f t="shared" si="26"/>
        <v>0.26128762541806017</v>
      </c>
      <c r="I140">
        <f t="shared" si="27"/>
        <v>-1.0499013139145197</v>
      </c>
      <c r="J140">
        <f t="shared" si="28"/>
        <v>1.0499013139145197</v>
      </c>
      <c r="K140">
        <f t="shared" si="29"/>
        <v>0.46862696659688596</v>
      </c>
      <c r="L140">
        <f t="shared" si="30"/>
        <v>0.53137303340311415</v>
      </c>
      <c r="M140">
        <f t="shared" si="31"/>
        <v>2.1338934190276815</v>
      </c>
      <c r="N140">
        <f t="shared" si="32"/>
        <v>1.8819171036881968</v>
      </c>
    </row>
    <row r="141" spans="1:14" x14ac:dyDescent="0.25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22"/>
        <v>0.5524861878453039</v>
      </c>
      <c r="D141">
        <f t="shared" si="23"/>
        <v>0.4854368932038835</v>
      </c>
      <c r="E141">
        <f t="shared" si="24"/>
        <v>3.7923081049187513E-2</v>
      </c>
      <c r="F141">
        <f t="shared" si="25"/>
        <v>-0.23027409751649397</v>
      </c>
      <c r="G141">
        <v>0</v>
      </c>
      <c r="H141">
        <f t="shared" si="26"/>
        <v>0.26819717856568148</v>
      </c>
      <c r="I141">
        <f t="shared" si="27"/>
        <v>-1.079206513730294</v>
      </c>
      <c r="J141">
        <f t="shared" si="28"/>
        <v>1.079206513730294</v>
      </c>
      <c r="K141">
        <f t="shared" si="29"/>
        <v>0.5335731492446798</v>
      </c>
      <c r="L141">
        <f t="shared" si="30"/>
        <v>0.46642685075531992</v>
      </c>
      <c r="M141">
        <f t="shared" si="31"/>
        <v>1.8741572761215382</v>
      </c>
      <c r="N141">
        <f t="shared" si="32"/>
        <v>2.1439589045541121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22"/>
        <v>0.58479532163742687</v>
      </c>
      <c r="D142">
        <f t="shared" si="23"/>
        <v>0.44843049327354262</v>
      </c>
      <c r="E142">
        <f t="shared" si="24"/>
        <v>3.3225814910969431E-2</v>
      </c>
      <c r="F142">
        <f t="shared" si="25"/>
        <v>-0.22901423963496192</v>
      </c>
      <c r="G142">
        <v>0</v>
      </c>
      <c r="H142">
        <f t="shared" si="26"/>
        <v>0.26224005454593136</v>
      </c>
      <c r="I142">
        <f t="shared" si="27"/>
        <v>-1.070084984173661</v>
      </c>
      <c r="J142">
        <f t="shared" si="28"/>
        <v>1.070084984173661</v>
      </c>
      <c r="K142">
        <f t="shared" si="29"/>
        <v>0.56825919869450314</v>
      </c>
      <c r="L142">
        <f t="shared" si="30"/>
        <v>0.43174080130549697</v>
      </c>
      <c r="M142">
        <f t="shared" si="31"/>
        <v>1.7597603387632996</v>
      </c>
      <c r="N142">
        <f t="shared" si="32"/>
        <v>2.3162045305336028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22"/>
        <v>0.60606060606060608</v>
      </c>
      <c r="D143">
        <f t="shared" si="23"/>
        <v>0.42553191489361702</v>
      </c>
      <c r="E143">
        <f t="shared" si="24"/>
        <v>3.1592520954223158E-2</v>
      </c>
      <c r="F143">
        <f t="shared" si="25"/>
        <v>-0.22630560928433263</v>
      </c>
      <c r="G143">
        <v>0</v>
      </c>
      <c r="H143">
        <f t="shared" si="26"/>
        <v>0.25789813023855579</v>
      </c>
      <c r="I143">
        <f t="shared" si="27"/>
        <v>-1.0675210253672478</v>
      </c>
      <c r="J143">
        <f t="shared" si="28"/>
        <v>1.0675210253672478</v>
      </c>
      <c r="K143">
        <f t="shared" si="29"/>
        <v>0.59035757177177173</v>
      </c>
      <c r="L143">
        <f t="shared" si="30"/>
        <v>0.40964242822822811</v>
      </c>
      <c r="M143">
        <f t="shared" si="31"/>
        <v>1.6938886664887112</v>
      </c>
      <c r="N143">
        <f t="shared" si="32"/>
        <v>2.4411533842457849</v>
      </c>
    </row>
    <row r="144" spans="1:14" x14ac:dyDescent="0.25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22"/>
        <v>0.625</v>
      </c>
      <c r="D144">
        <f t="shared" si="23"/>
        <v>0.4081632653061224</v>
      </c>
      <c r="E144">
        <f t="shared" si="24"/>
        <v>3.3163265306122458E-2</v>
      </c>
      <c r="F144">
        <f t="shared" si="25"/>
        <v>-0.22193877551020402</v>
      </c>
      <c r="G144">
        <v>0</v>
      </c>
      <c r="H144">
        <f t="shared" si="26"/>
        <v>0.25510204081632648</v>
      </c>
      <c r="I144">
        <f t="shared" si="27"/>
        <v>-1.0721125348377949</v>
      </c>
      <c r="J144">
        <f t="shared" si="28"/>
        <v>1.0721125348377949</v>
      </c>
      <c r="K144">
        <f t="shared" si="29"/>
        <v>0.60854364081308054</v>
      </c>
      <c r="L144">
        <f t="shared" si="30"/>
        <v>0.39145635918691934</v>
      </c>
      <c r="M144">
        <f t="shared" si="31"/>
        <v>1.643267520902677</v>
      </c>
      <c r="N144">
        <f t="shared" si="32"/>
        <v>2.5545631755148031</v>
      </c>
    </row>
    <row r="145" spans="1:14" x14ac:dyDescent="0.25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22"/>
        <v>0.50251256281407031</v>
      </c>
      <c r="D145">
        <f t="shared" si="23"/>
        <v>0.52083333333333337</v>
      </c>
      <c r="E145">
        <f t="shared" si="24"/>
        <v>2.3345896147403788E-2</v>
      </c>
      <c r="F145">
        <f t="shared" si="25"/>
        <v>-0.2383793969849245</v>
      </c>
      <c r="G145">
        <v>0</v>
      </c>
      <c r="H145">
        <f t="shared" si="26"/>
        <v>0.26172529313232828</v>
      </c>
      <c r="I145">
        <f t="shared" si="27"/>
        <v>-1.0478243557698861</v>
      </c>
      <c r="J145">
        <f t="shared" si="28"/>
        <v>1.0478243557698861</v>
      </c>
      <c r="K145">
        <f t="shared" si="29"/>
        <v>0.49083461764588526</v>
      </c>
      <c r="L145">
        <f t="shared" si="30"/>
        <v>0.50916538235411457</v>
      </c>
      <c r="M145">
        <f t="shared" si="31"/>
        <v>2.0373461122121879</v>
      </c>
      <c r="N145">
        <f t="shared" si="32"/>
        <v>1.9639984073082948</v>
      </c>
    </row>
    <row r="146" spans="1:14" x14ac:dyDescent="0.25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22"/>
        <v>0.58823529411764708</v>
      </c>
      <c r="D146">
        <f t="shared" si="23"/>
        <v>0.44247787610619471</v>
      </c>
      <c r="E146">
        <f t="shared" si="24"/>
        <v>3.0713170223841679E-2</v>
      </c>
      <c r="F146">
        <f t="shared" si="25"/>
        <v>-0.2295679333680376</v>
      </c>
      <c r="G146">
        <v>0</v>
      </c>
      <c r="H146">
        <f t="shared" si="26"/>
        <v>0.26028110359187923</v>
      </c>
      <c r="I146">
        <f t="shared" si="27"/>
        <v>-1.0647942749998995</v>
      </c>
      <c r="J146">
        <f t="shared" si="28"/>
        <v>1.0647942749998995</v>
      </c>
      <c r="K146">
        <f t="shared" si="29"/>
        <v>0.57294901687515787</v>
      </c>
      <c r="L146">
        <f t="shared" si="30"/>
        <v>0.42705098312484241</v>
      </c>
      <c r="M146">
        <f t="shared" si="31"/>
        <v>1.7453559924999296</v>
      </c>
      <c r="N146">
        <f t="shared" si="32"/>
        <v>2.3416407864998732</v>
      </c>
    </row>
    <row r="147" spans="1:14" x14ac:dyDescent="0.25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22"/>
        <v>0.49504950495049505</v>
      </c>
      <c r="D147">
        <f t="shared" si="23"/>
        <v>0.5524861878453039</v>
      </c>
      <c r="E147">
        <f t="shared" si="24"/>
        <v>4.7535692795798834E-2</v>
      </c>
      <c r="F147">
        <f t="shared" si="25"/>
        <v>-0.22597232098900499</v>
      </c>
      <c r="G147">
        <v>0</v>
      </c>
      <c r="H147">
        <f t="shared" si="26"/>
        <v>0.27350801378480388</v>
      </c>
      <c r="I147">
        <f t="shared" si="27"/>
        <v>-1.1001639366407492</v>
      </c>
      <c r="J147">
        <f t="shared" si="28"/>
        <v>1.1001639366407492</v>
      </c>
      <c r="K147">
        <f t="shared" si="29"/>
        <v>0.47121640215517624</v>
      </c>
      <c r="L147">
        <f t="shared" si="30"/>
        <v>0.52878359784482387</v>
      </c>
      <c r="M147">
        <f t="shared" si="31"/>
        <v>2.1221672153735645</v>
      </c>
      <c r="N147">
        <f t="shared" si="32"/>
        <v>1.8911327886790064</v>
      </c>
    </row>
    <row r="148" spans="1:14" x14ac:dyDescent="0.25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22"/>
        <v>0.38461538461538458</v>
      </c>
      <c r="D148">
        <f t="shared" si="23"/>
        <v>0.66666666666666663</v>
      </c>
      <c r="E148">
        <f t="shared" si="24"/>
        <v>5.12820512820511E-2</v>
      </c>
      <c r="F148">
        <f t="shared" si="25"/>
        <v>-0.20512820512820529</v>
      </c>
      <c r="G148">
        <v>0</v>
      </c>
      <c r="H148">
        <f t="shared" si="26"/>
        <v>0.25641025641025639</v>
      </c>
      <c r="I148">
        <f t="shared" si="27"/>
        <v>-1.1180339887498945</v>
      </c>
      <c r="J148">
        <f t="shared" si="28"/>
        <v>1.1180339887498945</v>
      </c>
      <c r="K148">
        <f t="shared" si="29"/>
        <v>0.35857017363628724</v>
      </c>
      <c r="L148">
        <f t="shared" si="30"/>
        <v>0.64142982636371293</v>
      </c>
      <c r="M148">
        <f t="shared" si="31"/>
        <v>2.788854381999831</v>
      </c>
      <c r="N148">
        <f t="shared" si="32"/>
        <v>1.5590169943749472</v>
      </c>
    </row>
    <row r="149" spans="1:14" x14ac:dyDescent="0.25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22"/>
        <v>0.58139534883720934</v>
      </c>
      <c r="D149">
        <f t="shared" si="23"/>
        <v>0.47169811320754712</v>
      </c>
      <c r="E149">
        <f t="shared" si="24"/>
        <v>5.3093462044756512E-2</v>
      </c>
      <c r="F149">
        <f t="shared" si="25"/>
        <v>-0.22114962702939889</v>
      </c>
      <c r="G149">
        <v>0</v>
      </c>
      <c r="H149">
        <f t="shared" si="26"/>
        <v>0.27424308907415534</v>
      </c>
      <c r="I149">
        <f t="shared" si="27"/>
        <v>-1.1135885079684349</v>
      </c>
      <c r="J149">
        <f t="shared" si="28"/>
        <v>1.1135885079684349</v>
      </c>
      <c r="K149">
        <f t="shared" si="29"/>
        <v>0.55500556793563516</v>
      </c>
      <c r="L149">
        <f t="shared" si="30"/>
        <v>0.44499443206436479</v>
      </c>
      <c r="M149">
        <f t="shared" si="31"/>
        <v>1.8017837257372731</v>
      </c>
      <c r="N149">
        <f t="shared" si="32"/>
        <v>2.2472191289246473</v>
      </c>
    </row>
    <row r="150" spans="1:14" x14ac:dyDescent="0.25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22"/>
        <v>0.69444444444444442</v>
      </c>
      <c r="D150">
        <f t="shared" si="23"/>
        <v>0.3401360544217687</v>
      </c>
      <c r="E150">
        <f t="shared" si="24"/>
        <v>3.4580498866213061E-2</v>
      </c>
      <c r="F150">
        <f t="shared" si="25"/>
        <v>-0.20162509448223742</v>
      </c>
      <c r="G150">
        <v>0</v>
      </c>
      <c r="H150">
        <f t="shared" si="26"/>
        <v>0.23620559334845048</v>
      </c>
      <c r="I150">
        <f t="shared" si="27"/>
        <v>-1.0823626487770472</v>
      </c>
      <c r="J150">
        <f t="shared" si="28"/>
        <v>1.0823626487770472</v>
      </c>
      <c r="K150">
        <f t="shared" si="29"/>
        <v>0.67739682866927498</v>
      </c>
      <c r="L150">
        <f t="shared" si="30"/>
        <v>0.32260317133072525</v>
      </c>
      <c r="M150">
        <f t="shared" si="31"/>
        <v>1.4762395654619005</v>
      </c>
      <c r="N150">
        <f t="shared" si="32"/>
        <v>3.0997835386274715</v>
      </c>
    </row>
    <row r="151" spans="1:14" x14ac:dyDescent="0.25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22"/>
        <v>0.66225165562913912</v>
      </c>
      <c r="D151">
        <f t="shared" si="23"/>
        <v>0.37037037037037035</v>
      </c>
      <c r="E151">
        <f t="shared" si="24"/>
        <v>3.2622025999509585E-2</v>
      </c>
      <c r="F151">
        <f t="shared" si="25"/>
        <v>-0.21265636497424567</v>
      </c>
      <c r="G151">
        <v>0</v>
      </c>
      <c r="H151">
        <f t="shared" si="26"/>
        <v>0.24527839097375523</v>
      </c>
      <c r="I151">
        <f t="shared" si="27"/>
        <v>-1.0739657990297378</v>
      </c>
      <c r="J151">
        <f t="shared" si="28"/>
        <v>1.0739657990297378</v>
      </c>
      <c r="K151">
        <f t="shared" si="29"/>
        <v>0.64611063213547693</v>
      </c>
      <c r="L151">
        <f t="shared" si="30"/>
        <v>0.35388936786452291</v>
      </c>
      <c r="M151">
        <f t="shared" si="31"/>
        <v>1.5477225575051663</v>
      </c>
      <c r="N151">
        <f t="shared" si="32"/>
        <v>2.8257418583505545</v>
      </c>
    </row>
    <row r="152" spans="1:14" x14ac:dyDescent="0.25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22"/>
        <v>0.70422535211267612</v>
      </c>
      <c r="D152">
        <f t="shared" si="23"/>
        <v>0.33003300330033003</v>
      </c>
      <c r="E152">
        <f t="shared" si="24"/>
        <v>3.4258355413006036E-2</v>
      </c>
      <c r="F152">
        <f t="shared" si="25"/>
        <v>-0.19815925254497291</v>
      </c>
      <c r="G152">
        <v>0</v>
      </c>
      <c r="H152">
        <f t="shared" si="26"/>
        <v>0.23241760795797892</v>
      </c>
      <c r="I152">
        <f t="shared" si="27"/>
        <v>-1.082997205112719</v>
      </c>
      <c r="J152">
        <f t="shared" si="28"/>
        <v>1.082997205112719</v>
      </c>
      <c r="K152">
        <f t="shared" si="29"/>
        <v>0.68735191485769931</v>
      </c>
      <c r="L152">
        <f t="shared" si="30"/>
        <v>0.31264808514230086</v>
      </c>
      <c r="M152">
        <f t="shared" si="31"/>
        <v>1.4548588261473416</v>
      </c>
      <c r="N152">
        <f t="shared" si="32"/>
        <v>3.1984843263788196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22"/>
        <v>0.58823529411764708</v>
      </c>
      <c r="D153">
        <f t="shared" si="23"/>
        <v>0.44052863436123346</v>
      </c>
      <c r="E153">
        <f t="shared" si="24"/>
        <v>2.876392847888054E-2</v>
      </c>
      <c r="F153">
        <f t="shared" si="25"/>
        <v>-0.23037056232184505</v>
      </c>
      <c r="G153">
        <v>0</v>
      </c>
      <c r="H153">
        <f t="shared" si="26"/>
        <v>0.25913449080072559</v>
      </c>
      <c r="I153">
        <f t="shared" si="27"/>
        <v>-1.0605938867332434</v>
      </c>
      <c r="J153">
        <f t="shared" si="28"/>
        <v>1.0605938867332434</v>
      </c>
      <c r="K153">
        <f t="shared" si="29"/>
        <v>0.5739158503406081</v>
      </c>
      <c r="L153">
        <f t="shared" si="30"/>
        <v>0.42608414965939195</v>
      </c>
      <c r="M153">
        <f t="shared" si="31"/>
        <v>1.7424157207132702</v>
      </c>
      <c r="N153">
        <f t="shared" si="32"/>
        <v>2.3469542361512192</v>
      </c>
    </row>
    <row r="154" spans="1:14" x14ac:dyDescent="0.25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22"/>
        <v>0.5988023952095809</v>
      </c>
      <c r="D154">
        <f t="shared" si="23"/>
        <v>0.43103448275862072</v>
      </c>
      <c r="E154">
        <f t="shared" si="24"/>
        <v>2.9836877968201669E-2</v>
      </c>
      <c r="F154">
        <f t="shared" si="25"/>
        <v>-0.22826760272558322</v>
      </c>
      <c r="G154">
        <v>0</v>
      </c>
      <c r="H154">
        <f t="shared" si="26"/>
        <v>0.25810448069378489</v>
      </c>
      <c r="I154">
        <f t="shared" si="27"/>
        <v>-1.0633485251477839</v>
      </c>
      <c r="J154">
        <f t="shared" si="28"/>
        <v>1.0633485251477839</v>
      </c>
      <c r="K154">
        <f t="shared" si="29"/>
        <v>0.5839608682450772</v>
      </c>
      <c r="L154">
        <f t="shared" si="30"/>
        <v>0.41603913175492269</v>
      </c>
      <c r="M154">
        <f t="shared" si="31"/>
        <v>1.7124435118490151</v>
      </c>
      <c r="N154">
        <f t="shared" si="32"/>
        <v>2.4036200531950747</v>
      </c>
    </row>
    <row r="155" spans="1:14" x14ac:dyDescent="0.25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22"/>
        <v>0.51546391752577325</v>
      </c>
      <c r="D155">
        <f t="shared" si="23"/>
        <v>0.51020408163265307</v>
      </c>
      <c r="E155">
        <f t="shared" si="24"/>
        <v>2.5667999158426325E-2</v>
      </c>
      <c r="F155">
        <f t="shared" si="25"/>
        <v>-0.23732379549758043</v>
      </c>
      <c r="G155">
        <v>0</v>
      </c>
      <c r="H155">
        <f t="shared" si="26"/>
        <v>0.26299179465600675</v>
      </c>
      <c r="I155">
        <f t="shared" si="27"/>
        <v>-1.052689901333149</v>
      </c>
      <c r="J155">
        <f t="shared" si="28"/>
        <v>1.052689901333149</v>
      </c>
      <c r="K155">
        <f t="shared" si="29"/>
        <v>0.50263165184833114</v>
      </c>
      <c r="L155">
        <f t="shared" si="30"/>
        <v>0.49736834815166897</v>
      </c>
      <c r="M155">
        <f t="shared" si="31"/>
        <v>1.9895285072531594</v>
      </c>
      <c r="N155">
        <f t="shared" si="32"/>
        <v>2.0105823052798226</v>
      </c>
    </row>
    <row r="156" spans="1:14" x14ac:dyDescent="0.25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22"/>
        <v>0.64935064935064934</v>
      </c>
      <c r="D156">
        <f t="shared" si="23"/>
        <v>0.37878787878787878</v>
      </c>
      <c r="E156">
        <f t="shared" si="24"/>
        <v>2.813852813852824E-2</v>
      </c>
      <c r="F156">
        <f t="shared" si="25"/>
        <v>-0.21782762691853597</v>
      </c>
      <c r="G156">
        <v>0</v>
      </c>
      <c r="H156">
        <f t="shared" si="26"/>
        <v>0.24596615505706415</v>
      </c>
      <c r="I156">
        <f t="shared" si="27"/>
        <v>-1.0626278551055639</v>
      </c>
      <c r="J156">
        <f t="shared" si="28"/>
        <v>1.0626278551055639</v>
      </c>
      <c r="K156">
        <f t="shared" si="29"/>
        <v>0.63539706501682969</v>
      </c>
      <c r="L156">
        <f t="shared" si="30"/>
        <v>0.36460293498317031</v>
      </c>
      <c r="M156">
        <f t="shared" si="31"/>
        <v>1.5738190417570046</v>
      </c>
      <c r="N156">
        <f t="shared" si="32"/>
        <v>2.7427096823731243</v>
      </c>
    </row>
    <row r="157" spans="1:14" x14ac:dyDescent="0.25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22"/>
        <v>0.45248868778280543</v>
      </c>
      <c r="D157">
        <f t="shared" si="23"/>
        <v>0.58139534883720934</v>
      </c>
      <c r="E157">
        <f t="shared" si="24"/>
        <v>3.3884036620014824E-2</v>
      </c>
      <c r="F157">
        <f t="shared" si="25"/>
        <v>-0.2291907818583605</v>
      </c>
      <c r="G157">
        <v>0</v>
      </c>
      <c r="H157">
        <f t="shared" si="26"/>
        <v>0.26307481847837527</v>
      </c>
      <c r="I157">
        <f t="shared" si="27"/>
        <v>-1.0713739108887084</v>
      </c>
      <c r="J157">
        <f t="shared" si="28"/>
        <v>1.0713739108887084</v>
      </c>
      <c r="K157">
        <f t="shared" si="29"/>
        <v>0.43547132891069945</v>
      </c>
      <c r="L157">
        <f t="shared" si="30"/>
        <v>0.56452867108930049</v>
      </c>
      <c r="M157">
        <f t="shared" si="31"/>
        <v>2.2963624321753371</v>
      </c>
      <c r="N157">
        <f t="shared" si="32"/>
        <v>1.7713892158398703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22"/>
        <v>0.4854368932038835</v>
      </c>
      <c r="D158">
        <f t="shared" si="23"/>
        <v>0.54347826086956519</v>
      </c>
      <c r="E158">
        <f t="shared" si="24"/>
        <v>2.891515407344869E-2</v>
      </c>
      <c r="F158">
        <f t="shared" si="25"/>
        <v>-0.23490924440692273</v>
      </c>
      <c r="G158">
        <v>0</v>
      </c>
      <c r="H158">
        <f t="shared" si="26"/>
        <v>0.26382439848037148</v>
      </c>
      <c r="I158">
        <f t="shared" si="27"/>
        <v>-1.0597597584982434</v>
      </c>
      <c r="J158">
        <f t="shared" si="28"/>
        <v>1.0597597584982434</v>
      </c>
      <c r="K158">
        <f t="shared" si="29"/>
        <v>0.47095494984925418</v>
      </c>
      <c r="L158">
        <f t="shared" si="30"/>
        <v>0.52904505015074577</v>
      </c>
      <c r="M158">
        <f t="shared" si="31"/>
        <v>2.123345344008138</v>
      </c>
      <c r="N158">
        <f t="shared" si="32"/>
        <v>1.8901981971385247</v>
      </c>
    </row>
    <row r="159" spans="1:14" x14ac:dyDescent="0.25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22"/>
        <v>0.83333333333333337</v>
      </c>
      <c r="D159">
        <f t="shared" si="23"/>
        <v>0.20790020790020791</v>
      </c>
      <c r="E159">
        <f t="shared" si="24"/>
        <v>4.1233541233541171E-2</v>
      </c>
      <c r="F159">
        <f t="shared" si="25"/>
        <v>-0.13201663201663205</v>
      </c>
      <c r="G159">
        <v>0</v>
      </c>
      <c r="H159">
        <f t="shared" si="26"/>
        <v>0.17325017325017328</v>
      </c>
      <c r="I159">
        <f t="shared" si="27"/>
        <v>-1.1455723277057845</v>
      </c>
      <c r="J159">
        <f t="shared" si="28"/>
        <v>1.1455723277057845</v>
      </c>
      <c r="K159">
        <f t="shared" si="29"/>
        <v>0.81359387431805885</v>
      </c>
      <c r="L159">
        <f t="shared" si="30"/>
        <v>0.18640612568194123</v>
      </c>
      <c r="M159">
        <f t="shared" si="31"/>
        <v>1.2291144655411568</v>
      </c>
      <c r="N159">
        <f t="shared" si="32"/>
        <v>5.364630568559039</v>
      </c>
    </row>
    <row r="160" spans="1:14" x14ac:dyDescent="0.25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22"/>
        <v>0.7407407407407407</v>
      </c>
      <c r="D160">
        <f t="shared" si="23"/>
        <v>0.30120481927710846</v>
      </c>
      <c r="E160">
        <f t="shared" si="24"/>
        <v>4.1945560017849104E-2</v>
      </c>
      <c r="F160">
        <f t="shared" si="25"/>
        <v>-0.18116912092815718</v>
      </c>
      <c r="G160">
        <v>0</v>
      </c>
      <c r="H160">
        <f t="shared" si="26"/>
        <v>0.22311468094600626</v>
      </c>
      <c r="I160">
        <f t="shared" si="27"/>
        <v>-1.109741904046188</v>
      </c>
      <c r="J160">
        <f t="shared" si="28"/>
        <v>1.109741904046188</v>
      </c>
      <c r="K160">
        <f t="shared" si="29"/>
        <v>0.72024851467740869</v>
      </c>
      <c r="L160">
        <f t="shared" si="30"/>
        <v>0.27975148532259136</v>
      </c>
      <c r="M160">
        <f t="shared" si="31"/>
        <v>1.388409666416166</v>
      </c>
      <c r="N160">
        <f t="shared" si="32"/>
        <v>3.5746012173871553</v>
      </c>
    </row>
    <row r="161" spans="1:14" x14ac:dyDescent="0.25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22"/>
        <v>0.66225165562913912</v>
      </c>
      <c r="D161">
        <f t="shared" si="23"/>
        <v>0.37453183520599254</v>
      </c>
      <c r="E161">
        <f t="shared" si="24"/>
        <v>3.678349083513166E-2</v>
      </c>
      <c r="F161">
        <f t="shared" si="25"/>
        <v>-0.21125083711585679</v>
      </c>
      <c r="G161">
        <v>0</v>
      </c>
      <c r="H161">
        <f t="shared" si="26"/>
        <v>0.24803432795098845</v>
      </c>
      <c r="I161">
        <f t="shared" si="27"/>
        <v>-1.0835692610757275</v>
      </c>
      <c r="J161">
        <f t="shared" si="28"/>
        <v>1.0835692610757275</v>
      </c>
      <c r="K161">
        <f t="shared" si="29"/>
        <v>0.64407246581189925</v>
      </c>
      <c r="L161">
        <f t="shared" si="30"/>
        <v>0.3559275341881008</v>
      </c>
      <c r="M161">
        <f t="shared" si="31"/>
        <v>1.5526203231486206</v>
      </c>
      <c r="N161">
        <f t="shared" si="32"/>
        <v>2.8095606659964649</v>
      </c>
    </row>
    <row r="162" spans="1:14" x14ac:dyDescent="0.25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22"/>
        <v>0.59523809523809523</v>
      </c>
      <c r="D162">
        <f t="shared" si="23"/>
        <v>0.44052863436123346</v>
      </c>
      <c r="E162">
        <f t="shared" si="24"/>
        <v>3.5766729599328695E-2</v>
      </c>
      <c r="F162">
        <f t="shared" si="25"/>
        <v>-0.22645269561569115</v>
      </c>
      <c r="G162">
        <v>0</v>
      </c>
      <c r="H162">
        <f t="shared" si="26"/>
        <v>0.2622194252150199</v>
      </c>
      <c r="I162">
        <f t="shared" si="27"/>
        <v>-1.0760778282064791</v>
      </c>
      <c r="J162">
        <f t="shared" si="28"/>
        <v>1.0760778282064791</v>
      </c>
      <c r="K162">
        <f t="shared" si="29"/>
        <v>0.57745625010319412</v>
      </c>
      <c r="L162">
        <f t="shared" si="30"/>
        <v>0.42254374989680582</v>
      </c>
      <c r="M162">
        <f t="shared" si="31"/>
        <v>1.7317329231804059</v>
      </c>
      <c r="N162">
        <f t="shared" si="32"/>
        <v>2.3666188418222287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22"/>
        <v>0.62893081761006286</v>
      </c>
      <c r="D163">
        <f t="shared" si="23"/>
        <v>0.4065040650406504</v>
      </c>
      <c r="E163">
        <f t="shared" si="24"/>
        <v>3.5434882650713373E-2</v>
      </c>
      <c r="F163">
        <f t="shared" si="25"/>
        <v>-0.22022805133711709</v>
      </c>
      <c r="G163">
        <v>0</v>
      </c>
      <c r="H163">
        <f t="shared" si="26"/>
        <v>0.25566293398783041</v>
      </c>
      <c r="I163">
        <f t="shared" si="27"/>
        <v>-1.0774510935845931</v>
      </c>
      <c r="J163">
        <f t="shared" si="28"/>
        <v>1.0774510935845931</v>
      </c>
      <c r="K163">
        <f t="shared" si="29"/>
        <v>0.61136049193819697</v>
      </c>
      <c r="L163">
        <f t="shared" si="30"/>
        <v>0.38863950806180297</v>
      </c>
      <c r="M163">
        <f t="shared" si="31"/>
        <v>1.6356961452149104</v>
      </c>
      <c r="N163">
        <f t="shared" si="32"/>
        <v>2.5730785966335055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22"/>
        <v>0.5714285714285714</v>
      </c>
      <c r="D165">
        <f t="shared" si="23"/>
        <v>0.46511627906976744</v>
      </c>
      <c r="E165">
        <f t="shared" si="24"/>
        <v>3.6544850498338777E-2</v>
      </c>
      <c r="F165">
        <f t="shared" si="25"/>
        <v>-0.22923588039867115</v>
      </c>
      <c r="G165">
        <v>0</v>
      </c>
      <c r="H165">
        <f t="shared" si="26"/>
        <v>0.26578073089700993</v>
      </c>
      <c r="I165">
        <f t="shared" si="27"/>
        <v>-1.0767638041163308</v>
      </c>
      <c r="J165">
        <f t="shared" si="28"/>
        <v>1.0767638041163308</v>
      </c>
      <c r="K165">
        <f t="shared" si="29"/>
        <v>0.5532280473741612</v>
      </c>
      <c r="L165">
        <f t="shared" si="30"/>
        <v>0.44677195262583885</v>
      </c>
      <c r="M165">
        <f t="shared" si="31"/>
        <v>1.8075728530872484</v>
      </c>
      <c r="N165">
        <f t="shared" si="32"/>
        <v>2.2382783747337802</v>
      </c>
    </row>
    <row r="166" spans="1:14" x14ac:dyDescent="0.25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22"/>
        <v>0.41666666666666669</v>
      </c>
      <c r="D166">
        <f t="shared" si="23"/>
        <v>0.6211180124223602</v>
      </c>
      <c r="E166">
        <f t="shared" si="24"/>
        <v>3.7784679089026829E-2</v>
      </c>
      <c r="F166">
        <f t="shared" si="25"/>
        <v>-0.22101449275362328</v>
      </c>
      <c r="G166">
        <v>0</v>
      </c>
      <c r="H166">
        <f t="shared" si="26"/>
        <v>0.25879917184265011</v>
      </c>
      <c r="I166">
        <f t="shared" si="27"/>
        <v>-1.0821091383745125</v>
      </c>
      <c r="J166">
        <f t="shared" si="28"/>
        <v>1.0821091383745125</v>
      </c>
      <c r="K166">
        <f t="shared" si="29"/>
        <v>0.39762177743270088</v>
      </c>
      <c r="L166">
        <f t="shared" si="30"/>
        <v>0.602378222567299</v>
      </c>
      <c r="M166">
        <f t="shared" si="31"/>
        <v>2.5149527937243179</v>
      </c>
      <c r="N166">
        <f t="shared" si="32"/>
        <v>1.660086574408453</v>
      </c>
    </row>
    <row r="167" spans="1:14" x14ac:dyDescent="0.25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22"/>
        <v>0.42016806722689076</v>
      </c>
      <c r="D167">
        <f t="shared" si="23"/>
        <v>0.6097560975609756</v>
      </c>
      <c r="E167">
        <f t="shared" si="24"/>
        <v>2.9924164787866303E-2</v>
      </c>
      <c r="F167">
        <f t="shared" si="25"/>
        <v>-0.22627587620414025</v>
      </c>
      <c r="G167">
        <v>0</v>
      </c>
      <c r="H167">
        <f t="shared" si="26"/>
        <v>0.25620004099200655</v>
      </c>
      <c r="I167">
        <f t="shared" si="27"/>
        <v>-1.0640706634484356</v>
      </c>
      <c r="J167">
        <f t="shared" si="28"/>
        <v>1.0640706634484356</v>
      </c>
      <c r="K167">
        <f t="shared" si="29"/>
        <v>0.40511785129413308</v>
      </c>
      <c r="L167">
        <f t="shared" si="30"/>
        <v>0.59488214870586709</v>
      </c>
      <c r="M167">
        <f t="shared" si="31"/>
        <v>2.468417515558841</v>
      </c>
      <c r="N167">
        <f t="shared" si="32"/>
        <v>1.6810052246069986</v>
      </c>
    </row>
    <row r="168" spans="1:14" x14ac:dyDescent="0.25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22"/>
        <v>0.33898305084745761</v>
      </c>
      <c r="D168">
        <f t="shared" si="23"/>
        <v>0.69444444444444442</v>
      </c>
      <c r="E168">
        <f t="shared" si="24"/>
        <v>3.3427495291902032E-2</v>
      </c>
      <c r="F168">
        <f t="shared" si="25"/>
        <v>-0.20197740112994356</v>
      </c>
      <c r="G168">
        <v>0</v>
      </c>
      <c r="H168">
        <f t="shared" si="26"/>
        <v>0.23540489642184556</v>
      </c>
      <c r="I168">
        <f t="shared" si="27"/>
        <v>-1.0795837927188261</v>
      </c>
      <c r="J168">
        <f t="shared" si="28"/>
        <v>1.0795837927188261</v>
      </c>
      <c r="K168">
        <f t="shared" si="29"/>
        <v>0.32204165175679</v>
      </c>
      <c r="L168">
        <f t="shared" si="30"/>
        <v>0.67795834824321011</v>
      </c>
      <c r="M168">
        <f t="shared" si="31"/>
        <v>3.105188395801711</v>
      </c>
      <c r="N168">
        <f t="shared" si="32"/>
        <v>1.4750168687962832</v>
      </c>
    </row>
    <row r="169" spans="1:14" x14ac:dyDescent="0.25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22"/>
        <v>0.36630036630036628</v>
      </c>
      <c r="D169">
        <f t="shared" si="23"/>
        <v>0.66225165562913912</v>
      </c>
      <c r="E169">
        <f t="shared" si="24"/>
        <v>2.8552021929505456E-2</v>
      </c>
      <c r="F169">
        <f t="shared" si="25"/>
        <v>-0.21403100211047221</v>
      </c>
      <c r="G169">
        <v>0</v>
      </c>
      <c r="H169">
        <f t="shared" si="26"/>
        <v>0.2425830240399777</v>
      </c>
      <c r="I169">
        <f t="shared" si="27"/>
        <v>-1.0646132337208565</v>
      </c>
      <c r="J169">
        <f t="shared" si="28"/>
        <v>1.0646132337208565</v>
      </c>
      <c r="K169">
        <f t="shared" si="29"/>
        <v>0.35189201320648461</v>
      </c>
      <c r="L169">
        <f t="shared" si="30"/>
        <v>0.64810798679351533</v>
      </c>
      <c r="M169">
        <f t="shared" si="31"/>
        <v>2.8417808943370817</v>
      </c>
      <c r="N169">
        <f t="shared" si="32"/>
        <v>1.5429527491976365</v>
      </c>
    </row>
    <row r="170" spans="1:14" x14ac:dyDescent="0.25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22"/>
        <v>0.34722222222222221</v>
      </c>
      <c r="D170">
        <f t="shared" si="23"/>
        <v>0.69444444444444442</v>
      </c>
      <c r="E170">
        <f t="shared" si="24"/>
        <v>4.1666666666666519E-2</v>
      </c>
      <c r="F170">
        <f t="shared" si="25"/>
        <v>-0.19945987654321007</v>
      </c>
      <c r="G170">
        <v>0</v>
      </c>
      <c r="H170">
        <f t="shared" si="26"/>
        <v>0.24112654320987653</v>
      </c>
      <c r="I170">
        <f t="shared" si="27"/>
        <v>-1.0994987428338556</v>
      </c>
      <c r="J170">
        <f t="shared" si="28"/>
        <v>1.0994987428338556</v>
      </c>
      <c r="K170">
        <f t="shared" si="29"/>
        <v>0.32604538893900414</v>
      </c>
      <c r="L170">
        <f t="shared" si="30"/>
        <v>0.67395461106099597</v>
      </c>
      <c r="M170">
        <f t="shared" si="31"/>
        <v>3.0670576365276485</v>
      </c>
      <c r="N170">
        <f t="shared" si="32"/>
        <v>1.4837794468468968</v>
      </c>
    </row>
    <row r="171" spans="1:14" x14ac:dyDescent="0.25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22"/>
        <v>0.37878787878787878</v>
      </c>
      <c r="D171">
        <f t="shared" si="23"/>
        <v>0.66225165562913912</v>
      </c>
      <c r="E171">
        <f t="shared" si="24"/>
        <v>4.1039534417017798E-2</v>
      </c>
      <c r="F171">
        <f t="shared" si="25"/>
        <v>-0.20981336544250462</v>
      </c>
      <c r="G171">
        <v>0</v>
      </c>
      <c r="H171">
        <f t="shared" si="26"/>
        <v>0.25085289985952242</v>
      </c>
      <c r="I171">
        <f t="shared" si="27"/>
        <v>-1.0934350421017383</v>
      </c>
      <c r="J171">
        <f t="shared" si="28"/>
        <v>1.0934350421017383</v>
      </c>
      <c r="K171">
        <f t="shared" si="29"/>
        <v>0.35800802585300368</v>
      </c>
      <c r="L171">
        <f t="shared" si="30"/>
        <v>0.64199197414699649</v>
      </c>
      <c r="M171">
        <f t="shared" si="31"/>
        <v>2.7932334690468505</v>
      </c>
      <c r="N171">
        <f t="shared" si="32"/>
        <v>1.5576518714718863</v>
      </c>
    </row>
    <row r="172" spans="1:14" x14ac:dyDescent="0.25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22"/>
        <v>0.37735849056603776</v>
      </c>
      <c r="D172">
        <f t="shared" si="23"/>
        <v>0.66225165562913912</v>
      </c>
      <c r="E172">
        <f t="shared" si="24"/>
        <v>3.9610146195176998E-2</v>
      </c>
      <c r="F172">
        <f t="shared" si="25"/>
        <v>-0.21029613894789434</v>
      </c>
      <c r="G172">
        <v>0</v>
      </c>
      <c r="H172">
        <f t="shared" si="26"/>
        <v>0.24990628514307139</v>
      </c>
      <c r="I172">
        <f t="shared" si="27"/>
        <v>-1.0901165669462149</v>
      </c>
      <c r="J172">
        <f t="shared" si="28"/>
        <v>1.0901165669462149</v>
      </c>
      <c r="K172">
        <f t="shared" si="29"/>
        <v>0.35730972902213964</v>
      </c>
      <c r="L172">
        <f t="shared" si="30"/>
        <v>0.64269027097786013</v>
      </c>
      <c r="M172">
        <f t="shared" si="31"/>
        <v>2.7986923354612547</v>
      </c>
      <c r="N172">
        <f t="shared" si="32"/>
        <v>1.5559594491425695</v>
      </c>
    </row>
    <row r="173" spans="1:14" x14ac:dyDescent="0.25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22"/>
        <v>0.3546099290780142</v>
      </c>
      <c r="D173">
        <f t="shared" si="23"/>
        <v>0.68493150684931503</v>
      </c>
      <c r="E173">
        <f t="shared" si="24"/>
        <v>3.9541435927329172E-2</v>
      </c>
      <c r="F173">
        <f t="shared" si="25"/>
        <v>-0.20334207713980379</v>
      </c>
      <c r="G173">
        <v>0</v>
      </c>
      <c r="H173">
        <f t="shared" si="26"/>
        <v>0.24288351306713299</v>
      </c>
      <c r="I173">
        <f t="shared" si="27"/>
        <v>-1.0929124924699354</v>
      </c>
      <c r="J173">
        <f t="shared" si="28"/>
        <v>1.0929124924699354</v>
      </c>
      <c r="K173">
        <f t="shared" si="29"/>
        <v>0.33454877845281611</v>
      </c>
      <c r="L173">
        <f t="shared" si="30"/>
        <v>0.66545122154718395</v>
      </c>
      <c r="M173">
        <f t="shared" si="31"/>
        <v>2.9891007362952826</v>
      </c>
      <c r="N173">
        <f t="shared" si="32"/>
        <v>1.50273974653617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22"/>
        <v>0.59523809523809523</v>
      </c>
      <c r="D174">
        <f t="shared" si="23"/>
        <v>0.4504504504504504</v>
      </c>
      <c r="E174">
        <f t="shared" si="24"/>
        <v>4.5688545688545634E-2</v>
      </c>
      <c r="F174">
        <f t="shared" si="25"/>
        <v>-0.22243672243672252</v>
      </c>
      <c r="G174">
        <v>0</v>
      </c>
      <c r="H174">
        <f t="shared" si="26"/>
        <v>0.2681252681252681</v>
      </c>
      <c r="I174">
        <f t="shared" si="27"/>
        <v>-1.0979071877276467</v>
      </c>
      <c r="J174">
        <f t="shared" si="28"/>
        <v>1.0979071877276467</v>
      </c>
      <c r="K174">
        <f t="shared" si="29"/>
        <v>0.57254851307619281</v>
      </c>
      <c r="L174">
        <f t="shared" si="30"/>
        <v>0.42745148692380741</v>
      </c>
      <c r="M174">
        <f t="shared" si="31"/>
        <v>1.7465768876547993</v>
      </c>
      <c r="N174">
        <f t="shared" si="32"/>
        <v>2.3394467690277296</v>
      </c>
    </row>
    <row r="175" spans="1:14" x14ac:dyDescent="0.25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22"/>
        <v>0.5524861878453039</v>
      </c>
      <c r="D175">
        <f t="shared" si="23"/>
        <v>0.49019607843137253</v>
      </c>
      <c r="E175">
        <f t="shared" si="24"/>
        <v>4.2682266276676373E-2</v>
      </c>
      <c r="F175">
        <f t="shared" si="25"/>
        <v>-0.22814429639259015</v>
      </c>
      <c r="G175">
        <v>0</v>
      </c>
      <c r="H175">
        <f t="shared" si="26"/>
        <v>0.27082656266926658</v>
      </c>
      <c r="I175">
        <f t="shared" si="27"/>
        <v>-1.0895340841010224</v>
      </c>
      <c r="J175">
        <f t="shared" si="28"/>
        <v>1.0895340841010224</v>
      </c>
      <c r="K175">
        <f t="shared" si="29"/>
        <v>0.53120211979695098</v>
      </c>
      <c r="L175">
        <f t="shared" si="30"/>
        <v>0.46879788020304902</v>
      </c>
      <c r="M175">
        <f t="shared" si="31"/>
        <v>1.8825226081218283</v>
      </c>
      <c r="N175">
        <f t="shared" si="32"/>
        <v>2.1331154474650633</v>
      </c>
    </row>
    <row r="176" spans="1:14" x14ac:dyDescent="0.25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22"/>
        <v>0.48780487804878053</v>
      </c>
      <c r="D176">
        <f t="shared" si="23"/>
        <v>0.5524861878453039</v>
      </c>
      <c r="E176">
        <f t="shared" si="24"/>
        <v>4.0291065894084488E-2</v>
      </c>
      <c r="F176">
        <f t="shared" si="25"/>
        <v>-0.22921439159142964</v>
      </c>
      <c r="G176">
        <v>0</v>
      </c>
      <c r="H176">
        <f t="shared" si="26"/>
        <v>0.26950545748551413</v>
      </c>
      <c r="I176">
        <f t="shared" si="27"/>
        <v>-1.0843334143872594</v>
      </c>
      <c r="J176">
        <f t="shared" si="28"/>
        <v>1.0843334143872594</v>
      </c>
      <c r="K176">
        <f t="shared" si="29"/>
        <v>0.46760653723484941</v>
      </c>
      <c r="L176">
        <f t="shared" si="30"/>
        <v>0.53239346276515054</v>
      </c>
      <c r="M176">
        <f t="shared" si="31"/>
        <v>2.1385500851066221</v>
      </c>
      <c r="N176">
        <f t="shared" si="32"/>
        <v>1.8783100656536802</v>
      </c>
    </row>
    <row r="177" spans="1:14" x14ac:dyDescent="0.25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22"/>
        <v>0.54644808743169393</v>
      </c>
      <c r="D177">
        <f t="shared" si="23"/>
        <v>0.49261083743842371</v>
      </c>
      <c r="E177">
        <f t="shared" si="24"/>
        <v>3.9058924870117639E-2</v>
      </c>
      <c r="F177">
        <f t="shared" si="25"/>
        <v>-0.23012732509623413</v>
      </c>
      <c r="G177">
        <v>0</v>
      </c>
      <c r="H177">
        <f t="shared" si="26"/>
        <v>0.26918624996635171</v>
      </c>
      <c r="I177">
        <f t="shared" si="27"/>
        <v>-1.0815393906387938</v>
      </c>
      <c r="J177">
        <f t="shared" si="28"/>
        <v>1.0815393906387938</v>
      </c>
      <c r="K177">
        <f t="shared" si="29"/>
        <v>0.52695987471447536</v>
      </c>
      <c r="L177">
        <f t="shared" si="30"/>
        <v>0.47304012528552486</v>
      </c>
      <c r="M177">
        <f t="shared" si="31"/>
        <v>1.8976776942301987</v>
      </c>
      <c r="N177">
        <f t="shared" si="32"/>
        <v>2.113985572357957</v>
      </c>
    </row>
    <row r="178" spans="1:14" x14ac:dyDescent="0.25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22"/>
        <v>0.56497175141242939</v>
      </c>
      <c r="D178">
        <f t="shared" si="23"/>
        <v>0.47846889952153115</v>
      </c>
      <c r="E178">
        <f t="shared" si="24"/>
        <v>4.3440650933960434E-2</v>
      </c>
      <c r="F178">
        <f t="shared" si="25"/>
        <v>-0.22688076122509671</v>
      </c>
      <c r="G178">
        <v>0</v>
      </c>
      <c r="H178">
        <f t="shared" si="26"/>
        <v>0.27032141215905714</v>
      </c>
      <c r="I178">
        <f t="shared" si="27"/>
        <v>-1.09154435611996</v>
      </c>
      <c r="J178">
        <f t="shared" si="28"/>
        <v>1.09154435611996</v>
      </c>
      <c r="K178">
        <f t="shared" si="29"/>
        <v>0.54333381846411721</v>
      </c>
      <c r="L178">
        <f t="shared" si="30"/>
        <v>0.4566661815358829</v>
      </c>
      <c r="M178">
        <f t="shared" si="31"/>
        <v>1.8404891542123691</v>
      </c>
      <c r="N178">
        <f t="shared" si="32"/>
        <v>2.189783348170756</v>
      </c>
    </row>
    <row r="179" spans="1:14" x14ac:dyDescent="0.25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22"/>
        <v>0.62893081761006286</v>
      </c>
      <c r="D179">
        <f t="shared" si="23"/>
        <v>0.4098360655737705</v>
      </c>
      <c r="E179">
        <f t="shared" si="24"/>
        <v>3.8766883183833478E-2</v>
      </c>
      <c r="F179">
        <f t="shared" si="25"/>
        <v>-0.21899164862356935</v>
      </c>
      <c r="G179">
        <v>0</v>
      </c>
      <c r="H179">
        <f t="shared" si="26"/>
        <v>0.25775853180740282</v>
      </c>
      <c r="I179">
        <f t="shared" si="27"/>
        <v>-1.0849075915068658</v>
      </c>
      <c r="J179">
        <f t="shared" si="28"/>
        <v>1.0849075915068658</v>
      </c>
      <c r="K179">
        <f t="shared" si="29"/>
        <v>0.60972060030090225</v>
      </c>
      <c r="L179">
        <f t="shared" si="30"/>
        <v>0.39027939969909758</v>
      </c>
      <c r="M179">
        <f t="shared" si="31"/>
        <v>1.6400954789890509</v>
      </c>
      <c r="N179">
        <f t="shared" si="32"/>
        <v>2.5622669317698867</v>
      </c>
    </row>
    <row r="180" spans="1:14" x14ac:dyDescent="0.25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22"/>
        <v>0.390625</v>
      </c>
      <c r="D180">
        <f t="shared" si="23"/>
        <v>0.63291139240506322</v>
      </c>
      <c r="E180">
        <f t="shared" si="24"/>
        <v>2.3536392405063111E-2</v>
      </c>
      <c r="F180">
        <f t="shared" si="25"/>
        <v>-0.22369462025316467</v>
      </c>
      <c r="G180">
        <v>0</v>
      </c>
      <c r="H180">
        <f t="shared" si="26"/>
        <v>0.24723101265822783</v>
      </c>
      <c r="I180">
        <f t="shared" si="27"/>
        <v>-1.0512928338279497</v>
      </c>
      <c r="J180">
        <f t="shared" si="28"/>
        <v>1.0512928338279497</v>
      </c>
      <c r="K180">
        <f t="shared" si="29"/>
        <v>0.37878546535462176</v>
      </c>
      <c r="L180">
        <f t="shared" si="30"/>
        <v>0.62121453464537835</v>
      </c>
      <c r="M180">
        <f t="shared" si="31"/>
        <v>2.640016820771601</v>
      </c>
      <c r="N180">
        <f t="shared" si="32"/>
        <v>1.6097498436202111</v>
      </c>
    </row>
    <row r="181" spans="1:14" x14ac:dyDescent="0.25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22"/>
        <v>0.43103448275862072</v>
      </c>
      <c r="D181">
        <f t="shared" si="23"/>
        <v>0.59523809523809523</v>
      </c>
      <c r="E181">
        <f t="shared" si="24"/>
        <v>2.6272577996715896E-2</v>
      </c>
      <c r="F181">
        <f t="shared" si="25"/>
        <v>-0.23029556650246308</v>
      </c>
      <c r="G181">
        <v>0</v>
      </c>
      <c r="H181">
        <f t="shared" si="26"/>
        <v>0.25656814449917897</v>
      </c>
      <c r="I181">
        <f t="shared" si="27"/>
        <v>-1.0555008273018727</v>
      </c>
      <c r="J181">
        <f t="shared" si="28"/>
        <v>1.0555008273018727</v>
      </c>
      <c r="K181">
        <f t="shared" si="29"/>
        <v>0.41783991029087642</v>
      </c>
      <c r="L181">
        <f t="shared" si="30"/>
        <v>0.58216008970912358</v>
      </c>
      <c r="M181">
        <f t="shared" si="31"/>
        <v>2.3932610920384718</v>
      </c>
      <c r="N181">
        <f t="shared" si="32"/>
        <v>1.7177405625652735</v>
      </c>
    </row>
    <row r="182" spans="1:14" x14ac:dyDescent="0.25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22"/>
        <v>0.390625</v>
      </c>
      <c r="D182">
        <f t="shared" si="23"/>
        <v>0.65789473684210531</v>
      </c>
      <c r="E182">
        <f t="shared" si="24"/>
        <v>4.851973684210531E-2</v>
      </c>
      <c r="F182">
        <f t="shared" si="25"/>
        <v>-0.20847039473684204</v>
      </c>
      <c r="G182">
        <v>0</v>
      </c>
      <c r="H182">
        <f t="shared" si="26"/>
        <v>0.2569901315789474</v>
      </c>
      <c r="I182">
        <f t="shared" si="27"/>
        <v>-1.110288979210819</v>
      </c>
      <c r="J182">
        <f t="shared" si="28"/>
        <v>1.110288979210819</v>
      </c>
      <c r="K182">
        <f t="shared" si="29"/>
        <v>0.3660254037844386</v>
      </c>
      <c r="L182">
        <f t="shared" si="30"/>
        <v>0.63397459621556129</v>
      </c>
      <c r="M182">
        <f t="shared" si="31"/>
        <v>2.7320508075688776</v>
      </c>
      <c r="N182">
        <f t="shared" si="32"/>
        <v>1.577350269189626</v>
      </c>
    </row>
    <row r="183" spans="1:14" x14ac:dyDescent="0.25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22"/>
        <v>0.54945054945054939</v>
      </c>
      <c r="D183">
        <f t="shared" si="23"/>
        <v>0.48780487804878053</v>
      </c>
      <c r="E183">
        <f t="shared" si="24"/>
        <v>3.7255427499329974E-2</v>
      </c>
      <c r="F183">
        <f t="shared" si="25"/>
        <v>-0.23076923076923073</v>
      </c>
      <c r="G183">
        <v>0</v>
      </c>
      <c r="H183">
        <f t="shared" si="26"/>
        <v>0.2680246582685607</v>
      </c>
      <c r="I183">
        <f t="shared" si="27"/>
        <v>-1.0777013435226059</v>
      </c>
      <c r="J183">
        <f t="shared" si="28"/>
        <v>1.0777013435226059</v>
      </c>
      <c r="K183">
        <f t="shared" si="29"/>
        <v>0.53086584011754934</v>
      </c>
      <c r="L183">
        <f t="shared" si="30"/>
        <v>0.46913415988245072</v>
      </c>
      <c r="M183">
        <f t="shared" si="31"/>
        <v>1.883715101688537</v>
      </c>
      <c r="N183">
        <f t="shared" si="32"/>
        <v>2.1315864106987359</v>
      </c>
    </row>
    <row r="184" spans="1:14" x14ac:dyDescent="0.25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22"/>
        <v>0.44247787610619471</v>
      </c>
      <c r="D184">
        <f t="shared" si="23"/>
        <v>0.6097560975609756</v>
      </c>
      <c r="E184">
        <f t="shared" si="24"/>
        <v>5.2233973667170197E-2</v>
      </c>
      <c r="F184">
        <f t="shared" si="25"/>
        <v>-0.21756960932441194</v>
      </c>
      <c r="G184">
        <v>0</v>
      </c>
      <c r="H184">
        <f t="shared" si="26"/>
        <v>0.26980358299158214</v>
      </c>
      <c r="I184">
        <f t="shared" si="27"/>
        <v>-1.1135885079684347</v>
      </c>
      <c r="J184">
        <f t="shared" si="28"/>
        <v>1.1135885079684347</v>
      </c>
      <c r="K184">
        <f t="shared" si="29"/>
        <v>0.41612544004152574</v>
      </c>
      <c r="L184">
        <f t="shared" si="30"/>
        <v>0.58387455995847437</v>
      </c>
      <c r="M184">
        <f t="shared" si="31"/>
        <v>2.4031215200402278</v>
      </c>
      <c r="N184">
        <f t="shared" si="32"/>
        <v>1.7126966450997982</v>
      </c>
    </row>
    <row r="185" spans="1:14" x14ac:dyDescent="0.25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22"/>
        <v>0.43859649122807021</v>
      </c>
      <c r="D185">
        <f t="shared" si="23"/>
        <v>0.5988023952095809</v>
      </c>
      <c r="E185">
        <f t="shared" si="24"/>
        <v>3.7398886437651102E-2</v>
      </c>
      <c r="F185">
        <f t="shared" si="25"/>
        <v>-0.22523374304023536</v>
      </c>
      <c r="G185">
        <v>0</v>
      </c>
      <c r="H185">
        <f t="shared" si="26"/>
        <v>0.2626326294778864</v>
      </c>
      <c r="I185">
        <f t="shared" si="27"/>
        <v>-1.0798355319767001</v>
      </c>
      <c r="J185">
        <f t="shared" si="28"/>
        <v>1.0798355319767001</v>
      </c>
      <c r="K185">
        <f t="shared" si="29"/>
        <v>0.41978188889052137</v>
      </c>
      <c r="L185">
        <f t="shared" si="30"/>
        <v>0.58021811110947863</v>
      </c>
      <c r="M185">
        <f t="shared" si="31"/>
        <v>2.382189480930176</v>
      </c>
      <c r="N185">
        <f t="shared" si="32"/>
        <v>1.7234898064243891</v>
      </c>
    </row>
    <row r="186" spans="1:14" x14ac:dyDescent="0.25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22"/>
        <v>0.4504504504504504</v>
      </c>
      <c r="D186">
        <f t="shared" si="23"/>
        <v>0.58139534883720934</v>
      </c>
      <c r="E186">
        <f t="shared" si="24"/>
        <v>3.1845799287659737E-2</v>
      </c>
      <c r="F186">
        <f t="shared" si="25"/>
        <v>-0.23004399748585791</v>
      </c>
      <c r="G186">
        <v>0</v>
      </c>
      <c r="H186">
        <f t="shared" si="26"/>
        <v>0.2618897967735177</v>
      </c>
      <c r="I186">
        <f t="shared" si="27"/>
        <v>-1.0669739994407998</v>
      </c>
      <c r="J186">
        <f t="shared" si="28"/>
        <v>1.0669739994407998</v>
      </c>
      <c r="K186">
        <f t="shared" si="29"/>
        <v>0.43445992221759705</v>
      </c>
      <c r="L186">
        <f t="shared" si="30"/>
        <v>0.56554007778240289</v>
      </c>
      <c r="M186">
        <f t="shared" si="31"/>
        <v>2.3017082793177757</v>
      </c>
      <c r="N186">
        <f t="shared" si="32"/>
        <v>1.768221279597376</v>
      </c>
    </row>
    <row r="187" spans="1:14" x14ac:dyDescent="0.25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22"/>
        <v>0.38910505836575876</v>
      </c>
      <c r="D187">
        <f t="shared" si="23"/>
        <v>0.64935064935064934</v>
      </c>
      <c r="E187">
        <f t="shared" si="24"/>
        <v>3.845570771640805E-2</v>
      </c>
      <c r="F187">
        <f t="shared" si="25"/>
        <v>-0.21420991459901972</v>
      </c>
      <c r="G187">
        <v>0</v>
      </c>
      <c r="H187">
        <f t="shared" si="26"/>
        <v>0.25266562231542777</v>
      </c>
      <c r="I187">
        <f t="shared" si="27"/>
        <v>-1.0860586874184577</v>
      </c>
      <c r="J187">
        <f t="shared" si="28"/>
        <v>1.0860586874184577</v>
      </c>
      <c r="K187">
        <f t="shared" si="29"/>
        <v>0.36967044193530912</v>
      </c>
      <c r="L187">
        <f t="shared" si="30"/>
        <v>0.63032955806469082</v>
      </c>
      <c r="M187">
        <f t="shared" si="31"/>
        <v>2.7051121392469786</v>
      </c>
      <c r="N187">
        <f t="shared" si="32"/>
        <v>1.5864716912059673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22"/>
        <v>0.61349693251533743</v>
      </c>
      <c r="D188">
        <f t="shared" si="23"/>
        <v>0.47619047619047616</v>
      </c>
      <c r="E188">
        <f t="shared" si="24"/>
        <v>8.9687408705813709E-2</v>
      </c>
      <c r="F188">
        <f t="shared" si="25"/>
        <v>-0.20245398773006129</v>
      </c>
      <c r="G188">
        <v>0</v>
      </c>
      <c r="H188">
        <f t="shared" si="26"/>
        <v>0.29214139643587494</v>
      </c>
      <c r="I188">
        <f t="shared" si="27"/>
        <v>-1.2012499502607454</v>
      </c>
      <c r="J188">
        <f t="shared" si="28"/>
        <v>1.2012499502607454</v>
      </c>
      <c r="K188">
        <f t="shared" si="29"/>
        <v>0.56922081801979474</v>
      </c>
      <c r="L188">
        <f t="shared" si="30"/>
        <v>0.43077918198020509</v>
      </c>
      <c r="M188">
        <f t="shared" si="31"/>
        <v>1.7567874686642695</v>
      </c>
      <c r="N188">
        <f t="shared" si="32"/>
        <v>2.3213749452868209</v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126" activePane="bottomLeft" state="frozen"/>
      <selection pane="bottomLeft" activeCell="A132" sqref="A132:XFD13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225</v>
      </c>
      <c r="M1" s="76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3" customFormat="1" ht="15" x14ac:dyDescent="0.25">
      <c r="A3" s="63">
        <v>2.21</v>
      </c>
      <c r="B3" s="63">
        <v>1.72</v>
      </c>
      <c r="C3" s="45">
        <f t="shared" ref="C3:C66" si="0">IF(OR($A3="",$B3=""),"",(1/A3)+(1/B3)-1)</f>
        <v>3.3884036620014824E-2</v>
      </c>
      <c r="D3" s="46">
        <f>IF(OR($A3="",$B3=""),"",A3*'MPTO_working_2-way'!$G2)</f>
        <v>2.2848837209302326</v>
      </c>
      <c r="E3" s="48">
        <f>IF(OR($A3="",$B3=""),"",B3*'MPTO_working_2-way'!$G2)</f>
        <v>1.7782805429864255</v>
      </c>
      <c r="F3" s="46">
        <f>IF(OR($A3="",$B3=""),"",'MPTO_working_2-way'!D2)</f>
        <v>2.2959652089876781</v>
      </c>
      <c r="G3" s="48">
        <f>IF(OR($A3="",$B3=""),"",'MPTO_working_2-way'!E2)</f>
        <v>1.7716256524981358</v>
      </c>
      <c r="H3" s="46">
        <f>IF(OR($A3="",$B3=""),"",'OddsRatio_working_2-way'!M2)</f>
        <v>2.2963624321753371</v>
      </c>
      <c r="I3" s="46">
        <f>IF(OR($A3="",$B3=""),"",'OddsRatio_working_2-way'!N2)</f>
        <v>1.7713892158398703</v>
      </c>
      <c r="J3" s="46">
        <f>IF('Log_working_2-way'!$D2="","",A3^('Log_working_2-way'!$D2))</f>
        <v>2.3014598613122459</v>
      </c>
      <c r="K3" s="48">
        <f>IF('Log_working_2-way'!$D2="","",B3^('Log_working_2-way'!$D2))</f>
        <v>1.7683679149287428</v>
      </c>
      <c r="L3" s="72">
        <f>(1/D3)</f>
        <v>0.43765903307888038</v>
      </c>
      <c r="M3" s="72">
        <f>(1/E3)</f>
        <v>0.56234096692111957</v>
      </c>
      <c r="N3" s="73">
        <v>100</v>
      </c>
      <c r="O3" s="73">
        <f>(1/A3)*((N3*A3)-N3)</f>
        <v>54.751131221719454</v>
      </c>
      <c r="P3" s="73">
        <f>(1/B3)*((N3*B3)-N3)</f>
        <v>41.860465116279073</v>
      </c>
      <c r="Q3" s="73">
        <f>(1/B3)*N3</f>
        <v>58.139534883720934</v>
      </c>
      <c r="R3" s="73">
        <f>(1/A3)*N3</f>
        <v>45.248868778280546</v>
      </c>
      <c r="S3" s="74">
        <f>O3-Q3</f>
        <v>-3.3884036620014797</v>
      </c>
      <c r="T3" s="74">
        <f>P3-R3</f>
        <v>-3.3884036620014726</v>
      </c>
    </row>
    <row r="4" spans="1:20" s="12" customFormat="1" ht="15" x14ac:dyDescent="0.25">
      <c r="A4">
        <v>1.95</v>
      </c>
      <c r="B4">
        <v>1.93</v>
      </c>
      <c r="C4" s="20">
        <f t="shared" si="0"/>
        <v>3.0955227846419575E-2</v>
      </c>
      <c r="D4" s="17">
        <f>IF(OR($A4="",$B4=""),"",A4*'MPTO_working_2-way'!$G3)</f>
        <v>2.0103626943005182</v>
      </c>
      <c r="E4" s="22">
        <f>IF(OR($A4="",$B4=""),"",B4*'MPTO_working_2-way'!$G3)</f>
        <v>1.9897435897435898</v>
      </c>
      <c r="F4" s="17">
        <f>IF(OR($A4="",$B4=""),"",'MPTO_working_2-way'!D3)</f>
        <v>2.0106851876586083</v>
      </c>
      <c r="G4" s="22">
        <f>IF(OR($A4="",$B4=""),"",'MPTO_working_2-way'!E3)</f>
        <v>1.9894277785119598</v>
      </c>
      <c r="H4" s="17">
        <f>IF(OR($A4="",$B4=""),"",'OddsRatio_working_2-way'!M3)</f>
        <v>2.0106954914038573</v>
      </c>
      <c r="I4" s="17">
        <f>IF(OR($A4="",$B4=""),"",'OddsRatio_working_2-way'!N3)</f>
        <v>1.9894176915848294</v>
      </c>
      <c r="J4" s="17">
        <f>IF('Log_working_2-way'!$D3="","",A4^('Log_working_2-way'!$D3))</f>
        <v>2.0108420160403986</v>
      </c>
      <c r="K4" s="22">
        <f>IF('Log_working_2-way'!$D3="","",B4^('Log_working_2-way'!$D3))</f>
        <v>1.9892742724695103</v>
      </c>
      <c r="L4" s="33">
        <f t="shared" ref="L4:L16" si="1">(1/D4)</f>
        <v>0.49742268041237114</v>
      </c>
      <c r="M4" s="33">
        <f t="shared" ref="M4:M16" si="2">(1/E4)</f>
        <v>0.50257731958762886</v>
      </c>
      <c r="N4" s="12">
        <v>100</v>
      </c>
      <c r="O4" s="12">
        <f t="shared" ref="O4:O23" si="3">(1/A4)*((N4*A4)-N4)</f>
        <v>48.717948717948723</v>
      </c>
      <c r="P4" s="12">
        <f t="shared" ref="P4:P23" si="4">(1/B4)*((N4*B4)-N4)</f>
        <v>48.186528497409334</v>
      </c>
      <c r="Q4" s="12">
        <f t="shared" ref="Q4:Q23" si="5">(1/B4)*N4</f>
        <v>51.81347150259068</v>
      </c>
      <c r="R4" s="12">
        <f t="shared" ref="R4:R23" si="6">(1/A4)*N4</f>
        <v>51.282051282051292</v>
      </c>
      <c r="S4" s="39">
        <f t="shared" ref="S4:S23" si="7">O4-Q4</f>
        <v>-3.0955227846419575</v>
      </c>
      <c r="T4" s="39">
        <f t="shared" ref="T4:T23" si="8">P4-R4</f>
        <v>-3.0955227846419575</v>
      </c>
    </row>
    <row r="5" spans="1:20" s="12" customFormat="1" ht="15" x14ac:dyDescent="0.25">
      <c r="A5">
        <v>1.38</v>
      </c>
      <c r="B5">
        <v>3.23</v>
      </c>
      <c r="C5" s="20">
        <f t="shared" si="0"/>
        <v>3.4235204379234663E-2</v>
      </c>
      <c r="D5" s="17">
        <f>IF(OR($A5="",$B5=""),"",A5*'MPTO_working_2-way'!$G4)</f>
        <v>1.4272445820433437</v>
      </c>
      <c r="E5" s="22">
        <f>IF(OR($A5="",$B5=""),"",B5*'MPTO_working_2-way'!$G4)</f>
        <v>3.3405797101449282</v>
      </c>
      <c r="F5" s="17">
        <f>IF(OR($A5="",$B5=""),"",'MPTO_working_2-way'!D4)</f>
        <v>1.4133874496623013</v>
      </c>
      <c r="G5" s="22">
        <f>IF(OR($A5="",$B5=""),"",'MPTO_working_2-way'!E4)</f>
        <v>3.4190381222673936</v>
      </c>
      <c r="H5" s="17">
        <f>IF(OR($A5="",$B5=""),"",'OddsRatio_working_2-way'!M4)</f>
        <v>1.4127996940938139</v>
      </c>
      <c r="I5" s="17">
        <f>IF(OR($A5="",$B5=""),"",'OddsRatio_working_2-way'!N4)</f>
        <v>3.4224824153400126</v>
      </c>
      <c r="J5" s="17">
        <f>IF('Log_working_2-way'!$D4="","",A5^('Log_working_2-way'!$D4))</f>
        <v>1.4063966874701026</v>
      </c>
      <c r="K5" s="22">
        <f>IF('Log_working_2-way'!$D4="","",B5^('Log_working_2-way'!$D4))</f>
        <v>3.4606499777948065</v>
      </c>
      <c r="L5" s="33">
        <f t="shared" si="1"/>
        <v>0.70065075921908893</v>
      </c>
      <c r="M5" s="33">
        <f t="shared" si="2"/>
        <v>0.29934924078091102</v>
      </c>
      <c r="N5" s="12">
        <v>100</v>
      </c>
      <c r="O5" s="12">
        <f t="shared" si="3"/>
        <v>27.536231884057976</v>
      </c>
      <c r="P5" s="12">
        <f t="shared" si="4"/>
        <v>69.040247678018574</v>
      </c>
      <c r="Q5" s="12">
        <f t="shared" si="5"/>
        <v>30.959752321981426</v>
      </c>
      <c r="R5" s="12">
        <f t="shared" si="6"/>
        <v>72.463768115942045</v>
      </c>
      <c r="S5" s="39">
        <f t="shared" si="7"/>
        <v>-3.4235204379234503</v>
      </c>
      <c r="T5" s="39">
        <f t="shared" si="8"/>
        <v>-3.4235204379234716</v>
      </c>
    </row>
    <row r="6" spans="1:20" s="12" customFormat="1" ht="15" x14ac:dyDescent="0.25">
      <c r="A6">
        <v>2.2799999999999998</v>
      </c>
      <c r="B6">
        <v>1.69</v>
      </c>
      <c r="C6" s="20">
        <f t="shared" si="0"/>
        <v>3.0312467559431067E-2</v>
      </c>
      <c r="D6" s="17">
        <f>IF(OR($A6="",$B6=""),"",A6*'MPTO_working_2-way'!$G5)</f>
        <v>2.3491124260355027</v>
      </c>
      <c r="E6" s="22">
        <f>IF(OR($A6="",$B6=""),"",B6*'MPTO_working_2-way'!$G5)</f>
        <v>1.7412280701754383</v>
      </c>
      <c r="F6" s="17">
        <f>IF(OR($A6="",$B6=""),"",'MPTO_working_2-way'!D5)</f>
        <v>2.3616082373130669</v>
      </c>
      <c r="G6" s="22">
        <f>IF(OR($A6="",$B6=""),"",'MPTO_working_2-way'!E5)</f>
        <v>1.7344256391789699</v>
      </c>
      <c r="H6" s="17">
        <f>IF(OR($A6="",$B6=""),"",'OddsRatio_working_2-way'!M5)</f>
        <v>2.3620104492139973</v>
      </c>
      <c r="I6" s="17">
        <f>IF(OR($A6="",$B6=""),"",'OddsRatio_working_2-way'!N5)</f>
        <v>1.7342087577794201</v>
      </c>
      <c r="J6" s="17">
        <f>IF('Log_working_2-way'!$D5="","",A6^('Log_working_2-way'!$D5))</f>
        <v>2.3677515095728476</v>
      </c>
      <c r="K6" s="22">
        <f>IF('Log_working_2-way'!$D5="","",B6^('Log_working_2-way'!$D5))</f>
        <v>1.7311269576388733</v>
      </c>
      <c r="L6" s="33">
        <f t="shared" si="1"/>
        <v>0.42569269521410585</v>
      </c>
      <c r="M6" s="33">
        <f t="shared" si="2"/>
        <v>0.57430730478589431</v>
      </c>
      <c r="N6" s="12">
        <v>100</v>
      </c>
      <c r="O6" s="12">
        <f t="shared" si="3"/>
        <v>56.140350877192972</v>
      </c>
      <c r="P6" s="12">
        <f t="shared" si="4"/>
        <v>40.828402366863905</v>
      </c>
      <c r="Q6" s="12">
        <f t="shared" si="5"/>
        <v>59.171597633136095</v>
      </c>
      <c r="R6" s="12">
        <f t="shared" si="6"/>
        <v>43.859649122807021</v>
      </c>
      <c r="S6" s="39">
        <f t="shared" si="7"/>
        <v>-3.0312467559431227</v>
      </c>
      <c r="T6" s="39">
        <f t="shared" si="8"/>
        <v>-3.0312467559431155</v>
      </c>
    </row>
    <row r="7" spans="1:20" s="12" customFormat="1" ht="15" x14ac:dyDescent="0.25">
      <c r="A7">
        <v>2</v>
      </c>
      <c r="B7">
        <v>1.88</v>
      </c>
      <c r="C7" s="20">
        <f t="shared" si="0"/>
        <v>3.1914893617021267E-2</v>
      </c>
      <c r="D7" s="17">
        <f>IF(OR($A7="",$B7=""),"",A7*'MPTO_working_2-way'!$G6)</f>
        <v>2.0638297872340425</v>
      </c>
      <c r="E7" s="22">
        <f>IF(OR($A7="",$B7=""),"",B7*'MPTO_working_2-way'!$G6)</f>
        <v>1.94</v>
      </c>
      <c r="F7" s="17">
        <f>IF(OR($A7="",$B7=""),"",'MPTO_working_2-way'!D6)</f>
        <v>2.0659340659340657</v>
      </c>
      <c r="G7" s="22">
        <f>IF(OR($A7="",$B7=""),"",'MPTO_working_2-way'!E6)</f>
        <v>1.9381443298969072</v>
      </c>
      <c r="H7" s="17">
        <f>IF(OR($A7="",$B7=""),"",'OddsRatio_working_2-way'!M6)</f>
        <v>2.0660035817780522</v>
      </c>
      <c r="I7" s="17">
        <f>IF(OR($A7="",$B7=""),"",'OddsRatio_working_2-way'!N6)</f>
        <v>1.9380831519646857</v>
      </c>
      <c r="J7" s="17">
        <f>IF('Log_working_2-way'!$D6="","",A7^('Log_working_2-way'!$D6))</f>
        <v>2.0669618454035223</v>
      </c>
      <c r="K7" s="22">
        <f>IF('Log_working_2-way'!$D6="","",B7^('Log_working_2-way'!$D6))</f>
        <v>1.9372406373367297</v>
      </c>
      <c r="L7" s="33">
        <f t="shared" si="1"/>
        <v>0.4845360824742268</v>
      </c>
      <c r="M7" s="33">
        <f t="shared" si="2"/>
        <v>0.51546391752577325</v>
      </c>
      <c r="N7" s="12">
        <v>100</v>
      </c>
      <c r="O7" s="12">
        <f t="shared" si="3"/>
        <v>50</v>
      </c>
      <c r="P7" s="12">
        <f t="shared" si="4"/>
        <v>46.808510638297875</v>
      </c>
      <c r="Q7" s="12">
        <f t="shared" si="5"/>
        <v>53.191489361702125</v>
      </c>
      <c r="R7" s="12">
        <f t="shared" si="6"/>
        <v>50</v>
      </c>
      <c r="S7" s="39">
        <f t="shared" si="7"/>
        <v>-3.1914893617021249</v>
      </c>
      <c r="T7" s="39">
        <f t="shared" si="8"/>
        <v>-3.1914893617021249</v>
      </c>
    </row>
    <row r="8" spans="1:20" ht="15" x14ac:dyDescent="0.25">
      <c r="A8">
        <v>1.78</v>
      </c>
      <c r="B8">
        <v>2.09</v>
      </c>
      <c r="C8" s="20">
        <f t="shared" si="0"/>
        <v>4.0266652330519959E-2</v>
      </c>
      <c r="D8" s="17">
        <f>IF(OR($A8="",$B8=""),"",A8*'MPTO_working_2-way'!$G7)</f>
        <v>1.8516746411483256</v>
      </c>
      <c r="E8" s="22">
        <f>IF(OR($A8="",$B8=""),"",B8*'MPTO_working_2-way'!$G7)</f>
        <v>2.1741573033707864</v>
      </c>
      <c r="F8" s="17">
        <f>IF(OR($A8="",$B8=""),"",'MPTO_working_2-way'!D7)</f>
        <v>1.8461614808198106</v>
      </c>
      <c r="G8" s="22">
        <f>IF(OR($A8="",$B8=""),"",'MPTO_working_2-way'!E7)</f>
        <v>2.1818075186206087</v>
      </c>
      <c r="H8" s="17">
        <f>IF(OR($A8="",$B8=""),"",'OddsRatio_working_2-way'!M7)</f>
        <v>1.8459292702556338</v>
      </c>
      <c r="I8" s="17">
        <f>IF(OR($A8="",$B8=""),"",'OddsRatio_working_2-way'!N7)</f>
        <v>2.1821319289469754</v>
      </c>
      <c r="J8" s="17">
        <f>IF('Log_working_2-way'!$D7="","",A8^('Log_working_2-way'!$D7))</f>
        <v>1.8434137605840082</v>
      </c>
      <c r="K8" s="22">
        <f>IF('Log_working_2-way'!$D7="","",B8^('Log_working_2-way'!$D7))</f>
        <v>2.1856576768529026</v>
      </c>
      <c r="L8" s="33">
        <f t="shared" si="1"/>
        <v>0.54005167958656319</v>
      </c>
      <c r="M8" s="33">
        <f t="shared" si="2"/>
        <v>0.4599483204134367</v>
      </c>
      <c r="N8" s="12">
        <v>100</v>
      </c>
      <c r="O8" s="12">
        <f t="shared" si="3"/>
        <v>43.820224719101127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56.17977528089888</v>
      </c>
      <c r="S8" s="39">
        <f t="shared" si="7"/>
        <v>-4.0266652330519861</v>
      </c>
      <c r="T8" s="39">
        <f t="shared" si="8"/>
        <v>-4.0266652330519861</v>
      </c>
    </row>
    <row r="9" spans="1:20" ht="15" x14ac:dyDescent="0.25">
      <c r="A9">
        <v>2.4500000000000002</v>
      </c>
      <c r="B9">
        <v>1.61</v>
      </c>
      <c r="C9" s="20">
        <f t="shared" si="0"/>
        <v>2.9281277728482547E-2</v>
      </c>
      <c r="D9" s="17">
        <f>IF(OR($A9="",$B9=""),"",A9*'MPTO_working_2-way'!$G8)</f>
        <v>2.5217391304347823</v>
      </c>
      <c r="E9" s="22">
        <f>IF(OR($A9="",$B9=""),"",B9*'MPTO_working_2-way'!$G8)</f>
        <v>1.657142857142857</v>
      </c>
      <c r="F9" s="17">
        <f>IF(OR($A9="",$B9=""),"",'MPTO_working_2-way'!D8)</f>
        <v>2.5411499436302138</v>
      </c>
      <c r="G9" s="22">
        <f>IF(OR($A9="",$B9=""),"",'MPTO_working_2-way'!E8)</f>
        <v>1.6488661302121432</v>
      </c>
      <c r="H9" s="17">
        <f>IF(OR($A9="",$B9=""),"",'OddsRatio_working_2-way'!M8)</f>
        <v>2.5417681992854404</v>
      </c>
      <c r="I9" s="17">
        <f>IF(OR($A9="",$B9=""),"",'OddsRatio_working_2-way'!N8)</f>
        <v>1.648605932113185</v>
      </c>
      <c r="J9" s="17">
        <f>IF('Log_working_2-way'!$D8="","",A9^('Log_working_2-way'!$D8))</f>
        <v>2.5507436683605564</v>
      </c>
      <c r="K9" s="22">
        <f>IF('Log_working_2-way'!$D8="","",B9^('Log_working_2-way'!$D8))</f>
        <v>1.6448518993839698</v>
      </c>
      <c r="L9" s="33">
        <f t="shared" si="1"/>
        <v>0.39655172413793111</v>
      </c>
      <c r="M9" s="33">
        <f t="shared" si="2"/>
        <v>0.60344827586206906</v>
      </c>
      <c r="N9" s="12">
        <v>100</v>
      </c>
      <c r="O9" s="12">
        <f t="shared" si="3"/>
        <v>59.183673469387763</v>
      </c>
      <c r="P9" s="12">
        <f t="shared" si="4"/>
        <v>37.888198757763973</v>
      </c>
      <c r="Q9" s="12">
        <f t="shared" si="5"/>
        <v>62.11180124223602</v>
      </c>
      <c r="R9" s="12">
        <f t="shared" si="6"/>
        <v>40.816326530612237</v>
      </c>
      <c r="S9" s="39">
        <f t="shared" si="7"/>
        <v>-2.9281277728482564</v>
      </c>
      <c r="T9" s="39">
        <f t="shared" si="8"/>
        <v>-2.9281277728482635</v>
      </c>
    </row>
    <row r="10" spans="1:20" ht="15" x14ac:dyDescent="0.25">
      <c r="A10">
        <v>3.19</v>
      </c>
      <c r="B10">
        <v>1.38</v>
      </c>
      <c r="C10" s="20">
        <f t="shared" si="0"/>
        <v>3.8117304983871891E-2</v>
      </c>
      <c r="D10" s="17">
        <f>IF(OR($A10="",$B10=""),"",A10*'MPTO_working_2-way'!$G9)</f>
        <v>3.3115942028985512</v>
      </c>
      <c r="E10" s="22">
        <f>IF(OR($A10="",$B10=""),"",B10*'MPTO_working_2-way'!$G9)</f>
        <v>1.4326018808777432</v>
      </c>
      <c r="F10" s="17">
        <f>IF(OR($A10="",$B10=""),"",'MPTO_working_2-way'!D9)</f>
        <v>3.396497183859271</v>
      </c>
      <c r="G10" s="22">
        <f>IF(OR($A10="",$B10=""),"",'MPTO_working_2-way'!E9)</f>
        <v>1.4172756833327969</v>
      </c>
      <c r="H10" s="17">
        <f>IF(OR($A10="",$B10=""),"",'OddsRatio_working_2-way'!M9)</f>
        <v>3.4006578045895766</v>
      </c>
      <c r="I10" s="17">
        <f>IF(OR($A10="",$B10=""),"",'OddsRatio_working_2-way'!N9)</f>
        <v>1.4165524957735338</v>
      </c>
      <c r="J10" s="17">
        <f>IF('Log_working_2-way'!$D9="","",A10^('Log_working_2-way'!$D9))</f>
        <v>3.4422071714373672</v>
      </c>
      <c r="K10" s="22">
        <f>IF('Log_working_2-way'!$D9="","",B10^('Log_working_2-way'!$D9))</f>
        <v>1.4094656717471108</v>
      </c>
      <c r="L10" s="33">
        <f t="shared" si="1"/>
        <v>0.30196936542669578</v>
      </c>
      <c r="M10" s="33">
        <f t="shared" si="2"/>
        <v>0.69803063457330405</v>
      </c>
      <c r="N10" s="12">
        <v>100</v>
      </c>
      <c r="O10" s="12">
        <f t="shared" si="3"/>
        <v>68.652037617554868</v>
      </c>
      <c r="P10" s="12">
        <f t="shared" si="4"/>
        <v>27.536231884057976</v>
      </c>
      <c r="Q10" s="12">
        <f t="shared" si="5"/>
        <v>72.463768115942045</v>
      </c>
      <c r="R10" s="12">
        <f t="shared" si="6"/>
        <v>31.347962382445143</v>
      </c>
      <c r="S10" s="39">
        <f t="shared" si="7"/>
        <v>-3.8117304983871776</v>
      </c>
      <c r="T10" s="39">
        <f t="shared" si="8"/>
        <v>-3.8117304983871669</v>
      </c>
    </row>
    <row r="11" spans="1:20" ht="15" x14ac:dyDescent="0.25">
      <c r="A11">
        <v>2.4</v>
      </c>
      <c r="B11">
        <v>1.62</v>
      </c>
      <c r="C11" s="20">
        <f t="shared" si="0"/>
        <v>3.3950617283950546E-2</v>
      </c>
      <c r="D11" s="17">
        <f>IF(OR($A11="",$B11=""),"",A11*'MPTO_working_2-way'!$G10)</f>
        <v>2.4814814814814814</v>
      </c>
      <c r="E11" s="22">
        <f>IF(OR($A11="",$B11=""),"",B11*'MPTO_working_2-way'!$G10)</f>
        <v>1.675</v>
      </c>
      <c r="F11" s="17">
        <f>IF(OR($A11="",$B11=""),"",'MPTO_working_2-way'!D10)</f>
        <v>2.5019305019305014</v>
      </c>
      <c r="G11" s="22">
        <f>IF(OR($A11="",$B11=""),"",'MPTO_working_2-way'!E10)</f>
        <v>1.6658097686375322</v>
      </c>
      <c r="H11" s="17">
        <f>IF(OR($A11="",$B11=""),"",'OddsRatio_working_2-way'!M10)</f>
        <v>2.502685767593821</v>
      </c>
      <c r="I11" s="17">
        <f>IF(OR($A11="",$B11=""),"",'OddsRatio_working_2-way'!N10)</f>
        <v>1.6654751256486924</v>
      </c>
      <c r="J11" s="17">
        <f>IF('Log_working_2-way'!$D10="","",A11^('Log_working_2-way'!$D10))</f>
        <v>2.5121786003771214</v>
      </c>
      <c r="K11" s="22">
        <f>IF('Log_working_2-way'!$D10="","",B11^('Log_working_2-way'!$D10))</f>
        <v>1.6612975476246807</v>
      </c>
      <c r="L11" s="33">
        <f t="shared" si="1"/>
        <v>0.40298507462686567</v>
      </c>
      <c r="M11" s="33">
        <f t="shared" si="2"/>
        <v>0.59701492537313428</v>
      </c>
      <c r="N11" s="12">
        <v>100</v>
      </c>
      <c r="O11" s="12">
        <f t="shared" si="3"/>
        <v>58.333333333333336</v>
      </c>
      <c r="P11" s="12">
        <f t="shared" si="4"/>
        <v>38.271604938271601</v>
      </c>
      <c r="Q11" s="12">
        <f t="shared" si="5"/>
        <v>61.728395061728392</v>
      </c>
      <c r="R11" s="12">
        <f t="shared" si="6"/>
        <v>41.666666666666671</v>
      </c>
      <c r="S11" s="39">
        <f t="shared" si="7"/>
        <v>-3.3950617283950564</v>
      </c>
      <c r="T11" s="39">
        <f t="shared" si="8"/>
        <v>-3.3950617283950706</v>
      </c>
    </row>
    <row r="12" spans="1:20" ht="15" x14ac:dyDescent="0.25">
      <c r="A12">
        <v>1.49</v>
      </c>
      <c r="B12">
        <v>2.74</v>
      </c>
      <c r="C12" s="20">
        <f t="shared" si="0"/>
        <v>3.6104443246950613E-2</v>
      </c>
      <c r="D12" s="17">
        <f>IF(OR($A12="",$B12=""),"",A12*'MPTO_working_2-way'!$G11)</f>
        <v>1.5437956204379564</v>
      </c>
      <c r="E12" s="22">
        <f>IF(OR($A12="",$B12=""),"",B12*'MPTO_working_2-way'!$G11)</f>
        <v>2.838926174496645</v>
      </c>
      <c r="F12" s="17">
        <f>IF(OR($A12="",$B12=""),"",'MPTO_working_2-way'!D11)</f>
        <v>1.5311855380114767</v>
      </c>
      <c r="G12" s="22">
        <f>IF(OR($A12="",$B12=""),"",'MPTO_working_2-way'!E11)</f>
        <v>2.882581374002684</v>
      </c>
      <c r="H12" s="17">
        <f>IF(OR($A12="",$B12=""),"",'OddsRatio_working_2-way'!M11)</f>
        <v>1.5306686305052322</v>
      </c>
      <c r="I12" s="17">
        <f>IF(OR($A12="",$B12=""),"",'OddsRatio_working_2-way'!N11)</f>
        <v>2.8844151368961324</v>
      </c>
      <c r="J12" s="17">
        <f>IF('Log_working_2-way'!$D11="","",A12^('Log_working_2-way'!$D11))</f>
        <v>1.5248989549900367</v>
      </c>
      <c r="K12" s="22">
        <f>IF('Log_working_2-way'!$D11="","",B12^('Log_working_2-way'!$D11))</f>
        <v>2.9051285785445025</v>
      </c>
      <c r="L12" s="33">
        <f t="shared" si="1"/>
        <v>0.64775413711583918</v>
      </c>
      <c r="M12" s="33">
        <f t="shared" si="2"/>
        <v>0.35224586288416065</v>
      </c>
      <c r="N12" s="12">
        <v>100</v>
      </c>
      <c r="O12" s="12">
        <f t="shared" si="3"/>
        <v>32.885906040268459</v>
      </c>
      <c r="P12" s="12">
        <f t="shared" si="4"/>
        <v>63.503649635036496</v>
      </c>
      <c r="Q12" s="12">
        <f t="shared" si="5"/>
        <v>36.496350364963504</v>
      </c>
      <c r="R12" s="12">
        <f t="shared" si="6"/>
        <v>67.114093959731548</v>
      </c>
      <c r="S12" s="39">
        <f t="shared" si="7"/>
        <v>-3.6104443246950453</v>
      </c>
      <c r="T12" s="39">
        <f t="shared" si="8"/>
        <v>-3.6104443246950524</v>
      </c>
    </row>
    <row r="13" spans="1:20" ht="15" x14ac:dyDescent="0.25">
      <c r="A13">
        <v>1.7</v>
      </c>
      <c r="B13">
        <v>2.2400000000000002</v>
      </c>
      <c r="C13" s="20">
        <f t="shared" si="0"/>
        <v>3.4663865546218364E-2</v>
      </c>
      <c r="D13" s="17">
        <f>IF(OR($A13="",$B13=""),"",A13*'MPTO_working_2-way'!$G12)</f>
        <v>1.7589285714285712</v>
      </c>
      <c r="E13" s="22">
        <f>IF(OR($A13="",$B13=""),"",B13*'MPTO_working_2-way'!$G12)</f>
        <v>2.3176470588235292</v>
      </c>
      <c r="F13" s="17">
        <f>IF(OR($A13="",$B13=""),"",'MPTO_working_2-way'!D12)</f>
        <v>1.7516099356025756</v>
      </c>
      <c r="G13" s="22">
        <f>IF(OR($A13="",$B13=""),"",'MPTO_working_2-way'!E12)</f>
        <v>2.3304773561811505</v>
      </c>
      <c r="H13" s="17">
        <f>IF(OR($A13="",$B13=""),"",'OddsRatio_working_2-way'!M12)</f>
        <v>1.7513428837969105</v>
      </c>
      <c r="I13" s="17">
        <f>IF(OR($A13="",$B13=""),"",'OddsRatio_working_2-way'!N12)</f>
        <v>2.3309502512973848</v>
      </c>
      <c r="J13" s="17">
        <f>IF('Log_working_2-way'!$D12="","",A13^('Log_working_2-way'!$D12))</f>
        <v>1.7480183212340654</v>
      </c>
      <c r="K13" s="22">
        <f>IF('Log_working_2-way'!$D12="","",B13^('Log_working_2-way'!$D12))</f>
        <v>2.3368656510313084</v>
      </c>
      <c r="L13" s="33">
        <f t="shared" si="1"/>
        <v>0.56852791878172593</v>
      </c>
      <c r="M13" s="33">
        <f t="shared" si="2"/>
        <v>0.43147208121827418</v>
      </c>
      <c r="N13" s="12">
        <v>100</v>
      </c>
      <c r="O13" s="12">
        <f t="shared" si="3"/>
        <v>41.176470588235297</v>
      </c>
      <c r="P13" s="12">
        <f t="shared" si="4"/>
        <v>55.357142857142868</v>
      </c>
      <c r="Q13" s="12">
        <f t="shared" si="5"/>
        <v>44.642857142857139</v>
      </c>
      <c r="R13" s="12">
        <f t="shared" si="6"/>
        <v>58.82352941176471</v>
      </c>
      <c r="S13" s="39">
        <f t="shared" si="7"/>
        <v>-3.4663865546218418</v>
      </c>
      <c r="T13" s="39">
        <f t="shared" si="8"/>
        <v>-3.4663865546218418</v>
      </c>
    </row>
    <row r="14" spans="1:20" ht="15" x14ac:dyDescent="0.25">
      <c r="A14">
        <v>1.89</v>
      </c>
      <c r="B14">
        <v>2</v>
      </c>
      <c r="C14" s="20">
        <f t="shared" si="0"/>
        <v>2.9100529100529293E-2</v>
      </c>
      <c r="D14" s="17">
        <f>IF(OR($A14="",$B14=""),"",A14*'MPTO_working_2-way'!$G13)</f>
        <v>1.9450000000000003</v>
      </c>
      <c r="E14" s="22">
        <f>IF(OR($A14="",$B14=""),"",B14*'MPTO_working_2-way'!$G13)</f>
        <v>2.0582010582010586</v>
      </c>
      <c r="F14" s="17">
        <f>IF(OR($A14="",$B14=""),"",'MPTO_working_2-way'!D13)</f>
        <v>1.9434447300771212</v>
      </c>
      <c r="G14" s="22">
        <f>IF(OR($A14="",$B14=""),"",'MPTO_working_2-way'!E13)</f>
        <v>2.0599455040871937</v>
      </c>
      <c r="H14" s="17">
        <f>IF(OR($A14="",$B14=""),"",'OddsRatio_working_2-way'!M13)</f>
        <v>1.9433981132056606</v>
      </c>
      <c r="I14" s="17">
        <f>IF(OR($A14="",$B14=""),"",'OddsRatio_working_2-way'!N13)</f>
        <v>2.0599978800063603</v>
      </c>
      <c r="J14" s="17">
        <f>IF('Log_working_2-way'!$D13="","",A14^('Log_working_2-way'!$D13))</f>
        <v>1.9426935194379702</v>
      </c>
      <c r="K14" s="22">
        <f>IF('Log_working_2-way'!$D13="","",B14^('Log_working_2-way'!$D13))</f>
        <v>2.0607901501181232</v>
      </c>
      <c r="L14" s="33">
        <f t="shared" si="1"/>
        <v>0.51413881748071977</v>
      </c>
      <c r="M14" s="33">
        <f t="shared" si="2"/>
        <v>0.48586118251928012</v>
      </c>
      <c r="N14" s="12">
        <v>100</v>
      </c>
      <c r="O14" s="12">
        <f t="shared" si="3"/>
        <v>47.089947089947096</v>
      </c>
      <c r="P14" s="12">
        <f t="shared" si="4"/>
        <v>50</v>
      </c>
      <c r="Q14" s="12">
        <f t="shared" si="5"/>
        <v>50</v>
      </c>
      <c r="R14" s="12">
        <f t="shared" si="6"/>
        <v>52.910052910052919</v>
      </c>
      <c r="S14" s="39">
        <f t="shared" si="7"/>
        <v>-2.9100529100529045</v>
      </c>
      <c r="T14" s="39">
        <f t="shared" si="8"/>
        <v>-2.9100529100529187</v>
      </c>
    </row>
    <row r="15" spans="1:20" ht="15" x14ac:dyDescent="0.25">
      <c r="A15">
        <v>1.56</v>
      </c>
      <c r="B15">
        <v>2.5499999999999998</v>
      </c>
      <c r="C15" s="20">
        <f t="shared" si="0"/>
        <v>3.3182503770738947E-2</v>
      </c>
      <c r="D15" s="17">
        <f>IF(OR($A15="",$B15=""),"",A15*'MPTO_working_2-way'!$G14)</f>
        <v>1.6117647058823528</v>
      </c>
      <c r="E15" s="22">
        <f>IF(OR($A15="",$B15=""),"",B15*'MPTO_working_2-way'!$G14)</f>
        <v>2.6346153846153841</v>
      </c>
      <c r="F15" s="17">
        <f>IF(OR($A15="",$B15=""),"",'MPTO_working_2-way'!D14)</f>
        <v>1.6014492753623186</v>
      </c>
      <c r="G15" s="22">
        <f>IF(OR($A15="",$B15=""),"",'MPTO_working_2-way'!E14)</f>
        <v>2.6626506024096379</v>
      </c>
      <c r="H15" s="17">
        <f>IF(OR($A15="",$B15=""),"",'OddsRatio_working_2-way'!M14)</f>
        <v>1.6010743070375286</v>
      </c>
      <c r="I15" s="17">
        <f>IF(OR($A15="",$B15=""),"",'OddsRatio_working_2-way'!N14)</f>
        <v>2.6636878141217299</v>
      </c>
      <c r="J15" s="17">
        <f>IF('Log_working_2-way'!$D14="","",A15^('Log_working_2-way'!$D14))</f>
        <v>1.5963778347531083</v>
      </c>
      <c r="K15" s="22">
        <f>IF('Log_working_2-way'!$D14="","",B15^('Log_working_2-way'!$D14))</f>
        <v>2.6767893468305748</v>
      </c>
      <c r="L15" s="33">
        <f t="shared" si="1"/>
        <v>0.62043795620437958</v>
      </c>
      <c r="M15" s="33">
        <f t="shared" si="2"/>
        <v>0.37956204379562053</v>
      </c>
      <c r="N15" s="12">
        <v>100</v>
      </c>
      <c r="O15" s="12">
        <f t="shared" si="3"/>
        <v>35.897435897435898</v>
      </c>
      <c r="P15" s="12">
        <f t="shared" si="4"/>
        <v>60.784313725490193</v>
      </c>
      <c r="Q15" s="12">
        <f t="shared" si="5"/>
        <v>39.215686274509807</v>
      </c>
      <c r="R15" s="12">
        <f t="shared" si="6"/>
        <v>64.102564102564102</v>
      </c>
      <c r="S15" s="39">
        <f t="shared" si="7"/>
        <v>-3.3182503770739089</v>
      </c>
      <c r="T15" s="39">
        <f t="shared" si="8"/>
        <v>-3.3182503770739089</v>
      </c>
    </row>
    <row r="16" spans="1:20" ht="15" x14ac:dyDescent="0.25">
      <c r="A16">
        <v>2.27</v>
      </c>
      <c r="B16">
        <v>1.68</v>
      </c>
      <c r="C16" s="20">
        <f t="shared" si="0"/>
        <v>3.5766729599328695E-2</v>
      </c>
      <c r="D16" s="17">
        <f>IF(OR($A16="",$B16=""),"",A16*'MPTO_working_2-way'!$G15)</f>
        <v>2.3511904761904763</v>
      </c>
      <c r="E16" s="22">
        <f>IF(OR($A16="",$B16=""),"",B16*'MPTO_working_2-way'!$G15)</f>
        <v>1.7400881057268722</v>
      </c>
      <c r="F16" s="17">
        <f>IF(OR($A16="",$B16=""),"",'MPTO_working_2-way'!D15)</f>
        <v>2.3660503784588656</v>
      </c>
      <c r="G16" s="22">
        <f>IF(OR($A16="",$B16=""),"",'MPTO_working_2-way'!E15)</f>
        <v>1.7320374239258789</v>
      </c>
      <c r="H16" s="17">
        <f>IF(OR($A16="",$B16=""),"",'OddsRatio_working_2-way'!M15)</f>
        <v>2.3666188418222287</v>
      </c>
      <c r="I16" s="17">
        <f>IF(OR($A16="",$B16=""),"",'OddsRatio_working_2-way'!N15)</f>
        <v>1.7317329231804059</v>
      </c>
      <c r="J16" s="17">
        <f>IF('Log_working_2-way'!$D15="","",A16^('Log_working_2-way'!$D15))</f>
        <v>2.37348902776783</v>
      </c>
      <c r="K16" s="22">
        <f>IF('Log_working_2-way'!$D15="","",B16^('Log_working_2-way'!$D15))</f>
        <v>1.72807279838637</v>
      </c>
      <c r="L16" s="33">
        <f t="shared" si="1"/>
        <v>0.42531645569620252</v>
      </c>
      <c r="M16" s="33">
        <f t="shared" si="2"/>
        <v>0.57468354430379742</v>
      </c>
      <c r="N16" s="12">
        <v>100</v>
      </c>
      <c r="O16" s="12">
        <f t="shared" si="3"/>
        <v>55.947136563876647</v>
      </c>
      <c r="P16" s="12">
        <f t="shared" si="4"/>
        <v>40.476190476190474</v>
      </c>
      <c r="Q16" s="12">
        <f t="shared" si="5"/>
        <v>59.523809523809526</v>
      </c>
      <c r="R16" s="12">
        <f t="shared" si="6"/>
        <v>44.052863436123346</v>
      </c>
      <c r="S16" s="39">
        <f t="shared" si="7"/>
        <v>-3.5766729599328784</v>
      </c>
      <c r="T16" s="39">
        <f t="shared" si="8"/>
        <v>-3.5766729599328713</v>
      </c>
    </row>
    <row r="17" spans="1:20" ht="15" x14ac:dyDescent="0.25">
      <c r="A17">
        <v>2.0499999999999998</v>
      </c>
      <c r="B17">
        <v>1.85</v>
      </c>
      <c r="C17" s="20">
        <f t="shared" si="0"/>
        <v>2.8345418589321048E-2</v>
      </c>
      <c r="D17" s="17">
        <f>IF(OR($A17="",$B17=""),"",A17*'MPTO_working_2-way'!$G16)</f>
        <v>2.1081081081081079</v>
      </c>
      <c r="E17" s="22">
        <f>IF(OR($A17="",$B17=""),"",B17*'MPTO_working_2-way'!$G16)</f>
        <v>1.902439024390244</v>
      </c>
      <c r="F17" s="17">
        <f>IF(OR($A17="",$B17=""),"",'MPTO_working_2-way'!D16)</f>
        <v>2.1113430758524703</v>
      </c>
      <c r="G17" s="22">
        <f>IF(OR($A17="",$B17=""),"",'MPTO_working_2-way'!E16)</f>
        <v>1.8998121477770822</v>
      </c>
      <c r="H17" s="17">
        <f>IF(OR($A17="",$B17=""),"",'OddsRatio_working_2-way'!M16)</f>
        <v>2.1114378604524222</v>
      </c>
      <c r="I17" s="17">
        <f>IF(OR($A17="",$B17=""),"",'OddsRatio_working_2-way'!N16)</f>
        <v>1.8997354108424378</v>
      </c>
      <c r="J17" s="17">
        <f>IF('Log_working_2-way'!$D16="","",A17^('Log_working_2-way'!$D16))</f>
        <v>2.1129081281913611</v>
      </c>
      <c r="K17" s="22">
        <f>IF('Log_working_2-way'!$D16="","",B17^('Log_working_2-way'!$D16))</f>
        <v>1.8985467665018629</v>
      </c>
      <c r="L17" s="33">
        <f t="shared" ref="L17" si="9">(1/D17)</f>
        <v>0.47435897435897439</v>
      </c>
      <c r="M17" s="33">
        <f t="shared" ref="M17" si="10">(1/E17)</f>
        <v>0.52564102564102555</v>
      </c>
      <c r="N17" s="12">
        <v>100</v>
      </c>
      <c r="O17" s="12">
        <f t="shared" si="3"/>
        <v>51.219512195121943</v>
      </c>
      <c r="P17" s="12">
        <f t="shared" si="4"/>
        <v>45.945945945945937</v>
      </c>
      <c r="Q17" s="12">
        <f t="shared" si="5"/>
        <v>54.054054054054049</v>
      </c>
      <c r="R17" s="12">
        <f t="shared" si="6"/>
        <v>48.780487804878057</v>
      </c>
      <c r="S17" s="39">
        <f t="shared" si="7"/>
        <v>-2.8345418589321056</v>
      </c>
      <c r="T17" s="39">
        <f t="shared" si="8"/>
        <v>-2.8345418589321199</v>
      </c>
    </row>
    <row r="18" spans="1:20" ht="15" x14ac:dyDescent="0.25">
      <c r="A18">
        <v>2.0699999999999998</v>
      </c>
      <c r="B18">
        <v>1.83</v>
      </c>
      <c r="C18" s="20">
        <f t="shared" si="0"/>
        <v>2.9539874871307603E-2</v>
      </c>
      <c r="D18" s="17">
        <f>IF(OR($A18="",$B18=""),"",A18*'MPTO_working_2-way'!$G17)</f>
        <v>2.1311475409836067</v>
      </c>
      <c r="E18" s="22">
        <f>IF(OR($A18="",$B18=""),"",B18*'MPTO_working_2-way'!$G17)</f>
        <v>1.8840579710144929</v>
      </c>
      <c r="F18" s="17">
        <f>IF(OR($A18="",$B18=""),"",'MPTO_working_2-way'!D17)</f>
        <v>2.1352836729517204</v>
      </c>
      <c r="G18" s="22">
        <f>IF(OR($A18="",$B18=""),"",'MPTO_working_2-way'!E17)</f>
        <v>1.8808371192373576</v>
      </c>
      <c r="H18" s="17">
        <f>IF(OR($A18="",$B18=""),"",'OddsRatio_working_2-way'!M17)</f>
        <v>2.1354103339788768</v>
      </c>
      <c r="I18" s="17">
        <f>IF(OR($A18="",$B18=""),"",'OddsRatio_working_2-way'!N17)</f>
        <v>1.8807388571985679</v>
      </c>
      <c r="J18" s="17">
        <f>IF('Log_working_2-way'!$D17="","",A18^('Log_working_2-way'!$D17))</f>
        <v>2.137293622577233</v>
      </c>
      <c r="K18" s="22">
        <f>IF('Log_working_2-way'!$D17="","",B18^('Log_working_2-way'!$D17))</f>
        <v>1.8792804075818812</v>
      </c>
      <c r="L18" s="33">
        <f t="shared" ref="L18" si="11">(1/D18)</f>
        <v>0.46923076923076917</v>
      </c>
      <c r="M18" s="33">
        <f t="shared" ref="M18" si="12">(1/E18)</f>
        <v>0.53076923076923077</v>
      </c>
      <c r="N18" s="12">
        <v>100</v>
      </c>
      <c r="O18" s="12">
        <f t="shared" si="3"/>
        <v>51.690821256038639</v>
      </c>
      <c r="P18" s="12">
        <f t="shared" si="4"/>
        <v>45.355191256830594</v>
      </c>
      <c r="Q18" s="12">
        <f t="shared" si="5"/>
        <v>54.644808743169392</v>
      </c>
      <c r="R18" s="12">
        <f t="shared" si="6"/>
        <v>48.309178743961354</v>
      </c>
      <c r="S18" s="39">
        <f t="shared" si="7"/>
        <v>-2.9539874871307532</v>
      </c>
      <c r="T18" s="39">
        <f t="shared" si="8"/>
        <v>-2.9539874871307603</v>
      </c>
    </row>
    <row r="19" spans="1:20" ht="15" x14ac:dyDescent="0.25">
      <c r="A19">
        <v>1.85</v>
      </c>
      <c r="B19">
        <v>2.0499999999999998</v>
      </c>
      <c r="C19" s="20">
        <f t="shared" si="0"/>
        <v>2.8345418589321048E-2</v>
      </c>
      <c r="D19" s="17">
        <f>IF(OR($A19="",$B19=""),"",A19*'MPTO_working_2-way'!$G18)</f>
        <v>1.902439024390244</v>
      </c>
      <c r="E19" s="22">
        <f>IF(OR($A19="",$B19=""),"",B19*'MPTO_working_2-way'!$G18)</f>
        <v>2.1081081081081079</v>
      </c>
      <c r="F19" s="17">
        <f>IF(OR($A19="",$B19=""),"",'MPTO_working_2-way'!D18)</f>
        <v>1.8998121477770822</v>
      </c>
      <c r="G19" s="22">
        <f>IF(OR($A19="",$B19=""),"",'MPTO_working_2-way'!E18)</f>
        <v>2.1113430758524703</v>
      </c>
      <c r="H19" s="17">
        <f>IF(OR($A19="",$B19=""),"",'OddsRatio_working_2-way'!M18)</f>
        <v>1.8997354108424378</v>
      </c>
      <c r="I19" s="17">
        <f>IF(OR($A19="",$B19=""),"",'OddsRatio_working_2-way'!N18)</f>
        <v>2.1114378604524222</v>
      </c>
      <c r="J19" s="17">
        <f>IF('Log_working_2-way'!$D18="","",A19^('Log_working_2-way'!$D18))</f>
        <v>1.8985467665018629</v>
      </c>
      <c r="K19" s="22">
        <f>IF('Log_working_2-way'!$D18="","",B19^('Log_working_2-way'!$D18))</f>
        <v>2.1129081281913611</v>
      </c>
      <c r="L19" s="33">
        <f t="shared" ref="L19" si="13">(1/D19)</f>
        <v>0.52564102564102555</v>
      </c>
      <c r="M19" s="33">
        <f t="shared" ref="M19" si="14">(1/E19)</f>
        <v>0.47435897435897439</v>
      </c>
      <c r="N19" s="12">
        <v>100</v>
      </c>
      <c r="O19" s="12">
        <f t="shared" si="3"/>
        <v>45.945945945945937</v>
      </c>
      <c r="P19" s="12">
        <f t="shared" si="4"/>
        <v>51.219512195121943</v>
      </c>
      <c r="Q19" s="12">
        <f t="shared" si="5"/>
        <v>48.780487804878057</v>
      </c>
      <c r="R19" s="12">
        <f t="shared" si="6"/>
        <v>54.054054054054049</v>
      </c>
      <c r="S19" s="39">
        <f t="shared" si="7"/>
        <v>-2.8345418589321199</v>
      </c>
      <c r="T19" s="39">
        <f t="shared" si="8"/>
        <v>-2.8345418589321056</v>
      </c>
    </row>
    <row r="20" spans="1:20" ht="15" x14ac:dyDescent="0.25">
      <c r="A20">
        <v>2.4</v>
      </c>
      <c r="B20">
        <v>1.62</v>
      </c>
      <c r="C20" s="20">
        <f t="shared" si="0"/>
        <v>3.3950617283950546E-2</v>
      </c>
      <c r="D20" s="17">
        <f>IF(OR($A20="",$B20=""),"",A20*'MPTO_working_2-way'!$G19)</f>
        <v>2.4814814814814814</v>
      </c>
      <c r="E20" s="22">
        <f>IF(OR($A20="",$B20=""),"",B20*'MPTO_working_2-way'!$G19)</f>
        <v>1.675</v>
      </c>
      <c r="F20" s="17">
        <f>IF(OR($A20="",$B20=""),"",'MPTO_working_2-way'!D19)</f>
        <v>2.5019305019305014</v>
      </c>
      <c r="G20" s="22">
        <f>IF(OR($A20="",$B20=""),"",'MPTO_working_2-way'!E19)</f>
        <v>1.6658097686375322</v>
      </c>
      <c r="H20" s="17">
        <f>IF(OR($A20="",$B20=""),"",'OddsRatio_working_2-way'!M19)</f>
        <v>2.502685767593821</v>
      </c>
      <c r="I20" s="17">
        <f>IF(OR($A20="",$B20=""),"",'OddsRatio_working_2-way'!N19)</f>
        <v>1.6654751256486924</v>
      </c>
      <c r="J20" s="17">
        <f>IF('Log_working_2-way'!$D19="","",A20^('Log_working_2-way'!$D19))</f>
        <v>2.5121786003771214</v>
      </c>
      <c r="K20" s="22">
        <f>IF('Log_working_2-way'!$D19="","",B20^('Log_working_2-way'!$D19))</f>
        <v>1.6612975476246807</v>
      </c>
      <c r="L20" s="33">
        <f t="shared" ref="L20" si="15">(1/D20)</f>
        <v>0.40298507462686567</v>
      </c>
      <c r="M20" s="33">
        <f t="shared" ref="M20" si="16">(1/E20)</f>
        <v>0.59701492537313428</v>
      </c>
      <c r="N20" s="12">
        <v>100</v>
      </c>
      <c r="O20" s="12">
        <f t="shared" si="3"/>
        <v>58.333333333333336</v>
      </c>
      <c r="P20" s="12">
        <f t="shared" si="4"/>
        <v>38.271604938271601</v>
      </c>
      <c r="Q20" s="12">
        <f t="shared" si="5"/>
        <v>61.728395061728392</v>
      </c>
      <c r="R20" s="12">
        <f t="shared" si="6"/>
        <v>41.666666666666671</v>
      </c>
      <c r="S20" s="39">
        <f t="shared" si="7"/>
        <v>-3.3950617283950564</v>
      </c>
      <c r="T20" s="39">
        <f t="shared" si="8"/>
        <v>-3.3950617283950706</v>
      </c>
    </row>
    <row r="21" spans="1:20" ht="15" x14ac:dyDescent="0.25">
      <c r="A21">
        <v>2.5</v>
      </c>
      <c r="B21">
        <v>1.57</v>
      </c>
      <c r="C21" s="20">
        <f t="shared" si="0"/>
        <v>3.6942675159235661E-2</v>
      </c>
      <c r="D21" s="17">
        <f>IF(OR($A21="",$B21=""),"",A21*'MPTO_working_2-way'!$G20)</f>
        <v>2.5923566878980893</v>
      </c>
      <c r="E21" s="22">
        <f>IF(OR($A21="",$B21=""),"",B21*'MPTO_working_2-way'!$G20)</f>
        <v>1.6280000000000001</v>
      </c>
      <c r="F21" s="17">
        <f>IF(OR($A21="",$B21=""),"",'MPTO_working_2-way'!D20)</f>
        <v>2.621035058430718</v>
      </c>
      <c r="G21" s="22">
        <f>IF(OR($A21="",$B21=""),"",'MPTO_working_2-way'!E20)</f>
        <v>1.6168898043254378</v>
      </c>
      <c r="H21" s="17">
        <f>IF(OR($A21="",$B21=""),"",'OddsRatio_working_2-way'!M20)</f>
        <v>2.6222142113076257</v>
      </c>
      <c r="I21" s="17">
        <f>IF(OR($A21="",$B21=""),"",'OddsRatio_working_2-way'!N20)</f>
        <v>1.6164414002968981</v>
      </c>
      <c r="J21" s="17">
        <f>IF('Log_working_2-way'!$D20="","",A21^('Log_working_2-way'!$D20))</f>
        <v>2.6356549417120103</v>
      </c>
      <c r="K21" s="22">
        <f>IF('Log_working_2-way'!$D20="","",B21^('Log_working_2-way'!$D20))</f>
        <v>1.6113758926152844</v>
      </c>
      <c r="L21" s="33">
        <f t="shared" ref="L21" si="17">(1/D21)</f>
        <v>0.38574938574938572</v>
      </c>
      <c r="M21" s="33">
        <f t="shared" ref="M21" si="18">(1/E21)</f>
        <v>0.61425061425061422</v>
      </c>
      <c r="N21" s="12">
        <v>100</v>
      </c>
      <c r="O21" s="12">
        <f t="shared" si="3"/>
        <v>60</v>
      </c>
      <c r="P21" s="12">
        <f t="shared" si="4"/>
        <v>36.30573248407643</v>
      </c>
      <c r="Q21" s="12">
        <f t="shared" si="5"/>
        <v>63.694267515923563</v>
      </c>
      <c r="R21" s="12">
        <f t="shared" si="6"/>
        <v>40</v>
      </c>
      <c r="S21" s="39">
        <f t="shared" si="7"/>
        <v>-3.6942675159235634</v>
      </c>
      <c r="T21" s="39">
        <f t="shared" si="8"/>
        <v>-3.6942675159235705</v>
      </c>
    </row>
    <row r="22" spans="1:20" ht="15" x14ac:dyDescent="0.25">
      <c r="A22">
        <v>2.33</v>
      </c>
      <c r="B22">
        <v>1.65</v>
      </c>
      <c r="C22" s="20">
        <f t="shared" si="0"/>
        <v>3.5245155416829377E-2</v>
      </c>
      <c r="D22" s="17">
        <f>IF(OR($A22="",$B22=""),"",A22*'MPTO_working_2-way'!$G21)</f>
        <v>2.4121212121212126</v>
      </c>
      <c r="E22" s="22">
        <f>IF(OR($A22="",$B22=""),"",B22*'MPTO_working_2-way'!$G21)</f>
        <v>1.7081545064377683</v>
      </c>
      <c r="F22" s="17">
        <f>IF(OR($A22="",$B22=""),"",'MPTO_working_2-way'!D21)</f>
        <v>2.4297677358192451</v>
      </c>
      <c r="G22" s="22">
        <f>IF(OR($A22="",$B22=""),"",'MPTO_working_2-way'!E21)</f>
        <v>1.6994142999226434</v>
      </c>
      <c r="H22" s="17">
        <f>IF(OR($A22="",$B22=""),"",'OddsRatio_working_2-way'!M21)</f>
        <v>2.4304383405634256</v>
      </c>
      <c r="I22" s="17">
        <f>IF(OR($A22="",$B22=""),"",'OddsRatio_working_2-way'!N21)</f>
        <v>1.6990864070422753</v>
      </c>
      <c r="J22" s="17">
        <f>IF('Log_working_2-way'!$D21="","",A22^('Log_working_2-way'!$D21))</f>
        <v>2.4386155296037653</v>
      </c>
      <c r="K22" s="22">
        <f>IF('Log_working_2-way'!$D21="","",B22^('Log_working_2-way'!$D21))</f>
        <v>1.6951127521022427</v>
      </c>
      <c r="L22" s="33">
        <f t="shared" ref="L22" si="19">(1/D22)</f>
        <v>0.41457286432160795</v>
      </c>
      <c r="M22" s="33">
        <f t="shared" ref="M22" si="20">(1/E22)</f>
        <v>0.58542713567839189</v>
      </c>
      <c r="N22" s="12">
        <v>100</v>
      </c>
      <c r="O22" s="12">
        <f t="shared" si="3"/>
        <v>57.081545064377686</v>
      </c>
      <c r="P22" s="12">
        <f t="shared" si="4"/>
        <v>39.393939393939398</v>
      </c>
      <c r="Q22" s="12">
        <f t="shared" si="5"/>
        <v>60.606060606060609</v>
      </c>
      <c r="R22" s="12">
        <f t="shared" si="6"/>
        <v>42.918454935622321</v>
      </c>
      <c r="S22" s="39">
        <f t="shared" si="7"/>
        <v>-3.5245155416829235</v>
      </c>
      <c r="T22" s="39">
        <f t="shared" si="8"/>
        <v>-3.5245155416829235</v>
      </c>
    </row>
    <row r="23" spans="1:20" ht="15" x14ac:dyDescent="0.25">
      <c r="A23">
        <v>2.13</v>
      </c>
      <c r="B23">
        <v>1.78</v>
      </c>
      <c r="C23" s="20">
        <f t="shared" si="0"/>
        <v>3.128132088410629E-2</v>
      </c>
      <c r="D23" s="17">
        <f>IF(OR($A23="",$B23=""),"",A23*'MPTO_working_2-way'!$G22)</f>
        <v>2.1966292134831464</v>
      </c>
      <c r="E23" s="22">
        <f>IF(OR($A23="",$B23=""),"",B23*'MPTO_working_2-way'!$G22)</f>
        <v>1.8356807511737092</v>
      </c>
      <c r="F23" s="17">
        <f>IF(OR($A23="",$B23=""),"",'MPTO_working_2-way'!D22)</f>
        <v>2.2034055907479515</v>
      </c>
      <c r="G23" s="22">
        <f>IF(OR($A23="",$B23=""),"",'MPTO_working_2-way'!E22)</f>
        <v>1.8309750325976726</v>
      </c>
      <c r="H23" s="17">
        <f>IF(OR($A23="",$B23=""),"",'OddsRatio_working_2-way'!M22)</f>
        <v>2.2036269973367788</v>
      </c>
      <c r="I23" s="17">
        <f>IF(OR($A23="",$B23=""),"",'OddsRatio_working_2-way'!N22)</f>
        <v>1.8308221751528204</v>
      </c>
      <c r="J23" s="17">
        <f>IF('Log_working_2-way'!$D22="","",A23^('Log_working_2-way'!$D22))</f>
        <v>2.2067247005110642</v>
      </c>
      <c r="K23" s="22">
        <f>IF('Log_working_2-way'!$D22="","",B23^('Log_working_2-way'!$D22))</f>
        <v>1.8286894264917752</v>
      </c>
      <c r="L23" s="33">
        <f t="shared" ref="L23" si="21">(1/D23)</f>
        <v>0.45524296675191805</v>
      </c>
      <c r="M23" s="33">
        <f t="shared" ref="M23" si="22">(1/E23)</f>
        <v>0.54475703324808178</v>
      </c>
      <c r="N23" s="12">
        <v>100</v>
      </c>
      <c r="O23" s="12">
        <f t="shared" si="3"/>
        <v>53.051643192488264</v>
      </c>
      <c r="P23" s="12">
        <f t="shared" si="4"/>
        <v>43.820224719101127</v>
      </c>
      <c r="Q23" s="12">
        <f t="shared" si="5"/>
        <v>56.17977528089888</v>
      </c>
      <c r="R23" s="12">
        <f t="shared" si="6"/>
        <v>46.948356807511736</v>
      </c>
      <c r="S23" s="39">
        <f t="shared" si="7"/>
        <v>-3.1281320884106165</v>
      </c>
      <c r="T23" s="39">
        <f t="shared" si="8"/>
        <v>-3.1281320884106094</v>
      </c>
    </row>
    <row r="24" spans="1:20" ht="15" x14ac:dyDescent="0.25">
      <c r="A24">
        <v>2.27</v>
      </c>
      <c r="B24">
        <v>1.68</v>
      </c>
      <c r="C24" s="20">
        <f t="shared" si="0"/>
        <v>3.5766729599328695E-2</v>
      </c>
      <c r="D24" s="17">
        <f>IF(OR($A24="",$B24=""),"",A24*'MPTO_working_2-way'!$G23)</f>
        <v>2.3511904761904763</v>
      </c>
      <c r="E24" s="22">
        <f>IF(OR($A24="",$B24=""),"",B24*'MPTO_working_2-way'!$G23)</f>
        <v>1.7400881057268722</v>
      </c>
      <c r="F24" s="17">
        <f>IF(OR($A24="",$B24=""),"",'MPTO_working_2-way'!D23)</f>
        <v>2.3660503784588656</v>
      </c>
      <c r="G24" s="22">
        <f>IF(OR($A24="",$B24=""),"",'MPTO_working_2-way'!E23)</f>
        <v>1.7320374239258789</v>
      </c>
      <c r="H24" s="17">
        <f>IF(OR($A24="",$B24=""),"",'OddsRatio_working_2-way'!M23)</f>
        <v>2.3666188418222287</v>
      </c>
      <c r="I24" s="17">
        <f>IF(OR($A24="",$B24=""),"",'OddsRatio_working_2-way'!N23)</f>
        <v>1.7317329231804059</v>
      </c>
      <c r="J24" s="17">
        <f>IF('Log_working_2-way'!$D23="","",A24^('Log_working_2-way'!$D23))</f>
        <v>2.37348902776783</v>
      </c>
      <c r="K24" s="22">
        <f>IF('Log_working_2-way'!$D23="","",B24^('Log_working_2-way'!$D23))</f>
        <v>1.72807279838637</v>
      </c>
      <c r="L24" s="33">
        <f t="shared" ref="L24" si="23">(1/D24)</f>
        <v>0.42531645569620252</v>
      </c>
      <c r="M24" s="33">
        <f t="shared" ref="M24" si="24">(1/E24)</f>
        <v>0.57468354430379742</v>
      </c>
      <c r="N24" s="12">
        <v>100</v>
      </c>
      <c r="O24" s="12">
        <f t="shared" ref="O24" si="25">(1/A24)*((N24*A24)-N24)</f>
        <v>55.947136563876647</v>
      </c>
      <c r="P24" s="12">
        <f t="shared" ref="P24" si="26">(1/B24)*((N24*B24)-N24)</f>
        <v>40.476190476190474</v>
      </c>
      <c r="Q24" s="12">
        <f t="shared" ref="Q24" si="27">(1/B24)*N24</f>
        <v>59.523809523809526</v>
      </c>
      <c r="R24" s="12">
        <f t="shared" ref="R24" si="28">(1/A24)*N24</f>
        <v>44.052863436123346</v>
      </c>
      <c r="S24" s="39">
        <f t="shared" ref="S24" si="29">O24-Q24</f>
        <v>-3.5766729599328784</v>
      </c>
      <c r="T24" s="39">
        <f t="shared" ref="T24" si="30">P24-R24</f>
        <v>-3.5766729599328713</v>
      </c>
    </row>
    <row r="25" spans="1:20" ht="15" x14ac:dyDescent="0.25">
      <c r="A25">
        <v>2.11</v>
      </c>
      <c r="B25">
        <v>1.78</v>
      </c>
      <c r="C25" s="20">
        <f t="shared" si="0"/>
        <v>3.5731402098088338E-2</v>
      </c>
      <c r="D25" s="17">
        <f>IF(OR($A25="",$B25=""),"",A25*'MPTO_working_2-way'!$G24)</f>
        <v>2.1853932584269664</v>
      </c>
      <c r="E25" s="22">
        <f>IF(OR($A25="",$B25=""),"",B25*'MPTO_working_2-way'!$G24)</f>
        <v>1.8436018957345972</v>
      </c>
      <c r="F25" s="17">
        <f>IF(OR($A25="",$B25=""),"",'MPTO_working_2-way'!D24)</f>
        <v>2.1926557300484557</v>
      </c>
      <c r="G25" s="22">
        <f>IF(OR($A25="",$B25=""),"",'MPTO_working_2-way'!E24)</f>
        <v>1.8384649273092173</v>
      </c>
      <c r="H25" s="17">
        <f>IF(OR($A25="",$B25=""),"",'OddsRatio_working_2-way'!M24)</f>
        <v>2.192927878405448</v>
      </c>
      <c r="I25" s="17">
        <f>IF(OR($A25="",$B25=""),"",'OddsRatio_working_2-way'!N24)</f>
        <v>1.838273644284909</v>
      </c>
      <c r="J25" s="17">
        <f>IF('Log_working_2-way'!$D24="","",A25^('Log_working_2-way'!$D24))</f>
        <v>2.1962612557480616</v>
      </c>
      <c r="K25" s="22">
        <f>IF('Log_working_2-way'!$D24="","",B25^('Log_working_2-way'!$D24))</f>
        <v>1.8359377980310738</v>
      </c>
      <c r="L25" s="33">
        <f t="shared" ref="L25" si="31">(1/D25)</f>
        <v>0.45758354755784059</v>
      </c>
      <c r="M25" s="33">
        <f t="shared" ref="M25" si="32">(1/E25)</f>
        <v>0.54241645244215941</v>
      </c>
      <c r="N25" s="12">
        <v>100</v>
      </c>
      <c r="O25" s="12">
        <f t="shared" ref="O25" si="33">(1/A25)*((N25*A25)-N25)</f>
        <v>52.606635071090047</v>
      </c>
      <c r="P25" s="12">
        <f t="shared" ref="P25" si="34">(1/B25)*((N25*B25)-N25)</f>
        <v>43.820224719101127</v>
      </c>
      <c r="Q25" s="12">
        <f t="shared" ref="Q25" si="35">(1/B25)*N25</f>
        <v>56.17977528089888</v>
      </c>
      <c r="R25" s="12">
        <f t="shared" ref="R25" si="36">(1/A25)*N25</f>
        <v>47.393364928909953</v>
      </c>
      <c r="S25" s="39">
        <f t="shared" ref="S25" si="37">O25-Q25</f>
        <v>-3.5731402098088338</v>
      </c>
      <c r="T25" s="39">
        <f t="shared" ref="T25" si="38">P25-R25</f>
        <v>-3.5731402098088267</v>
      </c>
    </row>
    <row r="26" spans="1:20" ht="15" x14ac:dyDescent="0.25">
      <c r="A26">
        <v>1.81</v>
      </c>
      <c r="B26">
        <v>2.0699999999999998</v>
      </c>
      <c r="C26" s="20">
        <f t="shared" si="0"/>
        <v>3.5577975284917462E-2</v>
      </c>
      <c r="D26" s="17">
        <f>IF(OR($A26="",$B26=""),"",A26*'MPTO_working_2-way'!$G25)</f>
        <v>1.8743961352657006</v>
      </c>
      <c r="E26" s="22">
        <f>IF(OR($A26="",$B26=""),"",B26*'MPTO_working_2-way'!$G25)</f>
        <v>2.1436464088397789</v>
      </c>
      <c r="F26" s="17">
        <f>IF(OR($A26="",$B26=""),"",'MPTO_working_2-way'!D25)</f>
        <v>1.8702173858786533</v>
      </c>
      <c r="G26" s="22">
        <f>IF(OR($A26="",$B26=""),"",'MPTO_working_2-way'!E25)</f>
        <v>2.1491381535549374</v>
      </c>
      <c r="H26" s="17">
        <f>IF(OR($A26="",$B26=""),"",'OddsRatio_working_2-way'!M25)</f>
        <v>1.8700628401410975</v>
      </c>
      <c r="I26" s="17">
        <f>IF(OR($A26="",$B26=""),"",'OddsRatio_working_2-way'!N25)</f>
        <v>2.1493422703098441</v>
      </c>
      <c r="J26" s="17">
        <f>IF('Log_working_2-way'!$D25="","",A26^('Log_working_2-way'!$D25))</f>
        <v>1.8681622223592078</v>
      </c>
      <c r="K26" s="22">
        <f>IF('Log_working_2-way'!$D25="","",B26^('Log_working_2-way'!$D25))</f>
        <v>2.1518584594506485</v>
      </c>
      <c r="L26" s="33">
        <f t="shared" ref="L26" si="39">(1/D26)</f>
        <v>0.53350515463917525</v>
      </c>
      <c r="M26" s="33">
        <f t="shared" ref="M26" si="40">(1/E26)</f>
        <v>0.46649484536082475</v>
      </c>
      <c r="N26" s="12">
        <v>100</v>
      </c>
      <c r="O26" s="12">
        <f t="shared" ref="O26:O27" si="41">(1/A26)*((N26*A26)-N26)</f>
        <v>44.751381215469614</v>
      </c>
      <c r="P26" s="12">
        <f t="shared" ref="P26:P27" si="42">(1/B26)*((N26*B26)-N26)</f>
        <v>51.690821256038639</v>
      </c>
      <c r="Q26" s="12">
        <f t="shared" ref="Q26:Q27" si="43">(1/B26)*N26</f>
        <v>48.309178743961354</v>
      </c>
      <c r="R26" s="12">
        <f t="shared" ref="R26:R27" si="44">(1/A26)*N26</f>
        <v>55.248618784530393</v>
      </c>
      <c r="S26" s="39">
        <f t="shared" ref="S26" si="45">O26-Q26</f>
        <v>-3.55779752849174</v>
      </c>
      <c r="T26" s="39">
        <f t="shared" ref="T26" si="46">P26-R26</f>
        <v>-3.5577975284917542</v>
      </c>
    </row>
    <row r="27" spans="1:20" ht="15" x14ac:dyDescent="0.25">
      <c r="A27">
        <v>1.91</v>
      </c>
      <c r="B27">
        <v>1.96</v>
      </c>
      <c r="C27" s="20">
        <f t="shared" si="0"/>
        <v>3.3764291056736839E-2</v>
      </c>
      <c r="D27" s="17">
        <f>IF(OR($A27="",$B27=""),"",A27*'MPTO_working_2-way'!$G26)</f>
        <v>1.9744897959183674</v>
      </c>
      <c r="E27" s="22">
        <f>IF(OR($A27="",$B27=""),"",B27*'MPTO_working_2-way'!$G26)</f>
        <v>2.0261780104712042</v>
      </c>
      <c r="F27" s="17">
        <f>IF(OR($A27="",$B27=""),"",'MPTO_working_2-way'!D26)</f>
        <v>1.9736398144242935</v>
      </c>
      <c r="G27" s="22">
        <f>IF(OR($A27="",$B27=""),"",'MPTO_working_2-way'!E26)</f>
        <v>2.0270738574832143</v>
      </c>
      <c r="H27" s="17">
        <f>IF(OR($A27="",$B27=""),"",'OddsRatio_working_2-way'!M26)</f>
        <v>1.9736101204623264</v>
      </c>
      <c r="I27" s="17">
        <f>IF(OR($A27="",$B27=""),"",'OddsRatio_working_2-way'!N26)</f>
        <v>2.0271051820261912</v>
      </c>
      <c r="J27" s="17">
        <f>IF('Log_working_2-way'!$D26="","",A27^('Log_working_2-way'!$D26))</f>
        <v>1.9732233459331785</v>
      </c>
      <c r="K27" s="22">
        <f>IF('Log_working_2-way'!$D26="","",B27^('Log_working_2-way'!$D26))</f>
        <v>2.0275133700590602</v>
      </c>
      <c r="L27" s="33">
        <f t="shared" ref="L27" si="47">(1/D27)</f>
        <v>0.50645994832041341</v>
      </c>
      <c r="M27" s="33">
        <f t="shared" ref="M27" si="48">(1/E27)</f>
        <v>0.49354005167958659</v>
      </c>
      <c r="N27" s="12">
        <v>100</v>
      </c>
      <c r="O27" s="4">
        <f t="shared" si="41"/>
        <v>47.643979057591622</v>
      </c>
      <c r="P27" s="4">
        <f t="shared" si="42"/>
        <v>48.979591836734699</v>
      </c>
      <c r="Q27" s="4">
        <f t="shared" si="43"/>
        <v>51.020408163265309</v>
      </c>
      <c r="R27" s="4">
        <f t="shared" si="44"/>
        <v>52.356020942408378</v>
      </c>
      <c r="S27" s="39">
        <f t="shared" ref="S27" si="49">O27-Q27</f>
        <v>-3.3764291056736866</v>
      </c>
      <c r="T27" s="39">
        <f t="shared" ref="T27" si="50">P27-R27</f>
        <v>-3.3764291056736795</v>
      </c>
    </row>
    <row r="28" spans="1:20" ht="15" x14ac:dyDescent="0.25">
      <c r="A28">
        <v>1.95</v>
      </c>
      <c r="B28">
        <v>1.92</v>
      </c>
      <c r="C28" s="20">
        <f t="shared" si="0"/>
        <v>3.3653846153846256E-2</v>
      </c>
      <c r="D28" s="17">
        <f>IF(OR($A28="",$B28=""),"",A28*'MPTO_working_2-way'!$G27)</f>
        <v>2.015625</v>
      </c>
      <c r="E28" s="22">
        <f>IF(OR($A28="",$B28=""),"",B28*'MPTO_working_2-way'!$G27)</f>
        <v>1.9846153846153847</v>
      </c>
      <c r="F28" s="17">
        <f>IF(OR($A28="",$B28=""),"",'MPTO_working_2-way'!D27)</f>
        <v>2.0161550888529889</v>
      </c>
      <c r="G28" s="22">
        <f>IF(OR($A28="",$B28=""),"",'MPTO_working_2-way'!E27)</f>
        <v>1.9841017488076311</v>
      </c>
      <c r="H28" s="17">
        <f>IF(OR($A28="",$B28=""),"",'OddsRatio_working_2-way'!M27)</f>
        <v>2.0161735558713256</v>
      </c>
      <c r="I28" s="17">
        <f>IF(OR($A28="",$B28=""),"",'OddsRatio_working_2-way'!N27)</f>
        <v>1.9840838646332837</v>
      </c>
      <c r="J28" s="17">
        <f>IF('Log_working_2-way'!$D27="","",A28^('Log_working_2-way'!$D27))</f>
        <v>2.0164149948926431</v>
      </c>
      <c r="K28" s="22">
        <f>IF('Log_working_2-way'!$D27="","",B28^('Log_working_2-way'!$D27))</f>
        <v>1.9838501055423525</v>
      </c>
      <c r="L28" s="33">
        <f t="shared" ref="L28:L91" si="51">(1/D28)</f>
        <v>0.49612403100775193</v>
      </c>
      <c r="M28" s="33">
        <f t="shared" ref="M28:M91" si="52">(1/E28)</f>
        <v>0.50387596899224807</v>
      </c>
      <c r="N28" s="4">
        <v>100</v>
      </c>
      <c r="O28" s="4">
        <f t="shared" ref="O28:O39" si="53">(1/A28)*((N28*A28)-N28)</f>
        <v>48.717948717948723</v>
      </c>
      <c r="P28" s="4">
        <f t="shared" ref="P28:P39" si="54">(1/B28)*((N28*B28)-N28)</f>
        <v>47.916666666666671</v>
      </c>
      <c r="Q28" s="4">
        <f t="shared" ref="Q28:Q39" si="55">(1/B28)*N28</f>
        <v>52.083333333333336</v>
      </c>
      <c r="R28" s="4">
        <f t="shared" ref="R28:R39" si="56">(1/A28)*N28</f>
        <v>51.282051282051292</v>
      </c>
      <c r="S28" s="39">
        <f t="shared" ref="S28:S39" si="57">O28-Q28</f>
        <v>-3.3653846153846132</v>
      </c>
      <c r="T28" s="39">
        <f t="shared" ref="T28:T39" si="58">P28-R28</f>
        <v>-3.3653846153846203</v>
      </c>
    </row>
    <row r="29" spans="1:20" ht="15" x14ac:dyDescent="0.25">
      <c r="A29">
        <v>2.12</v>
      </c>
      <c r="B29">
        <v>1.76</v>
      </c>
      <c r="C29" s="20">
        <f t="shared" si="0"/>
        <v>3.9879931389365408E-2</v>
      </c>
      <c r="D29" s="17">
        <f>IF(OR($A29="",$B29=""),"",A29*'MPTO_working_2-way'!$G28)</f>
        <v>2.2045454545454546</v>
      </c>
      <c r="E29" s="22">
        <f>IF(OR($A29="",$B29=""),"",B29*'MPTO_working_2-way'!$G28)</f>
        <v>1.8301886792452831</v>
      </c>
      <c r="F29" s="17">
        <f>IF(OR($A29="",$B29=""),"",'MPTO_working_2-way'!D28)</f>
        <v>2.213573801613669</v>
      </c>
      <c r="G29" s="22">
        <f>IF(OR($A29="",$B29=""),"",'MPTO_working_2-way'!E28)</f>
        <v>1.8240125146656239</v>
      </c>
      <c r="H29" s="17">
        <f>IF(OR($A29="",$B29=""),"",'OddsRatio_working_2-way'!M28)</f>
        <v>2.2139539573337679</v>
      </c>
      <c r="I29" s="17">
        <f>IF(OR($A29="",$B29=""),"",'OddsRatio_working_2-way'!N28)</f>
        <v>1.8237544710479137</v>
      </c>
      <c r="J29" s="17">
        <f>IF('Log_working_2-way'!$D28="","",A29^('Log_working_2-way'!$D28))</f>
        <v>2.2181187217362539</v>
      </c>
      <c r="K29" s="22">
        <f>IF('Log_working_2-way'!$D28="","",B29^('Log_working_2-way'!$D28))</f>
        <v>1.8209380433579214</v>
      </c>
      <c r="L29" s="33">
        <f t="shared" si="51"/>
        <v>0.45360824742268041</v>
      </c>
      <c r="M29" s="33">
        <f t="shared" si="52"/>
        <v>0.54639175257731953</v>
      </c>
      <c r="N29" s="4">
        <v>100</v>
      </c>
      <c r="O29" s="4">
        <f t="shared" si="53"/>
        <v>52.830188679245275</v>
      </c>
      <c r="P29" s="4">
        <f t="shared" si="54"/>
        <v>43.181818181818187</v>
      </c>
      <c r="Q29" s="4">
        <f t="shared" si="55"/>
        <v>56.81818181818182</v>
      </c>
      <c r="R29" s="4">
        <f t="shared" si="56"/>
        <v>47.169811320754711</v>
      </c>
      <c r="S29" s="39">
        <f t="shared" si="57"/>
        <v>-3.9879931389365453</v>
      </c>
      <c r="T29" s="39">
        <f t="shared" si="58"/>
        <v>-3.987993138936524</v>
      </c>
    </row>
    <row r="30" spans="1:20" ht="15" x14ac:dyDescent="0.25">
      <c r="A30">
        <v>1.93</v>
      </c>
      <c r="B30">
        <v>1.93</v>
      </c>
      <c r="C30" s="20">
        <f t="shared" si="0"/>
        <v>3.62694300518136E-2</v>
      </c>
      <c r="D30" s="17">
        <f>IF(OR($A30="",$B30=""),"",A30*'MPTO_working_2-way'!$G29)</f>
        <v>2</v>
      </c>
      <c r="E30" s="22">
        <f>IF(OR($A30="",$B30=""),"",B30*'MPTO_working_2-way'!$G29)</f>
        <v>2</v>
      </c>
      <c r="F30" s="17">
        <f>IF(OR($A30="",$B30=""),"",'MPTO_working_2-way'!D29)</f>
        <v>2.0000000000000004</v>
      </c>
      <c r="G30" s="22">
        <f>IF(OR($A30="",$B30=""),"",'MPTO_working_2-way'!E29)</f>
        <v>2.0000000000000004</v>
      </c>
      <c r="H30" s="17">
        <f>IF(OR($A30="",$B30=""),"",'OddsRatio_working_2-way'!M29)</f>
        <v>2</v>
      </c>
      <c r="I30" s="17">
        <f>IF(OR($A30="",$B30=""),"",'OddsRatio_working_2-way'!N29)</f>
        <v>2</v>
      </c>
      <c r="J30" s="17">
        <f>IF('Log_working_2-way'!$D29="","",A30^('Log_working_2-way'!$D29))</f>
        <v>1.9999999999999618</v>
      </c>
      <c r="K30" s="22">
        <f>IF('Log_working_2-way'!$D29="","",B30^('Log_working_2-way'!$D29))</f>
        <v>1.9999999999999618</v>
      </c>
      <c r="L30" s="33">
        <f t="shared" si="51"/>
        <v>0.5</v>
      </c>
      <c r="M30" s="33">
        <f t="shared" si="52"/>
        <v>0.5</v>
      </c>
      <c r="N30" s="4">
        <v>100</v>
      </c>
      <c r="O30" s="4">
        <f t="shared" si="53"/>
        <v>48.186528497409334</v>
      </c>
      <c r="P30" s="4">
        <f t="shared" si="54"/>
        <v>48.186528497409334</v>
      </c>
      <c r="Q30" s="4">
        <f t="shared" si="55"/>
        <v>51.81347150259068</v>
      </c>
      <c r="R30" s="4">
        <f t="shared" si="56"/>
        <v>51.81347150259068</v>
      </c>
      <c r="S30" s="39">
        <f t="shared" si="57"/>
        <v>-3.6269430051813458</v>
      </c>
      <c r="T30" s="39">
        <f t="shared" si="58"/>
        <v>-3.6269430051813458</v>
      </c>
    </row>
    <row r="31" spans="1:20" ht="15" x14ac:dyDescent="0.25">
      <c r="A31">
        <v>2.13</v>
      </c>
      <c r="B31">
        <v>1.76</v>
      </c>
      <c r="C31" s="20">
        <f t="shared" si="0"/>
        <v>3.7665386256935607E-2</v>
      </c>
      <c r="D31" s="17">
        <f>IF(OR($A31="",$B31=""),"",A31*'MPTO_working_2-way'!$G30)</f>
        <v>2.2102272727272729</v>
      </c>
      <c r="E31" s="22">
        <f>IF(OR($A31="",$B31=""),"",B31*'MPTO_working_2-way'!$G30)</f>
        <v>1.8262910798122067</v>
      </c>
      <c r="F31" s="17">
        <f>IF(OR($A31="",$B31=""),"",'MPTO_working_2-way'!D30)</f>
        <v>2.2190126672191313</v>
      </c>
      <c r="G31" s="22">
        <f>IF(OR($A31="",$B31=""),"",'MPTO_working_2-way'!E30)</f>
        <v>1.8203360202000585</v>
      </c>
      <c r="H31" s="17">
        <f>IF(OR($A31="",$B31=""),"",'OddsRatio_working_2-way'!M30)</f>
        <v>2.2193613513897996</v>
      </c>
      <c r="I31" s="17">
        <f>IF(OR($A31="",$B31=""),"",'OddsRatio_working_2-way'!N30)</f>
        <v>1.8201014398727853</v>
      </c>
      <c r="J31" s="17">
        <f>IF('Log_working_2-way'!$D30="","",A31^('Log_working_2-way'!$D30))</f>
        <v>2.2234058151600675</v>
      </c>
      <c r="K31" s="22">
        <f>IF('Log_working_2-way'!$D30="","",B31^('Log_working_2-way'!$D30))</f>
        <v>1.8173902621748135</v>
      </c>
      <c r="L31" s="33">
        <f t="shared" si="51"/>
        <v>0.45244215938303339</v>
      </c>
      <c r="M31" s="33">
        <f t="shared" si="52"/>
        <v>0.54755784061696655</v>
      </c>
      <c r="N31" s="4">
        <v>100</v>
      </c>
      <c r="O31" s="4">
        <f t="shared" si="53"/>
        <v>53.051643192488264</v>
      </c>
      <c r="P31" s="4">
        <f t="shared" si="54"/>
        <v>43.181818181818187</v>
      </c>
      <c r="Q31" s="4">
        <f t="shared" si="55"/>
        <v>56.81818181818182</v>
      </c>
      <c r="R31" s="4">
        <f t="shared" si="56"/>
        <v>46.948356807511736</v>
      </c>
      <c r="S31" s="39">
        <f t="shared" si="57"/>
        <v>-3.7665386256935562</v>
      </c>
      <c r="T31" s="39">
        <f t="shared" si="58"/>
        <v>-3.7665386256935491</v>
      </c>
    </row>
    <row r="32" spans="1:20" ht="15" x14ac:dyDescent="0.25">
      <c r="A32">
        <v>2.09</v>
      </c>
      <c r="B32">
        <v>1.79</v>
      </c>
      <c r="C32" s="20">
        <f t="shared" si="0"/>
        <v>3.7128117398625982E-2</v>
      </c>
      <c r="D32" s="17">
        <f>IF(OR($A32="",$B32=""),"",A32*'MPTO_working_2-way'!$G31)</f>
        <v>2.1675977653631282</v>
      </c>
      <c r="E32" s="22">
        <f>IF(OR($A32="",$B32=""),"",B32*'MPTO_working_2-way'!$G31)</f>
        <v>1.8564593301435406</v>
      </c>
      <c r="F32" s="17">
        <f>IF(OR($A32="",$B32=""),"",'MPTO_working_2-way'!D31)</f>
        <v>2.1743628490889537</v>
      </c>
      <c r="G32" s="22">
        <f>IF(OR($A32="",$B32=""),"",'MPTO_working_2-way'!E31)</f>
        <v>1.8515255747197545</v>
      </c>
      <c r="H32" s="17">
        <f>IF(OR($A32="",$B32=""),"",'OddsRatio_working_2-way'!M31)</f>
        <v>2.1746262535134471</v>
      </c>
      <c r="I32" s="17">
        <f>IF(OR($A32="",$B32=""),"",'OddsRatio_working_2-way'!N31)</f>
        <v>1.8513346241060764</v>
      </c>
      <c r="J32" s="17">
        <f>IF('Log_working_2-way'!$D31="","",A32^('Log_working_2-way'!$D31))</f>
        <v>2.177733465070919</v>
      </c>
      <c r="K32" s="22">
        <f>IF('Log_working_2-way'!$D31="","",B32^('Log_working_2-way'!$D31))</f>
        <v>1.8490885498780329</v>
      </c>
      <c r="L32" s="33">
        <f t="shared" si="51"/>
        <v>0.46134020618556709</v>
      </c>
      <c r="M32" s="33">
        <f t="shared" si="52"/>
        <v>0.53865979381443296</v>
      </c>
      <c r="N32" s="4">
        <v>100</v>
      </c>
      <c r="O32" s="4">
        <f t="shared" si="53"/>
        <v>52.153110047846894</v>
      </c>
      <c r="P32" s="4">
        <f t="shared" si="54"/>
        <v>44.134078212290497</v>
      </c>
      <c r="Q32" s="4">
        <f t="shared" si="55"/>
        <v>55.865921787709496</v>
      </c>
      <c r="R32" s="4">
        <f t="shared" si="56"/>
        <v>47.846889952153113</v>
      </c>
      <c r="S32" s="39">
        <f t="shared" si="57"/>
        <v>-3.7128117398626017</v>
      </c>
      <c r="T32" s="39">
        <f t="shared" si="58"/>
        <v>-3.7128117398626159</v>
      </c>
    </row>
    <row r="33" spans="1:20" ht="15" x14ac:dyDescent="0.25">
      <c r="A33">
        <v>2.09</v>
      </c>
      <c r="B33">
        <v>1.78</v>
      </c>
      <c r="C33" s="20">
        <f t="shared" si="0"/>
        <v>4.0266652330519959E-2</v>
      </c>
      <c r="D33" s="17">
        <f>IF(OR($A33="",$B33=""),"",A33*'MPTO_working_2-way'!$G32)</f>
        <v>2.1741573033707864</v>
      </c>
      <c r="E33" s="22">
        <f>IF(OR($A33="",$B33=""),"",B33*'MPTO_working_2-way'!$G32)</f>
        <v>1.8516746411483256</v>
      </c>
      <c r="F33" s="17">
        <f>IF(OR($A33="",$B33=""),"",'MPTO_working_2-way'!D32)</f>
        <v>2.1818075186206087</v>
      </c>
      <c r="G33" s="22">
        <f>IF(OR($A33="",$B33=""),"",'MPTO_working_2-way'!E32)</f>
        <v>1.8461614808198106</v>
      </c>
      <c r="H33" s="17">
        <f>IF(OR($A33="",$B33=""),"",'OddsRatio_working_2-way'!M32)</f>
        <v>2.1821319289469754</v>
      </c>
      <c r="I33" s="17">
        <f>IF(OR($A33="",$B33=""),"",'OddsRatio_working_2-way'!N32)</f>
        <v>1.8459292702556338</v>
      </c>
      <c r="J33" s="17">
        <f>IF('Log_working_2-way'!$D32="","",A33^('Log_working_2-way'!$D32))</f>
        <v>2.1856576768529026</v>
      </c>
      <c r="K33" s="22">
        <f>IF('Log_working_2-way'!$D32="","",B33^('Log_working_2-way'!$D32))</f>
        <v>1.8434137605840082</v>
      </c>
      <c r="L33" s="33">
        <f t="shared" si="51"/>
        <v>0.4599483204134367</v>
      </c>
      <c r="M33" s="33">
        <f t="shared" si="52"/>
        <v>0.54005167958656319</v>
      </c>
      <c r="N33" s="4">
        <v>100</v>
      </c>
      <c r="O33" s="4">
        <f t="shared" si="53"/>
        <v>52.153110047846894</v>
      </c>
      <c r="P33" s="4">
        <f t="shared" si="54"/>
        <v>43.820224719101127</v>
      </c>
      <c r="Q33" s="4">
        <f t="shared" si="55"/>
        <v>56.17977528089888</v>
      </c>
      <c r="R33" s="4">
        <f t="shared" si="56"/>
        <v>47.846889952153113</v>
      </c>
      <c r="S33" s="39">
        <f t="shared" si="57"/>
        <v>-4.0266652330519861</v>
      </c>
      <c r="T33" s="39">
        <f t="shared" si="58"/>
        <v>-4.0266652330519861</v>
      </c>
    </row>
    <row r="34" spans="1:20" ht="15" x14ac:dyDescent="0.25">
      <c r="A34">
        <v>1.9</v>
      </c>
      <c r="B34">
        <v>1.97</v>
      </c>
      <c r="C34" s="20">
        <f t="shared" si="0"/>
        <v>3.3930002671653803E-2</v>
      </c>
      <c r="D34" s="17">
        <f>IF(OR($A34="",$B34=""),"",A34*'MPTO_working_2-way'!$G33)</f>
        <v>1.9644670050761421</v>
      </c>
      <c r="E34" s="22">
        <f>IF(OR($A34="",$B34=""),"",B34*'MPTO_working_2-way'!$G33)</f>
        <v>2.0368421052631578</v>
      </c>
      <c r="F34" s="17">
        <f>IF(OR($A34="",$B34=""),"",'MPTO_working_2-way'!D33)</f>
        <v>1.9632835038027801</v>
      </c>
      <c r="G34" s="22">
        <f>IF(OR($A34="",$B34=""),"",'MPTO_working_2-way'!E33)</f>
        <v>2.0381159814865235</v>
      </c>
      <c r="H34" s="17">
        <f>IF(OR($A34="",$B34=""),"",'OddsRatio_working_2-way'!M33)</f>
        <v>1.963241948601903</v>
      </c>
      <c r="I34" s="17">
        <f>IF(OR($A34="",$B34=""),"",'OddsRatio_working_2-way'!N33)</f>
        <v>2.0381607668264961</v>
      </c>
      <c r="J34" s="17">
        <f>IF('Log_working_2-way'!$D33="","",A34^('Log_working_2-way'!$D33))</f>
        <v>1.9627034600020314</v>
      </c>
      <c r="K34" s="22">
        <f>IF('Log_working_2-way'!$D33="","",B34^('Log_working_2-way'!$D33))</f>
        <v>2.0387414625037734</v>
      </c>
      <c r="L34" s="33">
        <f t="shared" si="51"/>
        <v>0.50904392764857886</v>
      </c>
      <c r="M34" s="33">
        <f t="shared" si="52"/>
        <v>0.49095607235142119</v>
      </c>
      <c r="N34" s="4">
        <v>100</v>
      </c>
      <c r="O34" s="4">
        <f t="shared" si="53"/>
        <v>47.368421052631575</v>
      </c>
      <c r="P34" s="4">
        <f t="shared" si="54"/>
        <v>49.238578680203041</v>
      </c>
      <c r="Q34" s="4">
        <f t="shared" si="55"/>
        <v>50.761421319796952</v>
      </c>
      <c r="R34" s="4">
        <f t="shared" si="56"/>
        <v>52.631578947368418</v>
      </c>
      <c r="S34" s="39">
        <f t="shared" si="57"/>
        <v>-3.3930002671653767</v>
      </c>
      <c r="T34" s="39">
        <f t="shared" si="58"/>
        <v>-3.3930002671653767</v>
      </c>
    </row>
    <row r="35" spans="1:20" ht="15" x14ac:dyDescent="0.25">
      <c r="A35">
        <v>2.0699999999999998</v>
      </c>
      <c r="B35">
        <v>1.81</v>
      </c>
      <c r="C35" s="20">
        <f t="shared" si="0"/>
        <v>3.5577975284917462E-2</v>
      </c>
      <c r="D35" s="17">
        <f>IF(OR($A35="",$B35=""),"",A35*'MPTO_working_2-way'!$G34)</f>
        <v>2.1436464088397789</v>
      </c>
      <c r="E35" s="22">
        <f>IF(OR($A35="",$B35=""),"",B35*'MPTO_working_2-way'!$G34)</f>
        <v>1.8743961352657006</v>
      </c>
      <c r="F35" s="17">
        <f>IF(OR($A35="",$B35=""),"",'MPTO_working_2-way'!D34)</f>
        <v>2.1491381535549374</v>
      </c>
      <c r="G35" s="22">
        <f>IF(OR($A35="",$B35=""),"",'MPTO_working_2-way'!E34)</f>
        <v>1.8702173858786533</v>
      </c>
      <c r="H35" s="17">
        <f>IF(OR($A35="",$B35=""),"",'OddsRatio_working_2-way'!M34)</f>
        <v>2.1493422703098441</v>
      </c>
      <c r="I35" s="17">
        <f>IF(OR($A35="",$B35=""),"",'OddsRatio_working_2-way'!N34)</f>
        <v>1.8700628401410975</v>
      </c>
      <c r="J35" s="17">
        <f>IF('Log_working_2-way'!$D34="","",A35^('Log_working_2-way'!$D34))</f>
        <v>2.1518584594506485</v>
      </c>
      <c r="K35" s="22">
        <f>IF('Log_working_2-way'!$D34="","",B35^('Log_working_2-way'!$D34))</f>
        <v>1.8681622223592078</v>
      </c>
      <c r="L35" s="33">
        <f t="shared" si="51"/>
        <v>0.46649484536082475</v>
      </c>
      <c r="M35" s="33">
        <f t="shared" si="52"/>
        <v>0.53350515463917525</v>
      </c>
      <c r="N35" s="4">
        <v>100</v>
      </c>
      <c r="O35" s="4">
        <f t="shared" si="53"/>
        <v>51.690821256038639</v>
      </c>
      <c r="P35" s="4">
        <f t="shared" si="54"/>
        <v>44.751381215469614</v>
      </c>
      <c r="Q35" s="4">
        <f t="shared" si="55"/>
        <v>55.248618784530393</v>
      </c>
      <c r="R35" s="4">
        <f t="shared" si="56"/>
        <v>48.309178743961354</v>
      </c>
      <c r="S35" s="39">
        <f t="shared" si="57"/>
        <v>-3.5577975284917542</v>
      </c>
      <c r="T35" s="39">
        <f t="shared" si="58"/>
        <v>-3.55779752849174</v>
      </c>
    </row>
    <row r="36" spans="1:20" ht="15" x14ac:dyDescent="0.25">
      <c r="A36">
        <v>1.93</v>
      </c>
      <c r="B36">
        <v>1.94</v>
      </c>
      <c r="C36" s="20">
        <f t="shared" si="0"/>
        <v>3.3598632551679941E-2</v>
      </c>
      <c r="D36" s="17">
        <f>IF(OR($A36="",$B36=""),"",A36*'MPTO_working_2-way'!$G35)</f>
        <v>1.9948453608247423</v>
      </c>
      <c r="E36" s="22">
        <f>IF(OR($A36="",$B36=""),"",B36*'MPTO_working_2-way'!$G35)</f>
        <v>2.0051813471502591</v>
      </c>
      <c r="F36" s="17">
        <f>IF(OR($A36="",$B36=""),"",'MPTO_working_2-way'!D35)</f>
        <v>1.9946726333173512</v>
      </c>
      <c r="G36" s="22">
        <f>IF(OR($A36="",$B36=""),"",'MPTO_working_2-way'!E35)</f>
        <v>2.0053558995233249</v>
      </c>
      <c r="H36" s="17">
        <f>IF(OR($A36="",$B36=""),"",'OddsRatio_working_2-way'!M35)</f>
        <v>1.9946666286387909</v>
      </c>
      <c r="I36" s="17">
        <f>IF(OR($A36="",$B36=""),"",'OddsRatio_working_2-way'!N35)</f>
        <v>2.0053619687316817</v>
      </c>
      <c r="J36" s="17">
        <f>IF('Log_working_2-way'!$D35="","",A36^('Log_working_2-way'!$D35))</f>
        <v>1.9945880029745278</v>
      </c>
      <c r="K36" s="22">
        <f>IF('Log_working_2-way'!$D35="","",B36^('Log_working_2-way'!$D35))</f>
        <v>2.0054414461156225</v>
      </c>
      <c r="L36" s="33">
        <f t="shared" si="51"/>
        <v>0.50129198966408273</v>
      </c>
      <c r="M36" s="33">
        <f t="shared" si="52"/>
        <v>0.49870801033591733</v>
      </c>
      <c r="N36" s="4">
        <v>100</v>
      </c>
      <c r="O36" s="4">
        <f t="shared" si="53"/>
        <v>48.186528497409334</v>
      </c>
      <c r="P36" s="4">
        <f t="shared" si="54"/>
        <v>48.453608247422686</v>
      </c>
      <c r="Q36" s="4">
        <f t="shared" si="55"/>
        <v>51.546391752577328</v>
      </c>
      <c r="R36" s="4">
        <f t="shared" si="56"/>
        <v>51.81347150259068</v>
      </c>
      <c r="S36" s="39">
        <f t="shared" si="57"/>
        <v>-3.3598632551679941</v>
      </c>
      <c r="T36" s="39">
        <f t="shared" si="58"/>
        <v>-3.3598632551679941</v>
      </c>
    </row>
    <row r="37" spans="1:20" ht="15" x14ac:dyDescent="0.25">
      <c r="A37">
        <v>2.1</v>
      </c>
      <c r="B37">
        <v>1.78</v>
      </c>
      <c r="C37" s="20">
        <f t="shared" si="0"/>
        <v>3.7988228999465079E-2</v>
      </c>
      <c r="D37" s="17">
        <f>IF(OR($A37="",$B37=""),"",A37*'MPTO_working_2-way'!$G36)</f>
        <v>2.1797752808988768</v>
      </c>
      <c r="E37" s="22">
        <f>IF(OR($A37="",$B37=""),"",B37*'MPTO_working_2-way'!$G36)</f>
        <v>1.8476190476190479</v>
      </c>
      <c r="F37" s="17">
        <f>IF(OR($A37="",$B37=""),"",'MPTO_working_2-way'!D36)</f>
        <v>2.1872440023405506</v>
      </c>
      <c r="G37" s="22">
        <f>IF(OR($A37="",$B37=""),"",'MPTO_working_2-way'!E36)</f>
        <v>1.8422868408082802</v>
      </c>
      <c r="H37" s="17">
        <f>IF(OR($A37="",$B37=""),"",'OddsRatio_working_2-way'!M36)</f>
        <v>2.1875421719907089</v>
      </c>
      <c r="I37" s="17">
        <f>IF(OR($A37="",$B37=""),"",'OddsRatio_working_2-way'!N36)</f>
        <v>1.8420753583206844</v>
      </c>
      <c r="J37" s="17">
        <f>IF('Log_working_2-way'!$D36="","",A37^('Log_working_2-way'!$D36))</f>
        <v>2.1909772182449698</v>
      </c>
      <c r="K37" s="22">
        <f>IF('Log_working_2-way'!$D36="","",B37^('Log_working_2-way'!$D36))</f>
        <v>1.8396466235294411</v>
      </c>
      <c r="L37" s="33">
        <f t="shared" si="51"/>
        <v>0.45876288659793807</v>
      </c>
      <c r="M37" s="33">
        <f t="shared" si="52"/>
        <v>0.54123711340206171</v>
      </c>
      <c r="N37" s="4">
        <v>100</v>
      </c>
      <c r="O37" s="4">
        <f t="shared" si="53"/>
        <v>52.38095238095238</v>
      </c>
      <c r="P37" s="4">
        <f t="shared" si="54"/>
        <v>43.820224719101127</v>
      </c>
      <c r="Q37" s="4">
        <f t="shared" si="55"/>
        <v>56.17977528089888</v>
      </c>
      <c r="R37" s="4">
        <f t="shared" si="56"/>
        <v>47.619047619047613</v>
      </c>
      <c r="S37" s="39">
        <f t="shared" si="57"/>
        <v>-3.7988228999465008</v>
      </c>
      <c r="T37" s="39">
        <f t="shared" si="58"/>
        <v>-3.7988228999464866</v>
      </c>
    </row>
    <row r="38" spans="1:20" ht="15" x14ac:dyDescent="0.25">
      <c r="A38">
        <v>1.93</v>
      </c>
      <c r="B38">
        <v>1.94</v>
      </c>
      <c r="C38" s="20">
        <f t="shared" si="0"/>
        <v>3.3598632551679941E-2</v>
      </c>
      <c r="D38" s="17">
        <f>IF(OR($A38="",$B38=""),"",A38*'MPTO_working_2-way'!$G37)</f>
        <v>1.9948453608247423</v>
      </c>
      <c r="E38" s="22">
        <f>IF(OR($A38="",$B38=""),"",B38*'MPTO_working_2-way'!$G37)</f>
        <v>2.0051813471502591</v>
      </c>
      <c r="F38" s="17">
        <f>IF(OR($A38="",$B38=""),"",'MPTO_working_2-way'!D37)</f>
        <v>1.9946726333173512</v>
      </c>
      <c r="G38" s="22">
        <f>IF(OR($A38="",$B38=""),"",'MPTO_working_2-way'!E37)</f>
        <v>2.0053558995233249</v>
      </c>
      <c r="H38" s="17">
        <f>IF(OR($A38="",$B38=""),"",'OddsRatio_working_2-way'!M37)</f>
        <v>1.9946666286387909</v>
      </c>
      <c r="I38" s="17">
        <f>IF(OR($A38="",$B38=""),"",'OddsRatio_working_2-way'!N37)</f>
        <v>2.0053619687316817</v>
      </c>
      <c r="J38" s="17">
        <f>IF('Log_working_2-way'!$D37="","",A38^('Log_working_2-way'!$D37))</f>
        <v>1.9945880029745278</v>
      </c>
      <c r="K38" s="22">
        <f>IF('Log_working_2-way'!$D37="","",B38^('Log_working_2-way'!$D37))</f>
        <v>2.0054414461156225</v>
      </c>
      <c r="L38" s="33">
        <f t="shared" si="51"/>
        <v>0.50129198966408273</v>
      </c>
      <c r="M38" s="33">
        <f t="shared" si="52"/>
        <v>0.49870801033591733</v>
      </c>
      <c r="N38" s="4">
        <v>100</v>
      </c>
      <c r="O38" s="4">
        <f t="shared" si="53"/>
        <v>48.186528497409334</v>
      </c>
      <c r="P38" s="4">
        <f t="shared" si="54"/>
        <v>48.453608247422686</v>
      </c>
      <c r="Q38" s="4">
        <f t="shared" si="55"/>
        <v>51.546391752577328</v>
      </c>
      <c r="R38" s="4">
        <f t="shared" si="56"/>
        <v>51.81347150259068</v>
      </c>
      <c r="S38" s="39">
        <f t="shared" si="57"/>
        <v>-3.3598632551679941</v>
      </c>
      <c r="T38" s="39">
        <f t="shared" si="58"/>
        <v>-3.3598632551679941</v>
      </c>
    </row>
    <row r="39" spans="1:20" ht="15" x14ac:dyDescent="0.25">
      <c r="A39">
        <v>2.0699999999999998</v>
      </c>
      <c r="B39">
        <v>1.81</v>
      </c>
      <c r="C39" s="20">
        <f t="shared" si="0"/>
        <v>3.5577975284917462E-2</v>
      </c>
      <c r="D39" s="17">
        <f>IF(OR($A39="",$B39=""),"",A39*'MPTO_working_2-way'!$G38)</f>
        <v>2.1436464088397789</v>
      </c>
      <c r="E39" s="22">
        <f>IF(OR($A39="",$B39=""),"",B39*'MPTO_working_2-way'!$G38)</f>
        <v>1.8743961352657006</v>
      </c>
      <c r="F39" s="17">
        <f>IF(OR($A39="",$B39=""),"",'MPTO_working_2-way'!D38)</f>
        <v>2.1491381535549374</v>
      </c>
      <c r="G39" s="22">
        <f>IF(OR($A39="",$B39=""),"",'MPTO_working_2-way'!E38)</f>
        <v>1.8702173858786533</v>
      </c>
      <c r="H39" s="17">
        <f>IF(OR($A39="",$B39=""),"",'OddsRatio_working_2-way'!M38)</f>
        <v>2.1493422703098441</v>
      </c>
      <c r="I39" s="17">
        <f>IF(OR($A39="",$B39=""),"",'OddsRatio_working_2-way'!N38)</f>
        <v>1.8700628401410975</v>
      </c>
      <c r="J39" s="17">
        <f>IF('Log_working_2-way'!$D38="","",A39^('Log_working_2-way'!$D38))</f>
        <v>2.1518584594506485</v>
      </c>
      <c r="K39" s="22">
        <f>IF('Log_working_2-way'!$D38="","",B39^('Log_working_2-way'!$D38))</f>
        <v>1.8681622223592078</v>
      </c>
      <c r="L39" s="33">
        <f t="shared" si="51"/>
        <v>0.46649484536082475</v>
      </c>
      <c r="M39" s="33">
        <f t="shared" si="52"/>
        <v>0.53350515463917525</v>
      </c>
      <c r="N39" s="4">
        <v>100</v>
      </c>
      <c r="O39" s="4">
        <f t="shared" si="53"/>
        <v>51.690821256038639</v>
      </c>
      <c r="P39" s="4">
        <f t="shared" si="54"/>
        <v>44.751381215469614</v>
      </c>
      <c r="Q39" s="4">
        <f t="shared" si="55"/>
        <v>55.248618784530393</v>
      </c>
      <c r="R39" s="4">
        <f t="shared" si="56"/>
        <v>48.309178743961354</v>
      </c>
      <c r="S39" s="39">
        <f t="shared" si="57"/>
        <v>-3.5577975284917542</v>
      </c>
      <c r="T39" s="39">
        <f t="shared" si="58"/>
        <v>-3.55779752849174</v>
      </c>
    </row>
    <row r="40" spans="1:20" ht="15" x14ac:dyDescent="0.25">
      <c r="A40">
        <v>2.09</v>
      </c>
      <c r="B40">
        <v>1.79</v>
      </c>
      <c r="C40" s="20">
        <f t="shared" si="0"/>
        <v>3.7128117398625982E-2</v>
      </c>
      <c r="D40" s="17">
        <f>IF(OR($A40="",$B40=""),"",A40*'MPTO_working_2-way'!$G39)</f>
        <v>2.1675977653631282</v>
      </c>
      <c r="E40" s="22">
        <f>IF(OR($A40="",$B40=""),"",B40*'MPTO_working_2-way'!$G39)</f>
        <v>1.8564593301435406</v>
      </c>
      <c r="F40" s="17">
        <f>IF(OR($A40="",$B40=""),"",'MPTO_working_2-way'!D39)</f>
        <v>2.1743628490889537</v>
      </c>
      <c r="G40" s="22">
        <f>IF(OR($A40="",$B40=""),"",'MPTO_working_2-way'!E39)</f>
        <v>1.8515255747197545</v>
      </c>
      <c r="H40" s="17">
        <f>IF(OR($A40="",$B40=""),"",'OddsRatio_working_2-way'!M39)</f>
        <v>2.1746262535134471</v>
      </c>
      <c r="I40" s="17">
        <f>IF(OR($A40="",$B40=""),"",'OddsRatio_working_2-way'!N39)</f>
        <v>1.8513346241060764</v>
      </c>
      <c r="J40" s="17">
        <f>IF('Log_working_2-way'!$D39="","",A40^('Log_working_2-way'!$D39))</f>
        <v>2.177733465070919</v>
      </c>
      <c r="K40" s="22">
        <f>IF('Log_working_2-way'!$D39="","",B40^('Log_working_2-way'!$D39))</f>
        <v>1.8490885498780329</v>
      </c>
      <c r="L40" s="33">
        <f t="shared" si="51"/>
        <v>0.46134020618556709</v>
      </c>
      <c r="M40" s="33">
        <f t="shared" si="52"/>
        <v>0.53865979381443296</v>
      </c>
      <c r="N40" s="4">
        <v>100</v>
      </c>
      <c r="O40" s="4">
        <f t="shared" ref="O40:O57" si="59">(1/A40)*((N40*A40)-N40)</f>
        <v>52.153110047846894</v>
      </c>
      <c r="P40" s="4">
        <f t="shared" ref="P40:P57" si="60">(1/B40)*((N40*B40)-N40)</f>
        <v>44.134078212290497</v>
      </c>
      <c r="Q40" s="4">
        <f t="shared" ref="Q40:Q57" si="61">(1/B40)*N40</f>
        <v>55.865921787709496</v>
      </c>
      <c r="R40" s="4">
        <f t="shared" ref="R40:R57" si="62">(1/A40)*N40</f>
        <v>47.846889952153113</v>
      </c>
      <c r="S40" s="39">
        <f t="shared" ref="S40:S57" si="63">O40-Q40</f>
        <v>-3.7128117398626017</v>
      </c>
      <c r="T40" s="39">
        <f t="shared" ref="T40:T57" si="64">P40-R40</f>
        <v>-3.7128117398626159</v>
      </c>
    </row>
    <row r="41" spans="1:20" ht="15" x14ac:dyDescent="0.25">
      <c r="A41">
        <v>2.04</v>
      </c>
      <c r="B41">
        <v>1.84</v>
      </c>
      <c r="C41" s="20">
        <f t="shared" si="0"/>
        <v>3.3674339300937772E-2</v>
      </c>
      <c r="D41" s="17">
        <f>IF(OR($A41="",$B41=""),"",A41*'MPTO_working_2-way'!$G40)</f>
        <v>2.1086956521739131</v>
      </c>
      <c r="E41" s="22">
        <f>IF(OR($A41="",$B41=""),"",B41*'MPTO_working_2-way'!$G40)</f>
        <v>1.9019607843137256</v>
      </c>
      <c r="F41" s="17">
        <f>IF(OR($A41="",$B41=""),"",'MPTO_working_2-way'!D40)</f>
        <v>2.1125619090499774</v>
      </c>
      <c r="G41" s="22">
        <f>IF(OR($A41="",$B41=""),"",'MPTO_working_2-way'!E40)</f>
        <v>1.8988263860785108</v>
      </c>
      <c r="H41" s="17">
        <f>IF(OR($A41="",$B41=""),"",'OddsRatio_working_2-way'!M40)</f>
        <v>2.1126972805283741</v>
      </c>
      <c r="I41" s="17">
        <f>IF(OR($A41="",$B41=""),"",'OddsRatio_working_2-way'!N40)</f>
        <v>1.8987170342729172</v>
      </c>
      <c r="J41" s="17">
        <f>IF('Log_working_2-way'!$D40="","",A41^('Log_working_2-way'!$D40))</f>
        <v>2.1144632865880677</v>
      </c>
      <c r="K41" s="22">
        <f>IF('Log_working_2-way'!$D40="","",B41^('Log_working_2-way'!$D40))</f>
        <v>1.8972929050551837</v>
      </c>
      <c r="L41" s="33">
        <f t="shared" si="51"/>
        <v>0.47422680412371132</v>
      </c>
      <c r="M41" s="33">
        <f t="shared" si="52"/>
        <v>0.52577319587628868</v>
      </c>
      <c r="N41" s="4">
        <v>100</v>
      </c>
      <c r="O41" s="4">
        <f t="shared" si="59"/>
        <v>50.980392156862742</v>
      </c>
      <c r="P41" s="4">
        <f t="shared" si="60"/>
        <v>45.652173913043477</v>
      </c>
      <c r="Q41" s="4">
        <f t="shared" si="61"/>
        <v>54.347826086956516</v>
      </c>
      <c r="R41" s="4">
        <f t="shared" si="62"/>
        <v>49.019607843137251</v>
      </c>
      <c r="S41" s="39">
        <f t="shared" si="63"/>
        <v>-3.3674339300937746</v>
      </c>
      <c r="T41" s="39">
        <f t="shared" si="64"/>
        <v>-3.3674339300937746</v>
      </c>
    </row>
    <row r="42" spans="1:20" ht="15" x14ac:dyDescent="0.25">
      <c r="A42">
        <v>1.67</v>
      </c>
      <c r="B42">
        <v>2.2799999999999998</v>
      </c>
      <c r="C42" s="20">
        <f t="shared" si="0"/>
        <v>3.7398886437651102E-2</v>
      </c>
      <c r="D42" s="17">
        <f>IF(OR($A42="",$B42=""),"",A42*'MPTO_working_2-way'!$G41)</f>
        <v>1.7324561403508774</v>
      </c>
      <c r="E42" s="22">
        <f>IF(OR($A42="",$B42=""),"",B42*'MPTO_working_2-way'!$G41)</f>
        <v>2.3652694610778444</v>
      </c>
      <c r="F42" s="17">
        <f>IF(OR($A42="",$B42=""),"",'MPTO_working_2-way'!D41)</f>
        <v>1.723831944947483</v>
      </c>
      <c r="G42" s="22">
        <f>IF(OR($A42="",$B42=""),"",'MPTO_working_2-way'!E41)</f>
        <v>2.3815361521140859</v>
      </c>
      <c r="H42" s="17">
        <f>IF(OR($A42="",$B42=""),"",'OddsRatio_working_2-way'!M41)</f>
        <v>1.7234898064243891</v>
      </c>
      <c r="I42" s="17">
        <f>IF(OR($A42="",$B42=""),"",'OddsRatio_working_2-way'!N41)</f>
        <v>2.382189480930176</v>
      </c>
      <c r="J42" s="17">
        <f>IF('Log_working_2-way'!$D41="","",A42^('Log_working_2-way'!$D41))</f>
        <v>1.7195646323348297</v>
      </c>
      <c r="K42" s="22">
        <f>IF('Log_working_2-way'!$D41="","",B42^('Log_working_2-way'!$D41))</f>
        <v>2.3897292266228689</v>
      </c>
      <c r="L42" s="33">
        <f t="shared" si="51"/>
        <v>0.57721518987341769</v>
      </c>
      <c r="M42" s="33">
        <f t="shared" si="52"/>
        <v>0.42278481012658226</v>
      </c>
      <c r="N42" s="4">
        <v>100</v>
      </c>
      <c r="O42" s="4">
        <f t="shared" si="59"/>
        <v>40.119760479041922</v>
      </c>
      <c r="P42" s="4">
        <f t="shared" si="60"/>
        <v>56.140350877192972</v>
      </c>
      <c r="Q42" s="4">
        <f t="shared" si="61"/>
        <v>43.859649122807021</v>
      </c>
      <c r="R42" s="4">
        <f t="shared" si="62"/>
        <v>59.880239520958092</v>
      </c>
      <c r="S42" s="39">
        <f t="shared" si="63"/>
        <v>-3.7398886437650987</v>
      </c>
      <c r="T42" s="39">
        <f t="shared" si="64"/>
        <v>-3.73988864376512</v>
      </c>
    </row>
    <row r="43" spans="1:20" ht="15" x14ac:dyDescent="0.25">
      <c r="A43">
        <v>2.13</v>
      </c>
      <c r="B43">
        <v>1.76</v>
      </c>
      <c r="C43" s="20">
        <f t="shared" si="0"/>
        <v>3.7665386256935607E-2</v>
      </c>
      <c r="D43" s="17">
        <f>IF(OR($A43="",$B43=""),"",A43*'MPTO_working_2-way'!$G42)</f>
        <v>2.2102272727272729</v>
      </c>
      <c r="E43" s="22">
        <f>IF(OR($A43="",$B43=""),"",B43*'MPTO_working_2-way'!$G42)</f>
        <v>1.8262910798122067</v>
      </c>
      <c r="F43" s="17">
        <f>IF(OR($A43="",$B43=""),"",'MPTO_working_2-way'!D42)</f>
        <v>2.2190126672191313</v>
      </c>
      <c r="G43" s="22">
        <f>IF(OR($A43="",$B43=""),"",'MPTO_working_2-way'!E42)</f>
        <v>1.8203360202000585</v>
      </c>
      <c r="H43" s="17">
        <f>IF(OR($A43="",$B43=""),"",'OddsRatio_working_2-way'!M42)</f>
        <v>2.2193613513897996</v>
      </c>
      <c r="I43" s="17">
        <f>IF(OR($A43="",$B43=""),"",'OddsRatio_working_2-way'!N42)</f>
        <v>1.8201014398727853</v>
      </c>
      <c r="J43" s="17">
        <f>IF('Log_working_2-way'!$D42="","",A43^('Log_working_2-way'!$D42))</f>
        <v>2.2234058151600675</v>
      </c>
      <c r="K43" s="22">
        <f>IF('Log_working_2-way'!$D42="","",B43^('Log_working_2-way'!$D42))</f>
        <v>1.8173902621748135</v>
      </c>
      <c r="L43" s="33">
        <f t="shared" si="51"/>
        <v>0.45244215938303339</v>
      </c>
      <c r="M43" s="33">
        <f t="shared" si="52"/>
        <v>0.54755784061696655</v>
      </c>
      <c r="N43" s="4">
        <v>100</v>
      </c>
      <c r="O43" s="4">
        <f t="shared" si="59"/>
        <v>53.051643192488264</v>
      </c>
      <c r="P43" s="4">
        <f t="shared" si="60"/>
        <v>43.181818181818187</v>
      </c>
      <c r="Q43" s="4">
        <f t="shared" si="61"/>
        <v>56.81818181818182</v>
      </c>
      <c r="R43" s="4">
        <f t="shared" si="62"/>
        <v>46.948356807511736</v>
      </c>
      <c r="S43" s="39">
        <f t="shared" si="63"/>
        <v>-3.7665386256935562</v>
      </c>
      <c r="T43" s="39">
        <f t="shared" si="64"/>
        <v>-3.7665386256935491</v>
      </c>
    </row>
    <row r="44" spans="1:20" ht="15" x14ac:dyDescent="0.25">
      <c r="A44">
        <v>2.2799999999999998</v>
      </c>
      <c r="B44">
        <v>1.67</v>
      </c>
      <c r="C44" s="20">
        <f t="shared" si="0"/>
        <v>3.7398886437651102E-2</v>
      </c>
      <c r="D44" s="17">
        <f>IF(OR($A44="",$B44=""),"",A44*'MPTO_working_2-way'!$G43)</f>
        <v>2.3652694610778444</v>
      </c>
      <c r="E44" s="22">
        <f>IF(OR($A44="",$B44=""),"",B44*'MPTO_working_2-way'!$G43)</f>
        <v>1.7324561403508774</v>
      </c>
      <c r="F44" s="17">
        <f>IF(OR($A44="",$B44=""),"",'MPTO_working_2-way'!D43)</f>
        <v>2.3815361521140859</v>
      </c>
      <c r="G44" s="22">
        <f>IF(OR($A44="",$B44=""),"",'MPTO_working_2-way'!E43)</f>
        <v>1.723831944947483</v>
      </c>
      <c r="H44" s="17">
        <f>IF(OR($A44="",$B44=""),"",'OddsRatio_working_2-way'!M43)</f>
        <v>2.382189480930176</v>
      </c>
      <c r="I44" s="17">
        <f>IF(OR($A44="",$B44=""),"",'OddsRatio_working_2-way'!N43)</f>
        <v>1.7234898064243891</v>
      </c>
      <c r="J44" s="17">
        <f>IF('Log_working_2-way'!$D43="","",A44^('Log_working_2-way'!$D43))</f>
        <v>2.3897292266228689</v>
      </c>
      <c r="K44" s="22">
        <f>IF('Log_working_2-way'!$D43="","",B44^('Log_working_2-way'!$D43))</f>
        <v>1.7195646323348297</v>
      </c>
      <c r="L44" s="33">
        <f t="shared" si="51"/>
        <v>0.42278481012658226</v>
      </c>
      <c r="M44" s="33">
        <f t="shared" si="52"/>
        <v>0.57721518987341769</v>
      </c>
      <c r="N44" s="4">
        <v>100</v>
      </c>
      <c r="O44" s="4">
        <f t="shared" si="59"/>
        <v>56.140350877192972</v>
      </c>
      <c r="P44" s="4">
        <f t="shared" si="60"/>
        <v>40.119760479041922</v>
      </c>
      <c r="Q44" s="4">
        <f t="shared" si="61"/>
        <v>59.880239520958092</v>
      </c>
      <c r="R44" s="4">
        <f t="shared" si="62"/>
        <v>43.859649122807021</v>
      </c>
      <c r="S44" s="39">
        <f t="shared" si="63"/>
        <v>-3.73988864376512</v>
      </c>
      <c r="T44" s="39">
        <f t="shared" si="64"/>
        <v>-3.7398886437650987</v>
      </c>
    </row>
    <row r="45" spans="1:20" ht="15" x14ac:dyDescent="0.25">
      <c r="A45">
        <v>2.02</v>
      </c>
      <c r="B45">
        <v>1.85</v>
      </c>
      <c r="C45" s="20">
        <f t="shared" si="0"/>
        <v>3.5590045491035394E-2</v>
      </c>
      <c r="D45" s="17">
        <f>IF(OR($A45="",$B45=""),"",A45*'MPTO_working_2-way'!$G44)</f>
        <v>2.0918918918918914</v>
      </c>
      <c r="E45" s="22">
        <f>IF(OR($A45="",$B45=""),"",B45*'MPTO_working_2-way'!$G44)</f>
        <v>1.9158415841584155</v>
      </c>
      <c r="F45" s="17">
        <f>IF(OR($A45="",$B45=""),"",'MPTO_working_2-way'!D44)</f>
        <v>2.0953181945612553</v>
      </c>
      <c r="G45" s="22">
        <f>IF(OR($A45="",$B45=""),"",'MPTO_working_2-way'!E44)</f>
        <v>1.9129767084719731</v>
      </c>
      <c r="H45" s="17">
        <f>IF(OR($A45="",$B45=""),"",'OddsRatio_working_2-way'!M44)</f>
        <v>2.0954451150103317</v>
      </c>
      <c r="I45" s="17">
        <f>IF(OR($A45="",$B45=""),"",'OddsRatio_working_2-way'!N44)</f>
        <v>1.9128709291752766</v>
      </c>
      <c r="J45" s="17">
        <f>IF('Log_working_2-way'!$D44="","",A45^('Log_working_2-way'!$D44))</f>
        <v>2.0970120716987148</v>
      </c>
      <c r="K45" s="22">
        <f>IF('Log_working_2-way'!$D44="","",B45^('Log_working_2-way'!$D44))</f>
        <v>1.9115669971173959</v>
      </c>
      <c r="L45" s="33">
        <f t="shared" si="51"/>
        <v>0.47803617571059442</v>
      </c>
      <c r="M45" s="33">
        <f t="shared" si="52"/>
        <v>0.5219638242894058</v>
      </c>
      <c r="N45" s="4">
        <v>100</v>
      </c>
      <c r="O45" s="4">
        <f t="shared" si="59"/>
        <v>50.495049504950494</v>
      </c>
      <c r="P45" s="4">
        <f t="shared" si="60"/>
        <v>45.945945945945937</v>
      </c>
      <c r="Q45" s="4">
        <f t="shared" si="61"/>
        <v>54.054054054054049</v>
      </c>
      <c r="R45" s="4">
        <f t="shared" si="62"/>
        <v>49.504950495049506</v>
      </c>
      <c r="S45" s="39">
        <f t="shared" si="63"/>
        <v>-3.5590045491035553</v>
      </c>
      <c r="T45" s="39">
        <f t="shared" si="64"/>
        <v>-3.5590045491035696</v>
      </c>
    </row>
    <row r="46" spans="1:20" ht="15" x14ac:dyDescent="0.25">
      <c r="A46">
        <v>2.04</v>
      </c>
      <c r="B46">
        <v>1.84</v>
      </c>
      <c r="C46" s="20">
        <f t="shared" si="0"/>
        <v>3.3674339300937772E-2</v>
      </c>
      <c r="D46" s="17">
        <f>IF(OR($A46="",$B46=""),"",A46*'MPTO_working_2-way'!$G45)</f>
        <v>2.1086956521739131</v>
      </c>
      <c r="E46" s="22">
        <f>IF(OR($A46="",$B46=""),"",B46*'MPTO_working_2-way'!$G45)</f>
        <v>1.9019607843137256</v>
      </c>
      <c r="F46" s="17">
        <f>IF(OR($A46="",$B46=""),"",'MPTO_working_2-way'!D45)</f>
        <v>2.1125619090499774</v>
      </c>
      <c r="G46" s="22">
        <f>IF(OR($A46="",$B46=""),"",'MPTO_working_2-way'!E45)</f>
        <v>1.8988263860785108</v>
      </c>
      <c r="H46" s="17">
        <f>IF(OR($A46="",$B46=""),"",'OddsRatio_working_2-way'!M45)</f>
        <v>2.1126972805283741</v>
      </c>
      <c r="I46" s="17">
        <f>IF(OR($A46="",$B46=""),"",'OddsRatio_working_2-way'!N45)</f>
        <v>1.8987170342729172</v>
      </c>
      <c r="J46" s="17">
        <f>IF('Log_working_2-way'!$D45="","",A46^('Log_working_2-way'!$D45))</f>
        <v>2.1144632865880677</v>
      </c>
      <c r="K46" s="22">
        <f>IF('Log_working_2-way'!$D45="","",B46^('Log_working_2-way'!$D45))</f>
        <v>1.8972929050551837</v>
      </c>
      <c r="L46" s="33">
        <f t="shared" si="51"/>
        <v>0.47422680412371132</v>
      </c>
      <c r="M46" s="33">
        <f t="shared" si="52"/>
        <v>0.52577319587628868</v>
      </c>
      <c r="N46" s="4">
        <v>100</v>
      </c>
      <c r="O46" s="4">
        <f t="shared" si="59"/>
        <v>50.980392156862742</v>
      </c>
      <c r="P46" s="4">
        <f t="shared" si="60"/>
        <v>45.652173913043477</v>
      </c>
      <c r="Q46" s="4">
        <f t="shared" si="61"/>
        <v>54.347826086956516</v>
      </c>
      <c r="R46" s="4">
        <f t="shared" si="62"/>
        <v>49.019607843137251</v>
      </c>
      <c r="S46" s="39">
        <f t="shared" si="63"/>
        <v>-3.3674339300937746</v>
      </c>
      <c r="T46" s="39">
        <f t="shared" si="64"/>
        <v>-3.3674339300937746</v>
      </c>
    </row>
    <row r="47" spans="1:20" ht="15" x14ac:dyDescent="0.25">
      <c r="A47">
        <v>1.87</v>
      </c>
      <c r="B47">
        <v>2</v>
      </c>
      <c r="C47" s="20">
        <f t="shared" si="0"/>
        <v>3.475935828876997E-2</v>
      </c>
      <c r="D47" s="17">
        <f>IF(OR($A47="",$B47=""),"",A47*'MPTO_working_2-way'!$G46)</f>
        <v>1.9350000000000001</v>
      </c>
      <c r="E47" s="22">
        <f>IF(OR($A47="",$B47=""),"",B47*'MPTO_working_2-way'!$G46)</f>
        <v>2.0695187165775399</v>
      </c>
      <c r="F47" s="17">
        <f>IF(OR($A47="",$B47=""),"",'MPTO_working_2-way'!D46)</f>
        <v>1.9328165374677002</v>
      </c>
      <c r="G47" s="22">
        <f>IF(OR($A47="",$B47=""),"",'MPTO_working_2-way'!E46)</f>
        <v>2.0720221606648197</v>
      </c>
      <c r="H47" s="17">
        <f>IF(OR($A47="",$B47=""),"",'OddsRatio_working_2-way'!M46)</f>
        <v>1.9327379053088816</v>
      </c>
      <c r="I47" s="17">
        <f>IF(OR($A47="",$B47=""),"",'OddsRatio_working_2-way'!N46)</f>
        <v>2.0721125348377947</v>
      </c>
      <c r="J47" s="17">
        <f>IF('Log_working_2-way'!$D46="","",A47^('Log_working_2-way'!$D46))</f>
        <v>1.9317443969723613</v>
      </c>
      <c r="K47" s="22">
        <f>IF('Log_working_2-way'!$D46="","",B47^('Log_working_2-way'!$D46))</f>
        <v>2.0732557161055905</v>
      </c>
      <c r="L47" s="33">
        <f t="shared" si="51"/>
        <v>0.51679586563307489</v>
      </c>
      <c r="M47" s="33">
        <f t="shared" si="52"/>
        <v>0.48320413436692511</v>
      </c>
      <c r="N47" s="4">
        <v>100</v>
      </c>
      <c r="O47" s="4">
        <f t="shared" si="59"/>
        <v>46.524064171122987</v>
      </c>
      <c r="P47" s="4">
        <f t="shared" si="60"/>
        <v>50</v>
      </c>
      <c r="Q47" s="4">
        <f t="shared" si="61"/>
        <v>50</v>
      </c>
      <c r="R47" s="4">
        <f t="shared" si="62"/>
        <v>53.475935828876999</v>
      </c>
      <c r="S47" s="39">
        <f t="shared" si="63"/>
        <v>-3.475935828877013</v>
      </c>
      <c r="T47" s="39">
        <f t="shared" si="64"/>
        <v>-3.4759358288769988</v>
      </c>
    </row>
    <row r="48" spans="1:20" ht="15" x14ac:dyDescent="0.25">
      <c r="A48">
        <v>2.29</v>
      </c>
      <c r="B48">
        <v>1.66</v>
      </c>
      <c r="C48" s="20">
        <f t="shared" si="0"/>
        <v>3.9090861261640519E-2</v>
      </c>
      <c r="D48" s="17">
        <f>IF(OR($A48="",$B48=""),"",A48*'MPTO_working_2-way'!$G47)</f>
        <v>2.3795180722891569</v>
      </c>
      <c r="E48" s="22">
        <f>IF(OR($A48="",$B48=""),"",B48*'MPTO_working_2-way'!$G47)</f>
        <v>1.7248908296943233</v>
      </c>
      <c r="F48" s="17">
        <f>IF(OR($A48="",$B48=""),"",'MPTO_working_2-way'!D47)</f>
        <v>2.3973008765844739</v>
      </c>
      <c r="G48" s="22">
        <f>IF(OR($A48="",$B48=""),"",'MPTO_working_2-way'!E47)</f>
        <v>1.7156654781784539</v>
      </c>
      <c r="H48" s="17">
        <f>IF(OR($A48="",$B48=""),"",'OddsRatio_working_2-way'!M47)</f>
        <v>2.3980505908390635</v>
      </c>
      <c r="I48" s="17">
        <f>IF(OR($A48="",$B48=""),"",'OddsRatio_working_2-way'!N47)</f>
        <v>1.7152816976385905</v>
      </c>
      <c r="J48" s="17">
        <f>IF('Log_working_2-way'!$D47="","",A48^('Log_working_2-way'!$D47))</f>
        <v>2.4063151286043962</v>
      </c>
      <c r="K48" s="22">
        <f>IF('Log_working_2-way'!$D47="","",B48^('Log_working_2-way'!$D47))</f>
        <v>1.7110781784678428</v>
      </c>
      <c r="L48" s="33">
        <f t="shared" si="51"/>
        <v>0.42025316455696199</v>
      </c>
      <c r="M48" s="33">
        <f t="shared" si="52"/>
        <v>0.57974683544303796</v>
      </c>
      <c r="N48" s="4">
        <v>100</v>
      </c>
      <c r="O48" s="4">
        <f t="shared" si="59"/>
        <v>56.331877729257641</v>
      </c>
      <c r="P48" s="4">
        <f t="shared" si="60"/>
        <v>39.759036144578317</v>
      </c>
      <c r="Q48" s="4">
        <f t="shared" si="61"/>
        <v>60.24096385542169</v>
      </c>
      <c r="R48" s="4">
        <f t="shared" si="62"/>
        <v>43.668122270742359</v>
      </c>
      <c r="S48" s="39">
        <f t="shared" si="63"/>
        <v>-3.9090861261640484</v>
      </c>
      <c r="T48" s="39">
        <f t="shared" si="64"/>
        <v>-3.9090861261640413</v>
      </c>
    </row>
    <row r="49" spans="1:20" ht="15" x14ac:dyDescent="0.25">
      <c r="A49">
        <v>2.23</v>
      </c>
      <c r="B49">
        <v>1.69</v>
      </c>
      <c r="C49" s="20">
        <f t="shared" si="0"/>
        <v>4.0146469604903645E-2</v>
      </c>
      <c r="D49" s="17">
        <f>IF(OR($A49="",$B49=""),"",A49*'MPTO_working_2-way'!$G48)</f>
        <v>2.3195266272189352</v>
      </c>
      <c r="E49" s="22">
        <f>IF(OR($A49="",$B49=""),"",B49*'MPTO_working_2-way'!$G48)</f>
        <v>1.7578475336322872</v>
      </c>
      <c r="F49" s="17">
        <f>IF(OR($A49="",$B49=""),"",'MPTO_working_2-way'!D48)</f>
        <v>2.3344999535416733</v>
      </c>
      <c r="G49" s="22">
        <f>IF(OR($A49="",$B49=""),"",'MPTO_working_2-way'!E48)</f>
        <v>1.7493443498038854</v>
      </c>
      <c r="H49" s="17">
        <f>IF(OR($A49="",$B49=""),"",'OddsRatio_working_2-way'!M48)</f>
        <v>2.3351436985029639</v>
      </c>
      <c r="I49" s="17">
        <f>IF(OR($A49="",$B49=""),"",'OddsRatio_working_2-way'!N48)</f>
        <v>1.7489830503797115</v>
      </c>
      <c r="J49" s="17">
        <f>IF('Log_working_2-way'!$D48="","",A49^('Log_working_2-way'!$D48))</f>
        <v>2.3420901732972235</v>
      </c>
      <c r="K49" s="22">
        <f>IF('Log_working_2-way'!$D48="","",B49^('Log_working_2-way'!$D48))</f>
        <v>1.7451064167640695</v>
      </c>
      <c r="L49" s="33">
        <f t="shared" si="51"/>
        <v>0.43112244897959179</v>
      </c>
      <c r="M49" s="33">
        <f t="shared" si="52"/>
        <v>0.56887755102040816</v>
      </c>
      <c r="N49" s="4">
        <v>100</v>
      </c>
      <c r="O49" s="4">
        <f t="shared" si="59"/>
        <v>55.156950672645742</v>
      </c>
      <c r="P49" s="4">
        <f t="shared" si="60"/>
        <v>40.828402366863905</v>
      </c>
      <c r="Q49" s="4">
        <f t="shared" si="61"/>
        <v>59.171597633136095</v>
      </c>
      <c r="R49" s="4">
        <f t="shared" si="62"/>
        <v>44.843049327354265</v>
      </c>
      <c r="S49" s="39">
        <f t="shared" si="63"/>
        <v>-4.014646960490353</v>
      </c>
      <c r="T49" s="39">
        <f t="shared" si="64"/>
        <v>-4.0146469604903601</v>
      </c>
    </row>
    <row r="50" spans="1:20" ht="15" x14ac:dyDescent="0.25">
      <c r="A50">
        <v>2.08</v>
      </c>
      <c r="B50">
        <v>1.78</v>
      </c>
      <c r="C50" s="20">
        <f t="shared" si="0"/>
        <v>4.2566983578219642E-2</v>
      </c>
      <c r="D50" s="17">
        <f>IF(OR($A50="",$B50=""),"",A50*'MPTO_working_2-way'!$G49)</f>
        <v>2.1685393258426968</v>
      </c>
      <c r="E50" s="22">
        <f>IF(OR($A50="",$B50=""),"",B50*'MPTO_working_2-way'!$G49)</f>
        <v>1.8557692307692311</v>
      </c>
      <c r="F50" s="17">
        <f>IF(OR($A50="",$B50=""),"",'MPTO_working_2-way'!D49)</f>
        <v>2.1763461086292031</v>
      </c>
      <c r="G50" s="22">
        <f>IF(OR($A50="",$B50=""),"",'MPTO_working_2-way'!E49)</f>
        <v>1.8500899460323807</v>
      </c>
      <c r="H50" s="17">
        <f>IF(OR($A50="",$B50=""),"",'OddsRatio_working_2-way'!M49)</f>
        <v>2.1766968108291049</v>
      </c>
      <c r="I50" s="17">
        <f>IF(OR($A50="",$B50=""),"",'OddsRatio_working_2-way'!N49)</f>
        <v>1.8498365855987975</v>
      </c>
      <c r="J50" s="17">
        <f>IF('Log_working_2-way'!$D49="","",A50^('Log_working_2-way'!$D49))</f>
        <v>2.180302148833781</v>
      </c>
      <c r="K50" s="22">
        <f>IF('Log_working_2-way'!$D49="","",B50^('Log_working_2-way'!$D49))</f>
        <v>1.8472406840805713</v>
      </c>
      <c r="L50" s="33">
        <f t="shared" si="51"/>
        <v>0.46113989637305697</v>
      </c>
      <c r="M50" s="33">
        <f t="shared" si="52"/>
        <v>0.53886010362694292</v>
      </c>
      <c r="N50" s="4">
        <v>100</v>
      </c>
      <c r="O50" s="4">
        <f t="shared" si="59"/>
        <v>51.92307692307692</v>
      </c>
      <c r="P50" s="4">
        <f t="shared" si="60"/>
        <v>43.820224719101127</v>
      </c>
      <c r="Q50" s="4">
        <f t="shared" si="61"/>
        <v>56.17977528089888</v>
      </c>
      <c r="R50" s="4">
        <f t="shared" si="62"/>
        <v>48.076923076923073</v>
      </c>
      <c r="S50" s="39">
        <f t="shared" si="63"/>
        <v>-4.2566983578219606</v>
      </c>
      <c r="T50" s="39">
        <f t="shared" si="64"/>
        <v>-4.2566983578219464</v>
      </c>
    </row>
    <row r="51" spans="1:20" ht="15" x14ac:dyDescent="0.25">
      <c r="A51">
        <v>1.78</v>
      </c>
      <c r="B51">
        <v>2.08</v>
      </c>
      <c r="C51" s="20">
        <f t="shared" si="0"/>
        <v>4.2566983578219642E-2</v>
      </c>
      <c r="D51" s="17">
        <f>IF(OR($A51="",$B51=""),"",A51*'MPTO_working_2-way'!$G50)</f>
        <v>1.8557692307692311</v>
      </c>
      <c r="E51" s="22">
        <f>IF(OR($A51="",$B51=""),"",B51*'MPTO_working_2-way'!$G50)</f>
        <v>2.1685393258426968</v>
      </c>
      <c r="F51" s="17">
        <f>IF(OR($A51="",$B51=""),"",'MPTO_working_2-way'!D50)</f>
        <v>1.8500899460323807</v>
      </c>
      <c r="G51" s="22">
        <f>IF(OR($A51="",$B51=""),"",'MPTO_working_2-way'!E50)</f>
        <v>2.1763461086292031</v>
      </c>
      <c r="H51" s="17">
        <f>IF(OR($A51="",$B51=""),"",'OddsRatio_working_2-way'!M50)</f>
        <v>1.8498365855987975</v>
      </c>
      <c r="I51" s="17">
        <f>IF(OR($A51="",$B51=""),"",'OddsRatio_working_2-way'!N50)</f>
        <v>2.1766968108291049</v>
      </c>
      <c r="J51" s="17">
        <f>IF('Log_working_2-way'!$D50="","",A51^('Log_working_2-way'!$D50))</f>
        <v>1.8472406840805713</v>
      </c>
      <c r="K51" s="22">
        <f>IF('Log_working_2-way'!$D50="","",B51^('Log_working_2-way'!$D50))</f>
        <v>2.180302148833781</v>
      </c>
      <c r="L51" s="33">
        <f t="shared" si="51"/>
        <v>0.53886010362694292</v>
      </c>
      <c r="M51" s="33">
        <f t="shared" si="52"/>
        <v>0.46113989637305697</v>
      </c>
      <c r="N51" s="4">
        <v>100</v>
      </c>
      <c r="O51" s="4">
        <f t="shared" si="59"/>
        <v>43.820224719101127</v>
      </c>
      <c r="P51" s="4">
        <f t="shared" si="60"/>
        <v>51.92307692307692</v>
      </c>
      <c r="Q51" s="4">
        <f t="shared" si="61"/>
        <v>48.076923076923073</v>
      </c>
      <c r="R51" s="4">
        <f t="shared" si="62"/>
        <v>56.17977528089888</v>
      </c>
      <c r="S51" s="39">
        <f t="shared" si="63"/>
        <v>-4.2566983578219464</v>
      </c>
      <c r="T51" s="39">
        <f t="shared" si="64"/>
        <v>-4.2566983578219606</v>
      </c>
    </row>
    <row r="52" spans="1:20" ht="15" x14ac:dyDescent="0.25">
      <c r="A52">
        <v>1.83</v>
      </c>
      <c r="B52">
        <v>2.0299999999999998</v>
      </c>
      <c r="C52" s="20">
        <f t="shared" si="0"/>
        <v>3.9058924870117639E-2</v>
      </c>
      <c r="D52" s="17">
        <f>IF(OR($A52="",$B52=""),"",A52*'MPTO_working_2-way'!$G51)</f>
        <v>1.9014778325123154</v>
      </c>
      <c r="E52" s="22">
        <f>IF(OR($A52="",$B52=""),"",B52*'MPTO_working_2-way'!$G51)</f>
        <v>2.1092896174863385</v>
      </c>
      <c r="F52" s="17">
        <f>IF(OR($A52="",$B52=""),"",'MPTO_working_2-way'!D51)</f>
        <v>1.8978262535441519</v>
      </c>
      <c r="G52" s="22">
        <f>IF(OR($A52="",$B52=""),"",'MPTO_working_2-way'!E51)</f>
        <v>2.1138012461236451</v>
      </c>
      <c r="H52" s="17">
        <f>IF(OR($A52="",$B52=""),"",'OddsRatio_working_2-way'!M51)</f>
        <v>1.8976776942301987</v>
      </c>
      <c r="I52" s="17">
        <f>IF(OR($A52="",$B52=""),"",'OddsRatio_working_2-way'!N51)</f>
        <v>2.113985572357957</v>
      </c>
      <c r="J52" s="17">
        <f>IF('Log_working_2-way'!$D51="","",A52^('Log_working_2-way'!$D51))</f>
        <v>1.8960116450582052</v>
      </c>
      <c r="K52" s="22">
        <f>IF('Log_working_2-way'!$D51="","",B52^('Log_working_2-way'!$D51))</f>
        <v>2.1160569234955591</v>
      </c>
      <c r="L52" s="33">
        <f t="shared" si="51"/>
        <v>0.52590673575129532</v>
      </c>
      <c r="M52" s="33">
        <f t="shared" si="52"/>
        <v>0.47409326424870474</v>
      </c>
      <c r="N52" s="4">
        <v>100</v>
      </c>
      <c r="O52" s="4">
        <f t="shared" si="59"/>
        <v>45.355191256830594</v>
      </c>
      <c r="P52" s="4">
        <f t="shared" si="60"/>
        <v>50.73891625615763</v>
      </c>
      <c r="Q52" s="4">
        <f t="shared" si="61"/>
        <v>49.26108374384237</v>
      </c>
      <c r="R52" s="4">
        <f t="shared" si="62"/>
        <v>54.644808743169392</v>
      </c>
      <c r="S52" s="39">
        <f t="shared" si="63"/>
        <v>-3.9058924870117764</v>
      </c>
      <c r="T52" s="39">
        <f t="shared" si="64"/>
        <v>-3.9058924870117622</v>
      </c>
    </row>
    <row r="53" spans="1:20" ht="15" x14ac:dyDescent="0.25">
      <c r="A53">
        <v>1.69</v>
      </c>
      <c r="B53">
        <v>2.21</v>
      </c>
      <c r="C53" s="20">
        <f t="shared" si="0"/>
        <v>4.4204664114166459E-2</v>
      </c>
      <c r="D53" s="17">
        <f>IF(OR($A53="",$B53=""),"",A53*'MPTO_working_2-way'!$G52)</f>
        <v>1.7647058823529413</v>
      </c>
      <c r="E53" s="22">
        <f>IF(OR($A53="",$B53=""),"",B53*'MPTO_working_2-way'!$G52)</f>
        <v>2.3076923076923079</v>
      </c>
      <c r="F53" s="17">
        <f>IF(OR($A53="",$B53=""),"",'MPTO_working_2-way'!D52)</f>
        <v>1.7555759242285367</v>
      </c>
      <c r="G53" s="22">
        <f>IF(OR($A53="",$B53=""),"",'MPTO_working_2-way'!E52)</f>
        <v>2.3234937323089366</v>
      </c>
      <c r="H53" s="17">
        <f>IF(OR($A53="",$B53=""),"",'OddsRatio_working_2-way'!M52)</f>
        <v>1.7551476239016437</v>
      </c>
      <c r="I53" s="17">
        <f>IF(OR($A53="",$B53=""),"",'OddsRatio_working_2-way'!N52)</f>
        <v>2.3242443839434617</v>
      </c>
      <c r="J53" s="17">
        <f>IF('Log_working_2-way'!$D52="","",A53^('Log_working_2-way'!$D52))</f>
        <v>1.7509739490156586</v>
      </c>
      <c r="K53" s="22">
        <f>IF('Log_working_2-way'!$D52="","",B53^('Log_working_2-way'!$D52))</f>
        <v>2.3316041139779355</v>
      </c>
      <c r="L53" s="33">
        <f t="shared" si="51"/>
        <v>0.56666666666666665</v>
      </c>
      <c r="M53" s="33">
        <f t="shared" si="52"/>
        <v>0.43333333333333329</v>
      </c>
      <c r="N53" s="4">
        <v>100</v>
      </c>
      <c r="O53" s="4">
        <f t="shared" si="59"/>
        <v>40.828402366863905</v>
      </c>
      <c r="P53" s="4">
        <f t="shared" si="60"/>
        <v>54.751131221719454</v>
      </c>
      <c r="Q53" s="4">
        <f t="shared" si="61"/>
        <v>45.248868778280546</v>
      </c>
      <c r="R53" s="4">
        <f t="shared" si="62"/>
        <v>59.171597633136095</v>
      </c>
      <c r="S53" s="39">
        <f t="shared" si="63"/>
        <v>-4.4204664114166405</v>
      </c>
      <c r="T53" s="39">
        <f t="shared" si="64"/>
        <v>-4.4204664114166405</v>
      </c>
    </row>
    <row r="54" spans="1:20" ht="15" x14ac:dyDescent="0.25">
      <c r="A54">
        <v>1.71</v>
      </c>
      <c r="B54">
        <v>2.17</v>
      </c>
      <c r="C54" s="20">
        <f t="shared" si="0"/>
        <v>4.5624814724984475E-2</v>
      </c>
      <c r="D54" s="17">
        <f>IF(OR($A54="",$B54=""),"",A54*'MPTO_working_2-way'!$G53)</f>
        <v>1.7880184331797233</v>
      </c>
      <c r="E54" s="22">
        <f>IF(OR($A54="",$B54=""),"",B54*'MPTO_working_2-way'!$G53)</f>
        <v>2.269005847953216</v>
      </c>
      <c r="F54" s="17">
        <f>IF(OR($A54="",$B54=""),"",'MPTO_working_2-way'!D53)</f>
        <v>1.7794135277051812</v>
      </c>
      <c r="G54" s="22">
        <f>IF(OR($A54="",$B54=""),"",'MPTO_working_2-way'!E53)</f>
        <v>2.2830159657919831</v>
      </c>
      <c r="H54" s="17">
        <f>IF(OR($A54="",$B54=""),"",'OddsRatio_working_2-way'!M53)</f>
        <v>1.7789978221006826</v>
      </c>
      <c r="I54" s="17">
        <f>IF(OR($A54="",$B54=""),"",'OddsRatio_working_2-way'!N53)</f>
        <v>2.283700636419435</v>
      </c>
      <c r="J54" s="17">
        <f>IF('Log_working_2-way'!$D53="","",A54^('Log_working_2-way'!$D53))</f>
        <v>1.7750597125209804</v>
      </c>
      <c r="K54" s="22">
        <f>IF('Log_working_2-way'!$D53="","",B54^('Log_working_2-way'!$D53))</f>
        <v>2.2902231709951497</v>
      </c>
      <c r="L54" s="33">
        <f t="shared" si="51"/>
        <v>0.55927835051546393</v>
      </c>
      <c r="M54" s="33">
        <f t="shared" si="52"/>
        <v>0.44072164948453613</v>
      </c>
      <c r="N54" s="4">
        <v>100</v>
      </c>
      <c r="O54" s="4">
        <f t="shared" si="59"/>
        <v>41.520467836257311</v>
      </c>
      <c r="P54" s="4">
        <f t="shared" si="60"/>
        <v>53.917050691244242</v>
      </c>
      <c r="Q54" s="4">
        <f t="shared" si="61"/>
        <v>46.082949308755758</v>
      </c>
      <c r="R54" s="4">
        <f t="shared" si="62"/>
        <v>58.479532163742689</v>
      </c>
      <c r="S54" s="39">
        <f t="shared" si="63"/>
        <v>-4.5624814724984475</v>
      </c>
      <c r="T54" s="39">
        <f t="shared" si="64"/>
        <v>-4.5624814724984475</v>
      </c>
    </row>
    <row r="55" spans="1:20" ht="15" x14ac:dyDescent="0.25">
      <c r="A55">
        <v>1.74</v>
      </c>
      <c r="B55">
        <v>2.13</v>
      </c>
      <c r="C55" s="20">
        <f t="shared" si="0"/>
        <v>4.4196211753278369E-2</v>
      </c>
      <c r="D55" s="17">
        <f>IF(OR($A55="",$B55=""),"",A55*'MPTO_working_2-way'!$G54)</f>
        <v>1.8169014084507042</v>
      </c>
      <c r="E55" s="22">
        <f>IF(OR($A55="",$B55=""),"",B55*'MPTO_working_2-way'!$G54)</f>
        <v>2.2241379310344827</v>
      </c>
      <c r="F55" s="17">
        <f>IF(OR($A55="",$B55=""),"",'MPTO_working_2-way'!D54)</f>
        <v>1.8095796103705875</v>
      </c>
      <c r="G55" s="22">
        <f>IF(OR($A55="",$B55=""),"",'MPTO_working_2-way'!E54)</f>
        <v>2.2352089741270129</v>
      </c>
      <c r="H55" s="17">
        <f>IF(OR($A55="",$B55=""),"",'OddsRatio_working_2-way'!M54)</f>
        <v>1.8092386895330501</v>
      </c>
      <c r="I55" s="17">
        <f>IF(OR($A55="",$B55=""),"",'OddsRatio_working_2-way'!N54)</f>
        <v>2.235729350232901</v>
      </c>
      <c r="J55" s="17">
        <f>IF('Log_working_2-way'!$D54="","",A55^('Log_working_2-way'!$D54))</f>
        <v>1.8058900424598134</v>
      </c>
      <c r="K55" s="22">
        <f>IF('Log_working_2-way'!$D54="","",B55^('Log_working_2-way'!$D54))</f>
        <v>2.2408640724077871</v>
      </c>
      <c r="L55" s="33">
        <f t="shared" si="51"/>
        <v>0.55038759689922478</v>
      </c>
      <c r="M55" s="33">
        <f t="shared" si="52"/>
        <v>0.44961240310077522</v>
      </c>
      <c r="N55" s="4">
        <v>100</v>
      </c>
      <c r="O55" s="4">
        <f t="shared" si="59"/>
        <v>42.528735632183903</v>
      </c>
      <c r="P55" s="4">
        <f t="shared" si="60"/>
        <v>53.051643192488264</v>
      </c>
      <c r="Q55" s="4">
        <f t="shared" si="61"/>
        <v>46.948356807511736</v>
      </c>
      <c r="R55" s="4">
        <f t="shared" si="62"/>
        <v>57.47126436781609</v>
      </c>
      <c r="S55" s="39">
        <f t="shared" si="63"/>
        <v>-4.4196211753278334</v>
      </c>
      <c r="T55" s="39">
        <f t="shared" si="64"/>
        <v>-4.4196211753278263</v>
      </c>
    </row>
    <row r="56" spans="1:20" ht="15" x14ac:dyDescent="0.25">
      <c r="A56">
        <v>1.8</v>
      </c>
      <c r="B56">
        <v>2.0499999999999998</v>
      </c>
      <c r="C56" s="20">
        <f t="shared" si="0"/>
        <v>4.3360433604336057E-2</v>
      </c>
      <c r="D56" s="17">
        <f>IF(OR($A56="",$B56=""),"",A56*'MPTO_working_2-way'!$G55)</f>
        <v>1.878048780487805</v>
      </c>
      <c r="E56" s="22">
        <f>IF(OR($A56="",$B56=""),"",B56*'MPTO_working_2-way'!$G55)</f>
        <v>2.1388888888888888</v>
      </c>
      <c r="F56" s="17">
        <f>IF(OR($A56="",$B56=""),"",'MPTO_working_2-way'!D55)</f>
        <v>1.8730964467005078</v>
      </c>
      <c r="G56" s="22">
        <f>IF(OR($A56="",$B56=""),"",'MPTO_working_2-way'!E55)</f>
        <v>2.1453488372093021</v>
      </c>
      <c r="H56" s="17">
        <f>IF(OR($A56="",$B56=""),"",'OddsRatio_working_2-way'!M55)</f>
        <v>1.8728715609439694</v>
      </c>
      <c r="I56" s="17">
        <f>IF(OR($A56="",$B56=""),"",'OddsRatio_working_2-way'!N55)</f>
        <v>2.1456439237389602</v>
      </c>
      <c r="J56" s="17">
        <f>IF('Log_working_2-way'!$D55="","",A56^('Log_working_2-way'!$D55))</f>
        <v>1.8706056173612808</v>
      </c>
      <c r="K56" s="22">
        <f>IF('Log_working_2-way'!$D55="","",B56^('Log_working_2-way'!$D55))</f>
        <v>2.1486257153159274</v>
      </c>
      <c r="L56" s="33">
        <f t="shared" si="51"/>
        <v>0.53246753246753242</v>
      </c>
      <c r="M56" s="33">
        <f t="shared" si="52"/>
        <v>0.46753246753246752</v>
      </c>
      <c r="N56" s="4">
        <v>100</v>
      </c>
      <c r="O56" s="4">
        <f t="shared" si="59"/>
        <v>44.444444444444443</v>
      </c>
      <c r="P56" s="4">
        <f t="shared" si="60"/>
        <v>51.219512195121943</v>
      </c>
      <c r="Q56" s="4">
        <f t="shared" si="61"/>
        <v>48.780487804878057</v>
      </c>
      <c r="R56" s="4">
        <f t="shared" si="62"/>
        <v>55.555555555555557</v>
      </c>
      <c r="S56" s="39">
        <f t="shared" si="63"/>
        <v>-4.3360433604336137</v>
      </c>
      <c r="T56" s="39">
        <f t="shared" si="64"/>
        <v>-4.3360433604336137</v>
      </c>
    </row>
    <row r="57" spans="1:20" ht="15" x14ac:dyDescent="0.25">
      <c r="A57">
        <v>2.11</v>
      </c>
      <c r="B57">
        <v>1.76</v>
      </c>
      <c r="C57" s="20">
        <f t="shared" si="0"/>
        <v>4.2115467470917878E-2</v>
      </c>
      <c r="D57" s="17">
        <f>IF(OR($A57="",$B57=""),"",A57*'MPTO_working_2-way'!$G56)</f>
        <v>2.1988636363636367</v>
      </c>
      <c r="E57" s="22">
        <f>IF(OR($A57="",$B57=""),"",B57*'MPTO_working_2-way'!$G56)</f>
        <v>1.8341232227488156</v>
      </c>
      <c r="F57" s="17">
        <f>IF(OR($A57="",$B57=""),"",'MPTO_working_2-way'!D56)</f>
        <v>2.208110357949816</v>
      </c>
      <c r="G57" s="22">
        <f>IF(OR($A57="",$B57=""),"",'MPTO_working_2-way'!E56)</f>
        <v>1.8277389506841228</v>
      </c>
      <c r="H57" s="17">
        <f>IF(OR($A57="",$B57=""),"",'OddsRatio_working_2-way'!M56)</f>
        <v>2.208522368758425</v>
      </c>
      <c r="I57" s="17">
        <f>IF(OR($A57="",$B57=""),"",'OddsRatio_working_2-way'!N56)</f>
        <v>1.82745675698775</v>
      </c>
      <c r="J57" s="17">
        <f>IF('Log_working_2-way'!$D56="","",A57^('Log_working_2-way'!$D56))</f>
        <v>2.2127965940954506</v>
      </c>
      <c r="K57" s="22">
        <f>IF('Log_working_2-way'!$D56="","",B57^('Log_working_2-way'!$D56))</f>
        <v>1.8245405741311078</v>
      </c>
      <c r="L57" s="33">
        <f t="shared" si="51"/>
        <v>0.4547803617571059</v>
      </c>
      <c r="M57" s="33">
        <f t="shared" si="52"/>
        <v>0.54521963824289399</v>
      </c>
      <c r="N57" s="4">
        <v>100</v>
      </c>
      <c r="O57" s="4">
        <f t="shared" si="59"/>
        <v>52.606635071090047</v>
      </c>
      <c r="P57" s="4">
        <f t="shared" si="60"/>
        <v>43.181818181818187</v>
      </c>
      <c r="Q57" s="4">
        <f t="shared" si="61"/>
        <v>56.81818181818182</v>
      </c>
      <c r="R57" s="4">
        <f t="shared" si="62"/>
        <v>47.393364928909953</v>
      </c>
      <c r="S57" s="39">
        <f t="shared" si="63"/>
        <v>-4.2115467470917736</v>
      </c>
      <c r="T57" s="39">
        <f t="shared" si="64"/>
        <v>-4.2115467470917665</v>
      </c>
    </row>
    <row r="58" spans="1:20" ht="15" x14ac:dyDescent="0.25">
      <c r="A58">
        <v>1.9</v>
      </c>
      <c r="B58">
        <v>1.95</v>
      </c>
      <c r="C58" s="20">
        <f t="shared" si="0"/>
        <v>3.9136302294197067E-2</v>
      </c>
      <c r="D58" s="17">
        <f>IF(OR($A58="",$B58=""),"",A58*'MPTO_working_2-way'!$G57)</f>
        <v>1.9743589743589742</v>
      </c>
      <c r="E58" s="22">
        <f>IF(OR($A58="",$B58=""),"",B58*'MPTO_working_2-way'!$G57)</f>
        <v>2.0263157894736841</v>
      </c>
      <c r="F58" s="17">
        <f>IF(OR($A58="",$B58=""),"",'MPTO_working_2-way'!D57)</f>
        <v>1.9733688415446073</v>
      </c>
      <c r="G58" s="22">
        <f>IF(OR($A58="",$B58=""),"",'MPTO_working_2-way'!E57)</f>
        <v>2.027359781121751</v>
      </c>
      <c r="H58" s="17">
        <f>IF(OR($A58="",$B58=""),"",'OddsRatio_working_2-way'!M57)</f>
        <v>1.9733285267845753</v>
      </c>
      <c r="I58" s="17">
        <f>IF(OR($A58="",$B58=""),"",'OddsRatio_working_2-way'!N57)</f>
        <v>2.0274023338281628</v>
      </c>
      <c r="J58" s="17">
        <f>IF('Log_working_2-way'!$D57="","",A58^('Log_working_2-way'!$D57))</f>
        <v>1.9728759519930477</v>
      </c>
      <c r="K58" s="22">
        <f>IF('Log_working_2-way'!$D57="","",B58^('Log_working_2-way'!$D57))</f>
        <v>2.02788027389437</v>
      </c>
      <c r="L58" s="33">
        <f t="shared" si="51"/>
        <v>0.50649350649350655</v>
      </c>
      <c r="M58" s="33">
        <f t="shared" si="52"/>
        <v>0.49350649350649356</v>
      </c>
      <c r="N58" s="4">
        <v>100</v>
      </c>
      <c r="O58" s="4">
        <f t="shared" ref="O58:O121" si="65">(1/A58)*((N58*A58)-N58)</f>
        <v>47.368421052631575</v>
      </c>
      <c r="P58" s="4">
        <f t="shared" ref="P58:P121" si="66">(1/B58)*((N58*B58)-N58)</f>
        <v>48.717948717948723</v>
      </c>
      <c r="Q58" s="4">
        <f t="shared" ref="Q58:Q121" si="67">(1/B58)*N58</f>
        <v>51.282051282051292</v>
      </c>
      <c r="R58" s="4">
        <f t="shared" ref="R58:R121" si="68">(1/A58)*N58</f>
        <v>52.631578947368418</v>
      </c>
      <c r="S58" s="39">
        <f t="shared" ref="S58:S121" si="69">O58-Q58</f>
        <v>-3.9136302294197165</v>
      </c>
      <c r="T58" s="39">
        <f t="shared" ref="T58:T121" si="70">P58-R58</f>
        <v>-3.9136302294196952</v>
      </c>
    </row>
    <row r="59" spans="1:20" ht="15" x14ac:dyDescent="0.25">
      <c r="A59">
        <v>1.77</v>
      </c>
      <c r="B59">
        <v>2.15</v>
      </c>
      <c r="C59" s="20">
        <f t="shared" si="0"/>
        <v>3.0088030482196881E-2</v>
      </c>
      <c r="D59" s="17">
        <f>IF(OR($A59="",$B59=""),"",A59*'MPTO_working_2-way'!$G58)</f>
        <v>1.8232558139534885</v>
      </c>
      <c r="E59" s="22">
        <f>IF(OR($A59="",$B59=""),"",B59*'MPTO_working_2-way'!$G58)</f>
        <v>2.2146892655367232</v>
      </c>
      <c r="F59" s="17">
        <f>IF(OR($A59="",$B59=""),"",'MPTO_working_2-way'!D58)</f>
        <v>1.8184207382630511</v>
      </c>
      <c r="G59" s="22">
        <f>IF(OR($A59="",$B59=""),"",'MPTO_working_2-way'!E58)</f>
        <v>2.2218654211064077</v>
      </c>
      <c r="H59" s="17">
        <f>IF(OR($A59="",$B59=""),"",'OddsRatio_working_2-way'!M58)</f>
        <v>1.8182696483380676</v>
      </c>
      <c r="I59" s="17">
        <f>IF(OR($A59="",$B59=""),"",'OddsRatio_working_2-way'!N58)</f>
        <v>2.2220910332321786</v>
      </c>
      <c r="J59" s="17">
        <f>IF('Log_working_2-way'!$D58="","",A59^('Log_working_2-way'!$D58))</f>
        <v>1.8160802382138392</v>
      </c>
      <c r="K59" s="22">
        <f>IF('Log_working_2-way'!$D58="","",B59^('Log_working_2-way'!$D58))</f>
        <v>2.2253697040730782</v>
      </c>
      <c r="L59" s="33">
        <f t="shared" si="51"/>
        <v>0.54846938775510201</v>
      </c>
      <c r="M59" s="33">
        <f t="shared" si="52"/>
        <v>0.45153061224489793</v>
      </c>
      <c r="N59" s="4">
        <v>100</v>
      </c>
      <c r="O59" s="4">
        <f t="shared" si="65"/>
        <v>43.502824858757066</v>
      </c>
      <c r="P59" s="4">
        <f t="shared" si="66"/>
        <v>53.488372093023258</v>
      </c>
      <c r="Q59" s="4">
        <f t="shared" si="67"/>
        <v>46.511627906976742</v>
      </c>
      <c r="R59" s="4">
        <f t="shared" si="68"/>
        <v>56.497175141242941</v>
      </c>
      <c r="S59" s="39">
        <f t="shared" si="69"/>
        <v>-3.0088030482196757</v>
      </c>
      <c r="T59" s="39">
        <f t="shared" si="70"/>
        <v>-3.0088030482196828</v>
      </c>
    </row>
    <row r="60" spans="1:20" ht="15" x14ac:dyDescent="0.25">
      <c r="A60">
        <v>1.66</v>
      </c>
      <c r="B60">
        <v>2.35</v>
      </c>
      <c r="C60" s="20">
        <f t="shared" si="0"/>
        <v>2.7941553447834E-2</v>
      </c>
      <c r="D60" s="17">
        <f>IF(OR($A60="",$B60=""),"",A60*'MPTO_working_2-way'!$G59)</f>
        <v>1.7063829787234044</v>
      </c>
      <c r="E60" s="22">
        <f>IF(OR($A60="",$B60=""),"",B60*'MPTO_working_2-way'!$G59)</f>
        <v>2.4156626506024099</v>
      </c>
      <c r="F60" s="17">
        <f>IF(OR($A60="",$B60=""),"",'MPTO_working_2-way'!D59)</f>
        <v>1.6994118928338053</v>
      </c>
      <c r="G60" s="22">
        <f>IF(OR($A60="",$B60=""),"",'MPTO_working_2-way'!E59)</f>
        <v>2.4297726564933044</v>
      </c>
      <c r="H60" s="17">
        <f>IF(OR($A60="",$B60=""),"",'OddsRatio_working_2-way'!M59)</f>
        <v>1.6992058987801013</v>
      </c>
      <c r="I60" s="17">
        <f>IF(OR($A60="",$B60=""),"",'OddsRatio_working_2-way'!N59)</f>
        <v>2.4301938838683887</v>
      </c>
      <c r="J60" s="17">
        <f>IF('Log_working_2-way'!$D59="","",A60^('Log_working_2-way'!$D59))</f>
        <v>1.6960505987873902</v>
      </c>
      <c r="K60" s="22">
        <f>IF('Log_working_2-way'!$D59="","",B60^('Log_working_2-way'!$D59))</f>
        <v>2.4366771636172895</v>
      </c>
      <c r="L60" s="33">
        <f t="shared" si="51"/>
        <v>0.5860349127182044</v>
      </c>
      <c r="M60" s="33">
        <f t="shared" si="52"/>
        <v>0.41396508728179549</v>
      </c>
      <c r="N60" s="4">
        <v>100</v>
      </c>
      <c r="O60" s="4">
        <f t="shared" si="65"/>
        <v>39.759036144578317</v>
      </c>
      <c r="P60" s="4">
        <f t="shared" si="66"/>
        <v>57.446808510638299</v>
      </c>
      <c r="Q60" s="4">
        <f t="shared" si="67"/>
        <v>42.553191489361701</v>
      </c>
      <c r="R60" s="4">
        <f t="shared" si="68"/>
        <v>60.24096385542169</v>
      </c>
      <c r="S60" s="39">
        <f t="shared" si="69"/>
        <v>-2.794155344783384</v>
      </c>
      <c r="T60" s="39">
        <f t="shared" si="70"/>
        <v>-2.7941553447833911</v>
      </c>
    </row>
    <row r="61" spans="1:20" ht="15" x14ac:dyDescent="0.25">
      <c r="A61">
        <v>1.7</v>
      </c>
      <c r="B61">
        <v>2.27</v>
      </c>
      <c r="C61" s="20">
        <f t="shared" si="0"/>
        <v>2.876392847888054E-2</v>
      </c>
      <c r="D61" s="17">
        <f>IF(OR($A61="",$B61=""),"",A61*'MPTO_working_2-way'!$G60)</f>
        <v>1.748898678414097</v>
      </c>
      <c r="E61" s="22">
        <f>IF(OR($A61="",$B61=""),"",B61*'MPTO_working_2-way'!$G60)</f>
        <v>2.335294117647059</v>
      </c>
      <c r="F61" s="17">
        <f>IF(OR($A61="",$B61=""),"",'MPTO_working_2-way'!D60)</f>
        <v>1.7426055543011967</v>
      </c>
      <c r="G61" s="22">
        <f>IF(OR($A61="",$B61=""),"",'MPTO_working_2-way'!E60)</f>
        <v>2.3466099118273029</v>
      </c>
      <c r="H61" s="17">
        <f>IF(OR($A61="",$B61=""),"",'OddsRatio_working_2-way'!M60)</f>
        <v>1.7424157207132702</v>
      </c>
      <c r="I61" s="17">
        <f>IF(OR($A61="",$B61=""),"",'OddsRatio_working_2-way'!N60)</f>
        <v>2.3469542361512192</v>
      </c>
      <c r="J61" s="17">
        <f>IF('Log_working_2-way'!$D60="","",A61^('Log_working_2-way'!$D60))</f>
        <v>1.7395677440294552</v>
      </c>
      <c r="K61" s="22">
        <f>IF('Log_working_2-way'!$D60="","",B61^('Log_working_2-way'!$D60))</f>
        <v>2.352141177157876</v>
      </c>
      <c r="L61" s="33">
        <f t="shared" si="51"/>
        <v>0.5717884130982368</v>
      </c>
      <c r="M61" s="33">
        <f t="shared" si="52"/>
        <v>0.4282115869017632</v>
      </c>
      <c r="N61" s="4">
        <v>100</v>
      </c>
      <c r="O61" s="4">
        <f t="shared" si="65"/>
        <v>41.176470588235297</v>
      </c>
      <c r="P61" s="4">
        <f t="shared" si="66"/>
        <v>55.947136563876647</v>
      </c>
      <c r="Q61" s="4">
        <f t="shared" si="67"/>
        <v>44.052863436123346</v>
      </c>
      <c r="R61" s="4">
        <f t="shared" si="68"/>
        <v>58.82352941176471</v>
      </c>
      <c r="S61" s="39">
        <f t="shared" si="69"/>
        <v>-2.8763928478880487</v>
      </c>
      <c r="T61" s="39">
        <f t="shared" si="70"/>
        <v>-2.8763928478880629</v>
      </c>
    </row>
    <row r="62" spans="1:20" ht="15" x14ac:dyDescent="0.25">
      <c r="A62">
        <v>1.63</v>
      </c>
      <c r="B62">
        <v>2.4300000000000002</v>
      </c>
      <c r="C62" s="20">
        <f t="shared" si="0"/>
        <v>2.5019566260193304E-2</v>
      </c>
      <c r="D62" s="17">
        <f>IF(OR($A62="",$B62=""),"",A62*'MPTO_working_2-way'!$G61)</f>
        <v>1.6707818930041149</v>
      </c>
      <c r="E62" s="22">
        <f>IF(OR($A62="",$B62=""),"",B62*'MPTO_working_2-way'!$G61)</f>
        <v>2.4907975460122698</v>
      </c>
      <c r="F62" s="17">
        <f>IF(OR($A62="",$B62=""),"",'MPTO_working_2-way'!D61)</f>
        <v>1.6639290890377867</v>
      </c>
      <c r="G62" s="22">
        <f>IF(OR($A62="",$B62=""),"",'MPTO_working_2-way'!E61)</f>
        <v>2.5061849473251288</v>
      </c>
      <c r="H62" s="17">
        <f>IF(OR($A62="",$B62=""),"",'OddsRatio_working_2-way'!M61)</f>
        <v>1.6637465183030646</v>
      </c>
      <c r="I62" s="17">
        <f>IF(OR($A62="",$B62=""),"",'OddsRatio_working_2-way'!N61)</f>
        <v>2.5065992399577497</v>
      </c>
      <c r="J62" s="17">
        <f>IF('Log_working_2-way'!$D61="","",A62^('Log_working_2-way'!$D61))</f>
        <v>1.6606472535957009</v>
      </c>
      <c r="K62" s="22">
        <f>IF('Log_working_2-way'!$D61="","",B62^('Log_working_2-way'!$D61))</f>
        <v>2.5136670811197628</v>
      </c>
      <c r="L62" s="33">
        <f t="shared" si="51"/>
        <v>0.59852216748768483</v>
      </c>
      <c r="M62" s="33">
        <f t="shared" si="52"/>
        <v>0.40147783251231528</v>
      </c>
      <c r="N62" s="4">
        <v>100</v>
      </c>
      <c r="O62" s="4">
        <f t="shared" si="65"/>
        <v>38.650306748466257</v>
      </c>
      <c r="P62" s="4">
        <f t="shared" si="66"/>
        <v>58.847736625514408</v>
      </c>
      <c r="Q62" s="4">
        <f t="shared" si="67"/>
        <v>41.152263374485592</v>
      </c>
      <c r="R62" s="4">
        <f t="shared" si="68"/>
        <v>61.349693251533743</v>
      </c>
      <c r="S62" s="39">
        <f t="shared" si="69"/>
        <v>-2.5019566260193358</v>
      </c>
      <c r="T62" s="39">
        <f t="shared" si="70"/>
        <v>-2.5019566260193358</v>
      </c>
    </row>
    <row r="63" spans="1:20" ht="15" x14ac:dyDescent="0.25">
      <c r="A63">
        <v>1.78</v>
      </c>
      <c r="B63">
        <v>2.14</v>
      </c>
      <c r="C63" s="20">
        <f t="shared" si="0"/>
        <v>2.908747243515708E-2</v>
      </c>
      <c r="D63" s="17">
        <f>IF(OR($A63="",$B63=""),"",A63*'MPTO_working_2-way'!$G62)</f>
        <v>1.8317757009345796</v>
      </c>
      <c r="E63" s="22">
        <f>IF(OR($A63="",$B63=""),"",B63*'MPTO_working_2-way'!$G62)</f>
        <v>2.2022471910112364</v>
      </c>
      <c r="F63" s="17">
        <f>IF(OR($A63="",$B63=""),"",'MPTO_working_2-way'!D62)</f>
        <v>1.8273049985608751</v>
      </c>
      <c r="G63" s="22">
        <f>IF(OR($A63="",$B63=""),"",'MPTO_working_2-way'!E62)</f>
        <v>2.2087440565928333</v>
      </c>
      <c r="H63" s="17">
        <f>IF(OR($A63="",$B63=""),"",'OddsRatio_working_2-way'!M62)</f>
        <v>1.8271701918685113</v>
      </c>
      <c r="I63" s="17">
        <f>IF(OR($A63="",$B63=""),"",'OddsRatio_working_2-way'!N62)</f>
        <v>2.2089410496539781</v>
      </c>
      <c r="J63" s="17">
        <f>IF('Log_working_2-way'!$D62="","",A63^('Log_working_2-way'!$D62))</f>
        <v>1.8251471689098502</v>
      </c>
      <c r="K63" s="22">
        <f>IF('Log_working_2-way'!$D62="","",B63^('Log_working_2-way'!$D62))</f>
        <v>2.2119050245559748</v>
      </c>
      <c r="L63" s="33">
        <f t="shared" si="51"/>
        <v>0.54591836734693866</v>
      </c>
      <c r="M63" s="33">
        <f t="shared" si="52"/>
        <v>0.45408163265306112</v>
      </c>
      <c r="N63" s="4">
        <v>100</v>
      </c>
      <c r="O63" s="4">
        <f t="shared" si="65"/>
        <v>43.820224719101127</v>
      </c>
      <c r="P63" s="4">
        <f t="shared" si="66"/>
        <v>53.271028037383175</v>
      </c>
      <c r="Q63" s="4">
        <f t="shared" si="67"/>
        <v>46.728971962616825</v>
      </c>
      <c r="R63" s="4">
        <f t="shared" si="68"/>
        <v>56.17977528089888</v>
      </c>
      <c r="S63" s="39">
        <f t="shared" si="69"/>
        <v>-2.9087472435156982</v>
      </c>
      <c r="T63" s="39">
        <f t="shared" si="70"/>
        <v>-2.9087472435157053</v>
      </c>
    </row>
    <row r="64" spans="1:20" ht="15" x14ac:dyDescent="0.25">
      <c r="A64">
        <v>2.7</v>
      </c>
      <c r="B64">
        <v>1.49</v>
      </c>
      <c r="C64" s="20">
        <f t="shared" si="0"/>
        <v>4.1511309967685817E-2</v>
      </c>
      <c r="D64" s="17">
        <f>IF(OR($A64="",$B64=""),"",A64*'MPTO_working_2-way'!$G63)</f>
        <v>2.8120805369127519</v>
      </c>
      <c r="E64" s="22">
        <f>IF(OR($A64="",$B64=""),"",B64*'MPTO_working_2-way'!$G63)</f>
        <v>1.5518518518518518</v>
      </c>
      <c r="F64" s="17">
        <f>IF(OR($A64="",$B64=""),"",'MPTO_working_2-way'!D63)</f>
        <v>2.8602915037326699</v>
      </c>
      <c r="G64" s="22">
        <f>IF(OR($A64="",$B64=""),"",'MPTO_working_2-way'!E63)</f>
        <v>1.537550162430728</v>
      </c>
      <c r="H64" s="17">
        <f>IF(OR($A64="",$B64=""),"",'OddsRatio_working_2-way'!M63)</f>
        <v>2.8626292586293278</v>
      </c>
      <c r="I64" s="17">
        <f>IF(OR($A64="",$B64=""),"",'OddsRatio_working_2-way'!N63)</f>
        <v>1.5368754921931591</v>
      </c>
      <c r="J64" s="17">
        <f>IF('Log_working_2-way'!$D63="","",A64^('Log_working_2-way'!$D63))</f>
        <v>2.8856603059261934</v>
      </c>
      <c r="K64" s="22">
        <f>IF('Log_working_2-way'!$D63="","",B64^('Log_working_2-way'!$D63))</f>
        <v>1.530318211003477</v>
      </c>
      <c r="L64" s="33">
        <f t="shared" si="51"/>
        <v>0.35560859188544147</v>
      </c>
      <c r="M64" s="33">
        <f t="shared" si="52"/>
        <v>0.64439140811455853</v>
      </c>
      <c r="N64" s="4">
        <v>100</v>
      </c>
      <c r="O64" s="4">
        <f t="shared" si="65"/>
        <v>62.962962962962962</v>
      </c>
      <c r="P64" s="4">
        <f t="shared" si="66"/>
        <v>32.885906040268459</v>
      </c>
      <c r="Q64" s="4">
        <f t="shared" si="67"/>
        <v>67.114093959731548</v>
      </c>
      <c r="R64" s="4">
        <f t="shared" si="68"/>
        <v>37.037037037037038</v>
      </c>
      <c r="S64" s="39">
        <f t="shared" si="69"/>
        <v>-4.1511309967685861</v>
      </c>
      <c r="T64" s="39">
        <f t="shared" si="70"/>
        <v>-4.151130996768579</v>
      </c>
    </row>
    <row r="65" spans="1:20" ht="15" x14ac:dyDescent="0.25">
      <c r="A65">
        <v>2.16</v>
      </c>
      <c r="B65">
        <v>1.72</v>
      </c>
      <c r="C65" s="20">
        <f t="shared" si="0"/>
        <v>4.4358311800172245E-2</v>
      </c>
      <c r="D65" s="17">
        <f>IF(OR($A65="",$B65=""),"",A65*'MPTO_working_2-way'!$G64)</f>
        <v>2.2558139534883721</v>
      </c>
      <c r="E65" s="22">
        <f>IF(OR($A65="",$B65=""),"",B65*'MPTO_working_2-way'!$G64)</f>
        <v>1.7962962962962963</v>
      </c>
      <c r="F65" s="17">
        <f>IF(OR($A65="",$B65=""),"",'MPTO_working_2-way'!D64)</f>
        <v>2.2686858817782118</v>
      </c>
      <c r="G65" s="22">
        <f>IF(OR($A65="",$B65=""),"",'MPTO_working_2-way'!E64)</f>
        <v>1.7882171736619177</v>
      </c>
      <c r="H65" s="17">
        <f>IF(OR($A65="",$B65=""),"",'OddsRatio_working_2-way'!M64)</f>
        <v>2.2692955176439846</v>
      </c>
      <c r="I65" s="17">
        <f>IF(OR($A65="",$B65=""),"",'OddsRatio_working_2-way'!N64)</f>
        <v>1.7878385971583355</v>
      </c>
      <c r="J65" s="17">
        <f>IF('Log_working_2-way'!$D64="","",A65^('Log_working_2-way'!$D64))</f>
        <v>2.2752758866273552</v>
      </c>
      <c r="K65" s="22">
        <f>IF('Log_working_2-way'!$D64="","",B65^('Log_working_2-way'!$D64))</f>
        <v>1.7841440510917015</v>
      </c>
      <c r="L65" s="33">
        <f t="shared" si="51"/>
        <v>0.44329896907216493</v>
      </c>
      <c r="M65" s="33">
        <f t="shared" si="52"/>
        <v>0.55670103092783507</v>
      </c>
      <c r="N65" s="4">
        <v>100</v>
      </c>
      <c r="O65" s="4">
        <f t="shared" si="65"/>
        <v>53.703703703703695</v>
      </c>
      <c r="P65" s="4">
        <f t="shared" si="66"/>
        <v>41.860465116279073</v>
      </c>
      <c r="Q65" s="4">
        <f t="shared" si="67"/>
        <v>58.139534883720934</v>
      </c>
      <c r="R65" s="4">
        <f t="shared" si="68"/>
        <v>46.296296296296291</v>
      </c>
      <c r="S65" s="39">
        <f t="shared" si="69"/>
        <v>-4.4358311800172388</v>
      </c>
      <c r="T65" s="39">
        <f t="shared" si="70"/>
        <v>-4.4358311800172174</v>
      </c>
    </row>
    <row r="66" spans="1:20" ht="15" x14ac:dyDescent="0.25">
      <c r="A66">
        <v>2.57</v>
      </c>
      <c r="B66">
        <v>1.53</v>
      </c>
      <c r="C66" s="20">
        <f t="shared" si="0"/>
        <v>4.2699829607588891E-2</v>
      </c>
      <c r="D66" s="17">
        <f>IF(OR($A66="",$B66=""),"",A66*'MPTO_working_2-way'!$G65)</f>
        <v>2.6797385620915031</v>
      </c>
      <c r="E66" s="22">
        <f>IF(OR($A66="",$B66=""),"",B66*'MPTO_working_2-way'!$G65)</f>
        <v>1.595330739299611</v>
      </c>
      <c r="F66" s="17">
        <f>IF(OR($A66="",$B66=""),"",'MPTO_working_2-way'!D65)</f>
        <v>2.7192005808927768</v>
      </c>
      <c r="G66" s="22">
        <f>IF(OR($A66="",$B66=""),"",'MPTO_working_2-way'!E65)</f>
        <v>1.5816656945757326</v>
      </c>
      <c r="H66" s="17">
        <f>IF(OR($A66="",$B66=""),"",'OddsRatio_working_2-way'!M65)</f>
        <v>2.7211229331292399</v>
      </c>
      <c r="I66" s="17">
        <f>IF(OR($A66="",$B66=""),"",'OddsRatio_working_2-way'!N65)</f>
        <v>1.5810160220117813</v>
      </c>
      <c r="J66" s="17">
        <f>IF('Log_working_2-way'!$D65="","",A66^('Log_working_2-way'!$D65))</f>
        <v>2.7398584941677284</v>
      </c>
      <c r="K66" s="22">
        <f>IF('Log_working_2-way'!$D65="","",B66^('Log_working_2-way'!$D65))</f>
        <v>1.5747593860945028</v>
      </c>
      <c r="L66" s="33">
        <f t="shared" si="51"/>
        <v>0.37317073170731713</v>
      </c>
      <c r="M66" s="33">
        <f t="shared" si="52"/>
        <v>0.62682926829268293</v>
      </c>
      <c r="N66" s="4">
        <v>100</v>
      </c>
      <c r="O66" s="4">
        <f t="shared" si="65"/>
        <v>61.089494163424128</v>
      </c>
      <c r="P66" s="4">
        <f t="shared" si="66"/>
        <v>34.640522875816991</v>
      </c>
      <c r="Q66" s="4">
        <f t="shared" si="67"/>
        <v>65.359477124183002</v>
      </c>
      <c r="R66" s="4">
        <f t="shared" si="68"/>
        <v>38.910505836575879</v>
      </c>
      <c r="S66" s="39">
        <f t="shared" si="69"/>
        <v>-4.269982960758874</v>
      </c>
      <c r="T66" s="39">
        <f t="shared" si="70"/>
        <v>-4.2699829607588882</v>
      </c>
    </row>
    <row r="67" spans="1:20" ht="15" x14ac:dyDescent="0.25">
      <c r="A67">
        <v>2.81</v>
      </c>
      <c r="B67">
        <v>1.45</v>
      </c>
      <c r="C67" s="20">
        <f t="shared" ref="C67:C130" si="71">IF(OR($A67="",$B67=""),"",(1/A67)+(1/B67)-1)</f>
        <v>4.5527058534789555E-2</v>
      </c>
      <c r="D67" s="17">
        <f>IF(OR($A67="",$B67=""),"",A67*'MPTO_working_2-way'!$G66)</f>
        <v>2.9379310344827587</v>
      </c>
      <c r="E67" s="22">
        <f>IF(OR($A67="",$B67=""),"",B67*'MPTO_working_2-way'!$G66)</f>
        <v>1.5160142348754448</v>
      </c>
      <c r="F67" s="17">
        <f>IF(OR($A67="",$B67=""),"",'MPTO_working_2-way'!D66)</f>
        <v>3.0020261558298031</v>
      </c>
      <c r="G67" s="22">
        <f>IF(OR($A67="",$B67=""),"",'MPTO_working_2-way'!E66)</f>
        <v>1.4994939736866317</v>
      </c>
      <c r="H67" s="17">
        <f>IF(OR($A67="",$B67=""),"",'OddsRatio_working_2-way'!M66)</f>
        <v>3.00554786086551</v>
      </c>
      <c r="I67" s="17">
        <f>IF(OR($A67="",$B67=""),"",'OddsRatio_working_2-way'!N66)</f>
        <v>1.4986168714859003</v>
      </c>
      <c r="J67" s="17">
        <f>IF('Log_working_2-way'!$D66="","",A67^('Log_working_2-way'!$D66))</f>
        <v>3.0366087998312903</v>
      </c>
      <c r="K67" s="22">
        <f>IF('Log_working_2-way'!$D66="","",B67^('Log_working_2-way'!$D66))</f>
        <v>1.4910123142353489</v>
      </c>
      <c r="L67" s="33">
        <f t="shared" si="51"/>
        <v>0.34037558685446007</v>
      </c>
      <c r="M67" s="33">
        <f t="shared" si="52"/>
        <v>0.65962441314553988</v>
      </c>
      <c r="N67" s="4">
        <v>100</v>
      </c>
      <c r="O67" s="4">
        <f t="shared" si="65"/>
        <v>64.412811387900362</v>
      </c>
      <c r="P67" s="4">
        <f t="shared" si="66"/>
        <v>31.03448275862069</v>
      </c>
      <c r="Q67" s="4">
        <f t="shared" si="67"/>
        <v>68.965517241379317</v>
      </c>
      <c r="R67" s="4">
        <f t="shared" si="68"/>
        <v>35.587188612099645</v>
      </c>
      <c r="S67" s="39">
        <f t="shared" si="69"/>
        <v>-4.5527058534789546</v>
      </c>
      <c r="T67" s="39">
        <f t="shared" si="70"/>
        <v>-4.5527058534789546</v>
      </c>
    </row>
    <row r="68" spans="1:20" ht="15" x14ac:dyDescent="0.25">
      <c r="A68">
        <v>2.2999999999999998</v>
      </c>
      <c r="B68">
        <v>1.65</v>
      </c>
      <c r="C68" s="20">
        <f t="shared" si="71"/>
        <v>4.0843214756258295E-2</v>
      </c>
      <c r="D68" s="17">
        <f>IF(OR($A68="",$B68=""),"",A68*'MPTO_working_2-way'!$G67)</f>
        <v>2.393939393939394</v>
      </c>
      <c r="E68" s="22">
        <f>IF(OR($A68="",$B68=""),"",B68*'MPTO_working_2-way'!$G67)</f>
        <v>1.7173913043478262</v>
      </c>
      <c r="F68" s="17">
        <f>IF(OR($A68="",$B68=""),"",'MPTO_working_2-way'!D67)</f>
        <v>2.4133545310015898</v>
      </c>
      <c r="G68" s="22">
        <f>IF(OR($A68="",$B68=""),"",'MPTO_working_2-way'!E67)</f>
        <v>1.7075365579302588</v>
      </c>
      <c r="H68" s="17">
        <f>IF(OR($A68="",$B68=""),"",'OddsRatio_working_2-way'!M67)</f>
        <v>2.4142135623730949</v>
      </c>
      <c r="I68" s="17">
        <f>IF(OR($A68="",$B68=""),"",'OddsRatio_working_2-way'!N67)</f>
        <v>1.7071067811865481</v>
      </c>
      <c r="J68" s="17">
        <f>IF('Log_working_2-way'!$D67="","",A68^('Log_working_2-way'!$D67))</f>
        <v>2.4232620837218128</v>
      </c>
      <c r="K68" s="22">
        <f>IF('Log_working_2-way'!$D67="","",B68^('Log_working_2-way'!$D67))</f>
        <v>1.7026112839208782</v>
      </c>
      <c r="L68" s="33">
        <f t="shared" si="51"/>
        <v>0.41772151898734178</v>
      </c>
      <c r="M68" s="33">
        <f t="shared" si="52"/>
        <v>0.58227848101265822</v>
      </c>
      <c r="N68" s="4">
        <v>100</v>
      </c>
      <c r="O68" s="4">
        <f t="shared" si="65"/>
        <v>56.521739130434774</v>
      </c>
      <c r="P68" s="4">
        <f t="shared" si="66"/>
        <v>39.393939393939398</v>
      </c>
      <c r="Q68" s="4">
        <f t="shared" si="67"/>
        <v>60.606060606060609</v>
      </c>
      <c r="R68" s="4">
        <f t="shared" si="68"/>
        <v>43.478260869565219</v>
      </c>
      <c r="S68" s="39">
        <f t="shared" si="69"/>
        <v>-4.0843214756258348</v>
      </c>
      <c r="T68" s="39">
        <f t="shared" si="70"/>
        <v>-4.0843214756258206</v>
      </c>
    </row>
    <row r="69" spans="1:20" ht="15" x14ac:dyDescent="0.25">
      <c r="A69">
        <v>2.4</v>
      </c>
      <c r="B69">
        <v>1.6</v>
      </c>
      <c r="C69" s="20">
        <f t="shared" si="71"/>
        <v>4.1666666666666741E-2</v>
      </c>
      <c r="D69" s="17">
        <f>IF(OR($A69="",$B69=""),"",A69*'MPTO_working_2-way'!$G68)</f>
        <v>2.5</v>
      </c>
      <c r="E69" s="22">
        <f>IF(OR($A69="",$B69=""),"",B69*'MPTO_working_2-way'!$G68)</f>
        <v>1.666666666666667</v>
      </c>
      <c r="F69" s="17">
        <f>IF(OR($A69="",$B69=""),"",'MPTO_working_2-way'!D68)</f>
        <v>2.5263157894736841</v>
      </c>
      <c r="G69" s="22">
        <f>IF(OR($A69="",$B69=""),"",'MPTO_working_2-way'!E68)</f>
        <v>1.6551724137931036</v>
      </c>
      <c r="H69" s="17">
        <f>IF(OR($A69="",$B69=""),"",'OddsRatio_working_2-way'!M68)</f>
        <v>2.5275252316519468</v>
      </c>
      <c r="I69" s="17">
        <f>IF(OR($A69="",$B69=""),"",'OddsRatio_working_2-way'!N68)</f>
        <v>1.6546536707079771</v>
      </c>
      <c r="J69" s="17">
        <f>IF('Log_working_2-way'!$D68="","",A69^('Log_working_2-way'!$D68))</f>
        <v>2.5398728286377308</v>
      </c>
      <c r="K69" s="22">
        <f>IF('Log_working_2-way'!$D68="","",B69^('Log_working_2-way'!$D68))</f>
        <v>1.6494042763805412</v>
      </c>
      <c r="L69" s="33">
        <f t="shared" si="51"/>
        <v>0.4</v>
      </c>
      <c r="M69" s="33">
        <f t="shared" si="52"/>
        <v>0.59999999999999987</v>
      </c>
      <c r="N69" s="4">
        <v>100</v>
      </c>
      <c r="O69" s="4">
        <f t="shared" si="65"/>
        <v>58.333333333333336</v>
      </c>
      <c r="P69" s="4">
        <f t="shared" si="66"/>
        <v>37.5</v>
      </c>
      <c r="Q69" s="4">
        <f t="shared" si="67"/>
        <v>62.5</v>
      </c>
      <c r="R69" s="4">
        <f t="shared" si="68"/>
        <v>41.666666666666671</v>
      </c>
      <c r="S69" s="39">
        <f t="shared" si="69"/>
        <v>-4.1666666666666643</v>
      </c>
      <c r="T69" s="39">
        <f t="shared" si="70"/>
        <v>-4.1666666666666714</v>
      </c>
    </row>
    <row r="70" spans="1:20" ht="15" x14ac:dyDescent="0.25">
      <c r="A70">
        <v>2.5099999999999998</v>
      </c>
      <c r="B70">
        <v>1.55</v>
      </c>
      <c r="C70" s="20">
        <f t="shared" si="71"/>
        <v>4.3567664824572638E-2</v>
      </c>
      <c r="D70" s="17">
        <f>IF(OR($A70="",$B70=""),"",A70*'MPTO_working_2-way'!$G69)</f>
        <v>2.6193548387096772</v>
      </c>
      <c r="E70" s="22">
        <f>IF(OR($A70="",$B70=""),"",B70*'MPTO_working_2-way'!$G69)</f>
        <v>1.6175298804780875</v>
      </c>
      <c r="F70" s="17">
        <f>IF(OR($A70="",$B70=""),"",'MPTO_working_2-way'!D69)</f>
        <v>2.655178297218904</v>
      </c>
      <c r="G70" s="22">
        <f>IF(OR($A70="",$B70=""),"",'MPTO_working_2-way'!E69)</f>
        <v>1.60416451912174</v>
      </c>
      <c r="H70" s="17">
        <f>IF(OR($A70="",$B70=""),"",'OddsRatio_working_2-way'!M69)</f>
        <v>2.6569413222726217</v>
      </c>
      <c r="I70" s="17">
        <f>IF(OR($A70="",$B70=""),"",'OddsRatio_working_2-way'!N69)</f>
        <v>1.6035216736754583</v>
      </c>
      <c r="J70" s="17">
        <f>IF('Log_working_2-way'!$D69="","",A70^('Log_working_2-way'!$D69))</f>
        <v>2.6739089919955719</v>
      </c>
      <c r="K70" s="22">
        <f>IF('Log_working_2-way'!$D69="","",B70^('Log_working_2-way'!$D69))</f>
        <v>1.5974040433386876</v>
      </c>
      <c r="L70" s="33">
        <f t="shared" si="51"/>
        <v>0.38177339901477836</v>
      </c>
      <c r="M70" s="33">
        <f t="shared" si="52"/>
        <v>0.61822660098522175</v>
      </c>
      <c r="N70" s="4">
        <v>100</v>
      </c>
      <c r="O70" s="4">
        <f t="shared" si="65"/>
        <v>60.15936254980079</v>
      </c>
      <c r="P70" s="4">
        <f t="shared" si="66"/>
        <v>35.483870967741936</v>
      </c>
      <c r="Q70" s="4">
        <f t="shared" si="67"/>
        <v>64.516129032258064</v>
      </c>
      <c r="R70" s="4">
        <f t="shared" si="68"/>
        <v>39.840637450199203</v>
      </c>
      <c r="S70" s="39">
        <f t="shared" si="69"/>
        <v>-4.3567664824572745</v>
      </c>
      <c r="T70" s="39">
        <f t="shared" si="70"/>
        <v>-4.3567664824572674</v>
      </c>
    </row>
    <row r="71" spans="1:20" ht="15" x14ac:dyDescent="0.25">
      <c r="A71">
        <v>2.23</v>
      </c>
      <c r="B71">
        <v>1.68</v>
      </c>
      <c r="C71" s="20">
        <f t="shared" si="71"/>
        <v>4.3668588511637907E-2</v>
      </c>
      <c r="D71" s="17">
        <f>IF(OR($A71="",$B71=""),"",A71*'MPTO_working_2-way'!$G70)</f>
        <v>2.3273809523809526</v>
      </c>
      <c r="E71" s="22">
        <f>IF(OR($A71="",$B71=""),"",B71*'MPTO_working_2-way'!$G70)</f>
        <v>1.7533632286995515</v>
      </c>
      <c r="F71" s="17">
        <f>IF(OR($A71="",$B71=""),"",'MPTO_working_2-way'!D70)</f>
        <v>2.3441371542985863</v>
      </c>
      <c r="G71" s="22">
        <f>IF(OR($A71="",$B71=""),"",'MPTO_working_2-way'!E70)</f>
        <v>1.7439716972348942</v>
      </c>
      <c r="H71" s="17">
        <f>IF(OR($A71="",$B71=""),"",'OddsRatio_working_2-way'!M70)</f>
        <v>2.3449251017851385</v>
      </c>
      <c r="I71" s="17">
        <f>IF(OR($A71="",$B71=""),"",'OddsRatio_working_2-way'!N70)</f>
        <v>1.743535828629182</v>
      </c>
      <c r="J71" s="17">
        <f>IF('Log_working_2-way'!$D70="","",A71^('Log_working_2-way'!$D70))</f>
        <v>2.3527328444015367</v>
      </c>
      <c r="K71" s="22">
        <f>IF('Log_working_2-way'!$D70="","",B71^('Log_working_2-way'!$D70))</f>
        <v>1.7392442669948964</v>
      </c>
      <c r="L71" s="33">
        <f t="shared" si="51"/>
        <v>0.42966751918158563</v>
      </c>
      <c r="M71" s="33">
        <f t="shared" si="52"/>
        <v>0.57033248081841437</v>
      </c>
      <c r="N71" s="4">
        <v>100</v>
      </c>
      <c r="O71" s="4">
        <f t="shared" si="65"/>
        <v>55.156950672645742</v>
      </c>
      <c r="P71" s="4">
        <f t="shared" si="66"/>
        <v>40.476190476190474</v>
      </c>
      <c r="Q71" s="4">
        <f t="shared" si="67"/>
        <v>59.523809523809526</v>
      </c>
      <c r="R71" s="4">
        <f t="shared" si="68"/>
        <v>44.843049327354265</v>
      </c>
      <c r="S71" s="39">
        <f t="shared" si="69"/>
        <v>-4.3668588511637836</v>
      </c>
      <c r="T71" s="39">
        <f t="shared" si="70"/>
        <v>-4.3668588511637907</v>
      </c>
    </row>
    <row r="72" spans="1:20" ht="15" x14ac:dyDescent="0.25">
      <c r="A72">
        <v>1.8</v>
      </c>
      <c r="B72">
        <v>2.09</v>
      </c>
      <c r="C72" s="20">
        <f t="shared" si="71"/>
        <v>3.4024455077086735E-2</v>
      </c>
      <c r="D72" s="17">
        <f>IF(OR($A72="",$B72=""),"",A72*'MPTO_working_2-way'!$G71)</f>
        <v>1.8612440191387563</v>
      </c>
      <c r="E72" s="22">
        <f>IF(OR($A72="",$B72=""),"",B72*'MPTO_working_2-way'!$G71)</f>
        <v>2.161111111111111</v>
      </c>
      <c r="F72" s="17">
        <f>IF(OR($A72="",$B72=""),"",'MPTO_working_2-way'!D71)</f>
        <v>1.8568608094768018</v>
      </c>
      <c r="G72" s="22">
        <f>IF(OR($A72="",$B72=""),"",'MPTO_working_2-way'!E71)</f>
        <v>2.1670506912442398</v>
      </c>
      <c r="H72" s="17">
        <f>IF(OR($A72="",$B72=""),"",'OddsRatio_working_2-way'!M71)</f>
        <v>1.8567058737562385</v>
      </c>
      <c r="I72" s="17">
        <f>IF(OR($A72="",$B72=""),"",'OddsRatio_working_2-way'!N71)</f>
        <v>2.1672617529928755</v>
      </c>
      <c r="J72" s="17">
        <f>IF('Log_working_2-way'!$D71="","",A72^('Log_working_2-way'!$D71))</f>
        <v>1.8547149010332622</v>
      </c>
      <c r="K72" s="22">
        <f>IF('Log_working_2-way'!$D71="","",B72^('Log_working_2-way'!$D71))</f>
        <v>2.1699807722915003</v>
      </c>
      <c r="L72" s="33">
        <f t="shared" si="51"/>
        <v>0.53727506426735205</v>
      </c>
      <c r="M72" s="33">
        <f t="shared" si="52"/>
        <v>0.46272493573264784</v>
      </c>
      <c r="N72" s="4">
        <v>100</v>
      </c>
      <c r="O72" s="4">
        <f t="shared" si="65"/>
        <v>44.444444444444443</v>
      </c>
      <c r="P72" s="4">
        <f t="shared" si="66"/>
        <v>52.153110047846894</v>
      </c>
      <c r="Q72" s="4">
        <f t="shared" si="67"/>
        <v>47.846889952153113</v>
      </c>
      <c r="R72" s="4">
        <f t="shared" si="68"/>
        <v>55.555555555555557</v>
      </c>
      <c r="S72" s="39">
        <f t="shared" si="69"/>
        <v>-3.4024455077086699</v>
      </c>
      <c r="T72" s="39">
        <f t="shared" si="70"/>
        <v>-3.4024455077086628</v>
      </c>
    </row>
    <row r="73" spans="1:20" ht="15" x14ac:dyDescent="0.25">
      <c r="A73">
        <v>1.93</v>
      </c>
      <c r="B73">
        <v>1.96</v>
      </c>
      <c r="C73" s="20">
        <f t="shared" si="71"/>
        <v>2.8338796658559762E-2</v>
      </c>
      <c r="D73" s="17">
        <f>IF(OR($A73="",$B73=""),"",A73*'MPTO_working_2-way'!$G72)</f>
        <v>1.9846938775510203</v>
      </c>
      <c r="E73" s="22">
        <f>IF(OR($A73="",$B73=""),"",B73*'MPTO_working_2-way'!$G72)</f>
        <v>2.0155440414507773</v>
      </c>
      <c r="F73" s="17">
        <f>IF(OR($A73="",$B73=""),"",'MPTO_working_2-way'!D72)</f>
        <v>1.9842635333613092</v>
      </c>
      <c r="G73" s="22">
        <f>IF(OR($A73="",$B73=""),"",'MPTO_working_2-way'!E72)</f>
        <v>2.0159880622468553</v>
      </c>
      <c r="H73" s="17">
        <f>IF(OR($A73="",$B73=""),"",'OddsRatio_working_2-way'!M72)</f>
        <v>1.9842509842514759</v>
      </c>
      <c r="I73" s="17">
        <f>IF(OR($A73="",$B73=""),"",'OddsRatio_working_2-way'!N72)</f>
        <v>2.0160010160015238</v>
      </c>
      <c r="J73" s="17">
        <f>IF('Log_working_2-way'!$D72="","",A73^('Log_working_2-way'!$D72))</f>
        <v>1.9840560014719333</v>
      </c>
      <c r="K73" s="22">
        <f>IF('Log_working_2-way'!$D72="","",B73^('Log_working_2-way'!$D72))</f>
        <v>2.0162023284286739</v>
      </c>
      <c r="L73" s="33">
        <f t="shared" si="51"/>
        <v>0.50385604113110538</v>
      </c>
      <c r="M73" s="33">
        <f t="shared" si="52"/>
        <v>0.49614395886889456</v>
      </c>
      <c r="N73" s="4">
        <v>100</v>
      </c>
      <c r="O73" s="4">
        <f t="shared" si="65"/>
        <v>48.186528497409334</v>
      </c>
      <c r="P73" s="4">
        <f t="shared" si="66"/>
        <v>48.979591836734699</v>
      </c>
      <c r="Q73" s="4">
        <f t="shared" si="67"/>
        <v>51.020408163265309</v>
      </c>
      <c r="R73" s="4">
        <f t="shared" si="68"/>
        <v>51.81347150259068</v>
      </c>
      <c r="S73" s="39">
        <f t="shared" si="69"/>
        <v>-2.8338796658559744</v>
      </c>
      <c r="T73" s="39">
        <f t="shared" si="70"/>
        <v>-2.8338796658559815</v>
      </c>
    </row>
    <row r="74" spans="1:20" ht="15" x14ac:dyDescent="0.25">
      <c r="A74">
        <v>1.89</v>
      </c>
      <c r="B74">
        <v>2</v>
      </c>
      <c r="C74" s="20">
        <f t="shared" si="71"/>
        <v>2.9100529100529293E-2</v>
      </c>
      <c r="D74" s="17">
        <f>IF(OR($A74="",$B74=""),"",A74*'MPTO_working_2-way'!$G73)</f>
        <v>1.9450000000000003</v>
      </c>
      <c r="E74" s="22">
        <f>IF(OR($A74="",$B74=""),"",B74*'MPTO_working_2-way'!$G73)</f>
        <v>2.0582010582010586</v>
      </c>
      <c r="F74" s="17">
        <f>IF(OR($A74="",$B74=""),"",'MPTO_working_2-way'!D73)</f>
        <v>1.9434447300771212</v>
      </c>
      <c r="G74" s="22">
        <f>IF(OR($A74="",$B74=""),"",'MPTO_working_2-way'!E73)</f>
        <v>2.0599455040871937</v>
      </c>
      <c r="H74" s="17">
        <f>IF(OR($A74="",$B74=""),"",'OddsRatio_working_2-way'!M73)</f>
        <v>1.9433981132056606</v>
      </c>
      <c r="I74" s="17">
        <f>IF(OR($A74="",$B74=""),"",'OddsRatio_working_2-way'!N73)</f>
        <v>2.0599978800063603</v>
      </c>
      <c r="J74" s="17">
        <f>IF('Log_working_2-way'!$D73="","",A74^('Log_working_2-way'!$D73))</f>
        <v>1.9426935194379702</v>
      </c>
      <c r="K74" s="22">
        <f>IF('Log_working_2-way'!$D73="","",B74^('Log_working_2-way'!$D73))</f>
        <v>2.0607901501181232</v>
      </c>
      <c r="L74" s="33">
        <f t="shared" si="51"/>
        <v>0.51413881748071977</v>
      </c>
      <c r="M74" s="33">
        <f t="shared" si="52"/>
        <v>0.48586118251928012</v>
      </c>
      <c r="N74" s="4">
        <v>100</v>
      </c>
      <c r="O74" s="4">
        <f t="shared" si="65"/>
        <v>47.089947089947096</v>
      </c>
      <c r="P74" s="4">
        <f t="shared" si="66"/>
        <v>50</v>
      </c>
      <c r="Q74" s="4">
        <f t="shared" si="67"/>
        <v>50</v>
      </c>
      <c r="R74" s="4">
        <f t="shared" si="68"/>
        <v>52.910052910052919</v>
      </c>
      <c r="S74" s="39">
        <f t="shared" si="69"/>
        <v>-2.9100529100529045</v>
      </c>
      <c r="T74" s="39">
        <f t="shared" si="70"/>
        <v>-2.9100529100529187</v>
      </c>
    </row>
    <row r="75" spans="1:20" ht="15" x14ac:dyDescent="0.25">
      <c r="A75">
        <v>1.56</v>
      </c>
      <c r="B75">
        <v>2.5499999999999998</v>
      </c>
      <c r="C75" s="20">
        <f t="shared" si="71"/>
        <v>3.3182503770738947E-2</v>
      </c>
      <c r="D75" s="17">
        <f>IF(OR($A75="",$B75=""),"",A75*'MPTO_working_2-way'!$G74)</f>
        <v>1.6117647058823528</v>
      </c>
      <c r="E75" s="22">
        <f>IF(OR($A75="",$B75=""),"",B75*'MPTO_working_2-way'!$G74)</f>
        <v>2.6346153846153841</v>
      </c>
      <c r="F75" s="17">
        <f>IF(OR($A75="",$B75=""),"",'MPTO_working_2-way'!D74)</f>
        <v>1.6014492753623186</v>
      </c>
      <c r="G75" s="22">
        <f>IF(OR($A75="",$B75=""),"",'MPTO_working_2-way'!E74)</f>
        <v>2.6626506024096379</v>
      </c>
      <c r="H75" s="17">
        <f>IF(OR($A75="",$B75=""),"",'OddsRatio_working_2-way'!M74)</f>
        <v>1.6010743070375286</v>
      </c>
      <c r="I75" s="17">
        <f>IF(OR($A75="",$B75=""),"",'OddsRatio_working_2-way'!N74)</f>
        <v>2.6636878141217299</v>
      </c>
      <c r="J75" s="17">
        <f>IF('Log_working_2-way'!$D74="","",A75^('Log_working_2-way'!$D74))</f>
        <v>1.5963778347531083</v>
      </c>
      <c r="K75" s="22">
        <f>IF('Log_working_2-way'!$D74="","",B75^('Log_working_2-way'!$D74))</f>
        <v>2.6767893468305748</v>
      </c>
      <c r="L75" s="33">
        <f t="shared" si="51"/>
        <v>0.62043795620437958</v>
      </c>
      <c r="M75" s="33">
        <f t="shared" si="52"/>
        <v>0.37956204379562053</v>
      </c>
      <c r="N75" s="4">
        <v>100</v>
      </c>
      <c r="O75" s="4">
        <f t="shared" si="65"/>
        <v>35.897435897435898</v>
      </c>
      <c r="P75" s="4">
        <f t="shared" si="66"/>
        <v>60.784313725490193</v>
      </c>
      <c r="Q75" s="4">
        <f t="shared" si="67"/>
        <v>39.215686274509807</v>
      </c>
      <c r="R75" s="4">
        <f t="shared" si="68"/>
        <v>64.102564102564102</v>
      </c>
      <c r="S75" s="39">
        <f t="shared" si="69"/>
        <v>-3.3182503770739089</v>
      </c>
      <c r="T75" s="39">
        <f t="shared" si="70"/>
        <v>-3.3182503770739089</v>
      </c>
    </row>
    <row r="76" spans="1:20" ht="15" x14ac:dyDescent="0.25">
      <c r="A76">
        <v>1.65</v>
      </c>
      <c r="B76">
        <v>2.35</v>
      </c>
      <c r="C76" s="20">
        <f t="shared" si="71"/>
        <v>3.1592520954223158E-2</v>
      </c>
      <c r="D76" s="17">
        <f>IF(OR($A76="",$B76=""),"",A76*'MPTO_working_2-way'!$G75)</f>
        <v>1.7021276595744681</v>
      </c>
      <c r="E76" s="22">
        <f>IF(OR($A76="",$B76=""),"",B76*'MPTO_working_2-way'!$G75)</f>
        <v>2.4242424242424243</v>
      </c>
      <c r="F76" s="17">
        <f>IF(OR($A76="",$B76=""),"",'MPTO_working_2-way'!D75)</f>
        <v>1.6941561987984708</v>
      </c>
      <c r="G76" s="22">
        <f>IF(OR($A76="",$B76=""),"",'MPTO_working_2-way'!E75)</f>
        <v>2.4405979543666407</v>
      </c>
      <c r="H76" s="17">
        <f>IF(OR($A76="",$B76=""),"",'OddsRatio_working_2-way'!M75)</f>
        <v>1.6938886664887112</v>
      </c>
      <c r="I76" s="17">
        <f>IF(OR($A76="",$B76=""),"",'OddsRatio_working_2-way'!N75)</f>
        <v>2.4411533842457849</v>
      </c>
      <c r="J76" s="17">
        <f>IF('Log_working_2-way'!$D75="","",A76^('Log_working_2-way'!$D75))</f>
        <v>1.6902722385674813</v>
      </c>
      <c r="K76" s="22">
        <f>IF('Log_working_2-way'!$D75="","",B76^('Log_working_2-way'!$D75))</f>
        <v>2.4487037782009757</v>
      </c>
      <c r="L76" s="33">
        <f t="shared" si="51"/>
        <v>0.58750000000000002</v>
      </c>
      <c r="M76" s="33">
        <f t="shared" si="52"/>
        <v>0.41249999999999998</v>
      </c>
      <c r="N76" s="4">
        <v>100</v>
      </c>
      <c r="O76" s="4">
        <f t="shared" si="65"/>
        <v>39.393939393939398</v>
      </c>
      <c r="P76" s="4">
        <f t="shared" si="66"/>
        <v>57.446808510638299</v>
      </c>
      <c r="Q76" s="4">
        <f t="shared" si="67"/>
        <v>42.553191489361701</v>
      </c>
      <c r="R76" s="4">
        <f t="shared" si="68"/>
        <v>60.606060606060609</v>
      </c>
      <c r="S76" s="39">
        <f t="shared" si="69"/>
        <v>-3.1592520954223033</v>
      </c>
      <c r="T76" s="39">
        <f t="shared" si="70"/>
        <v>-3.1592520954223104</v>
      </c>
    </row>
    <row r="77" spans="1:20" ht="15" x14ac:dyDescent="0.25">
      <c r="A77">
        <v>1.57</v>
      </c>
      <c r="B77">
        <v>2.5499999999999998</v>
      </c>
      <c r="C77" s="20">
        <f t="shared" si="71"/>
        <v>2.9099537904333728E-2</v>
      </c>
      <c r="D77" s="17">
        <f>IF(OR($A77="",$B77=""),"",A77*'MPTO_working_2-way'!$G76)</f>
        <v>1.615686274509804</v>
      </c>
      <c r="E77" s="22">
        <f>IF(OR($A77="",$B77=""),"",B77*'MPTO_working_2-way'!$G76)</f>
        <v>2.6242038216560508</v>
      </c>
      <c r="F77" s="17">
        <f>IF(OR($A77="",$B77=""),"",'MPTO_working_2-way'!D76)</f>
        <v>1.606702116986054</v>
      </c>
      <c r="G77" s="22">
        <f>IF(OR($A77="",$B77=""),"",'MPTO_working_2-way'!E76)</f>
        <v>2.6482553332230858</v>
      </c>
      <c r="H77" s="17">
        <f>IF(OR($A77="",$B77=""),"",'OddsRatio_working_2-way'!M76)</f>
        <v>1.6064172948423148</v>
      </c>
      <c r="I77" s="17">
        <f>IF(OR($A77="",$B77=""),"",'OddsRatio_working_2-way'!N76)</f>
        <v>2.6490294859747152</v>
      </c>
      <c r="J77" s="17">
        <f>IF('Log_working_2-way'!$D76="","",A77^('Log_working_2-way'!$D76))</f>
        <v>1.602336474827694</v>
      </c>
      <c r="K77" s="22">
        <f>IF('Log_working_2-way'!$D76="","",B77^('Log_working_2-way'!$D76))</f>
        <v>2.6602016344536126</v>
      </c>
      <c r="L77" s="33">
        <f t="shared" si="51"/>
        <v>0.6189320388349514</v>
      </c>
      <c r="M77" s="33">
        <f t="shared" si="52"/>
        <v>0.38106796116504854</v>
      </c>
      <c r="N77" s="4">
        <v>100</v>
      </c>
      <c r="O77" s="4">
        <f t="shared" si="65"/>
        <v>36.30573248407643</v>
      </c>
      <c r="P77" s="4">
        <f t="shared" si="66"/>
        <v>60.784313725490193</v>
      </c>
      <c r="Q77" s="4">
        <f t="shared" si="67"/>
        <v>39.215686274509807</v>
      </c>
      <c r="R77" s="4">
        <f t="shared" si="68"/>
        <v>63.694267515923563</v>
      </c>
      <c r="S77" s="39">
        <f t="shared" si="69"/>
        <v>-2.9099537904333772</v>
      </c>
      <c r="T77" s="39">
        <f t="shared" si="70"/>
        <v>-2.9099537904333701</v>
      </c>
    </row>
    <row r="78" spans="1:20" ht="15" x14ac:dyDescent="0.25">
      <c r="A78">
        <v>1.17</v>
      </c>
      <c r="B78">
        <v>5.0599999999999996</v>
      </c>
      <c r="C78" s="20">
        <f t="shared" si="71"/>
        <v>5.2329313198878458E-2</v>
      </c>
      <c r="D78" s="17">
        <f>IF(OR($A78="",$B78=""),"",A78*'MPTO_working_2-way'!$G77)</f>
        <v>1.2312252964426877</v>
      </c>
      <c r="E78" s="22">
        <f>IF(OR($A78="",$B78=""),"",B78*'MPTO_working_2-way'!$G77)</f>
        <v>5.3247863247863245</v>
      </c>
      <c r="F78" s="17">
        <f>IF(OR($A78="",$B78=""),"",'MPTO_working_2-way'!D77)</f>
        <v>1.2069478705836783</v>
      </c>
      <c r="G78" s="22">
        <f>IF(OR($A78="",$B78=""),"",'MPTO_working_2-way'!E77)</f>
        <v>5.8321347650477788</v>
      </c>
      <c r="H78" s="17">
        <f>IF(OR($A78="",$B78=""),"",'OddsRatio_working_2-way'!M77)</f>
        <v>1.2046262964094938</v>
      </c>
      <c r="I78" s="17">
        <f>IF(OR($A78="",$B78=""),"",'OddsRatio_working_2-way'!N77)</f>
        <v>5.886957431897323</v>
      </c>
      <c r="J78" s="17">
        <f>IF('Log_working_2-way'!$D77="","",A78^('Log_working_2-way'!$D77))</f>
        <v>1.1929331842628823</v>
      </c>
      <c r="K78" s="22">
        <f>IF('Log_working_2-way'!$D77="","",B78^('Log_working_2-way'!$D77))</f>
        <v>6.1831415306837245</v>
      </c>
      <c r="L78" s="33">
        <f t="shared" si="51"/>
        <v>0.812199036918138</v>
      </c>
      <c r="M78" s="33">
        <f t="shared" si="52"/>
        <v>0.18780096308186198</v>
      </c>
      <c r="N78" s="4">
        <v>100</v>
      </c>
      <c r="O78" s="4">
        <f t="shared" si="65"/>
        <v>14.529914529914532</v>
      </c>
      <c r="P78" s="4">
        <f t="shared" si="66"/>
        <v>80.237154150197625</v>
      </c>
      <c r="Q78" s="4">
        <f t="shared" si="67"/>
        <v>19.762845849802375</v>
      </c>
      <c r="R78" s="4">
        <f t="shared" si="68"/>
        <v>85.470085470085479</v>
      </c>
      <c r="S78" s="39">
        <f t="shared" si="69"/>
        <v>-5.2329313198878431</v>
      </c>
      <c r="T78" s="39">
        <f t="shared" si="70"/>
        <v>-5.2329313198878538</v>
      </c>
    </row>
    <row r="79" spans="1:20" ht="15" x14ac:dyDescent="0.25">
      <c r="A79">
        <v>1.56</v>
      </c>
      <c r="B79">
        <v>2.57</v>
      </c>
      <c r="C79" s="20">
        <f t="shared" si="71"/>
        <v>3.0130699391399673E-2</v>
      </c>
      <c r="D79" s="17">
        <f>IF(OR($A79="",$B79=""),"",A79*'MPTO_working_2-way'!$G78)</f>
        <v>1.6070038910505835</v>
      </c>
      <c r="E79" s="22">
        <f>IF(OR($A79="",$B79=""),"",B79*'MPTO_working_2-way'!$G78)</f>
        <v>2.6474358974358969</v>
      </c>
      <c r="F79" s="17">
        <f>IF(OR($A79="",$B79=""),"",'MPTO_working_2-way'!D78)</f>
        <v>1.597545425565827</v>
      </c>
      <c r="G79" s="22">
        <f>IF(OR($A79="",$B79=""),"",'MPTO_working_2-way'!E78)</f>
        <v>2.6735129367831414</v>
      </c>
      <c r="H79" s="17">
        <f>IF(OR($A79="",$B79=""),"",'OddsRatio_working_2-way'!M78)</f>
        <v>1.5972335373111359</v>
      </c>
      <c r="I79" s="17">
        <f>IF(OR($A79="",$B79=""),"",'OddsRatio_working_2-way'!N78)</f>
        <v>2.6743868813901486</v>
      </c>
      <c r="J79" s="17">
        <f>IF('Log_working_2-way'!$D78="","",A79^('Log_working_2-way'!$D78))</f>
        <v>1.5929332708663844</v>
      </c>
      <c r="K79" s="22">
        <f>IF('Log_working_2-way'!$D78="","",B79^('Log_working_2-way'!$D78))</f>
        <v>2.6865304227890037</v>
      </c>
      <c r="L79" s="33">
        <f t="shared" si="51"/>
        <v>0.62227602905569013</v>
      </c>
      <c r="M79" s="33">
        <f t="shared" si="52"/>
        <v>0.37772397094430998</v>
      </c>
      <c r="N79" s="4">
        <v>100</v>
      </c>
      <c r="O79" s="4">
        <f t="shared" si="65"/>
        <v>35.897435897435898</v>
      </c>
      <c r="P79" s="4">
        <f t="shared" si="66"/>
        <v>61.089494163424128</v>
      </c>
      <c r="Q79" s="4">
        <f t="shared" si="67"/>
        <v>38.910505836575879</v>
      </c>
      <c r="R79" s="4">
        <f t="shared" si="68"/>
        <v>64.102564102564102</v>
      </c>
      <c r="S79" s="39">
        <f t="shared" si="69"/>
        <v>-3.0130699391399816</v>
      </c>
      <c r="T79" s="39">
        <f t="shared" si="70"/>
        <v>-3.0130699391399745</v>
      </c>
    </row>
    <row r="80" spans="1:20" ht="15" x14ac:dyDescent="0.25">
      <c r="A80">
        <v>1.6</v>
      </c>
      <c r="B80">
        <v>2.4700000000000002</v>
      </c>
      <c r="C80" s="20">
        <f t="shared" si="71"/>
        <v>2.9858299595141746E-2</v>
      </c>
      <c r="D80" s="17">
        <f>IF(OR($A80="",$B80=""),"",A80*'MPTO_working_2-way'!$G79)</f>
        <v>1.6477732793522268</v>
      </c>
      <c r="E80" s="22">
        <f>IF(OR($A80="",$B80=""),"",B80*'MPTO_working_2-way'!$G79)</f>
        <v>2.5437500000000002</v>
      </c>
      <c r="F80" s="17">
        <f>IF(OR($A80="",$B80=""),"",'MPTO_working_2-way'!D79)</f>
        <v>1.6391538780588968</v>
      </c>
      <c r="G80" s="22">
        <f>IF(OR($A80="",$B80=""),"",'MPTO_working_2-way'!E79)</f>
        <v>2.5645684620376383</v>
      </c>
      <c r="H80" s="17">
        <f>IF(OR($A80="",$B80=""),"",'OddsRatio_working_2-way'!M79)</f>
        <v>1.6388765649999402</v>
      </c>
      <c r="I80" s="17">
        <f>IF(OR($A80="",$B80=""),"",'OddsRatio_working_2-way'!N79)</f>
        <v>2.5652475842498532</v>
      </c>
      <c r="J80" s="17">
        <f>IF('Log_working_2-way'!$D79="","",A80^('Log_working_2-way'!$D79))</f>
        <v>1.634964638533341</v>
      </c>
      <c r="K80" s="22">
        <f>IF('Log_working_2-way'!$D79="","",B80^('Log_working_2-way'!$D79))</f>
        <v>2.5748908511028135</v>
      </c>
      <c r="L80" s="33">
        <f t="shared" si="51"/>
        <v>0.60687960687960685</v>
      </c>
      <c r="M80" s="33">
        <f t="shared" si="52"/>
        <v>0.3931203931203931</v>
      </c>
      <c r="N80" s="4">
        <v>100</v>
      </c>
      <c r="O80" s="4">
        <f t="shared" si="65"/>
        <v>37.5</v>
      </c>
      <c r="P80" s="4">
        <f t="shared" si="66"/>
        <v>59.514170040485837</v>
      </c>
      <c r="Q80" s="4">
        <f t="shared" si="67"/>
        <v>40.48582995951417</v>
      </c>
      <c r="R80" s="4">
        <f t="shared" si="68"/>
        <v>62.5</v>
      </c>
      <c r="S80" s="39">
        <f t="shared" si="69"/>
        <v>-2.9858299595141702</v>
      </c>
      <c r="T80" s="39">
        <f t="shared" si="70"/>
        <v>-2.9858299595141631</v>
      </c>
    </row>
    <row r="81" spans="1:20" ht="15" x14ac:dyDescent="0.25">
      <c r="A81">
        <v>1.46</v>
      </c>
      <c r="B81">
        <v>2.71</v>
      </c>
      <c r="C81" s="20">
        <f t="shared" si="71"/>
        <v>5.3935196886215397E-2</v>
      </c>
      <c r="D81" s="17">
        <f>IF(OR($A81="",$B81=""),"",A81*'MPTO_working_2-way'!$G80)</f>
        <v>1.5387453874538743</v>
      </c>
      <c r="E81" s="22">
        <f>IF(OR($A81="",$B81=""),"",B81*'MPTO_working_2-way'!$G80)</f>
        <v>2.8561643835616435</v>
      </c>
      <c r="F81" s="17">
        <f>IF(OR($A81="",$B81=""),"",'MPTO_working_2-way'!D80)</f>
        <v>1.5198402028194982</v>
      </c>
      <c r="G81" s="22">
        <f>IF(OR($A81="",$B81=""),"",'MPTO_working_2-way'!E80)</f>
        <v>2.9236680706421341</v>
      </c>
      <c r="H81" s="17">
        <f>IF(OR($A81="",$B81=""),"",'OddsRatio_working_2-way'!M80)</f>
        <v>1.5186577368103327</v>
      </c>
      <c r="I81" s="17">
        <f>IF(OR($A81="",$B81=""),"",'OddsRatio_working_2-way'!N80)</f>
        <v>2.9280537607514536</v>
      </c>
      <c r="J81" s="17">
        <f>IF('Log_working_2-way'!$D80="","",A81^('Log_working_2-way'!$D80))</f>
        <v>1.5099333735738547</v>
      </c>
      <c r="K81" s="22">
        <f>IF('Log_working_2-way'!$D80="","",B81^('Log_working_2-way'!$D80))</f>
        <v>2.9610405041406986</v>
      </c>
      <c r="L81" s="33">
        <f t="shared" si="51"/>
        <v>0.64988009592326146</v>
      </c>
      <c r="M81" s="33">
        <f t="shared" si="52"/>
        <v>0.35011990407673865</v>
      </c>
      <c r="N81" s="4">
        <v>100</v>
      </c>
      <c r="O81" s="4">
        <f t="shared" si="65"/>
        <v>31.506849315068493</v>
      </c>
      <c r="P81" s="4">
        <f t="shared" si="66"/>
        <v>63.099630996309962</v>
      </c>
      <c r="Q81" s="4">
        <f t="shared" si="67"/>
        <v>36.900369003690038</v>
      </c>
      <c r="R81" s="4">
        <f t="shared" si="68"/>
        <v>68.493150684931507</v>
      </c>
      <c r="S81" s="39">
        <f t="shared" si="69"/>
        <v>-5.3935196886215451</v>
      </c>
      <c r="T81" s="39">
        <f t="shared" si="70"/>
        <v>-5.3935196886215451</v>
      </c>
    </row>
    <row r="82" spans="1:20" ht="15" x14ac:dyDescent="0.25">
      <c r="A82">
        <v>1.85</v>
      </c>
      <c r="B82">
        <v>2.06</v>
      </c>
      <c r="C82" s="20">
        <f t="shared" si="71"/>
        <v>2.5977433744424072E-2</v>
      </c>
      <c r="D82" s="17">
        <f>IF(OR($A82="",$B82=""),"",A82*'MPTO_working_2-way'!$G81)</f>
        <v>1.8980582524271847</v>
      </c>
      <c r="E82" s="22">
        <f>IF(OR($A82="",$B82=""),"",B82*'MPTO_working_2-way'!$G81)</f>
        <v>2.1135135135135137</v>
      </c>
      <c r="F82" s="17">
        <f>IF(OR($A82="",$B82=""),"",'MPTO_working_2-way'!D81)</f>
        <v>1.8955483710519774</v>
      </c>
      <c r="G82" s="22">
        <f>IF(OR($A82="",$B82=""),"",'MPTO_working_2-way'!E81)</f>
        <v>2.1166342682588173</v>
      </c>
      <c r="H82" s="17">
        <f>IF(OR($A82="",$B82=""),"",'OddsRatio_working_2-way'!M81)</f>
        <v>1.8954813188742858</v>
      </c>
      <c r="I82" s="17">
        <f>IF(OR($A82="",$B82=""),"",'OddsRatio_working_2-way'!N81)</f>
        <v>2.1167178800079327</v>
      </c>
      <c r="J82" s="17">
        <f>IF('Log_working_2-way'!$D81="","",A82^('Log_working_2-way'!$D81))</f>
        <v>1.8943477245799318</v>
      </c>
      <c r="K82" s="22">
        <f>IF('Log_working_2-way'!$D81="","",B82^('Log_working_2-way'!$D81))</f>
        <v>2.1181333306010104</v>
      </c>
      <c r="L82" s="33">
        <f t="shared" si="51"/>
        <v>0.52685421994884907</v>
      </c>
      <c r="M82" s="33">
        <f t="shared" si="52"/>
        <v>0.47314578005115088</v>
      </c>
      <c r="N82" s="4">
        <v>100</v>
      </c>
      <c r="O82" s="4">
        <f t="shared" si="65"/>
        <v>45.945945945945937</v>
      </c>
      <c r="P82" s="4">
        <f t="shared" si="66"/>
        <v>51.456310679611654</v>
      </c>
      <c r="Q82" s="4">
        <f t="shared" si="67"/>
        <v>48.543689320388353</v>
      </c>
      <c r="R82" s="4">
        <f t="shared" si="68"/>
        <v>54.054054054054049</v>
      </c>
      <c r="S82" s="39">
        <f t="shared" si="69"/>
        <v>-2.5977433744424161</v>
      </c>
      <c r="T82" s="39">
        <f t="shared" si="70"/>
        <v>-2.5977433744423948</v>
      </c>
    </row>
    <row r="83" spans="1:20" ht="15" x14ac:dyDescent="0.25">
      <c r="A83">
        <v>2.4300000000000002</v>
      </c>
      <c r="B83">
        <v>1.56</v>
      </c>
      <c r="C83" s="20">
        <f t="shared" si="71"/>
        <v>5.2548274770496839E-2</v>
      </c>
      <c r="D83" s="17">
        <f>IF(OR($A83="",$B83=""),"",A83*'MPTO_working_2-way'!$G82)</f>
        <v>2.5576923076923075</v>
      </c>
      <c r="E83" s="22">
        <f>IF(OR($A83="",$B83=""),"",B83*'MPTO_working_2-way'!$G82)</f>
        <v>1.6419753086419751</v>
      </c>
      <c r="F83" s="17">
        <f>IF(OR($A83="",$B83=""),"",'MPTO_working_2-way'!D82)</f>
        <v>2.5957271980279373</v>
      </c>
      <c r="G83" s="22">
        <f>IF(OR($A83="",$B83=""),"",'MPTO_working_2-way'!E82)</f>
        <v>1.6266735324407824</v>
      </c>
      <c r="H83" s="17">
        <f>IF(OR($A83="",$B83=""),"",'OddsRatio_working_2-way'!M82)</f>
        <v>2.5979898086569349</v>
      </c>
      <c r="I83" s="17">
        <f>IF(OR($A83="",$B83=""),"",'OddsRatio_working_2-way'!N82)</f>
        <v>1.6257862187747438</v>
      </c>
      <c r="J83" s="17">
        <f>IF('Log_working_2-way'!$D82="","",A83^('Log_working_2-way'!$D82))</f>
        <v>2.6161579017597356</v>
      </c>
      <c r="K83" s="22">
        <f>IF('Log_working_2-way'!$D82="","",B83^('Log_working_2-way'!$D82))</f>
        <v>1.6187514220658312</v>
      </c>
      <c r="L83" s="33">
        <f t="shared" si="51"/>
        <v>0.39097744360902259</v>
      </c>
      <c r="M83" s="33">
        <f t="shared" si="52"/>
        <v>0.60902255639097758</v>
      </c>
      <c r="N83" s="4">
        <v>100</v>
      </c>
      <c r="O83" s="4">
        <f t="shared" si="65"/>
        <v>58.847736625514408</v>
      </c>
      <c r="P83" s="4">
        <f t="shared" si="66"/>
        <v>35.897435897435898</v>
      </c>
      <c r="Q83" s="4">
        <f t="shared" si="67"/>
        <v>64.102564102564102</v>
      </c>
      <c r="R83" s="4">
        <f t="shared" si="68"/>
        <v>41.152263374485592</v>
      </c>
      <c r="S83" s="39">
        <f t="shared" si="69"/>
        <v>-5.2548274770496946</v>
      </c>
      <c r="T83" s="39">
        <f t="shared" si="70"/>
        <v>-5.2548274770496946</v>
      </c>
    </row>
    <row r="84" spans="1:20" ht="15" x14ac:dyDescent="0.25">
      <c r="A84">
        <v>2.81</v>
      </c>
      <c r="B84">
        <v>1.43</v>
      </c>
      <c r="C84" s="20">
        <f t="shared" si="71"/>
        <v>5.5172585421695786E-2</v>
      </c>
      <c r="D84" s="17">
        <f>IF(OR($A84="",$B84=""),"",A84*'MPTO_working_2-way'!$G83)</f>
        <v>2.965034965034965</v>
      </c>
      <c r="E84" s="22">
        <f>IF(OR($A84="",$B84=""),"",B84*'MPTO_working_2-way'!$G83)</f>
        <v>1.5088967971530249</v>
      </c>
      <c r="F84" s="17">
        <f>IF(OR($A84="",$B84=""),"",'MPTO_working_2-way'!D83)</f>
        <v>3.0461281886062999</v>
      </c>
      <c r="G84" s="22">
        <f>IF(OR($A84="",$B84=""),"",'MPTO_working_2-way'!E83)</f>
        <v>1.4887279328677547</v>
      </c>
      <c r="H84" s="17">
        <f>IF(OR($A84="",$B84=""),"",'OddsRatio_working_2-way'!M83)</f>
        <v>3.0516584329710912</v>
      </c>
      <c r="I84" s="17">
        <f>IF(OR($A84="",$B84=""),"",'OddsRatio_working_2-way'!N83)</f>
        <v>1.4874105669489335</v>
      </c>
      <c r="J84" s="17">
        <f>IF('Log_working_2-way'!$D83="","",A84^('Log_working_2-way'!$D83))</f>
        <v>3.0916851626808888</v>
      </c>
      <c r="K84" s="22">
        <f>IF('Log_working_2-way'!$D83="","",B84^('Log_working_2-way'!$D83))</f>
        <v>1.4780834218398944</v>
      </c>
      <c r="L84" s="33">
        <f t="shared" si="51"/>
        <v>0.33726415094339623</v>
      </c>
      <c r="M84" s="33">
        <f t="shared" si="52"/>
        <v>0.66273584905660377</v>
      </c>
      <c r="N84" s="4">
        <v>100</v>
      </c>
      <c r="O84" s="4">
        <f t="shared" si="65"/>
        <v>64.412811387900362</v>
      </c>
      <c r="P84" s="4">
        <f t="shared" si="66"/>
        <v>30.069930069930074</v>
      </c>
      <c r="Q84" s="4">
        <f t="shared" si="67"/>
        <v>69.930069930069934</v>
      </c>
      <c r="R84" s="4">
        <f t="shared" si="68"/>
        <v>35.587188612099645</v>
      </c>
      <c r="S84" s="39">
        <f t="shared" si="69"/>
        <v>-5.5172585421695715</v>
      </c>
      <c r="T84" s="39">
        <f t="shared" si="70"/>
        <v>-5.5172585421695715</v>
      </c>
    </row>
    <row r="85" spans="1:20" ht="15" x14ac:dyDescent="0.25">
      <c r="A85">
        <v>2.16</v>
      </c>
      <c r="B85">
        <v>1.69</v>
      </c>
      <c r="C85" s="20">
        <f t="shared" si="71"/>
        <v>5.4678939294323881E-2</v>
      </c>
      <c r="D85" s="17">
        <f>IF(OR($A85="",$B85=""),"",A85*'MPTO_working_2-way'!$G84)</f>
        <v>2.2781065088757395</v>
      </c>
      <c r="E85" s="22">
        <f>IF(OR($A85="",$B85=""),"",B85*'MPTO_working_2-way'!$G84)</f>
        <v>1.7824074074074072</v>
      </c>
      <c r="F85" s="17">
        <f>IF(OR($A85="",$B85=""),"",'MPTO_working_2-way'!D84)</f>
        <v>2.2955603068796377</v>
      </c>
      <c r="G85" s="22">
        <f>IF(OR($A85="",$B85=""),"",'MPTO_working_2-way'!E84)</f>
        <v>1.771866809047665</v>
      </c>
      <c r="H85" s="17">
        <f>IF(OR($A85="",$B85=""),"",'OddsRatio_working_2-way'!M84)</f>
        <v>2.2965953186286989</v>
      </c>
      <c r="I85" s="17">
        <f>IF(OR($A85="",$B85=""),"",'OddsRatio_working_2-way'!N84)</f>
        <v>1.7712506636670706</v>
      </c>
      <c r="J85" s="17">
        <f>IF('Log_working_2-way'!$D84="","",A85^('Log_working_2-way'!$D84))</f>
        <v>2.3048070920867265</v>
      </c>
      <c r="K85" s="22">
        <f>IF('Log_working_2-way'!$D84="","",B85^('Log_working_2-way'!$D84))</f>
        <v>1.7663968153317493</v>
      </c>
      <c r="L85" s="33">
        <f t="shared" si="51"/>
        <v>0.438961038961039</v>
      </c>
      <c r="M85" s="33">
        <f t="shared" si="52"/>
        <v>0.56103896103896111</v>
      </c>
      <c r="N85" s="4">
        <v>100</v>
      </c>
      <c r="O85" s="4">
        <f t="shared" si="65"/>
        <v>53.703703703703695</v>
      </c>
      <c r="P85" s="4">
        <f t="shared" si="66"/>
        <v>40.828402366863905</v>
      </c>
      <c r="Q85" s="4">
        <f t="shared" si="67"/>
        <v>59.171597633136095</v>
      </c>
      <c r="R85" s="4">
        <f t="shared" si="68"/>
        <v>46.296296296296291</v>
      </c>
      <c r="S85" s="39">
        <f t="shared" si="69"/>
        <v>-5.4678939294323996</v>
      </c>
      <c r="T85" s="39">
        <f t="shared" si="70"/>
        <v>-5.4678939294323854</v>
      </c>
    </row>
    <row r="86" spans="1:20" ht="15" x14ac:dyDescent="0.25">
      <c r="A86">
        <v>1.63</v>
      </c>
      <c r="B86">
        <v>2.31</v>
      </c>
      <c r="C86" s="20">
        <f t="shared" si="71"/>
        <v>4.6397365415770331E-2</v>
      </c>
      <c r="D86" s="17">
        <f>IF(OR($A86="",$B86=""),"",A86*'MPTO_working_2-way'!$G85)</f>
        <v>1.7056277056277056</v>
      </c>
      <c r="E86" s="22">
        <f>IF(OR($A86="",$B86=""),"",B86*'MPTO_working_2-way'!$G85)</f>
        <v>2.4171779141104297</v>
      </c>
      <c r="F86" s="17">
        <f>IF(OR($A86="",$B86=""),"",'MPTO_working_2-way'!D85)</f>
        <v>1.6940588936629699</v>
      </c>
      <c r="G86" s="22">
        <f>IF(OR($A86="",$B86=""),"",'MPTO_working_2-way'!E85)</f>
        <v>2.4407999222117787</v>
      </c>
      <c r="H86" s="17">
        <f>IF(OR($A86="",$B86=""),"",'OddsRatio_working_2-way'!M85)</f>
        <v>1.6934810960180178</v>
      </c>
      <c r="I86" s="17">
        <f>IF(OR($A86="",$B86=""),"",'OddsRatio_working_2-way'!N85)</f>
        <v>2.442000374259687</v>
      </c>
      <c r="J86" s="17">
        <f>IF('Log_working_2-way'!$D85="","",A86^('Log_working_2-way'!$D85))</f>
        <v>1.6881850418584505</v>
      </c>
      <c r="K86" s="22">
        <f>IF('Log_working_2-way'!$D85="","",B86^('Log_working_2-way'!$D85))</f>
        <v>2.4530975525108785</v>
      </c>
      <c r="L86" s="33">
        <f t="shared" si="51"/>
        <v>0.58629441624365486</v>
      </c>
      <c r="M86" s="33">
        <f t="shared" si="52"/>
        <v>0.41370558375634514</v>
      </c>
      <c r="N86" s="4">
        <v>100</v>
      </c>
      <c r="O86" s="4">
        <f t="shared" si="65"/>
        <v>38.650306748466257</v>
      </c>
      <c r="P86" s="4">
        <f t="shared" si="66"/>
        <v>56.709956709956707</v>
      </c>
      <c r="Q86" s="4">
        <f t="shared" si="67"/>
        <v>43.290043290043286</v>
      </c>
      <c r="R86" s="4">
        <f t="shared" si="68"/>
        <v>61.349693251533743</v>
      </c>
      <c r="S86" s="39">
        <f t="shared" si="69"/>
        <v>-4.6397365415770295</v>
      </c>
      <c r="T86" s="39">
        <f t="shared" si="70"/>
        <v>-4.6397365415770366</v>
      </c>
    </row>
    <row r="87" spans="1:20" ht="15" x14ac:dyDescent="0.25">
      <c r="A87">
        <v>1.43</v>
      </c>
      <c r="B87">
        <v>2.94</v>
      </c>
      <c r="C87" s="20">
        <f t="shared" si="71"/>
        <v>3.9436753722468021E-2</v>
      </c>
      <c r="D87" s="17">
        <f>IF(OR($A87="",$B87=""),"",A87*'MPTO_working_2-way'!$G86)</f>
        <v>1.4863945578231292</v>
      </c>
      <c r="E87" s="22">
        <f>IF(OR($A87="",$B87=""),"",B87*'MPTO_working_2-way'!$G86)</f>
        <v>3.0559440559440558</v>
      </c>
      <c r="F87" s="17">
        <f>IF(OR($A87="",$B87=""),"",'MPTO_working_2-way'!D86)</f>
        <v>1.4714920723810856</v>
      </c>
      <c r="G87" s="22">
        <f>IF(OR($A87="",$B87=""),"",'MPTO_working_2-way'!E86)</f>
        <v>3.1209264345631356</v>
      </c>
      <c r="H87" s="17">
        <f>IF(OR($A87="",$B87=""),"",'OddsRatio_working_2-way'!M86)</f>
        <v>1.4707966488156881</v>
      </c>
      <c r="I87" s="17">
        <f>IF(OR($A87="",$B87=""),"",'OddsRatio_working_2-way'!N86)</f>
        <v>3.1240592993079885</v>
      </c>
      <c r="J87" s="17">
        <f>IF('Log_working_2-way'!$D86="","",A87^('Log_working_2-way'!$D86))</f>
        <v>1.4639393471161111</v>
      </c>
      <c r="K87" s="22">
        <f>IF('Log_working_2-way'!$D86="","",B87^('Log_working_2-way'!$D86))</f>
        <v>3.1554541692031357</v>
      </c>
      <c r="L87" s="33">
        <f t="shared" si="51"/>
        <v>0.67276887871853552</v>
      </c>
      <c r="M87" s="33">
        <f t="shared" si="52"/>
        <v>0.32723112128146453</v>
      </c>
      <c r="N87" s="4">
        <v>100</v>
      </c>
      <c r="O87" s="4">
        <f t="shared" si="65"/>
        <v>30.069930069930074</v>
      </c>
      <c r="P87" s="4">
        <f t="shared" si="66"/>
        <v>65.986394557823132</v>
      </c>
      <c r="Q87" s="4">
        <f t="shared" si="67"/>
        <v>34.013605442176868</v>
      </c>
      <c r="R87" s="4">
        <f t="shared" si="68"/>
        <v>69.930069930069934</v>
      </c>
      <c r="S87" s="39">
        <f t="shared" si="69"/>
        <v>-3.9436753722467941</v>
      </c>
      <c r="T87" s="39">
        <f t="shared" si="70"/>
        <v>-3.9436753722468012</v>
      </c>
    </row>
    <row r="88" spans="1:20" ht="15" x14ac:dyDescent="0.25">
      <c r="A88">
        <v>1.4</v>
      </c>
      <c r="B88">
        <v>3.11</v>
      </c>
      <c r="C88" s="20">
        <f t="shared" si="71"/>
        <v>3.5829122645842926E-2</v>
      </c>
      <c r="D88" s="17">
        <f>IF(OR($A88="",$B88=""),"",A88*'MPTO_working_2-way'!$G87)</f>
        <v>1.45016077170418</v>
      </c>
      <c r="E88" s="22">
        <f>IF(OR($A88="",$B88=""),"",B88*'MPTO_working_2-way'!$G87)</f>
        <v>3.2214285714285715</v>
      </c>
      <c r="F88" s="17">
        <f>IF(OR($A88="",$B88=""),"",'MPTO_working_2-way'!D87)</f>
        <v>1.4360158311345645</v>
      </c>
      <c r="G88" s="22">
        <f>IF(OR($A88="",$B88=""),"",'MPTO_working_2-way'!E87)</f>
        <v>3.2934947049924355</v>
      </c>
      <c r="H88" s="17">
        <f>IF(OR($A88="",$B88=""),"",'OddsRatio_working_2-way'!M87)</f>
        <v>1.4354003441841086</v>
      </c>
      <c r="I88" s="17">
        <f>IF(OR($A88="",$B88=""),"",'OddsRatio_working_2-way'!N87)</f>
        <v>3.2967368155711703</v>
      </c>
      <c r="J88" s="17">
        <f>IF('Log_working_2-way'!$D87="","",A88^('Log_working_2-way'!$D87))</f>
        <v>1.4288780421157032</v>
      </c>
      <c r="K88" s="22">
        <f>IF('Log_working_2-way'!$D87="","",B88^('Log_working_2-way'!$D87))</f>
        <v>3.3316651863686726</v>
      </c>
      <c r="L88" s="33">
        <f t="shared" si="51"/>
        <v>0.68957871396895787</v>
      </c>
      <c r="M88" s="33">
        <f t="shared" si="52"/>
        <v>0.31042128603104213</v>
      </c>
      <c r="N88" s="4">
        <v>100</v>
      </c>
      <c r="O88" s="4">
        <f t="shared" si="65"/>
        <v>28.571428571428573</v>
      </c>
      <c r="P88" s="4">
        <f t="shared" si="66"/>
        <v>67.845659163987136</v>
      </c>
      <c r="Q88" s="4">
        <f t="shared" si="67"/>
        <v>32.154340836012864</v>
      </c>
      <c r="R88" s="4">
        <f t="shared" si="68"/>
        <v>71.428571428571431</v>
      </c>
      <c r="S88" s="39">
        <f t="shared" si="69"/>
        <v>-3.5829122645842908</v>
      </c>
      <c r="T88" s="39">
        <f t="shared" si="70"/>
        <v>-3.5829122645842943</v>
      </c>
    </row>
    <row r="89" spans="1:20" ht="15" x14ac:dyDescent="0.25">
      <c r="A89">
        <v>2.02</v>
      </c>
      <c r="B89">
        <v>1.88</v>
      </c>
      <c r="C89" s="20">
        <f t="shared" si="71"/>
        <v>2.6964398567516312E-2</v>
      </c>
      <c r="D89" s="17">
        <f>IF(OR($A89="",$B89=""),"",A89*'MPTO_working_2-way'!$G88)</f>
        <v>2.0744680851063828</v>
      </c>
      <c r="E89" s="22">
        <f>IF(OR($A89="",$B89=""),"",B89*'MPTO_working_2-way'!$G88)</f>
        <v>1.9306930693069306</v>
      </c>
      <c r="F89" s="17">
        <f>IF(OR($A89="",$B89=""),"",'MPTO_working_2-way'!D88)</f>
        <v>2.0765529308836395</v>
      </c>
      <c r="G89" s="22">
        <f>IF(OR($A89="",$B89=""),"",'MPTO_working_2-way'!E88)</f>
        <v>1.9288906948394962</v>
      </c>
      <c r="H89" s="17">
        <f>IF(OR($A89="",$B89=""),"",'OddsRatio_working_2-way'!M88)</f>
        <v>2.0766108438479098</v>
      </c>
      <c r="I89" s="17">
        <f>IF(OR($A89="",$B89=""),"",'OddsRatio_working_2-way'!N88)</f>
        <v>1.9288407280256479</v>
      </c>
      <c r="J89" s="17">
        <f>IF('Log_working_2-way'!$D88="","",A89^('Log_working_2-way'!$D88))</f>
        <v>2.0775563029751076</v>
      </c>
      <c r="K89" s="22">
        <f>IF('Log_working_2-way'!$D88="","",B89^('Log_working_2-way'!$D88))</f>
        <v>1.9280257534933587</v>
      </c>
      <c r="L89" s="33">
        <f t="shared" si="51"/>
        <v>0.48205128205128212</v>
      </c>
      <c r="M89" s="33">
        <f t="shared" si="52"/>
        <v>0.517948717948718</v>
      </c>
      <c r="N89" s="4">
        <v>100</v>
      </c>
      <c r="O89" s="4">
        <f t="shared" si="65"/>
        <v>50.495049504950494</v>
      </c>
      <c r="P89" s="4">
        <f t="shared" si="66"/>
        <v>46.808510638297875</v>
      </c>
      <c r="Q89" s="4">
        <f t="shared" si="67"/>
        <v>53.191489361702125</v>
      </c>
      <c r="R89" s="4">
        <f t="shared" si="68"/>
        <v>49.504950495049506</v>
      </c>
      <c r="S89" s="39">
        <f t="shared" si="69"/>
        <v>-2.6964398567516312</v>
      </c>
      <c r="T89" s="39">
        <f t="shared" si="70"/>
        <v>-2.6964398567516312</v>
      </c>
    </row>
    <row r="90" spans="1:20" ht="15" x14ac:dyDescent="0.25">
      <c r="A90">
        <v>2</v>
      </c>
      <c r="B90">
        <v>1.89</v>
      </c>
      <c r="C90" s="20">
        <f t="shared" si="71"/>
        <v>2.9100529100529293E-2</v>
      </c>
      <c r="D90" s="17">
        <f>IF(OR($A90="",$B90=""),"",A90*'MPTO_working_2-way'!$G89)</f>
        <v>2.0582010582010586</v>
      </c>
      <c r="E90" s="22">
        <f>IF(OR($A90="",$B90=""),"",B90*'MPTO_working_2-way'!$G89)</f>
        <v>1.9450000000000003</v>
      </c>
      <c r="F90" s="17">
        <f>IF(OR($A90="",$B90=""),"",'MPTO_working_2-way'!D89)</f>
        <v>2.0599455040871937</v>
      </c>
      <c r="G90" s="22">
        <f>IF(OR($A90="",$B90=""),"",'MPTO_working_2-way'!E89)</f>
        <v>1.9434447300771212</v>
      </c>
      <c r="H90" s="17">
        <f>IF(OR($A90="",$B90=""),"",'OddsRatio_working_2-way'!M89)</f>
        <v>2.0599978800063603</v>
      </c>
      <c r="I90" s="17">
        <f>IF(OR($A90="",$B90=""),"",'OddsRatio_working_2-way'!N89)</f>
        <v>1.9433981132056606</v>
      </c>
      <c r="J90" s="17">
        <f>IF('Log_working_2-way'!$D89="","",A90^('Log_working_2-way'!$D89))</f>
        <v>2.0607901501181232</v>
      </c>
      <c r="K90" s="22">
        <f>IF('Log_working_2-way'!$D89="","",B90^('Log_working_2-way'!$D89))</f>
        <v>1.9426935194379702</v>
      </c>
      <c r="L90" s="33">
        <f t="shared" si="51"/>
        <v>0.48586118251928012</v>
      </c>
      <c r="M90" s="33">
        <f t="shared" si="52"/>
        <v>0.51413881748071977</v>
      </c>
      <c r="N90" s="4">
        <v>100</v>
      </c>
      <c r="O90" s="4">
        <f t="shared" si="65"/>
        <v>50</v>
      </c>
      <c r="P90" s="4">
        <f t="shared" si="66"/>
        <v>47.089947089947096</v>
      </c>
      <c r="Q90" s="4">
        <f t="shared" si="67"/>
        <v>52.910052910052919</v>
      </c>
      <c r="R90" s="4">
        <f t="shared" si="68"/>
        <v>50</v>
      </c>
      <c r="S90" s="39">
        <f t="shared" si="69"/>
        <v>-2.9100529100529187</v>
      </c>
      <c r="T90" s="39">
        <f t="shared" si="70"/>
        <v>-2.9100529100529045</v>
      </c>
    </row>
    <row r="91" spans="1:20" ht="15" x14ac:dyDescent="0.25">
      <c r="A91">
        <v>1.83</v>
      </c>
      <c r="B91">
        <v>2.0499999999999998</v>
      </c>
      <c r="C91" s="20">
        <f t="shared" si="71"/>
        <v>3.4252965480474407E-2</v>
      </c>
      <c r="D91" s="17">
        <f>IF(OR($A91="",$B91=""),"",A91*'MPTO_working_2-way'!$G90)</f>
        <v>1.8926829268292682</v>
      </c>
      <c r="E91" s="22">
        <f>IF(OR($A91="",$B91=""),"",B91*'MPTO_working_2-way'!$G90)</f>
        <v>2.1202185792349724</v>
      </c>
      <c r="F91" s="17">
        <f>IF(OR($A91="",$B91=""),"",'MPTO_working_2-way'!D90)</f>
        <v>1.8892106257081707</v>
      </c>
      <c r="G91" s="22">
        <f>IF(OR($A91="",$B91=""),"",'MPTO_working_2-way'!E90)</f>
        <v>2.1245929491717397</v>
      </c>
      <c r="H91" s="17">
        <f>IF(OR($A91="",$B91=""),"",'OddsRatio_working_2-way'!M90)</f>
        <v>1.8890872794479689</v>
      </c>
      <c r="I91" s="17">
        <f>IF(OR($A91="",$B91=""),"",'OddsRatio_working_2-way'!N90)</f>
        <v>2.1247489679763456</v>
      </c>
      <c r="J91" s="17">
        <f>IF('Log_working_2-way'!$D90="","",A91^('Log_working_2-way'!$D90))</f>
        <v>1.8875091450726849</v>
      </c>
      <c r="K91" s="22">
        <f>IF('Log_working_2-way'!$D90="","",B91^('Log_working_2-way'!$D90))</f>
        <v>2.1267489530128172</v>
      </c>
      <c r="L91" s="33">
        <f t="shared" si="51"/>
        <v>0.52835051546391754</v>
      </c>
      <c r="M91" s="33">
        <f t="shared" si="52"/>
        <v>0.47164948453608252</v>
      </c>
      <c r="N91" s="4">
        <v>100</v>
      </c>
      <c r="O91" s="4">
        <f t="shared" si="65"/>
        <v>45.355191256830594</v>
      </c>
      <c r="P91" s="4">
        <f t="shared" si="66"/>
        <v>51.219512195121943</v>
      </c>
      <c r="Q91" s="4">
        <f t="shared" si="67"/>
        <v>48.780487804878057</v>
      </c>
      <c r="R91" s="4">
        <f t="shared" si="68"/>
        <v>54.644808743169392</v>
      </c>
      <c r="S91" s="39">
        <f t="shared" si="69"/>
        <v>-3.4252965480474629</v>
      </c>
      <c r="T91" s="39">
        <f t="shared" si="70"/>
        <v>-3.4252965480474487</v>
      </c>
    </row>
    <row r="92" spans="1:20" ht="15" x14ac:dyDescent="0.25">
      <c r="A92">
        <v>2.13</v>
      </c>
      <c r="B92">
        <v>1.77</v>
      </c>
      <c r="C92" s="20">
        <f t="shared" si="71"/>
        <v>3.4455319487546765E-2</v>
      </c>
      <c r="D92" s="17">
        <f>IF(OR($A92="",$B92=""),"",A92*'MPTO_working_2-way'!$G91)</f>
        <v>2.2033898305084745</v>
      </c>
      <c r="E92" s="22">
        <f>IF(OR($A92="",$B92=""),"",B92*'MPTO_working_2-way'!$G91)</f>
        <v>1.8309859154929577</v>
      </c>
      <c r="F92" s="17">
        <f>IF(OR($A92="",$B92=""),"",'MPTO_working_2-way'!D91)</f>
        <v>2.2111375032990233</v>
      </c>
      <c r="G92" s="22">
        <f>IF(OR($A92="",$B92=""),"",'MPTO_working_2-way'!E91)</f>
        <v>1.8256700806275876</v>
      </c>
      <c r="H92" s="17">
        <f>IF(OR($A92="",$B92=""),"",'OddsRatio_working_2-way'!M91)</f>
        <v>2.2114175446692466</v>
      </c>
      <c r="I92" s="17">
        <f>IF(OR($A92="",$B92=""),"",'OddsRatio_working_2-way'!N91)</f>
        <v>1.8254792118542653</v>
      </c>
      <c r="J92" s="17">
        <f>IF('Log_working_2-way'!$D91="","",A92^('Log_working_2-way'!$D91))</f>
        <v>2.2149715784230573</v>
      </c>
      <c r="K92" s="22">
        <f>IF('Log_working_2-way'!$D91="","",B92^('Log_working_2-way'!$D91))</f>
        <v>1.8230645208160881</v>
      </c>
      <c r="L92" s="33">
        <f t="shared" ref="L92:L155" si="72">(1/D92)</f>
        <v>0.45384615384615384</v>
      </c>
      <c r="M92" s="33">
        <f t="shared" ref="M92:M155" si="73">(1/E92)</f>
        <v>0.5461538461538461</v>
      </c>
      <c r="N92" s="4">
        <v>100</v>
      </c>
      <c r="O92" s="4">
        <f t="shared" si="65"/>
        <v>53.051643192488264</v>
      </c>
      <c r="P92" s="4">
        <f t="shared" si="66"/>
        <v>43.502824858757066</v>
      </c>
      <c r="Q92" s="4">
        <f t="shared" si="67"/>
        <v>56.497175141242941</v>
      </c>
      <c r="R92" s="4">
        <f t="shared" si="68"/>
        <v>46.948356807511736</v>
      </c>
      <c r="S92" s="39">
        <f t="shared" si="69"/>
        <v>-3.4455319487546774</v>
      </c>
      <c r="T92" s="39">
        <f t="shared" si="70"/>
        <v>-3.4455319487546703</v>
      </c>
    </row>
    <row r="93" spans="1:20" ht="15" x14ac:dyDescent="0.25">
      <c r="A93">
        <v>1.96</v>
      </c>
      <c r="B93">
        <v>1.93</v>
      </c>
      <c r="C93" s="20">
        <f t="shared" si="71"/>
        <v>2.8338796658559762E-2</v>
      </c>
      <c r="D93" s="17">
        <f>IF(OR($A93="",$B93=""),"",A93*'MPTO_working_2-way'!$G92)</f>
        <v>2.0155440414507773</v>
      </c>
      <c r="E93" s="22">
        <f>IF(OR($A93="",$B93=""),"",B93*'MPTO_working_2-way'!$G92)</f>
        <v>1.9846938775510203</v>
      </c>
      <c r="F93" s="17">
        <f>IF(OR($A93="",$B93=""),"",'MPTO_working_2-way'!D92)</f>
        <v>2.0159880622468553</v>
      </c>
      <c r="G93" s="22">
        <f>IF(OR($A93="",$B93=""),"",'MPTO_working_2-way'!E92)</f>
        <v>1.9842635333613092</v>
      </c>
      <c r="H93" s="17">
        <f>IF(OR($A93="",$B93=""),"",'OddsRatio_working_2-way'!M92)</f>
        <v>2.0160010160015238</v>
      </c>
      <c r="I93" s="17">
        <f>IF(OR($A93="",$B93=""),"",'OddsRatio_working_2-way'!N92)</f>
        <v>1.9842509842514759</v>
      </c>
      <c r="J93" s="17">
        <f>IF('Log_working_2-way'!$D92="","",A93^('Log_working_2-way'!$D92))</f>
        <v>2.0162023284286739</v>
      </c>
      <c r="K93" s="22">
        <f>IF('Log_working_2-way'!$D92="","",B93^('Log_working_2-way'!$D92))</f>
        <v>1.9840560014719333</v>
      </c>
      <c r="L93" s="33">
        <f t="shared" si="72"/>
        <v>0.49614395886889456</v>
      </c>
      <c r="M93" s="33">
        <f t="shared" si="73"/>
        <v>0.50385604113110538</v>
      </c>
      <c r="N93" s="4">
        <v>100</v>
      </c>
      <c r="O93" s="4">
        <f t="shared" si="65"/>
        <v>48.979591836734699</v>
      </c>
      <c r="P93" s="4">
        <f t="shared" si="66"/>
        <v>48.186528497409334</v>
      </c>
      <c r="Q93" s="4">
        <f t="shared" si="67"/>
        <v>51.81347150259068</v>
      </c>
      <c r="R93" s="4">
        <f t="shared" si="68"/>
        <v>51.020408163265309</v>
      </c>
      <c r="S93" s="39">
        <f t="shared" si="69"/>
        <v>-2.8338796658559815</v>
      </c>
      <c r="T93" s="39">
        <f t="shared" si="70"/>
        <v>-2.8338796658559744</v>
      </c>
    </row>
    <row r="94" spans="1:20" ht="15" x14ac:dyDescent="0.25">
      <c r="A94">
        <v>2.0499999999999998</v>
      </c>
      <c r="B94">
        <v>1.85</v>
      </c>
      <c r="C94" s="20">
        <f t="shared" si="71"/>
        <v>2.8345418589321048E-2</v>
      </c>
      <c r="D94" s="17">
        <f>IF(OR($A94="",$B94=""),"",A94*'MPTO_working_2-way'!$G93)</f>
        <v>2.1081081081081079</v>
      </c>
      <c r="E94" s="22">
        <f>IF(OR($A94="",$B94=""),"",B94*'MPTO_working_2-way'!$G93)</f>
        <v>1.902439024390244</v>
      </c>
      <c r="F94" s="17">
        <f>IF(OR($A94="",$B94=""),"",'MPTO_working_2-way'!D93)</f>
        <v>2.1113430758524703</v>
      </c>
      <c r="G94" s="22">
        <f>IF(OR($A94="",$B94=""),"",'MPTO_working_2-way'!E93)</f>
        <v>1.8998121477770822</v>
      </c>
      <c r="H94" s="17">
        <f>IF(OR($A94="",$B94=""),"",'OddsRatio_working_2-way'!M93)</f>
        <v>2.1114378604524222</v>
      </c>
      <c r="I94" s="17">
        <f>IF(OR($A94="",$B94=""),"",'OddsRatio_working_2-way'!N93)</f>
        <v>1.8997354108424378</v>
      </c>
      <c r="J94" s="17">
        <f>IF('Log_working_2-way'!$D93="","",A94^('Log_working_2-way'!$D93))</f>
        <v>2.1129081281913611</v>
      </c>
      <c r="K94" s="22">
        <f>IF('Log_working_2-way'!$D93="","",B94^('Log_working_2-way'!$D93))</f>
        <v>1.8985467665018629</v>
      </c>
      <c r="L94" s="33">
        <f t="shared" si="72"/>
        <v>0.47435897435897439</v>
      </c>
      <c r="M94" s="33">
        <f t="shared" si="73"/>
        <v>0.52564102564102555</v>
      </c>
      <c r="N94" s="4">
        <v>100</v>
      </c>
      <c r="O94" s="4">
        <f t="shared" si="65"/>
        <v>51.219512195121943</v>
      </c>
      <c r="P94" s="4">
        <f t="shared" si="66"/>
        <v>45.945945945945937</v>
      </c>
      <c r="Q94" s="4">
        <f t="shared" si="67"/>
        <v>54.054054054054049</v>
      </c>
      <c r="R94" s="4">
        <f t="shared" si="68"/>
        <v>48.780487804878057</v>
      </c>
      <c r="S94" s="39">
        <f t="shared" si="69"/>
        <v>-2.8345418589321056</v>
      </c>
      <c r="T94" s="39">
        <f t="shared" si="70"/>
        <v>-2.8345418589321199</v>
      </c>
    </row>
    <row r="95" spans="1:20" ht="15" x14ac:dyDescent="0.25">
      <c r="A95">
        <v>1.6</v>
      </c>
      <c r="B95">
        <v>2.44</v>
      </c>
      <c r="C95" s="20">
        <f t="shared" si="71"/>
        <v>3.4836065573770503E-2</v>
      </c>
      <c r="D95" s="17">
        <f>IF(OR($A95="",$B95=""),"",A95*'MPTO_working_2-way'!$G94)</f>
        <v>1.6557377049180328</v>
      </c>
      <c r="E95" s="22">
        <f>IF(OR($A95="",$B95=""),"",B95*'MPTO_working_2-way'!$G94)</f>
        <v>2.5249999999999999</v>
      </c>
      <c r="F95" s="17">
        <f>IF(OR($A95="",$B95=""),"",'MPTO_working_2-way'!D94)</f>
        <v>1.6458684654300169</v>
      </c>
      <c r="G95" s="22">
        <f>IF(OR($A95="",$B95=""),"",'MPTO_working_2-way'!E94)</f>
        <v>2.548302872062663</v>
      </c>
      <c r="H95" s="17">
        <f>IF(OR($A95="",$B95=""),"",'OddsRatio_working_2-way'!M94)</f>
        <v>1.6454972243679031</v>
      </c>
      <c r="I95" s="17">
        <f>IF(OR($A95="",$B95=""),"",'OddsRatio_working_2-way'!N94)</f>
        <v>2.5491933384829668</v>
      </c>
      <c r="J95" s="17">
        <f>IF('Log_working_2-way'!$D94="","",A95^('Log_working_2-way'!$D94))</f>
        <v>1.6410065291696188</v>
      </c>
      <c r="K95" s="22">
        <f>IF('Log_working_2-way'!$D94="","",B95^('Log_working_2-way'!$D94))</f>
        <v>2.5600465119993632</v>
      </c>
      <c r="L95" s="33">
        <f t="shared" si="72"/>
        <v>0.60396039603960394</v>
      </c>
      <c r="M95" s="33">
        <f t="shared" si="73"/>
        <v>0.39603960396039606</v>
      </c>
      <c r="N95" s="4">
        <v>100</v>
      </c>
      <c r="O95" s="4">
        <f t="shared" si="65"/>
        <v>37.5</v>
      </c>
      <c r="P95" s="4">
        <f t="shared" si="66"/>
        <v>59.016393442622956</v>
      </c>
      <c r="Q95" s="4">
        <f t="shared" si="67"/>
        <v>40.983606557377051</v>
      </c>
      <c r="R95" s="4">
        <f t="shared" si="68"/>
        <v>62.5</v>
      </c>
      <c r="S95" s="39">
        <f t="shared" si="69"/>
        <v>-3.4836065573770512</v>
      </c>
      <c r="T95" s="39">
        <f t="shared" si="70"/>
        <v>-3.4836065573770441</v>
      </c>
    </row>
    <row r="96" spans="1:20" ht="15" x14ac:dyDescent="0.25">
      <c r="A96">
        <v>1.63</v>
      </c>
      <c r="B96">
        <v>2.37</v>
      </c>
      <c r="C96" s="20">
        <f t="shared" si="71"/>
        <v>3.5437860785379582E-2</v>
      </c>
      <c r="D96" s="17">
        <f>IF(OR($A96="",$B96=""),"",A96*'MPTO_working_2-way'!$G95)</f>
        <v>1.6877637130801686</v>
      </c>
      <c r="E96" s="22">
        <f>IF(OR($A96="",$B96=""),"",B96*'MPTO_working_2-way'!$G95)</f>
        <v>2.4539877300613497</v>
      </c>
      <c r="F96" s="17">
        <f>IF(OR($A96="",$B96=""),"",'MPTO_working_2-way'!D95)</f>
        <v>1.6784775477395666</v>
      </c>
      <c r="G96" s="22">
        <f>IF(OR($A96="",$B96=""),"",'MPTO_working_2-way'!E95)</f>
        <v>2.4738881239793793</v>
      </c>
      <c r="H96" s="17">
        <f>IF(OR($A96="",$B96=""),"",'OddsRatio_working_2-way'!M95)</f>
        <v>1.6781253679066579</v>
      </c>
      <c r="I96" s="17">
        <f>IF(OR($A96="",$B96=""),"",'OddsRatio_working_2-way'!N95)</f>
        <v>2.4746535778287639</v>
      </c>
      <c r="J96" s="17">
        <f>IF('Log_working_2-way'!$D95="","",A96^('Log_working_2-way'!$D95))</f>
        <v>1.6739015902867895</v>
      </c>
      <c r="K96" s="22">
        <f>IF('Log_working_2-way'!$D95="","",B96^('Log_working_2-way'!$D95))</f>
        <v>2.4838961866439853</v>
      </c>
      <c r="L96" s="33">
        <f t="shared" si="72"/>
        <v>0.59250000000000003</v>
      </c>
      <c r="M96" s="33">
        <f t="shared" si="73"/>
        <v>0.40749999999999997</v>
      </c>
      <c r="N96" s="4">
        <v>100</v>
      </c>
      <c r="O96" s="4">
        <f t="shared" si="65"/>
        <v>38.650306748466257</v>
      </c>
      <c r="P96" s="4">
        <f t="shared" si="66"/>
        <v>57.805907172995774</v>
      </c>
      <c r="Q96" s="4">
        <f t="shared" si="67"/>
        <v>42.194092827004212</v>
      </c>
      <c r="R96" s="4">
        <f t="shared" si="68"/>
        <v>61.349693251533743</v>
      </c>
      <c r="S96" s="39">
        <f t="shared" si="69"/>
        <v>-3.5437860785379556</v>
      </c>
      <c r="T96" s="39">
        <f t="shared" si="70"/>
        <v>-3.5437860785379698</v>
      </c>
    </row>
    <row r="97" spans="1:20" ht="15" x14ac:dyDescent="0.25">
      <c r="A97">
        <v>2.04</v>
      </c>
      <c r="B97">
        <v>1.83</v>
      </c>
      <c r="C97" s="20">
        <f t="shared" si="71"/>
        <v>3.6644165863066513E-2</v>
      </c>
      <c r="D97" s="17">
        <f>IF(OR($A97="",$B97=""),"",A97*'MPTO_working_2-way'!$G96)</f>
        <v>2.1147540983606556</v>
      </c>
      <c r="E97" s="22">
        <f>IF(OR($A97="",$B97=""),"",B97*'MPTO_working_2-way'!$G96)</f>
        <v>1.8970588235294117</v>
      </c>
      <c r="F97" s="17">
        <f>IF(OR($A97="",$B97=""),"",'MPTO_working_2-way'!D96)</f>
        <v>2.119209809264305</v>
      </c>
      <c r="G97" s="22">
        <f>IF(OR($A97="",$B97=""),"",'MPTO_working_2-way'!E96)</f>
        <v>1.8934875228241022</v>
      </c>
      <c r="H97" s="17">
        <f>IF(OR($A97="",$B97=""),"",'OddsRatio_working_2-way'!M96)</f>
        <v>2.1193802071650061</v>
      </c>
      <c r="I97" s="17">
        <f>IF(OR($A97="",$B97=""),"",'OddsRatio_working_2-way'!N96)</f>
        <v>1.8933515114874566</v>
      </c>
      <c r="J97" s="17">
        <f>IF('Log_working_2-way'!$D96="","",A97^('Log_working_2-way'!$D96))</f>
        <v>2.1214216172135263</v>
      </c>
      <c r="K97" s="22">
        <f>IF('Log_working_2-way'!$D96="","",B97^('Log_working_2-way'!$D96))</f>
        <v>1.8917252749993179</v>
      </c>
      <c r="L97" s="33">
        <f t="shared" si="72"/>
        <v>0.47286821705426357</v>
      </c>
      <c r="M97" s="33">
        <f t="shared" si="73"/>
        <v>0.52713178294573648</v>
      </c>
      <c r="N97" s="4">
        <v>100</v>
      </c>
      <c r="O97" s="4">
        <f t="shared" si="65"/>
        <v>50.980392156862742</v>
      </c>
      <c r="P97" s="4">
        <f t="shared" si="66"/>
        <v>45.355191256830594</v>
      </c>
      <c r="Q97" s="4">
        <f t="shared" si="67"/>
        <v>54.644808743169392</v>
      </c>
      <c r="R97" s="4">
        <f t="shared" si="68"/>
        <v>49.019607843137251</v>
      </c>
      <c r="S97" s="39">
        <f t="shared" si="69"/>
        <v>-3.6644165863066505</v>
      </c>
      <c r="T97" s="39">
        <f t="shared" si="70"/>
        <v>-3.6644165863066576</v>
      </c>
    </row>
    <row r="98" spans="1:20" ht="15" x14ac:dyDescent="0.25">
      <c r="A98">
        <v>1.94</v>
      </c>
      <c r="B98">
        <v>1.91</v>
      </c>
      <c r="C98" s="20">
        <f t="shared" si="71"/>
        <v>3.9024126949857019E-2</v>
      </c>
      <c r="D98" s="17">
        <f>IF(OR($A98="",$B98=""),"",A98*'MPTO_working_2-way'!$G97)</f>
        <v>2.0157068062827226</v>
      </c>
      <c r="E98" s="22">
        <f>IF(OR($A98="",$B98=""),"",B98*'MPTO_working_2-way'!$G97)</f>
        <v>1.9845360824742269</v>
      </c>
      <c r="F98" s="17">
        <f>IF(OR($A98="",$B98=""),"",'MPTO_working_2-way'!D97)</f>
        <v>2.0163247537682976</v>
      </c>
      <c r="G98" s="22">
        <f>IF(OR($A98="",$B98=""),"",'MPTO_working_2-way'!E97)</f>
        <v>1.98393746319002</v>
      </c>
      <c r="H98" s="17">
        <f>IF(OR($A98="",$B98=""),"",'OddsRatio_working_2-way'!M97)</f>
        <v>2.0163498575623611</v>
      </c>
      <c r="I98" s="17">
        <f>IF(OR($A98="",$B98=""),"",'OddsRatio_working_2-way'!N97)</f>
        <v>1.9839131599805839</v>
      </c>
      <c r="J98" s="17">
        <f>IF('Log_working_2-way'!$D97="","",A98^('Log_working_2-way'!$D97))</f>
        <v>2.0166326309725022</v>
      </c>
      <c r="K98" s="22">
        <f>IF('Log_working_2-way'!$D97="","",B98^('Log_working_2-way'!$D97))</f>
        <v>1.9836394873960235</v>
      </c>
      <c r="L98" s="33">
        <f t="shared" si="72"/>
        <v>0.4961038961038961</v>
      </c>
      <c r="M98" s="33">
        <f t="shared" si="73"/>
        <v>0.50389610389610384</v>
      </c>
      <c r="N98" s="4">
        <v>100</v>
      </c>
      <c r="O98" s="4">
        <f t="shared" si="65"/>
        <v>48.453608247422686</v>
      </c>
      <c r="P98" s="4">
        <f t="shared" si="66"/>
        <v>47.643979057591622</v>
      </c>
      <c r="Q98" s="4">
        <f t="shared" si="67"/>
        <v>52.356020942408378</v>
      </c>
      <c r="R98" s="4">
        <f t="shared" si="68"/>
        <v>51.546391752577328</v>
      </c>
      <c r="S98" s="39">
        <f t="shared" si="69"/>
        <v>-3.9024126949856921</v>
      </c>
      <c r="T98" s="39">
        <f t="shared" si="70"/>
        <v>-3.9024126949857063</v>
      </c>
    </row>
    <row r="99" spans="1:20" ht="15" x14ac:dyDescent="0.25">
      <c r="A99">
        <v>1.78</v>
      </c>
      <c r="B99">
        <v>2.06</v>
      </c>
      <c r="C99" s="20">
        <f t="shared" si="71"/>
        <v>4.7234646012872306E-2</v>
      </c>
      <c r="D99" s="17">
        <f>IF(OR($A99="",$B99=""),"",A99*'MPTO_working_2-way'!$G98)</f>
        <v>1.8640776699029127</v>
      </c>
      <c r="E99" s="22">
        <f>IF(OR($A99="",$B99=""),"",B99*'MPTO_working_2-way'!$G98)</f>
        <v>2.1573033707865168</v>
      </c>
      <c r="F99" s="17">
        <f>IF(OR($A99="",$B99=""),"",'MPTO_working_2-way'!D98)</f>
        <v>1.8581129015911626</v>
      </c>
      <c r="G99" s="22">
        <f>IF(OR($A99="",$B99=""),"",'MPTO_working_2-way'!E98)</f>
        <v>2.165347820951931</v>
      </c>
      <c r="H99" s="17">
        <f>IF(OR($A99="",$B99=""),"",'OddsRatio_working_2-way'!M98)</f>
        <v>1.8578164469184384</v>
      </c>
      <c r="I99" s="17">
        <f>IF(OR($A99="",$B99=""),"",'OddsRatio_working_2-way'!N98)</f>
        <v>2.1657505560686463</v>
      </c>
      <c r="J99" s="17">
        <f>IF('Log_working_2-way'!$D98="","",A99^('Log_working_2-way'!$D98))</f>
        <v>1.855080049537273</v>
      </c>
      <c r="K99" s="22">
        <f>IF('Log_working_2-way'!$D98="","",B99^('Log_working_2-way'!$D98))</f>
        <v>2.169481150379414</v>
      </c>
      <c r="L99" s="33">
        <f t="shared" si="72"/>
        <v>0.53645833333333337</v>
      </c>
      <c r="M99" s="33">
        <f t="shared" si="73"/>
        <v>0.46354166666666669</v>
      </c>
      <c r="N99" s="4">
        <v>100</v>
      </c>
      <c r="O99" s="4">
        <f t="shared" si="65"/>
        <v>43.820224719101127</v>
      </c>
      <c r="P99" s="4">
        <f t="shared" si="66"/>
        <v>51.456310679611654</v>
      </c>
      <c r="Q99" s="4">
        <f t="shared" si="67"/>
        <v>48.543689320388353</v>
      </c>
      <c r="R99" s="4">
        <f t="shared" si="68"/>
        <v>56.17977528089888</v>
      </c>
      <c r="S99" s="39">
        <f t="shared" si="69"/>
        <v>-4.7234646012872261</v>
      </c>
      <c r="T99" s="39">
        <f t="shared" si="70"/>
        <v>-4.7234646012872261</v>
      </c>
    </row>
    <row r="100" spans="1:20" ht="15" x14ac:dyDescent="0.25">
      <c r="A100">
        <v>1.9</v>
      </c>
      <c r="B100">
        <v>1.95</v>
      </c>
      <c r="C100" s="20">
        <f t="shared" si="71"/>
        <v>3.9136302294197067E-2</v>
      </c>
      <c r="D100" s="17">
        <f>IF(OR($A100="",$B100=""),"",A100*'MPTO_working_2-way'!$G99)</f>
        <v>1.9743589743589742</v>
      </c>
      <c r="E100" s="22">
        <f>IF(OR($A100="",$B100=""),"",B100*'MPTO_working_2-way'!$G99)</f>
        <v>2.0263157894736841</v>
      </c>
      <c r="F100" s="17">
        <f>IF(OR($A100="",$B100=""),"",'MPTO_working_2-way'!D99)</f>
        <v>1.9733688415446073</v>
      </c>
      <c r="G100" s="22">
        <f>IF(OR($A100="",$B100=""),"",'MPTO_working_2-way'!E99)</f>
        <v>2.027359781121751</v>
      </c>
      <c r="H100" s="17">
        <f>IF(OR($A100="",$B100=""),"",'OddsRatio_working_2-way'!M99)</f>
        <v>1.9733285267845753</v>
      </c>
      <c r="I100" s="17">
        <f>IF(OR($A100="",$B100=""),"",'OddsRatio_working_2-way'!N99)</f>
        <v>2.0274023338281628</v>
      </c>
      <c r="J100" s="17">
        <f>IF('Log_working_2-way'!$D99="","",A100^('Log_working_2-way'!$D99))</f>
        <v>1.9728759519930477</v>
      </c>
      <c r="K100" s="22">
        <f>IF('Log_working_2-way'!$D99="","",B100^('Log_working_2-way'!$D99))</f>
        <v>2.02788027389437</v>
      </c>
      <c r="L100" s="33">
        <f t="shared" si="72"/>
        <v>0.50649350649350655</v>
      </c>
      <c r="M100" s="33">
        <f t="shared" si="73"/>
        <v>0.49350649350649356</v>
      </c>
      <c r="N100" s="4">
        <v>100</v>
      </c>
      <c r="O100" s="4">
        <f t="shared" si="65"/>
        <v>47.368421052631575</v>
      </c>
      <c r="P100" s="4">
        <f t="shared" si="66"/>
        <v>48.717948717948723</v>
      </c>
      <c r="Q100" s="4">
        <f t="shared" si="67"/>
        <v>51.282051282051292</v>
      </c>
      <c r="R100" s="4">
        <f t="shared" si="68"/>
        <v>52.631578947368418</v>
      </c>
      <c r="S100" s="39">
        <f t="shared" si="69"/>
        <v>-3.9136302294197165</v>
      </c>
      <c r="T100" s="39">
        <f t="shared" si="70"/>
        <v>-3.9136302294196952</v>
      </c>
    </row>
    <row r="101" spans="1:20" ht="15" x14ac:dyDescent="0.25">
      <c r="A101">
        <v>1.58</v>
      </c>
      <c r="B101">
        <v>2.37</v>
      </c>
      <c r="C101" s="20">
        <f t="shared" si="71"/>
        <v>5.4852320675105481E-2</v>
      </c>
      <c r="D101" s="17">
        <f>IF(OR($A101="",$B101=""),"",A101*'MPTO_working_2-way'!$G100)</f>
        <v>1.6666666666666667</v>
      </c>
      <c r="E101" s="22">
        <f>IF(OR($A101="",$B101=""),"",B101*'MPTO_working_2-way'!$G100)</f>
        <v>2.5</v>
      </c>
      <c r="F101" s="17">
        <f>IF(OR($A101="",$B101=""),"",'MPTO_working_2-way'!D100)</f>
        <v>1.6515679442508711</v>
      </c>
      <c r="G101" s="22">
        <f>IF(OR($A101="",$B101=""),"",'MPTO_working_2-way'!E100)</f>
        <v>2.53475935828877</v>
      </c>
      <c r="H101" s="17">
        <f>IF(OR($A101="",$B101=""),"",'OddsRatio_working_2-way'!M100)</f>
        <v>1.6506594072428187</v>
      </c>
      <c r="I101" s="17">
        <f>IF(OR($A101="",$B101=""),"",'OddsRatio_working_2-way'!N100)</f>
        <v>2.5369023929701071</v>
      </c>
      <c r="J101" s="17">
        <f>IF('Log_working_2-way'!$D100="","",A101^('Log_working_2-way'!$D100))</f>
        <v>1.6437105855935166</v>
      </c>
      <c r="K101" s="22">
        <f>IF('Log_working_2-way'!$D100="","",B101^('Log_working_2-way'!$D100))</f>
        <v>2.5534931728270789</v>
      </c>
      <c r="L101" s="33">
        <f t="shared" si="72"/>
        <v>0.6</v>
      </c>
      <c r="M101" s="33">
        <f t="shared" si="73"/>
        <v>0.4</v>
      </c>
      <c r="N101" s="4">
        <v>100</v>
      </c>
      <c r="O101" s="4">
        <f t="shared" si="65"/>
        <v>36.708860759493668</v>
      </c>
      <c r="P101" s="4">
        <f t="shared" si="66"/>
        <v>57.805907172995774</v>
      </c>
      <c r="Q101" s="4">
        <f t="shared" si="67"/>
        <v>42.194092827004212</v>
      </c>
      <c r="R101" s="4">
        <f t="shared" si="68"/>
        <v>63.291139240506325</v>
      </c>
      <c r="S101" s="39">
        <f t="shared" si="69"/>
        <v>-5.4852320675105446</v>
      </c>
      <c r="T101" s="39">
        <f t="shared" si="70"/>
        <v>-5.4852320675105517</v>
      </c>
    </row>
    <row r="102" spans="1:20" ht="15" x14ac:dyDescent="0.25">
      <c r="A102">
        <v>1.67</v>
      </c>
      <c r="B102">
        <v>2.2000000000000002</v>
      </c>
      <c r="C102" s="20">
        <f t="shared" si="71"/>
        <v>5.3347849755035481E-2</v>
      </c>
      <c r="D102" s="17">
        <f>IF(OR($A102="",$B102=""),"",A102*'MPTO_working_2-way'!$G101)</f>
        <v>1.7590909090909093</v>
      </c>
      <c r="E102" s="22">
        <f>IF(OR($A102="",$B102=""),"",B102*'MPTO_working_2-way'!$G101)</f>
        <v>2.3173652694610785</v>
      </c>
      <c r="F102" s="17">
        <f>IF(OR($A102="",$B102=""),"",'MPTO_working_2-way'!D101)</f>
        <v>1.7478591817316842</v>
      </c>
      <c r="G102" s="22">
        <f>IF(OR($A102="",$B102=""),"",'MPTO_working_2-way'!E101)</f>
        <v>2.3371501272264634</v>
      </c>
      <c r="H102" s="17">
        <f>IF(OR($A102="",$B102=""),"",'OddsRatio_working_2-way'!M101)</f>
        <v>1.7472170590486633</v>
      </c>
      <c r="I102" s="17">
        <f>IF(OR($A102="",$B102=""),"",'OddsRatio_working_2-way'!N101)</f>
        <v>2.3382992102364124</v>
      </c>
      <c r="J102" s="17">
        <f>IF('Log_working_2-way'!$D101="","",A102^('Log_working_2-way'!$D101))</f>
        <v>1.7420513399942872</v>
      </c>
      <c r="K102" s="22">
        <f>IF('Log_working_2-way'!$D101="","",B102^('Log_working_2-way'!$D101))</f>
        <v>2.3476156515067124</v>
      </c>
      <c r="L102" s="33">
        <f t="shared" si="72"/>
        <v>0.5684754521963824</v>
      </c>
      <c r="M102" s="33">
        <f t="shared" si="73"/>
        <v>0.43152454780361743</v>
      </c>
      <c r="N102" s="4">
        <v>100</v>
      </c>
      <c r="O102" s="4">
        <f t="shared" si="65"/>
        <v>40.119760479041922</v>
      </c>
      <c r="P102" s="4">
        <f t="shared" si="66"/>
        <v>54.545454545454554</v>
      </c>
      <c r="Q102" s="4">
        <f t="shared" si="67"/>
        <v>45.454545454545453</v>
      </c>
      <c r="R102" s="4">
        <f t="shared" si="68"/>
        <v>59.880239520958092</v>
      </c>
      <c r="S102" s="39">
        <f t="shared" si="69"/>
        <v>-5.3347849755035313</v>
      </c>
      <c r="T102" s="39">
        <f t="shared" si="70"/>
        <v>-5.3347849755035384</v>
      </c>
    </row>
    <row r="103" spans="1:20" ht="15" x14ac:dyDescent="0.25">
      <c r="A103">
        <v>1.82</v>
      </c>
      <c r="B103">
        <v>2.0099999999999998</v>
      </c>
      <c r="C103" s="20">
        <f t="shared" si="71"/>
        <v>4.6962987261494726E-2</v>
      </c>
      <c r="D103" s="17">
        <f>IF(OR($A103="",$B103=""),"",A103*'MPTO_working_2-way'!$G102)</f>
        <v>1.9054726368159205</v>
      </c>
      <c r="E103" s="22">
        <f>IF(OR($A103="",$B103=""),"",B103*'MPTO_working_2-way'!$G102)</f>
        <v>2.104395604395604</v>
      </c>
      <c r="F103" s="17">
        <f>IF(OR($A103="",$B103=""),"",'MPTO_working_2-way'!D102)</f>
        <v>1.9012525336520971</v>
      </c>
      <c r="G103" s="22">
        <f>IF(OR($A103="",$B103=""),"",'MPTO_working_2-way'!E102)</f>
        <v>2.1095669223228186</v>
      </c>
      <c r="H103" s="17">
        <f>IF(OR($A103="",$B103=""),"",'OddsRatio_working_2-way'!M102)</f>
        <v>1.9010444984121553</v>
      </c>
      <c r="I103" s="17">
        <f>IF(OR($A103="",$B103=""),"",'OddsRatio_working_2-way'!N102)</f>
        <v>2.109823101702776</v>
      </c>
      <c r="J103" s="17">
        <f>IF('Log_working_2-way'!$D102="","",A103^('Log_working_2-way'!$D102))</f>
        <v>1.8991069004823022</v>
      </c>
      <c r="K103" s="22">
        <f>IF('Log_working_2-way'!$D102="","",B103^('Log_working_2-way'!$D102))</f>
        <v>2.112214798332626</v>
      </c>
      <c r="L103" s="33">
        <f t="shared" si="72"/>
        <v>0.52480417754569186</v>
      </c>
      <c r="M103" s="33">
        <f t="shared" si="73"/>
        <v>0.47519582245430819</v>
      </c>
      <c r="N103" s="4">
        <v>100</v>
      </c>
      <c r="O103" s="4">
        <f t="shared" si="65"/>
        <v>45.054945054945051</v>
      </c>
      <c r="P103" s="4">
        <f t="shared" si="66"/>
        <v>50.248756218905463</v>
      </c>
      <c r="Q103" s="4">
        <f t="shared" si="67"/>
        <v>49.751243781094537</v>
      </c>
      <c r="R103" s="4">
        <f t="shared" si="68"/>
        <v>54.945054945054942</v>
      </c>
      <c r="S103" s="39">
        <f t="shared" si="69"/>
        <v>-4.696298726149486</v>
      </c>
      <c r="T103" s="39">
        <f t="shared" si="70"/>
        <v>-4.6962987261494789</v>
      </c>
    </row>
    <row r="104" spans="1:20" ht="15" x14ac:dyDescent="0.25">
      <c r="A104">
        <v>1.76</v>
      </c>
      <c r="B104">
        <v>2.06</v>
      </c>
      <c r="C104" s="20">
        <f t="shared" si="71"/>
        <v>5.3618711385701623E-2</v>
      </c>
      <c r="D104" s="17">
        <f>IF(OR($A104="",$B104=""),"",A104*'MPTO_working_2-way'!$G103)</f>
        <v>1.8543689320388348</v>
      </c>
      <c r="E104" s="22">
        <f>IF(OR($A104="",$B104=""),"",B104*'MPTO_working_2-way'!$G103)</f>
        <v>2.1704545454545454</v>
      </c>
      <c r="F104" s="17">
        <f>IF(OR($A104="",$B104=""),"",'MPTO_working_2-way'!D103)</f>
        <v>1.8471571224780923</v>
      </c>
      <c r="G104" s="22">
        <f>IF(OR($A104="",$B104=""),"",'MPTO_working_2-way'!E103)</f>
        <v>2.1804185710849171</v>
      </c>
      <c r="H104" s="17">
        <f>IF(OR($A104="",$B104=""),"",'OddsRatio_working_2-way'!M103)</f>
        <v>1.8467473838610133</v>
      </c>
      <c r="I104" s="17">
        <f>IF(OR($A104="",$B104=""),"",'OddsRatio_working_2-way'!N103)</f>
        <v>2.1809897722272038</v>
      </c>
      <c r="J104" s="17">
        <f>IF('Log_working_2-way'!$D103="","",A104^('Log_working_2-way'!$D103))</f>
        <v>1.8434237239804521</v>
      </c>
      <c r="K104" s="22">
        <f>IF('Log_working_2-way'!$D103="","",B104^('Log_working_2-way'!$D103))</f>
        <v>2.1856436706318871</v>
      </c>
      <c r="L104" s="33">
        <f t="shared" si="72"/>
        <v>0.53926701570680635</v>
      </c>
      <c r="M104" s="33">
        <f t="shared" si="73"/>
        <v>0.4607329842931937</v>
      </c>
      <c r="N104" s="4">
        <v>100</v>
      </c>
      <c r="O104" s="4">
        <f t="shared" si="65"/>
        <v>43.181818181818187</v>
      </c>
      <c r="P104" s="4">
        <f t="shared" si="66"/>
        <v>51.456310679611654</v>
      </c>
      <c r="Q104" s="4">
        <f t="shared" si="67"/>
        <v>48.543689320388353</v>
      </c>
      <c r="R104" s="4">
        <f t="shared" si="68"/>
        <v>56.81818181818182</v>
      </c>
      <c r="S104" s="39">
        <f t="shared" si="69"/>
        <v>-5.3618711385701658</v>
      </c>
      <c r="T104" s="39">
        <f t="shared" si="70"/>
        <v>-5.3618711385701658</v>
      </c>
    </row>
    <row r="105" spans="1:20" ht="15" x14ac:dyDescent="0.25">
      <c r="A105">
        <v>1.67</v>
      </c>
      <c r="B105">
        <v>2.21</v>
      </c>
      <c r="C105" s="20">
        <f t="shared" si="71"/>
        <v>5.1291082992386272E-2</v>
      </c>
      <c r="D105" s="17">
        <f>IF(OR($A105="",$B105=""),"",A105*'MPTO_working_2-way'!$G104)</f>
        <v>1.755656108597285</v>
      </c>
      <c r="E105" s="22">
        <f>IF(OR($A105="",$B105=""),"",B105*'MPTO_working_2-way'!$G104)</f>
        <v>2.3233532934131738</v>
      </c>
      <c r="F105" s="17">
        <f>IF(OR($A105="",$B105=""),"",'MPTO_working_2-way'!D104)</f>
        <v>1.7447230954688349</v>
      </c>
      <c r="G105" s="22">
        <f>IF(OR($A105="",$B105=""),"",'MPTO_working_2-way'!E104)</f>
        <v>2.3427809693084076</v>
      </c>
      <c r="H105" s="17">
        <f>IF(OR($A105="",$B105=""),"",'OddsRatio_working_2-way'!M104)</f>
        <v>1.7441229792611315</v>
      </c>
      <c r="I105" s="17">
        <f>IF(OR($A105="",$B105=""),"",'OddsRatio_working_2-way'!N104)</f>
        <v>2.343863887919357</v>
      </c>
      <c r="J105" s="17">
        <f>IF('Log_working_2-way'!$D104="","",A105^('Log_working_2-way'!$D104))</f>
        <v>1.7391017137730014</v>
      </c>
      <c r="K105" s="22">
        <f>IF('Log_working_2-way'!$D104="","",B105^('Log_working_2-way'!$D104))</f>
        <v>2.3529937508783978</v>
      </c>
      <c r="L105" s="33">
        <f t="shared" si="72"/>
        <v>0.56958762886597936</v>
      </c>
      <c r="M105" s="33">
        <f t="shared" si="73"/>
        <v>0.43041237113402059</v>
      </c>
      <c r="N105" s="4">
        <v>100</v>
      </c>
      <c r="O105" s="4">
        <f t="shared" si="65"/>
        <v>40.119760479041922</v>
      </c>
      <c r="P105" s="4">
        <f t="shared" si="66"/>
        <v>54.751131221719454</v>
      </c>
      <c r="Q105" s="4">
        <f t="shared" si="67"/>
        <v>45.248868778280546</v>
      </c>
      <c r="R105" s="4">
        <f t="shared" si="68"/>
        <v>59.880239520958092</v>
      </c>
      <c r="S105" s="39">
        <f t="shared" si="69"/>
        <v>-5.1291082992386237</v>
      </c>
      <c r="T105" s="39">
        <f t="shared" si="70"/>
        <v>-5.1291082992386379</v>
      </c>
    </row>
    <row r="106" spans="1:20" ht="15" x14ac:dyDescent="0.25">
      <c r="A106">
        <v>1.61</v>
      </c>
      <c r="B106">
        <v>2.3199999999999998</v>
      </c>
      <c r="C106" s="20">
        <f t="shared" si="71"/>
        <v>5.2152495180980862E-2</v>
      </c>
      <c r="D106" s="17">
        <f>IF(OR($A106="",$B106=""),"",A106*'MPTO_working_2-way'!$G105)</f>
        <v>1.6939655172413792</v>
      </c>
      <c r="E106" s="22">
        <f>IF(OR($A106="",$B106=""),"",B106*'MPTO_working_2-way'!$G105)</f>
        <v>2.4409937888198754</v>
      </c>
      <c r="F106" s="17">
        <f>IF(OR($A106="",$B106=""),"",'MPTO_working_2-way'!D105)</f>
        <v>1.6805543057680195</v>
      </c>
      <c r="G106" s="22">
        <f>IF(OR($A106="",$B106=""),"",'MPTO_working_2-way'!E105)</f>
        <v>2.4693904535237334</v>
      </c>
      <c r="H106" s="17">
        <f>IF(OR($A106="",$B106=""),"",'OddsRatio_working_2-way'!M105)</f>
        <v>1.6797949780052894</v>
      </c>
      <c r="I106" s="17">
        <f>IF(OR($A106="",$B106=""),"",'OddsRatio_working_2-way'!N105)</f>
        <v>2.471031755683577</v>
      </c>
      <c r="J106" s="17">
        <f>IF('Log_working_2-way'!$D105="","",A106^('Log_working_2-way'!$D105))</f>
        <v>1.673633494050095</v>
      </c>
      <c r="K106" s="22">
        <f>IF('Log_working_2-way'!$D105="","",B106^('Log_working_2-way'!$D105))</f>
        <v>2.4844867555283741</v>
      </c>
      <c r="L106" s="33">
        <f t="shared" si="72"/>
        <v>0.5903307888040713</v>
      </c>
      <c r="M106" s="33">
        <f t="shared" si="73"/>
        <v>0.40966921119592881</v>
      </c>
      <c r="N106" s="4">
        <v>100</v>
      </c>
      <c r="O106" s="4">
        <f t="shared" si="65"/>
        <v>37.888198757763973</v>
      </c>
      <c r="P106" s="4">
        <f t="shared" si="66"/>
        <v>56.896551724137922</v>
      </c>
      <c r="Q106" s="4">
        <f t="shared" si="67"/>
        <v>43.103448275862071</v>
      </c>
      <c r="R106" s="4">
        <f t="shared" si="68"/>
        <v>62.11180124223602</v>
      </c>
      <c r="S106" s="39">
        <f t="shared" si="69"/>
        <v>-5.2152495180980978</v>
      </c>
      <c r="T106" s="39">
        <f t="shared" si="70"/>
        <v>-5.2152495180980978</v>
      </c>
    </row>
    <row r="107" spans="1:20" ht="15" x14ac:dyDescent="0.25">
      <c r="A107">
        <v>1.64</v>
      </c>
      <c r="B107">
        <v>2.2599999999999998</v>
      </c>
      <c r="C107" s="20">
        <f t="shared" si="71"/>
        <v>5.2233973667170197E-2</v>
      </c>
      <c r="D107" s="17">
        <f>IF(OR($A107="",$B107=""),"",A107*'MPTO_working_2-way'!$G106)</f>
        <v>1.7256637168141591</v>
      </c>
      <c r="E107" s="22">
        <f>IF(OR($A107="",$B107=""),"",B107*'MPTO_working_2-way'!$G106)</f>
        <v>2.3780487804878043</v>
      </c>
      <c r="F107" s="17">
        <f>IF(OR($A107="",$B107=""),"",'MPTO_working_2-way'!D106)</f>
        <v>1.7133875739644968</v>
      </c>
      <c r="G107" s="22">
        <f>IF(OR($A107="",$B107=""),"",'MPTO_working_2-way'!E106)</f>
        <v>2.4017625712804556</v>
      </c>
      <c r="H107" s="17">
        <f>IF(OR($A107="",$B107=""),"",'OddsRatio_working_2-way'!M106)</f>
        <v>1.7126966450997982</v>
      </c>
      <c r="I107" s="17">
        <f>IF(OR($A107="",$B107=""),"",'OddsRatio_working_2-way'!N106)</f>
        <v>2.4031215200402278</v>
      </c>
      <c r="J107" s="17">
        <f>IF('Log_working_2-way'!$D106="","",A107^('Log_working_2-way'!$D106))</f>
        <v>1.7070561902169741</v>
      </c>
      <c r="K107" s="22">
        <f>IF('Log_working_2-way'!$D106="","",B107^('Log_working_2-way'!$D106))</f>
        <v>2.41431475154904</v>
      </c>
      <c r="L107" s="33">
        <f t="shared" si="72"/>
        <v>0.57948717948717954</v>
      </c>
      <c r="M107" s="33">
        <f t="shared" si="73"/>
        <v>0.42051282051282063</v>
      </c>
      <c r="N107" s="4">
        <v>100</v>
      </c>
      <c r="O107" s="4">
        <f t="shared" si="65"/>
        <v>39.024390243902438</v>
      </c>
      <c r="P107" s="4">
        <f t="shared" si="66"/>
        <v>55.752212389380524</v>
      </c>
      <c r="Q107" s="4">
        <f t="shared" si="67"/>
        <v>44.247787610619469</v>
      </c>
      <c r="R107" s="4">
        <f t="shared" si="68"/>
        <v>60.975609756097562</v>
      </c>
      <c r="S107" s="39">
        <f t="shared" si="69"/>
        <v>-5.2233973667170304</v>
      </c>
      <c r="T107" s="39">
        <f t="shared" si="70"/>
        <v>-5.2233973667170375</v>
      </c>
    </row>
    <row r="108" spans="1:20" ht="15" x14ac:dyDescent="0.25">
      <c r="A108">
        <v>1.39</v>
      </c>
      <c r="B108">
        <v>2.94</v>
      </c>
      <c r="C108" s="20">
        <f t="shared" si="71"/>
        <v>5.9560514853423507E-2</v>
      </c>
      <c r="D108" s="17">
        <f>IF(OR($A108="",$B108=""),"",A108*'MPTO_working_2-way'!$G107)</f>
        <v>1.4727891156462585</v>
      </c>
      <c r="E108" s="22">
        <f>IF(OR($A108="",$B108=""),"",B108*'MPTO_working_2-way'!$G107)</f>
        <v>3.1151079136690649</v>
      </c>
      <c r="F108" s="17">
        <f>IF(OR($A108="",$B108=""),"",'MPTO_working_2-way'!D107)</f>
        <v>1.4500230635489479</v>
      </c>
      <c r="G108" s="22">
        <f>IF(OR($A108="",$B108=""),"",'MPTO_working_2-way'!E107)</f>
        <v>3.2221083339903815</v>
      </c>
      <c r="H108" s="17">
        <f>IF(OR($A108="",$B108=""),"",'OddsRatio_working_2-way'!M107)</f>
        <v>1.4483647263501573</v>
      </c>
      <c r="I108" s="17">
        <f>IF(OR($A108="",$B108=""),"",'OddsRatio_working_2-way'!N107)</f>
        <v>3.2303271003059124</v>
      </c>
      <c r="J108" s="17">
        <f>IF('Log_working_2-way'!$D107="","",A108^('Log_working_2-way'!$D107))</f>
        <v>1.4377934648714163</v>
      </c>
      <c r="K108" s="22">
        <f>IF('Log_working_2-way'!$D107="","",B108^('Log_working_2-way'!$D107))</f>
        <v>3.2841821091485066</v>
      </c>
      <c r="L108" s="33">
        <f t="shared" si="72"/>
        <v>0.67898383371824478</v>
      </c>
      <c r="M108" s="33">
        <f t="shared" si="73"/>
        <v>0.32101616628175517</v>
      </c>
      <c r="N108" s="4">
        <v>100</v>
      </c>
      <c r="O108" s="4">
        <f t="shared" si="65"/>
        <v>28.057553956834536</v>
      </c>
      <c r="P108" s="4">
        <f t="shared" si="66"/>
        <v>65.986394557823132</v>
      </c>
      <c r="Q108" s="4">
        <f t="shared" si="67"/>
        <v>34.013605442176868</v>
      </c>
      <c r="R108" s="4">
        <f t="shared" si="68"/>
        <v>71.942446043165475</v>
      </c>
      <c r="S108" s="39">
        <f t="shared" si="69"/>
        <v>-5.9560514853423321</v>
      </c>
      <c r="T108" s="39">
        <f t="shared" si="70"/>
        <v>-5.9560514853423427</v>
      </c>
    </row>
    <row r="109" spans="1:20" ht="15" x14ac:dyDescent="0.25">
      <c r="A109">
        <v>1.65</v>
      </c>
      <c r="B109">
        <v>2.25</v>
      </c>
      <c r="C109" s="20">
        <f t="shared" si="71"/>
        <v>5.0505050505050608E-2</v>
      </c>
      <c r="D109" s="17">
        <f>IF(OR($A109="",$B109=""),"",A109*'MPTO_working_2-way'!$G108)</f>
        <v>1.7333333333333334</v>
      </c>
      <c r="E109" s="22">
        <f>IF(OR($A109="",$B109=""),"",B109*'MPTO_working_2-way'!$G108)</f>
        <v>2.3636363636363638</v>
      </c>
      <c r="F109" s="17">
        <f>IF(OR($A109="",$B109=""),"",'MPTO_working_2-way'!D108)</f>
        <v>1.7217391304347827</v>
      </c>
      <c r="G109" s="22">
        <f>IF(OR($A109="",$B109=""),"",'MPTO_working_2-way'!E108)</f>
        <v>2.3855421686746991</v>
      </c>
      <c r="H109" s="17">
        <f>IF(OR($A109="",$B109=""),"",'OddsRatio_working_2-way'!M108)</f>
        <v>1.7211102550927979</v>
      </c>
      <c r="I109" s="17">
        <f>IF(OR($A109="",$B109=""),"",'OddsRatio_working_2-way'!N108)</f>
        <v>2.3867504905630734</v>
      </c>
      <c r="J109" s="17">
        <f>IF('Log_working_2-way'!$D108="","",A109^('Log_working_2-way'!$D108))</f>
        <v>1.7157888581421401</v>
      </c>
      <c r="K109" s="22">
        <f>IF('Log_working_2-way'!$D108="","",B109^('Log_working_2-way'!$D108))</f>
        <v>2.3970600249268958</v>
      </c>
      <c r="L109" s="33">
        <f t="shared" si="72"/>
        <v>0.57692307692307687</v>
      </c>
      <c r="M109" s="33">
        <f t="shared" si="73"/>
        <v>0.42307692307692307</v>
      </c>
      <c r="N109" s="4">
        <v>100</v>
      </c>
      <c r="O109" s="4">
        <f t="shared" si="65"/>
        <v>39.393939393939398</v>
      </c>
      <c r="P109" s="4">
        <f t="shared" si="66"/>
        <v>55.55555555555555</v>
      </c>
      <c r="Q109" s="4">
        <f t="shared" si="67"/>
        <v>44.444444444444443</v>
      </c>
      <c r="R109" s="4">
        <f t="shared" si="68"/>
        <v>60.606060606060609</v>
      </c>
      <c r="S109" s="39">
        <f t="shared" si="69"/>
        <v>-5.0505050505050448</v>
      </c>
      <c r="T109" s="39">
        <f t="shared" si="70"/>
        <v>-5.050505050505059</v>
      </c>
    </row>
    <row r="110" spans="1:20" ht="15" x14ac:dyDescent="0.25">
      <c r="A110">
        <v>1.83</v>
      </c>
      <c r="B110">
        <v>1.99</v>
      </c>
      <c r="C110" s="20">
        <f t="shared" si="71"/>
        <v>4.8960650245764237E-2</v>
      </c>
      <c r="D110" s="17">
        <f>IF(OR($A110="",$B110=""),"",A110*'MPTO_working_2-way'!$G109)</f>
        <v>1.9195979899497486</v>
      </c>
      <c r="E110" s="22">
        <f>IF(OR($A110="",$B110=""),"",B110*'MPTO_working_2-way'!$G109)</f>
        <v>2.0874316939890707</v>
      </c>
      <c r="F110" s="17">
        <f>IF(OR($A110="",$B110=""),"",'MPTO_working_2-way'!D109)</f>
        <v>1.9158271299681719</v>
      </c>
      <c r="G110" s="22">
        <f>IF(OR($A110="",$B110=""),"",'MPTO_working_2-way'!E109)</f>
        <v>2.0919091248528017</v>
      </c>
      <c r="H110" s="17">
        <f>IF(OR($A110="",$B110=""),"",'OddsRatio_working_2-way'!M109)</f>
        <v>1.9156330260447352</v>
      </c>
      <c r="I110" s="17">
        <f>IF(OR($A110="",$B110=""),"",'OddsRatio_working_2-way'!N109)</f>
        <v>2.092140597330467</v>
      </c>
      <c r="J110" s="17">
        <f>IF('Log_working_2-way'!$D109="","",A110^('Log_working_2-way'!$D109))</f>
        <v>1.913898227080558</v>
      </c>
      <c r="K110" s="22">
        <f>IF('Log_working_2-way'!$D109="","",B110^('Log_working_2-way'!$D109))</f>
        <v>2.0942137432454255</v>
      </c>
      <c r="L110" s="33">
        <f t="shared" si="72"/>
        <v>0.52094240837696337</v>
      </c>
      <c r="M110" s="33">
        <f t="shared" si="73"/>
        <v>0.47905759162303674</v>
      </c>
      <c r="N110" s="4">
        <v>100</v>
      </c>
      <c r="O110" s="4">
        <f t="shared" si="65"/>
        <v>45.355191256830594</v>
      </c>
      <c r="P110" s="4">
        <f t="shared" si="66"/>
        <v>49.748743718592962</v>
      </c>
      <c r="Q110" s="4">
        <f t="shared" si="67"/>
        <v>50.251256281407031</v>
      </c>
      <c r="R110" s="4">
        <f t="shared" si="68"/>
        <v>54.644808743169392</v>
      </c>
      <c r="S110" s="39">
        <f t="shared" si="69"/>
        <v>-4.896065024576437</v>
      </c>
      <c r="T110" s="39">
        <f t="shared" si="70"/>
        <v>-4.8960650245764299</v>
      </c>
    </row>
    <row r="111" spans="1:20" ht="15" x14ac:dyDescent="0.25">
      <c r="A111">
        <v>1.9</v>
      </c>
      <c r="B111">
        <v>1.99</v>
      </c>
      <c r="C111" s="20">
        <f t="shared" si="71"/>
        <v>2.8828352287754377E-2</v>
      </c>
      <c r="D111" s="17">
        <f>IF(OR($A111="",$B111=""),"",A111*'MPTO_working_2-way'!$G110)</f>
        <v>1.9547738693467331</v>
      </c>
      <c r="E111" s="22">
        <f>IF(OR($A111="",$B111=""),"",B111*'MPTO_working_2-way'!$G110)</f>
        <v>2.0473684210526311</v>
      </c>
      <c r="F111" s="17">
        <f>IF(OR($A111="",$B111=""),"",'MPTO_working_2-way'!D110)</f>
        <v>1.9535003874967702</v>
      </c>
      <c r="G111" s="22">
        <f>IF(OR($A111="",$B111=""),"",'MPTO_working_2-way'!E110)</f>
        <v>2.0487672717420748</v>
      </c>
      <c r="H111" s="17">
        <f>IF(OR($A111="",$B111=""),"",'OddsRatio_working_2-way'!M110)</f>
        <v>1.9534625892455926</v>
      </c>
      <c r="I111" s="17">
        <f>IF(OR($A111="",$B111=""),"",'OddsRatio_working_2-way'!N110)</f>
        <v>2.0488088481701512</v>
      </c>
      <c r="J111" s="17">
        <f>IF('Log_working_2-way'!$D110="","",A111^('Log_working_2-way'!$D110))</f>
        <v>1.9528856855785393</v>
      </c>
      <c r="K111" s="22">
        <f>IF('Log_working_2-way'!$D110="","",B111^('Log_working_2-way'!$D110))</f>
        <v>2.0494438264048878</v>
      </c>
      <c r="L111" s="33">
        <f t="shared" si="72"/>
        <v>0.51156812339331637</v>
      </c>
      <c r="M111" s="33">
        <f t="shared" si="73"/>
        <v>0.48843187660668391</v>
      </c>
      <c r="N111" s="4">
        <v>100</v>
      </c>
      <c r="O111" s="4">
        <f t="shared" si="65"/>
        <v>47.368421052631575</v>
      </c>
      <c r="P111" s="4">
        <f t="shared" si="66"/>
        <v>49.748743718592962</v>
      </c>
      <c r="Q111" s="4">
        <f t="shared" si="67"/>
        <v>50.251256281407031</v>
      </c>
      <c r="R111" s="4">
        <f t="shared" si="68"/>
        <v>52.631578947368418</v>
      </c>
      <c r="S111" s="39">
        <f t="shared" si="69"/>
        <v>-2.8828352287754555</v>
      </c>
      <c r="T111" s="39">
        <f t="shared" si="70"/>
        <v>-2.8828352287754555</v>
      </c>
    </row>
    <row r="112" spans="1:20" ht="15" x14ac:dyDescent="0.25">
      <c r="A112">
        <v>1.73</v>
      </c>
      <c r="B112">
        <v>2.1800000000000002</v>
      </c>
      <c r="C112" s="20">
        <f t="shared" si="71"/>
        <v>3.6750278411200155E-2</v>
      </c>
      <c r="D112" s="17">
        <f>IF(OR($A112="",$B112=""),"",A112*'MPTO_working_2-way'!$G111)</f>
        <v>1.7935779816513762</v>
      </c>
      <c r="E112" s="22">
        <f>IF(OR($A112="",$B112=""),"",B112*'MPTO_working_2-way'!$G111)</f>
        <v>2.2601156069364166</v>
      </c>
      <c r="F112" s="17">
        <f>IF(OR($A112="",$B112=""),"",'MPTO_working_2-way'!D111)</f>
        <v>1.7868005874828257</v>
      </c>
      <c r="G112" s="22">
        <f>IF(OR($A112="",$B112=""),"",'MPTO_working_2-way'!E111)</f>
        <v>2.2709700728608424</v>
      </c>
      <c r="H112" s="17">
        <f>IF(OR($A112="",$B112=""),"",'OddsRatio_working_2-way'!M111)</f>
        <v>1.786539298316753</v>
      </c>
      <c r="I112" s="17">
        <f>IF(OR($A112="",$B112=""),"",'OddsRatio_working_2-way'!N111)</f>
        <v>2.2713922904298198</v>
      </c>
      <c r="J112" s="17">
        <f>IF('Log_working_2-way'!$D111="","",A112^('Log_working_2-way'!$D111))</f>
        <v>1.7834563404262846</v>
      </c>
      <c r="K112" s="22">
        <f>IF('Log_working_2-way'!$D111="","",B112^('Log_working_2-way'!$D111))</f>
        <v>2.2763953119018545</v>
      </c>
      <c r="L112" s="33">
        <f t="shared" si="72"/>
        <v>0.55754475703324813</v>
      </c>
      <c r="M112" s="33">
        <f t="shared" si="73"/>
        <v>0.44245524296675187</v>
      </c>
      <c r="N112" s="4">
        <v>100</v>
      </c>
      <c r="O112" s="4">
        <f t="shared" si="65"/>
        <v>42.196531791907518</v>
      </c>
      <c r="P112" s="4">
        <f t="shared" si="66"/>
        <v>54.128440366972484</v>
      </c>
      <c r="Q112" s="4">
        <f t="shared" si="67"/>
        <v>45.871559633027523</v>
      </c>
      <c r="R112" s="4">
        <f t="shared" si="68"/>
        <v>57.80346820809249</v>
      </c>
      <c r="S112" s="39">
        <f t="shared" si="69"/>
        <v>-3.6750278411200057</v>
      </c>
      <c r="T112" s="39">
        <f t="shared" si="70"/>
        <v>-3.6750278411200057</v>
      </c>
    </row>
    <row r="113" spans="1:20" ht="15" x14ac:dyDescent="0.25">
      <c r="A113">
        <v>2.15</v>
      </c>
      <c r="B113">
        <v>1.75</v>
      </c>
      <c r="C113" s="20">
        <f t="shared" si="71"/>
        <v>3.6544850498338777E-2</v>
      </c>
      <c r="D113" s="17">
        <f>IF(OR($A113="",$B113=""),"",A113*'MPTO_working_2-way'!$G112)</f>
        <v>2.2285714285714282</v>
      </c>
      <c r="E113" s="22">
        <f>IF(OR($A113="",$B113=""),"",B113*'MPTO_working_2-way'!$G112)</f>
        <v>1.8139534883720929</v>
      </c>
      <c r="F113" s="17">
        <f>IF(OR($A113="",$B113=""),"",'MPTO_working_2-way'!D112)</f>
        <v>2.2379182156133823</v>
      </c>
      <c r="G113" s="22">
        <f>IF(OR($A113="",$B113=""),"",'MPTO_working_2-way'!E112)</f>
        <v>1.8078078078078077</v>
      </c>
      <c r="H113" s="17">
        <f>IF(OR($A113="",$B113=""),"",'OddsRatio_working_2-way'!M112)</f>
        <v>2.2382783747337802</v>
      </c>
      <c r="I113" s="17">
        <f>IF(OR($A113="",$B113=""),"",'OddsRatio_working_2-way'!N112)</f>
        <v>1.8075728530872484</v>
      </c>
      <c r="J113" s="17">
        <f>IF('Log_working_2-way'!$D112="","",A113^('Log_working_2-way'!$D112))</f>
        <v>2.2425796542182517</v>
      </c>
      <c r="K113" s="22">
        <f>IF('Log_working_2-way'!$D112="","",B113^('Log_working_2-way'!$D112))</f>
        <v>1.8047773811563292</v>
      </c>
      <c r="L113" s="33">
        <f t="shared" si="72"/>
        <v>0.44871794871794879</v>
      </c>
      <c r="M113" s="33">
        <f t="shared" si="73"/>
        <v>0.55128205128205132</v>
      </c>
      <c r="N113" s="4">
        <v>100</v>
      </c>
      <c r="O113" s="4">
        <f t="shared" si="65"/>
        <v>53.488372093023258</v>
      </c>
      <c r="P113" s="4">
        <f t="shared" si="66"/>
        <v>42.857142857142854</v>
      </c>
      <c r="Q113" s="4">
        <f t="shared" si="67"/>
        <v>57.142857142857139</v>
      </c>
      <c r="R113" s="4">
        <f t="shared" si="68"/>
        <v>46.511627906976742</v>
      </c>
      <c r="S113" s="39">
        <f t="shared" si="69"/>
        <v>-3.6544850498338803</v>
      </c>
      <c r="T113" s="39">
        <f t="shared" si="70"/>
        <v>-3.6544850498338874</v>
      </c>
    </row>
    <row r="114" spans="1:20" ht="15" x14ac:dyDescent="0.25">
      <c r="A114">
        <v>2.06</v>
      </c>
      <c r="B114">
        <v>1.84</v>
      </c>
      <c r="C114" s="20">
        <f t="shared" si="71"/>
        <v>2.891515407344869E-2</v>
      </c>
      <c r="D114" s="17">
        <f>IF(OR($A114="",$B114=""),"",A114*'MPTO_working_2-way'!$G113)</f>
        <v>2.1195652173913042</v>
      </c>
      <c r="E114" s="22">
        <f>IF(OR($A114="",$B114=""),"",B114*'MPTO_working_2-way'!$G113)</f>
        <v>1.8932038834951457</v>
      </c>
      <c r="F114" s="17">
        <f>IF(OR($A114="",$B114=""),"",'MPTO_working_2-way'!D113)</f>
        <v>2.1232354918216445</v>
      </c>
      <c r="G114" s="22">
        <f>IF(OR($A114="",$B114=""),"",'MPTO_working_2-way'!E113)</f>
        <v>1.8902852583283463</v>
      </c>
      <c r="H114" s="17">
        <f>IF(OR($A114="",$B114=""),"",'OddsRatio_working_2-way'!M113)</f>
        <v>2.123345344008138</v>
      </c>
      <c r="I114" s="17">
        <f>IF(OR($A114="",$B114=""),"",'OddsRatio_working_2-way'!N113)</f>
        <v>1.8901981971385247</v>
      </c>
      <c r="J114" s="17">
        <f>IF('Log_working_2-way'!$D113="","",A114^('Log_working_2-way'!$D113))</f>
        <v>2.1250149218724146</v>
      </c>
      <c r="K114" s="22">
        <f>IF('Log_working_2-way'!$D113="","",B114^('Log_working_2-way'!$D113))</f>
        <v>1.8888770989238437</v>
      </c>
      <c r="L114" s="33">
        <f t="shared" si="72"/>
        <v>0.47179487179487184</v>
      </c>
      <c r="M114" s="33">
        <f t="shared" si="73"/>
        <v>0.52820512820512822</v>
      </c>
      <c r="N114" s="4">
        <v>100</v>
      </c>
      <c r="O114" s="4">
        <f t="shared" si="65"/>
        <v>51.456310679611654</v>
      </c>
      <c r="P114" s="4">
        <f t="shared" si="66"/>
        <v>45.652173913043477</v>
      </c>
      <c r="Q114" s="4">
        <f t="shared" si="67"/>
        <v>54.347826086956516</v>
      </c>
      <c r="R114" s="4">
        <f t="shared" si="68"/>
        <v>48.543689320388353</v>
      </c>
      <c r="S114" s="39">
        <f t="shared" si="69"/>
        <v>-2.8915154073448619</v>
      </c>
      <c r="T114" s="39">
        <f t="shared" si="70"/>
        <v>-2.8915154073448761</v>
      </c>
    </row>
    <row r="115" spans="1:20" ht="15" x14ac:dyDescent="0.25">
      <c r="A115">
        <v>2.38</v>
      </c>
      <c r="B115">
        <v>1.63</v>
      </c>
      <c r="C115" s="20">
        <f t="shared" si="71"/>
        <v>3.3664999742228252E-2</v>
      </c>
      <c r="D115" s="17">
        <f>IF(OR($A115="",$B115=""),"",A115*'MPTO_working_2-way'!$G114)</f>
        <v>2.4601226993865031</v>
      </c>
      <c r="E115" s="22">
        <f>IF(OR($A115="",$B115=""),"",B115*'MPTO_working_2-way'!$G114)</f>
        <v>1.6848739495798319</v>
      </c>
      <c r="F115" s="17">
        <f>IF(OR($A115="",$B115=""),"",'MPTO_working_2-way'!D114)</f>
        <v>2.4793251102447753</v>
      </c>
      <c r="G115" s="22">
        <f>IF(OR($A115="",$B115=""),"",'MPTO_working_2-way'!E114)</f>
        <v>1.6759839288028686</v>
      </c>
      <c r="H115" s="17">
        <f>IF(OR($A115="",$B115=""),"",'OddsRatio_working_2-way'!M114)</f>
        <v>2.4800257398019103</v>
      </c>
      <c r="I115" s="17">
        <f>IF(OR($A115="",$B115=""),"",'OddsRatio_working_2-way'!N114)</f>
        <v>1.6756639246921761</v>
      </c>
      <c r="J115" s="17">
        <f>IF('Log_working_2-way'!$D114="","",A115^('Log_working_2-way'!$D114))</f>
        <v>2.4889275111820632</v>
      </c>
      <c r="K115" s="22">
        <f>IF('Log_working_2-way'!$D114="","",B115^('Log_working_2-way'!$D114))</f>
        <v>1.6716243688761041</v>
      </c>
      <c r="L115" s="33">
        <f t="shared" si="72"/>
        <v>0.40648379052369077</v>
      </c>
      <c r="M115" s="33">
        <f t="shared" si="73"/>
        <v>0.59351620947630923</v>
      </c>
      <c r="N115" s="4">
        <v>100</v>
      </c>
      <c r="O115" s="4">
        <f t="shared" si="65"/>
        <v>57.983193277310924</v>
      </c>
      <c r="P115" s="4">
        <f t="shared" si="66"/>
        <v>38.650306748466257</v>
      </c>
      <c r="Q115" s="4">
        <f t="shared" si="67"/>
        <v>61.349693251533743</v>
      </c>
      <c r="R115" s="4">
        <f t="shared" si="68"/>
        <v>42.016806722689076</v>
      </c>
      <c r="S115" s="39">
        <f t="shared" si="69"/>
        <v>-3.366499974222819</v>
      </c>
      <c r="T115" s="39">
        <f t="shared" si="70"/>
        <v>-3.366499974222819</v>
      </c>
    </row>
    <row r="116" spans="1:20" ht="15" x14ac:dyDescent="0.25">
      <c r="A116">
        <v>1.88</v>
      </c>
      <c r="B116">
        <v>2.0299999999999998</v>
      </c>
      <c r="C116" s="20">
        <f t="shared" si="71"/>
        <v>2.4525731055444977E-2</v>
      </c>
      <c r="D116" s="17">
        <f>IF(OR($A116="",$B116=""),"",A116*'MPTO_working_2-way'!$G115)</f>
        <v>1.9261083743842364</v>
      </c>
      <c r="E116" s="22">
        <f>IF(OR($A116="",$B116=""),"",B116*'MPTO_working_2-way'!$G115)</f>
        <v>2.0797872340425529</v>
      </c>
      <c r="F116" s="17">
        <f>IF(OR($A116="",$B116=""),"",'MPTO_working_2-way'!D115)</f>
        <v>1.9243646631706333</v>
      </c>
      <c r="G116" s="22">
        <f>IF(OR($A116="",$B116=""),"",'MPTO_working_2-way'!E115)</f>
        <v>2.0818241326641935</v>
      </c>
      <c r="H116" s="17">
        <f>IF(OR($A116="",$B116=""),"",'OddsRatio_working_2-way'!M115)</f>
        <v>1.9243207949834495</v>
      </c>
      <c r="I116" s="17">
        <f>IF(OR($A116="",$B116=""),"",'OddsRatio_working_2-way'!N115)</f>
        <v>2.081875475946537</v>
      </c>
      <c r="J116" s="17">
        <f>IF('Log_working_2-way'!$D115="","",A116^('Log_working_2-way'!$D115))</f>
        <v>1.9235339030630429</v>
      </c>
      <c r="K116" s="22">
        <f>IF('Log_working_2-way'!$D115="","",B116^('Log_working_2-way'!$D115))</f>
        <v>2.0827972819225606</v>
      </c>
      <c r="L116" s="33">
        <f t="shared" si="72"/>
        <v>0.51918158567774941</v>
      </c>
      <c r="M116" s="33">
        <f t="shared" si="73"/>
        <v>0.4808184143222507</v>
      </c>
      <c r="N116" s="4">
        <v>100</v>
      </c>
      <c r="O116" s="4">
        <f t="shared" si="65"/>
        <v>46.808510638297875</v>
      </c>
      <c r="P116" s="4">
        <f t="shared" si="66"/>
        <v>50.73891625615763</v>
      </c>
      <c r="Q116" s="4">
        <f t="shared" si="67"/>
        <v>49.26108374384237</v>
      </c>
      <c r="R116" s="4">
        <f t="shared" si="68"/>
        <v>53.191489361702125</v>
      </c>
      <c r="S116" s="39">
        <f t="shared" si="69"/>
        <v>-2.452573105544495</v>
      </c>
      <c r="T116" s="39">
        <f t="shared" si="70"/>
        <v>-2.452573105544495</v>
      </c>
    </row>
    <row r="117" spans="1:20" ht="15" x14ac:dyDescent="0.25">
      <c r="A117">
        <v>1.85</v>
      </c>
      <c r="B117">
        <v>2.0299999999999998</v>
      </c>
      <c r="C117" s="20">
        <f t="shared" si="71"/>
        <v>3.315137797896428E-2</v>
      </c>
      <c r="D117" s="17">
        <f>IF(OR($A117="",$B117=""),"",A117*'MPTO_working_2-way'!$G116)</f>
        <v>1.9113300492610841</v>
      </c>
      <c r="E117" s="22">
        <f>IF(OR($A117="",$B117=""),"",B117*'MPTO_working_2-way'!$G116)</f>
        <v>2.0972972972972972</v>
      </c>
      <c r="F117" s="17">
        <f>IF(OR($A117="",$B117=""),"",'MPTO_working_2-way'!D116)</f>
        <v>1.9085249650616189</v>
      </c>
      <c r="G117" s="22">
        <f>IF(OR($A117="",$B117=""),"",'MPTO_working_2-way'!E116)</f>
        <v>2.1006852188505105</v>
      </c>
      <c r="H117" s="17">
        <f>IF(OR($A117="",$B117=""),"",'OddsRatio_working_2-way'!M116)</f>
        <v>1.9084287085108012</v>
      </c>
      <c r="I117" s="17">
        <f>IF(OR($A117="",$B117=""),"",'OddsRatio_working_2-way'!N116)</f>
        <v>2.1008018467836762</v>
      </c>
      <c r="J117" s="17">
        <f>IF('Log_working_2-way'!$D116="","",A117^('Log_working_2-way'!$D116))</f>
        <v>1.9071545307970494</v>
      </c>
      <c r="K117" s="22">
        <f>IF('Log_working_2-way'!$D116="","",B117^('Log_working_2-way'!$D116))</f>
        <v>2.1023480190539692</v>
      </c>
      <c r="L117" s="33">
        <f t="shared" si="72"/>
        <v>0.52319587628865971</v>
      </c>
      <c r="M117" s="33">
        <f t="shared" si="73"/>
        <v>0.47680412371134023</v>
      </c>
      <c r="N117" s="4">
        <v>100</v>
      </c>
      <c r="O117" s="4">
        <f t="shared" si="65"/>
        <v>45.945945945945937</v>
      </c>
      <c r="P117" s="4">
        <f t="shared" si="66"/>
        <v>50.73891625615763</v>
      </c>
      <c r="Q117" s="4">
        <f t="shared" si="67"/>
        <v>49.26108374384237</v>
      </c>
      <c r="R117" s="4">
        <f t="shared" si="68"/>
        <v>54.054054054054049</v>
      </c>
      <c r="S117" s="39">
        <f t="shared" si="69"/>
        <v>-3.3151377978964334</v>
      </c>
      <c r="T117" s="39">
        <f t="shared" si="70"/>
        <v>-3.3151377978964192</v>
      </c>
    </row>
    <row r="118" spans="1:20" ht="15" x14ac:dyDescent="0.25">
      <c r="A118">
        <v>2.17</v>
      </c>
      <c r="B118">
        <v>1.73</v>
      </c>
      <c r="C118" s="20">
        <f t="shared" si="71"/>
        <v>3.8864175168482618E-2</v>
      </c>
      <c r="D118" s="17">
        <f>IF(OR($A118="",$B118=""),"",A118*'MPTO_working_2-way'!$G117)</f>
        <v>2.254335260115607</v>
      </c>
      <c r="E118" s="22">
        <f>IF(OR($A118="",$B118=""),"",B118*'MPTO_working_2-way'!$G117)</f>
        <v>1.7972350230414749</v>
      </c>
      <c r="F118" s="17">
        <f>IF(OR($A118="",$B118=""),"",'MPTO_working_2-way'!D117)</f>
        <v>2.2655321203343295</v>
      </c>
      <c r="G118" s="22">
        <f>IF(OR($A118="",$B118=""),"",'MPTO_working_2-way'!E117)</f>
        <v>1.7901814453637255</v>
      </c>
      <c r="H118" s="17">
        <f>IF(OR($A118="",$B118=""),"",'OddsRatio_working_2-way'!M117)</f>
        <v>2.2659935726643319</v>
      </c>
      <c r="I118" s="17">
        <f>IF(OR($A118="",$B118=""),"",'OddsRatio_working_2-way'!N117)</f>
        <v>1.789893425679455</v>
      </c>
      <c r="J118" s="17">
        <f>IF('Log_working_2-way'!$D117="","",A118^('Log_working_2-way'!$D117))</f>
        <v>2.2711647318744981</v>
      </c>
      <c r="K118" s="22">
        <f>IF('Log_working_2-way'!$D117="","",B118^('Log_working_2-way'!$D117))</f>
        <v>1.7866801012683895</v>
      </c>
      <c r="L118" s="33">
        <f t="shared" si="72"/>
        <v>0.44358974358974357</v>
      </c>
      <c r="M118" s="33">
        <f t="shared" si="73"/>
        <v>0.55641025641025632</v>
      </c>
      <c r="N118" s="4">
        <v>100</v>
      </c>
      <c r="O118" s="4">
        <f t="shared" si="65"/>
        <v>53.917050691244242</v>
      </c>
      <c r="P118" s="4">
        <f t="shared" si="66"/>
        <v>42.196531791907518</v>
      </c>
      <c r="Q118" s="4">
        <f t="shared" si="67"/>
        <v>57.80346820809249</v>
      </c>
      <c r="R118" s="4">
        <f t="shared" si="68"/>
        <v>46.082949308755758</v>
      </c>
      <c r="S118" s="39">
        <f t="shared" si="69"/>
        <v>-3.8864175168482475</v>
      </c>
      <c r="T118" s="39">
        <f t="shared" si="70"/>
        <v>-3.8864175168482404</v>
      </c>
    </row>
    <row r="119" spans="1:20" ht="15" x14ac:dyDescent="0.25">
      <c r="A119">
        <v>1.57</v>
      </c>
      <c r="B119">
        <v>2.5299999999999998</v>
      </c>
      <c r="C119" s="20">
        <f t="shared" si="71"/>
        <v>3.2199592155283119E-2</v>
      </c>
      <c r="D119" s="17">
        <f>IF(OR($A119="",$B119=""),"",A119*'MPTO_working_2-way'!$G118)</f>
        <v>1.6205533596837947</v>
      </c>
      <c r="E119" s="22">
        <f>IF(OR($A119="",$B119=""),"",B119*'MPTO_working_2-way'!$G118)</f>
        <v>2.6114649681528661</v>
      </c>
      <c r="F119" s="17">
        <f>IF(OR($A119="",$B119=""),"",'MPTO_working_2-way'!D118)</f>
        <v>1.6107134891831068</v>
      </c>
      <c r="G119" s="22">
        <f>IF(OR($A119="",$B119=""),"",'MPTO_working_2-way'!E118)</f>
        <v>2.6374290362205768</v>
      </c>
      <c r="H119" s="17">
        <f>IF(OR($A119="",$B119=""),"",'OddsRatio_working_2-way'!M118)</f>
        <v>1.610367937893074</v>
      </c>
      <c r="I119" s="17">
        <f>IF(OR($A119="",$B119=""),"",'OddsRatio_working_2-way'!N118)</f>
        <v>2.6383560438182503</v>
      </c>
      <c r="J119" s="17">
        <f>IF('Log_working_2-way'!$D118="","",A119^('Log_working_2-way'!$D118))</f>
        <v>1.6058919161709591</v>
      </c>
      <c r="K119" s="22">
        <f>IF('Log_working_2-way'!$D118="","",B119^('Log_working_2-way'!$D118))</f>
        <v>2.6504593860891874</v>
      </c>
      <c r="L119" s="33">
        <f t="shared" si="72"/>
        <v>0.6170731707317072</v>
      </c>
      <c r="M119" s="33">
        <f t="shared" si="73"/>
        <v>0.38292682926829269</v>
      </c>
      <c r="N119" s="4">
        <v>100</v>
      </c>
      <c r="O119" s="4">
        <f t="shared" si="65"/>
        <v>36.30573248407643</v>
      </c>
      <c r="P119" s="4">
        <f t="shared" si="66"/>
        <v>60.474308300395251</v>
      </c>
      <c r="Q119" s="4">
        <f t="shared" si="67"/>
        <v>39.525691699604749</v>
      </c>
      <c r="R119" s="4">
        <f t="shared" si="68"/>
        <v>63.694267515923563</v>
      </c>
      <c r="S119" s="39">
        <f t="shared" si="69"/>
        <v>-3.2199592155283199</v>
      </c>
      <c r="T119" s="39">
        <f t="shared" si="70"/>
        <v>-3.2199592155283128</v>
      </c>
    </row>
    <row r="120" spans="1:20" ht="15" x14ac:dyDescent="0.25">
      <c r="A120">
        <v>3</v>
      </c>
      <c r="B120">
        <v>1.41</v>
      </c>
      <c r="C120" s="20">
        <f t="shared" si="71"/>
        <v>4.2553191489361764E-2</v>
      </c>
      <c r="D120" s="17">
        <f>IF(OR($A120="",$B120=""),"",A120*'MPTO_working_2-way'!$G119)</f>
        <v>3.1276595744680851</v>
      </c>
      <c r="E120" s="22">
        <f>IF(OR($A120="",$B120=""),"",B120*'MPTO_working_2-way'!$G119)</f>
        <v>1.47</v>
      </c>
      <c r="F120" s="17">
        <f>IF(OR($A120="",$B120=""),"",'MPTO_working_2-way'!D119)</f>
        <v>3.204545454545455</v>
      </c>
      <c r="G120" s="22">
        <f>IF(OR($A120="",$B120=""),"",'MPTO_working_2-way'!E119)</f>
        <v>1.4536082474226804</v>
      </c>
      <c r="H120" s="17">
        <f>IF(OR($A120="",$B120=""),"",'OddsRatio_working_2-way'!M119)</f>
        <v>3.2086305214969308</v>
      </c>
      <c r="I120" s="17">
        <f>IF(OR($A120="",$B120=""),"",'OddsRatio_working_2-way'!N119)</f>
        <v>1.4527692569068709</v>
      </c>
      <c r="J120" s="17">
        <f>IF('Log_working_2-way'!$D119="","",A120^('Log_working_2-way'!$D119))</f>
        <v>3.2461490519694061</v>
      </c>
      <c r="K120" s="22">
        <f>IF('Log_working_2-way'!$D119="","",B120^('Log_working_2-way'!$D119))</f>
        <v>1.4452064296982161</v>
      </c>
      <c r="L120" s="33">
        <f t="shared" si="72"/>
        <v>0.31972789115646261</v>
      </c>
      <c r="M120" s="33">
        <f t="shared" si="73"/>
        <v>0.68027210884353739</v>
      </c>
      <c r="N120" s="4">
        <v>100</v>
      </c>
      <c r="O120" s="4">
        <f t="shared" si="65"/>
        <v>66.666666666666657</v>
      </c>
      <c r="P120" s="4">
        <f t="shared" si="66"/>
        <v>29.078014184397166</v>
      </c>
      <c r="Q120" s="4">
        <f t="shared" si="67"/>
        <v>70.921985815602838</v>
      </c>
      <c r="R120" s="4">
        <f t="shared" si="68"/>
        <v>33.333333333333329</v>
      </c>
      <c r="S120" s="39">
        <f t="shared" si="69"/>
        <v>-4.2553191489361808</v>
      </c>
      <c r="T120" s="39">
        <f t="shared" si="70"/>
        <v>-4.255319148936163</v>
      </c>
    </row>
    <row r="121" spans="1:20" ht="15" x14ac:dyDescent="0.25">
      <c r="A121">
        <v>2.6</v>
      </c>
      <c r="B121">
        <v>1.53</v>
      </c>
      <c r="C121" s="20">
        <f t="shared" si="71"/>
        <v>3.8210155857214545E-2</v>
      </c>
      <c r="D121" s="17">
        <f>IF(OR($A121="",$B121=""),"",A121*'MPTO_working_2-way'!$G120)</f>
        <v>2.6993464052287579</v>
      </c>
      <c r="E121" s="22">
        <f>IF(OR($A121="",$B121=""),"",B121*'MPTO_working_2-way'!$G120)</f>
        <v>1.5884615384615384</v>
      </c>
      <c r="F121" s="17">
        <f>IF(OR($A121="",$B121=""),"",'MPTO_working_2-way'!D120)</f>
        <v>2.7359009628610726</v>
      </c>
      <c r="G121" s="22">
        <f>IF(OR($A121="",$B121=""),"",'MPTO_working_2-way'!E120)</f>
        <v>1.5760697305863707</v>
      </c>
      <c r="H121" s="17">
        <f>IF(OR($A121="",$B121=""),"",'OddsRatio_working_2-way'!M120)</f>
        <v>2.7374889710522772</v>
      </c>
      <c r="I121" s="17">
        <f>IF(OR($A121="",$B121=""),"",'OddsRatio_working_2-way'!N120)</f>
        <v>1.575543221661067</v>
      </c>
      <c r="J121" s="17">
        <f>IF('Log_working_2-way'!$D120="","",A121^('Log_working_2-way'!$D120))</f>
        <v>2.7547522658238996</v>
      </c>
      <c r="K121" s="22">
        <f>IF('Log_working_2-way'!$D120="","",B121^('Log_working_2-way'!$D120))</f>
        <v>1.5698810136769392</v>
      </c>
      <c r="L121" s="33">
        <f t="shared" si="72"/>
        <v>0.37046004842615016</v>
      </c>
      <c r="M121" s="33">
        <f t="shared" si="73"/>
        <v>0.6295399515738499</v>
      </c>
      <c r="N121" s="4">
        <v>100</v>
      </c>
      <c r="O121" s="4">
        <f t="shared" si="65"/>
        <v>61.538461538461533</v>
      </c>
      <c r="P121" s="4">
        <f t="shared" si="66"/>
        <v>34.640522875816991</v>
      </c>
      <c r="Q121" s="4">
        <f t="shared" si="67"/>
        <v>65.359477124183002</v>
      </c>
      <c r="R121" s="4">
        <f t="shared" si="68"/>
        <v>38.46153846153846</v>
      </c>
      <c r="S121" s="39">
        <f t="shared" si="69"/>
        <v>-3.8210155857214687</v>
      </c>
      <c r="T121" s="39">
        <f t="shared" si="70"/>
        <v>-3.8210155857214687</v>
      </c>
    </row>
    <row r="122" spans="1:20" ht="15" x14ac:dyDescent="0.25">
      <c r="A122">
        <v>2.86</v>
      </c>
      <c r="B122">
        <v>1.45</v>
      </c>
      <c r="C122" s="20">
        <f t="shared" si="71"/>
        <v>3.9305522064142728E-2</v>
      </c>
      <c r="D122" s="17">
        <f>IF(OR($A122="",$B122=""),"",A122*'MPTO_working_2-way'!$G121)</f>
        <v>2.9724137931034482</v>
      </c>
      <c r="E122" s="22">
        <f>IF(OR($A122="",$B122=""),"",B122*'MPTO_working_2-way'!$G121)</f>
        <v>1.5069930069930069</v>
      </c>
      <c r="F122" s="17">
        <f>IF(OR($A122="",$B122=""),"",'MPTO_working_2-way'!D121)</f>
        <v>3.0303251735476797</v>
      </c>
      <c r="G122" s="22">
        <f>IF(OR($A122="",$B122=""),"",'MPTO_working_2-way'!E121)</f>
        <v>1.4925319416951592</v>
      </c>
      <c r="H122" s="17">
        <f>IF(OR($A122="",$B122=""),"",'OddsRatio_working_2-way'!M121)</f>
        <v>3.0330600909302539</v>
      </c>
      <c r="I122" s="17">
        <f>IF(OR($A122="",$B122=""),"",'OddsRatio_working_2-way'!N121)</f>
        <v>1.4918693768379645</v>
      </c>
      <c r="J122" s="17">
        <f>IF('Log_working_2-way'!$D121="","",A122^('Log_working_2-way'!$D121))</f>
        <v>3.0608931805854613</v>
      </c>
      <c r="K122" s="22">
        <f>IF('Log_working_2-way'!$D121="","",B122^('Log_working_2-way'!$D121))</f>
        <v>1.4852265073316331</v>
      </c>
      <c r="L122" s="33">
        <f t="shared" si="72"/>
        <v>0.33642691415313225</v>
      </c>
      <c r="M122" s="33">
        <f t="shared" si="73"/>
        <v>0.66357308584686781</v>
      </c>
      <c r="N122" s="4">
        <v>100</v>
      </c>
      <c r="O122" s="4">
        <f t="shared" ref="O122:O185" si="74">(1/A122)*((N122*A122)-N122)</f>
        <v>65.03496503496504</v>
      </c>
      <c r="P122" s="4">
        <f t="shared" ref="P122:P185" si="75">(1/B122)*((N122*B122)-N122)</f>
        <v>31.03448275862069</v>
      </c>
      <c r="Q122" s="4">
        <f t="shared" ref="Q122:Q185" si="76">(1/B122)*N122</f>
        <v>68.965517241379317</v>
      </c>
      <c r="R122" s="4">
        <f t="shared" ref="R122:R185" si="77">(1/A122)*N122</f>
        <v>34.965034965034967</v>
      </c>
      <c r="S122" s="39">
        <f t="shared" ref="S122:S185" si="78">O122-Q122</f>
        <v>-3.9305522064142764</v>
      </c>
      <c r="T122" s="39">
        <f t="shared" ref="T122:T185" si="79">P122-R122</f>
        <v>-3.9305522064142764</v>
      </c>
    </row>
    <row r="123" spans="1:20" ht="15" x14ac:dyDescent="0.25">
      <c r="A123">
        <v>2.33</v>
      </c>
      <c r="B123">
        <v>1.64</v>
      </c>
      <c r="C123" s="20">
        <f t="shared" si="71"/>
        <v>3.8940646917198674E-2</v>
      </c>
      <c r="D123" s="17">
        <f>IF(OR($A123="",$B123=""),"",A123*'MPTO_working_2-way'!$G122)</f>
        <v>2.4207317073170729</v>
      </c>
      <c r="E123" s="22">
        <f>IF(OR($A123="",$B123=""),"",B123*'MPTO_working_2-way'!$G122)</f>
        <v>1.7038626609442058</v>
      </c>
      <c r="F123" s="17">
        <f>IF(OR($A123="",$B123=""),"",'MPTO_working_2-way'!D122)</f>
        <v>2.4407256004087885</v>
      </c>
      <c r="G123" s="22">
        <f>IF(OR($A123="",$B123=""),"",'MPTO_working_2-way'!E122)</f>
        <v>1.6940946976414255</v>
      </c>
      <c r="H123" s="17">
        <f>IF(OR($A123="",$B123=""),"",'OddsRatio_working_2-way'!M122)</f>
        <v>2.4415703243338491</v>
      </c>
      <c r="I123" s="17">
        <f>IF(OR($A123="",$B123=""),"",'OddsRatio_working_2-way'!N122)</f>
        <v>1.6936879756192957</v>
      </c>
      <c r="J123" s="17">
        <f>IF('Log_working_2-way'!$D122="","",A123^('Log_working_2-way'!$D122))</f>
        <v>2.4508803157494472</v>
      </c>
      <c r="K123" s="22">
        <f>IF('Log_working_2-way'!$D122="","",B123^('Log_working_2-way'!$D122))</f>
        <v>1.6892367269337625</v>
      </c>
      <c r="L123" s="33">
        <f t="shared" si="72"/>
        <v>0.41309823677581869</v>
      </c>
      <c r="M123" s="33">
        <f t="shared" si="73"/>
        <v>0.58690176322418142</v>
      </c>
      <c r="N123" s="4">
        <v>100</v>
      </c>
      <c r="O123" s="4">
        <f t="shared" si="74"/>
        <v>57.081545064377686</v>
      </c>
      <c r="P123" s="4">
        <f t="shared" si="75"/>
        <v>39.024390243902438</v>
      </c>
      <c r="Q123" s="4">
        <f t="shared" si="76"/>
        <v>60.975609756097562</v>
      </c>
      <c r="R123" s="4">
        <f t="shared" si="77"/>
        <v>42.918454935622321</v>
      </c>
      <c r="S123" s="39">
        <f t="shared" si="78"/>
        <v>-3.8940646917198762</v>
      </c>
      <c r="T123" s="39">
        <f t="shared" si="79"/>
        <v>-3.8940646917198833</v>
      </c>
    </row>
    <row r="124" spans="1:20" ht="15" x14ac:dyDescent="0.25">
      <c r="A124">
        <v>1.74</v>
      </c>
      <c r="B124">
        <v>2.13</v>
      </c>
      <c r="C124" s="20">
        <f t="shared" si="71"/>
        <v>4.4196211753278369E-2</v>
      </c>
      <c r="D124" s="17">
        <f>IF(OR($A124="",$B124=""),"",A124*'MPTO_working_2-way'!$G123)</f>
        <v>1.8169014084507042</v>
      </c>
      <c r="E124" s="22">
        <f>IF(OR($A124="",$B124=""),"",B124*'MPTO_working_2-way'!$G123)</f>
        <v>2.2241379310344827</v>
      </c>
      <c r="F124" s="17">
        <f>IF(OR($A124="",$B124=""),"",'MPTO_working_2-way'!D123)</f>
        <v>1.8095796103705875</v>
      </c>
      <c r="G124" s="22">
        <f>IF(OR($A124="",$B124=""),"",'MPTO_working_2-way'!E123)</f>
        <v>2.2352089741270129</v>
      </c>
      <c r="H124" s="17">
        <f>IF(OR($A124="",$B124=""),"",'OddsRatio_working_2-way'!M123)</f>
        <v>1.8092386895330501</v>
      </c>
      <c r="I124" s="17">
        <f>IF(OR($A124="",$B124=""),"",'OddsRatio_working_2-way'!N123)</f>
        <v>2.235729350232901</v>
      </c>
      <c r="J124" s="17">
        <f>IF('Log_working_2-way'!$D123="","",A124^('Log_working_2-way'!$D123))</f>
        <v>1.8058900424598134</v>
      </c>
      <c r="K124" s="22">
        <f>IF('Log_working_2-way'!$D123="","",B124^('Log_working_2-way'!$D123))</f>
        <v>2.2408640724077871</v>
      </c>
      <c r="L124" s="33">
        <f t="shared" si="72"/>
        <v>0.55038759689922478</v>
      </c>
      <c r="M124" s="33">
        <f t="shared" si="73"/>
        <v>0.44961240310077522</v>
      </c>
      <c r="N124" s="4">
        <v>100</v>
      </c>
      <c r="O124" s="4">
        <f t="shared" si="74"/>
        <v>42.528735632183903</v>
      </c>
      <c r="P124" s="4">
        <f t="shared" si="75"/>
        <v>53.051643192488264</v>
      </c>
      <c r="Q124" s="4">
        <f t="shared" si="76"/>
        <v>46.948356807511736</v>
      </c>
      <c r="R124" s="4">
        <f t="shared" si="77"/>
        <v>57.47126436781609</v>
      </c>
      <c r="S124" s="39">
        <f t="shared" si="78"/>
        <v>-4.4196211753278334</v>
      </c>
      <c r="T124" s="39">
        <f t="shared" si="79"/>
        <v>-4.4196211753278263</v>
      </c>
    </row>
    <row r="125" spans="1:20" ht="15" x14ac:dyDescent="0.25">
      <c r="A125">
        <v>1.89</v>
      </c>
      <c r="B125">
        <v>1.96</v>
      </c>
      <c r="C125" s="20">
        <f t="shared" si="71"/>
        <v>3.9304610733182255E-2</v>
      </c>
      <c r="D125" s="17">
        <f>IF(OR($A125="",$B125=""),"",A125*'MPTO_working_2-way'!$G124)</f>
        <v>1.9642857142857144</v>
      </c>
      <c r="E125" s="22">
        <f>IF(OR($A125="",$B125=""),"",B125*'MPTO_working_2-way'!$G124)</f>
        <v>2.0370370370370372</v>
      </c>
      <c r="F125" s="17">
        <f>IF(OR($A125="",$B125=""),"",'MPTO_working_2-way'!D124)</f>
        <v>1.9629080118694364</v>
      </c>
      <c r="G125" s="22">
        <f>IF(OR($A125="",$B125=""),"",'MPTO_working_2-way'!E124)</f>
        <v>2.0385208012326657</v>
      </c>
      <c r="H125" s="17">
        <f>IF(OR($A125="",$B125=""),"",'OddsRatio_working_2-way'!M124)</f>
        <v>1.9628516673576117</v>
      </c>
      <c r="I125" s="17">
        <f>IF(OR($A125="",$B125=""),"",'OddsRatio_working_2-way'!N124)</f>
        <v>2.0385815737789974</v>
      </c>
      <c r="J125" s="17">
        <f>IF('Log_working_2-way'!$D124="","",A125^('Log_working_2-way'!$D124))</f>
        <v>1.9622220256096747</v>
      </c>
      <c r="K125" s="22">
        <f>IF('Log_working_2-way'!$D124="","",B125^('Log_working_2-way'!$D124))</f>
        <v>2.0392611823308071</v>
      </c>
      <c r="L125" s="33">
        <f t="shared" si="72"/>
        <v>0.50909090909090904</v>
      </c>
      <c r="M125" s="33">
        <f t="shared" si="73"/>
        <v>0.49090909090909085</v>
      </c>
      <c r="N125" s="4">
        <v>100</v>
      </c>
      <c r="O125" s="4">
        <f t="shared" si="74"/>
        <v>47.089947089947096</v>
      </c>
      <c r="P125" s="4">
        <f t="shared" si="75"/>
        <v>48.979591836734699</v>
      </c>
      <c r="Q125" s="4">
        <f t="shared" si="76"/>
        <v>51.020408163265309</v>
      </c>
      <c r="R125" s="4">
        <f t="shared" si="77"/>
        <v>52.910052910052919</v>
      </c>
      <c r="S125" s="39">
        <f t="shared" si="78"/>
        <v>-3.930461073318213</v>
      </c>
      <c r="T125" s="39">
        <f t="shared" si="79"/>
        <v>-3.9304610733182201</v>
      </c>
    </row>
    <row r="126" spans="1:20" ht="15" x14ac:dyDescent="0.25">
      <c r="A126">
        <v>1.6</v>
      </c>
      <c r="B126">
        <v>2.4</v>
      </c>
      <c r="C126" s="20">
        <f t="shared" si="71"/>
        <v>4.1666666666666741E-2</v>
      </c>
      <c r="D126" s="17">
        <f>IF(OR($A126="",$B126=""),"",A126*'MPTO_working_2-way'!$G125)</f>
        <v>1.666666666666667</v>
      </c>
      <c r="E126" s="22">
        <f>IF(OR($A126="",$B126=""),"",B126*'MPTO_working_2-way'!$G125)</f>
        <v>2.5</v>
      </c>
      <c r="F126" s="17">
        <f>IF(OR($A126="",$B126=""),"",'MPTO_working_2-way'!D125)</f>
        <v>1.6551724137931036</v>
      </c>
      <c r="G126" s="22">
        <f>IF(OR($A126="",$B126=""),"",'MPTO_working_2-way'!E125)</f>
        <v>2.5263157894736841</v>
      </c>
      <c r="H126" s="17">
        <f>IF(OR($A126="",$B126=""),"",'OddsRatio_working_2-way'!M125)</f>
        <v>1.6546536707079771</v>
      </c>
      <c r="I126" s="17">
        <f>IF(OR($A126="",$B126=""),"",'OddsRatio_working_2-way'!N125)</f>
        <v>2.5275252316519468</v>
      </c>
      <c r="J126" s="17">
        <f>IF('Log_working_2-way'!$D125="","",A126^('Log_working_2-way'!$D125))</f>
        <v>1.6494042763805412</v>
      </c>
      <c r="K126" s="22">
        <f>IF('Log_working_2-way'!$D125="","",B126^('Log_working_2-way'!$D125))</f>
        <v>2.5398728286377308</v>
      </c>
      <c r="L126" s="33">
        <f t="shared" si="72"/>
        <v>0.59999999999999987</v>
      </c>
      <c r="M126" s="33">
        <f t="shared" si="73"/>
        <v>0.4</v>
      </c>
      <c r="N126" s="4">
        <v>100</v>
      </c>
      <c r="O126" s="4">
        <f t="shared" si="74"/>
        <v>37.5</v>
      </c>
      <c r="P126" s="4">
        <f t="shared" si="75"/>
        <v>58.333333333333336</v>
      </c>
      <c r="Q126" s="4">
        <f t="shared" si="76"/>
        <v>41.666666666666671</v>
      </c>
      <c r="R126" s="4">
        <f t="shared" si="77"/>
        <v>62.5</v>
      </c>
      <c r="S126" s="39">
        <f t="shared" si="78"/>
        <v>-4.1666666666666714</v>
      </c>
      <c r="T126" s="39">
        <f t="shared" si="79"/>
        <v>-4.1666666666666643</v>
      </c>
    </row>
    <row r="127" spans="1:20" ht="15" x14ac:dyDescent="0.25">
      <c r="A127">
        <v>1.79</v>
      </c>
      <c r="B127">
        <v>2.06</v>
      </c>
      <c r="C127" s="20">
        <f t="shared" si="71"/>
        <v>4.4096111080978329E-2</v>
      </c>
      <c r="D127" s="17">
        <f>IF(OR($A127="",$B127=""),"",A127*'MPTO_working_2-way'!$G126)</f>
        <v>1.8689320388349513</v>
      </c>
      <c r="E127" s="22">
        <f>IF(OR($A127="",$B127=""),"",B127*'MPTO_working_2-way'!$G126)</f>
        <v>2.1508379888268152</v>
      </c>
      <c r="F127" s="17">
        <f>IF(OR($A127="",$B127=""),"",'MPTO_working_2-way'!D126)</f>
        <v>1.8635467731338755</v>
      </c>
      <c r="G127" s="22">
        <f>IF(OR($A127="",$B127=""),"",'MPTO_working_2-way'!E126)</f>
        <v>2.1580148651021243</v>
      </c>
      <c r="H127" s="17">
        <f>IF(OR($A127="",$B127=""),"",'OddsRatio_working_2-way'!M126)</f>
        <v>1.863297757942139</v>
      </c>
      <c r="I127" s="17">
        <f>IF(OR($A127="",$B127=""),"",'OddsRatio_working_2-way'!N126)</f>
        <v>2.1583488904033761</v>
      </c>
      <c r="J127" s="17">
        <f>IF('Log_working_2-way'!$D126="","",A127^('Log_working_2-way'!$D126))</f>
        <v>1.8608328110900716</v>
      </c>
      <c r="K127" s="22">
        <f>IF('Log_working_2-way'!$D126="","",B127^('Log_working_2-way'!$D126))</f>
        <v>2.1616657579923269</v>
      </c>
      <c r="L127" s="33">
        <f t="shared" si="72"/>
        <v>0.53506493506493513</v>
      </c>
      <c r="M127" s="33">
        <f t="shared" si="73"/>
        <v>0.46493506493506503</v>
      </c>
      <c r="N127" s="4">
        <v>100</v>
      </c>
      <c r="O127" s="4">
        <f t="shared" si="74"/>
        <v>44.134078212290497</v>
      </c>
      <c r="P127" s="4">
        <f t="shared" si="75"/>
        <v>51.456310679611654</v>
      </c>
      <c r="Q127" s="4">
        <f t="shared" si="76"/>
        <v>48.543689320388353</v>
      </c>
      <c r="R127" s="4">
        <f t="shared" si="77"/>
        <v>55.865921787709496</v>
      </c>
      <c r="S127" s="39">
        <f t="shared" si="78"/>
        <v>-4.4096111080978559</v>
      </c>
      <c r="T127" s="39">
        <f t="shared" si="79"/>
        <v>-4.4096111080978417</v>
      </c>
    </row>
    <row r="128" spans="1:20" ht="15" x14ac:dyDescent="0.25">
      <c r="A128">
        <v>1.47</v>
      </c>
      <c r="B128">
        <v>2.78</v>
      </c>
      <c r="C128" s="20">
        <f t="shared" si="71"/>
        <v>3.9984339059364826E-2</v>
      </c>
      <c r="D128" s="17">
        <f>IF(OR($A128="",$B128=""),"",A128*'MPTO_working_2-way'!$G127)</f>
        <v>1.5287769784172662</v>
      </c>
      <c r="E128" s="22">
        <f>IF(OR($A128="",$B128=""),"",B128*'MPTO_working_2-way'!$G127)</f>
        <v>2.8911564625850339</v>
      </c>
      <c r="F128" s="17">
        <f>IF(OR($A128="",$B128=""),"",'MPTO_working_2-way'!D127)</f>
        <v>1.5145091353815365</v>
      </c>
      <c r="G128" s="22">
        <f>IF(OR($A128="",$B128=""),"",'MPTO_working_2-way'!E127)</f>
        <v>2.9436000864366494</v>
      </c>
      <c r="H128" s="17">
        <f>IF(OR($A128="",$B128=""),"",'OddsRatio_working_2-way'!M127)</f>
        <v>1.5138530371810843</v>
      </c>
      <c r="I128" s="17">
        <f>IF(OR($A128="",$B128=""),"",'OddsRatio_working_2-way'!N127)</f>
        <v>2.9460817152815526</v>
      </c>
      <c r="J128" s="17">
        <f>IF('Log_working_2-way'!$D127="","",A128^('Log_working_2-way'!$D127))</f>
        <v>1.5073069397899939</v>
      </c>
      <c r="K128" s="22">
        <f>IF('Log_working_2-way'!$D127="","",B128^('Log_working_2-way'!$D127))</f>
        <v>2.971193219657303</v>
      </c>
      <c r="L128" s="33">
        <f t="shared" si="72"/>
        <v>0.65411764705882347</v>
      </c>
      <c r="M128" s="33">
        <f t="shared" si="73"/>
        <v>0.34588235294117647</v>
      </c>
      <c r="N128" s="4">
        <v>100</v>
      </c>
      <c r="O128" s="4">
        <f t="shared" si="74"/>
        <v>31.972789115646258</v>
      </c>
      <c r="P128" s="4">
        <f t="shared" si="75"/>
        <v>64.02877697841727</v>
      </c>
      <c r="Q128" s="4">
        <f t="shared" si="76"/>
        <v>35.971223021582738</v>
      </c>
      <c r="R128" s="4">
        <f t="shared" si="77"/>
        <v>68.027210884353735</v>
      </c>
      <c r="S128" s="39">
        <f t="shared" si="78"/>
        <v>-3.99843390593648</v>
      </c>
      <c r="T128" s="39">
        <f t="shared" si="79"/>
        <v>-3.9984339059364657</v>
      </c>
    </row>
    <row r="129" spans="1:20" s="28" customFormat="1" ht="15" x14ac:dyDescent="0.25">
      <c r="A129" s="23">
        <v>1.66</v>
      </c>
      <c r="B129" s="23">
        <v>2.2999999999999998</v>
      </c>
      <c r="C129" s="24">
        <f t="shared" si="71"/>
        <v>3.7192247249869137E-2</v>
      </c>
      <c r="D129" s="25">
        <f>IF(OR($A129="",$B129=""),"",A129*'MPTO_working_2-way'!$G128)</f>
        <v>1.7217391304347827</v>
      </c>
      <c r="E129" s="27">
        <f>IF(OR($A129="",$B129=""),"",B129*'MPTO_working_2-way'!$G128)</f>
        <v>2.3855421686746987</v>
      </c>
      <c r="F129" s="25">
        <f>IF(OR($A129="",$B129=""),"",'MPTO_working_2-way'!D128)</f>
        <v>1.7128757290264693</v>
      </c>
      <c r="G129" s="27">
        <f>IF(OR($A129="",$B129=""),"",'MPTO_working_2-way'!E128)</f>
        <v>2.402769037130271</v>
      </c>
      <c r="H129" s="25">
        <f>IF(OR($A129="",$B129=""),"",'OddsRatio_working_2-way'!M128)</f>
        <v>1.7125253031944256</v>
      </c>
      <c r="I129" s="25">
        <f>IF(OR($A129="",$B129=""),"",'OddsRatio_working_2-way'!N128)</f>
        <v>2.4034589305344736</v>
      </c>
      <c r="J129" s="25">
        <f>IF('Log_working_2-way'!$D128="","",A129^('Log_working_2-way'!$D128))</f>
        <v>1.708491418138335</v>
      </c>
      <c r="K129" s="27">
        <f>IF('Log_working_2-way'!$D128="","",B129^('Log_working_2-way'!$D128))</f>
        <v>2.4114497005870583</v>
      </c>
      <c r="L129" s="82">
        <f t="shared" si="72"/>
        <v>0.58080808080808077</v>
      </c>
      <c r="M129" s="82">
        <f t="shared" si="73"/>
        <v>0.41919191919191923</v>
      </c>
      <c r="N129" s="28">
        <v>100</v>
      </c>
      <c r="O129" s="28">
        <f t="shared" si="74"/>
        <v>39.759036144578317</v>
      </c>
      <c r="P129" s="28">
        <f t="shared" si="75"/>
        <v>56.521739130434774</v>
      </c>
      <c r="Q129" s="28">
        <f t="shared" si="76"/>
        <v>43.478260869565219</v>
      </c>
      <c r="R129" s="28">
        <f t="shared" si="77"/>
        <v>60.24096385542169</v>
      </c>
      <c r="S129" s="83">
        <f t="shared" si="78"/>
        <v>-3.7192247249869013</v>
      </c>
      <c r="T129" s="83">
        <f t="shared" si="79"/>
        <v>-3.7192247249869155</v>
      </c>
    </row>
    <row r="130" spans="1:20" ht="15" x14ac:dyDescent="0.25">
      <c r="A130">
        <v>1.65</v>
      </c>
      <c r="B130">
        <v>2.3199999999999998</v>
      </c>
      <c r="C130" s="20">
        <f t="shared" si="71"/>
        <v>3.709508881922674E-2</v>
      </c>
      <c r="D130" s="17">
        <f>IF(OR($A130="",$B130=""),"",A130*'MPTO_working_2-way'!$G129)</f>
        <v>1.711206896551724</v>
      </c>
      <c r="E130" s="22">
        <f>IF(OR($A130="",$B130=""),"",B130*'MPTO_working_2-way'!$G129)</f>
        <v>2.4060606060606058</v>
      </c>
      <c r="F130" s="17">
        <f>IF(OR($A130="",$B130=""),"",'MPTO_working_2-way'!D129)</f>
        <v>1.702089817696754</v>
      </c>
      <c r="G130" s="22">
        <f>IF(OR($A130="",$B130=""),"",'MPTO_working_2-way'!E129)</f>
        <v>2.4243191893603542</v>
      </c>
      <c r="H130" s="17">
        <f>IF(OR($A130="",$B130=""),"",'OddsRatio_working_2-way'!M129)</f>
        <v>1.7017294652672368</v>
      </c>
      <c r="I130" s="17">
        <f>IF(OR($A130="",$B130=""),"",'OddsRatio_working_2-way'!N129)</f>
        <v>2.4250506063888508</v>
      </c>
      <c r="J130" s="17">
        <f>IF('Log_working_2-way'!$D129="","",A130^('Log_working_2-way'!$D129))</f>
        <v>1.6975799054956422</v>
      </c>
      <c r="K130" s="22">
        <f>IF('Log_working_2-way'!$D129="","",B130^('Log_working_2-way'!$D129))</f>
        <v>2.4335275315726488</v>
      </c>
      <c r="L130" s="33">
        <f t="shared" si="72"/>
        <v>0.58438287153652402</v>
      </c>
      <c r="M130" s="33">
        <f t="shared" si="73"/>
        <v>0.41561712846347609</v>
      </c>
      <c r="N130" s="4">
        <v>100</v>
      </c>
      <c r="O130" s="4">
        <f t="shared" si="74"/>
        <v>39.393939393939398</v>
      </c>
      <c r="P130" s="4">
        <f t="shared" si="75"/>
        <v>56.896551724137922</v>
      </c>
      <c r="Q130" s="4">
        <f t="shared" si="76"/>
        <v>43.103448275862071</v>
      </c>
      <c r="R130" s="4">
        <f t="shared" si="77"/>
        <v>60.606060606060609</v>
      </c>
      <c r="S130" s="39">
        <f t="shared" si="78"/>
        <v>-3.7095088819226731</v>
      </c>
      <c r="T130" s="39">
        <f t="shared" si="79"/>
        <v>-3.7095088819226874</v>
      </c>
    </row>
    <row r="131" spans="1:20" ht="15" x14ac:dyDescent="0.25">
      <c r="A131">
        <v>1.59</v>
      </c>
      <c r="B131">
        <v>2.46</v>
      </c>
      <c r="C131" s="20">
        <f t="shared" ref="C131:C189" si="80">IF(OR($A131="",$B131=""),"",(1/A131)+(1/B131)-1)</f>
        <v>3.5434882650713373E-2</v>
      </c>
      <c r="D131" s="17">
        <f>IF(OR($A131="",$B131=""),"",A131*'MPTO_working_2-way'!$G130)</f>
        <v>1.6463414634146343</v>
      </c>
      <c r="E131" s="22">
        <f>IF(OR($A131="",$B131=""),"",B131*'MPTO_working_2-way'!$G130)</f>
        <v>2.5471698113207548</v>
      </c>
      <c r="F131" s="17">
        <f>IF(OR($A131="",$B131=""),"",'MPTO_working_2-way'!D130)</f>
        <v>1.6360898481616264</v>
      </c>
      <c r="G131" s="22">
        <f>IF(OR($A131="",$B131=""),"",'MPTO_working_2-way'!E130)</f>
        <v>2.5721049516669958</v>
      </c>
      <c r="H131" s="17">
        <f>IF(OR($A131="",$B131=""),"",'OddsRatio_working_2-way'!M130)</f>
        <v>1.6356961452149104</v>
      </c>
      <c r="I131" s="17">
        <f>IF(OR($A131="",$B131=""),"",'OddsRatio_working_2-way'!N130)</f>
        <v>2.5730785966335055</v>
      </c>
      <c r="J131" s="17">
        <f>IF('Log_working_2-way'!$D130="","",A131^('Log_working_2-way'!$D130))</f>
        <v>1.6310286481237015</v>
      </c>
      <c r="K131" s="22">
        <f>IF('Log_working_2-way'!$D130="","",B131^('Log_working_2-way'!$D130))</f>
        <v>2.5847141060445584</v>
      </c>
      <c r="L131" s="33">
        <f t="shared" si="72"/>
        <v>0.6074074074074074</v>
      </c>
      <c r="M131" s="33">
        <f t="shared" si="73"/>
        <v>0.3925925925925926</v>
      </c>
      <c r="N131" s="4">
        <v>100</v>
      </c>
      <c r="O131" s="4">
        <f t="shared" si="74"/>
        <v>37.106918238993707</v>
      </c>
      <c r="P131" s="4">
        <f t="shared" si="75"/>
        <v>59.349593495934961</v>
      </c>
      <c r="Q131" s="4">
        <f t="shared" si="76"/>
        <v>40.650406504065039</v>
      </c>
      <c r="R131" s="4">
        <f t="shared" si="77"/>
        <v>62.893081761006286</v>
      </c>
      <c r="S131" s="39">
        <f t="shared" si="78"/>
        <v>-3.543488265071332</v>
      </c>
      <c r="T131" s="39">
        <f t="shared" si="79"/>
        <v>-3.5434882650713249</v>
      </c>
    </row>
    <row r="132" spans="1:20" ht="15" x14ac:dyDescent="0.25">
      <c r="A132">
        <v>1.81</v>
      </c>
      <c r="B132">
        <v>2.1</v>
      </c>
      <c r="C132" s="20">
        <f t="shared" si="80"/>
        <v>2.8676664035780064E-2</v>
      </c>
      <c r="D132" s="17">
        <f>IF(OR($A132="",$B132=""),"",A132*'MPTO_working_2-way'!$G131)</f>
        <v>1.861904761904762</v>
      </c>
      <c r="E132" s="22">
        <f>IF(OR($A132="",$B132=""),"",B132*'MPTO_working_2-way'!$G131)</f>
        <v>2.160220994475138</v>
      </c>
      <c r="F132" s="17">
        <f>IF(OR($A132="",$B132=""),"",'MPTO_working_2-way'!D131)</f>
        <v>1.858225372769494</v>
      </c>
      <c r="G132" s="22">
        <f>IF(OR($A132="",$B132=""),"",'MPTO_working_2-way'!E131)</f>
        <v>2.1651951011107946</v>
      </c>
      <c r="H132" s="17">
        <f>IF(OR($A132="",$B132=""),"",'OddsRatio_working_2-way'!M131)</f>
        <v>1.8581163303210331</v>
      </c>
      <c r="I132" s="17">
        <f>IF(OR($A132="",$B132=""),"",'OddsRatio_working_2-way'!N131)</f>
        <v>2.1653431646335015</v>
      </c>
      <c r="J132" s="17">
        <f>IF('Log_working_2-way'!$D131="","",A132^('Log_working_2-way'!$D131))</f>
        <v>1.8564516354578522</v>
      </c>
      <c r="K132" s="22">
        <f>IF('Log_working_2-way'!$D131="","",B132^('Log_working_2-way'!$D131))</f>
        <v>2.1676082555034109</v>
      </c>
      <c r="L132" s="33">
        <f t="shared" si="72"/>
        <v>0.53708439897698212</v>
      </c>
      <c r="M132" s="33">
        <f t="shared" si="73"/>
        <v>0.46291560102301793</v>
      </c>
      <c r="N132" s="4">
        <v>100</v>
      </c>
      <c r="O132" s="4">
        <f t="shared" si="74"/>
        <v>44.751381215469614</v>
      </c>
      <c r="P132" s="4">
        <f t="shared" si="75"/>
        <v>52.38095238095238</v>
      </c>
      <c r="Q132" s="4">
        <f t="shared" si="76"/>
        <v>47.619047619047613</v>
      </c>
      <c r="R132" s="4">
        <f t="shared" si="77"/>
        <v>55.248618784530393</v>
      </c>
      <c r="S132" s="39">
        <f t="shared" si="78"/>
        <v>-2.8676664035779993</v>
      </c>
      <c r="T132" s="39">
        <f t="shared" si="79"/>
        <v>-2.8676664035780135</v>
      </c>
    </row>
    <row r="133" spans="1:20" ht="15" x14ac:dyDescent="0.25">
      <c r="A133">
        <v>1.67</v>
      </c>
      <c r="B133">
        <v>2.33</v>
      </c>
      <c r="C133" s="20">
        <f t="shared" si="80"/>
        <v>2.7986944565804084E-2</v>
      </c>
      <c r="D133" s="17">
        <f>IF(OR($A133="",$B133=""),"",A133*'MPTO_working_2-way'!$G132)</f>
        <v>1.7167381974248928</v>
      </c>
      <c r="E133" s="22">
        <f>IF(OR($A133="",$B133=""),"",B133*'MPTO_working_2-way'!$G132)</f>
        <v>2.3952095808383236</v>
      </c>
      <c r="F133" s="17">
        <f>IF(OR($A133="",$B133=""),"",'MPTO_working_2-way'!D132)</f>
        <v>1.7099602293950913</v>
      </c>
      <c r="G133" s="22">
        <f>IF(OR($A133="",$B133=""),"",'MPTO_working_2-way'!E132)</f>
        <v>2.4085296029216061</v>
      </c>
      <c r="H133" s="17">
        <f>IF(OR($A133="",$B133=""),"",'OddsRatio_working_2-way'!M132)</f>
        <v>1.7097600992562489</v>
      </c>
      <c r="I133" s="17">
        <f>IF(OR($A133="",$B133=""),"",'OddsRatio_working_2-way'!N132)</f>
        <v>2.408926764195241</v>
      </c>
      <c r="J133" s="17">
        <f>IF('Log_working_2-way'!$D132="","",A133^('Log_working_2-way'!$D132))</f>
        <v>1.7066927473832643</v>
      </c>
      <c r="K133" s="22">
        <f>IF('Log_working_2-way'!$D132="","",B133^('Log_working_2-way'!$D132))</f>
        <v>2.4150421151239718</v>
      </c>
      <c r="L133" s="33">
        <f t="shared" si="72"/>
        <v>0.58250000000000002</v>
      </c>
      <c r="M133" s="33">
        <f t="shared" si="73"/>
        <v>0.41749999999999998</v>
      </c>
      <c r="N133" s="4">
        <v>100</v>
      </c>
      <c r="O133" s="4">
        <f t="shared" si="74"/>
        <v>40.119760479041922</v>
      </c>
      <c r="P133" s="4">
        <f t="shared" si="75"/>
        <v>57.081545064377686</v>
      </c>
      <c r="Q133" s="4">
        <f t="shared" si="76"/>
        <v>42.918454935622321</v>
      </c>
      <c r="R133" s="4">
        <f t="shared" si="77"/>
        <v>59.880239520958092</v>
      </c>
      <c r="S133" s="39">
        <f t="shared" si="78"/>
        <v>-2.7986944565803995</v>
      </c>
      <c r="T133" s="39">
        <f t="shared" si="79"/>
        <v>-2.7986944565804066</v>
      </c>
    </row>
    <row r="134" spans="1:20" ht="15" x14ac:dyDescent="0.25">
      <c r="A134">
        <v>1.57</v>
      </c>
      <c r="B134">
        <v>2.48</v>
      </c>
      <c r="C134" s="20">
        <f t="shared" si="80"/>
        <v>4.0168481610848517E-2</v>
      </c>
      <c r="D134" s="17">
        <f>IF(OR($A134="",$B134=""),"",A134*'MPTO_working_2-way'!$G133)</f>
        <v>1.6330645161290323</v>
      </c>
      <c r="E134" s="22">
        <f>IF(OR($A134="",$B134=""),"",B134*'MPTO_working_2-way'!$G133)</f>
        <v>2.5796178343949041</v>
      </c>
      <c r="F134" s="17">
        <f>IF(OR($A134="",$B134=""),"",'MPTO_working_2-way'!D133)</f>
        <v>1.6211174952119245</v>
      </c>
      <c r="G134" s="22">
        <f>IF(OR($A134="",$B134=""),"",'MPTO_working_2-way'!E133)</f>
        <v>2.6100013406622868</v>
      </c>
      <c r="H134" s="17">
        <f>IF(OR($A134="",$B134=""),"",'OddsRatio_working_2-way'!M133)</f>
        <v>1.6205925677408124</v>
      </c>
      <c r="I134" s="17">
        <f>IF(OR($A134="",$B134=""),"",'OddsRatio_working_2-way'!N133)</f>
        <v>2.6113631583445658</v>
      </c>
      <c r="J134" s="17">
        <f>IF('Log_working_2-way'!$D133="","",A134^('Log_working_2-way'!$D133))</f>
        <v>1.6151367349354802</v>
      </c>
      <c r="K134" s="22">
        <f>IF('Log_working_2-way'!$D133="","",B134^('Log_working_2-way'!$D133))</f>
        <v>2.625654823076816</v>
      </c>
      <c r="L134" s="33">
        <f t="shared" si="72"/>
        <v>0.61234567901234571</v>
      </c>
      <c r="M134" s="33">
        <f t="shared" si="73"/>
        <v>0.3876543209876544</v>
      </c>
      <c r="N134" s="4">
        <v>100</v>
      </c>
      <c r="O134" s="4">
        <f t="shared" si="74"/>
        <v>36.30573248407643</v>
      </c>
      <c r="P134" s="4">
        <f t="shared" si="75"/>
        <v>59.677419354838712</v>
      </c>
      <c r="Q134" s="4">
        <f t="shared" si="76"/>
        <v>40.322580645161295</v>
      </c>
      <c r="R134" s="4">
        <f t="shared" si="77"/>
        <v>63.694267515923563</v>
      </c>
      <c r="S134" s="39">
        <f t="shared" si="78"/>
        <v>-4.0168481610848659</v>
      </c>
      <c r="T134" s="39">
        <f t="shared" si="79"/>
        <v>-4.0168481610848517</v>
      </c>
    </row>
    <row r="135" spans="1:20" ht="15" x14ac:dyDescent="0.25">
      <c r="A135">
        <v>2.12</v>
      </c>
      <c r="B135">
        <v>1.79</v>
      </c>
      <c r="C135" s="20">
        <f t="shared" si="80"/>
        <v>3.0357331084642114E-2</v>
      </c>
      <c r="D135" s="17">
        <f>IF(OR($A135="",$B135=""),"",A135*'MPTO_working_2-way'!$G134)</f>
        <v>2.1843575418994412</v>
      </c>
      <c r="E135" s="22">
        <f>IF(OR($A135="",$B135=""),"",B135*'MPTO_working_2-way'!$G134)</f>
        <v>1.8443396226415094</v>
      </c>
      <c r="F135" s="17">
        <f>IF(OR($A135="",$B135=""),"",'MPTO_working_2-way'!D134)</f>
        <v>2.1904871854075272</v>
      </c>
      <c r="G135" s="22">
        <f>IF(OR($A135="",$B135=""),"",'MPTO_working_2-way'!E134)</f>
        <v>1.8399922420480992</v>
      </c>
      <c r="H135" s="17">
        <f>IF(OR($A135="",$B135=""),"",'OddsRatio_working_2-way'!M134)</f>
        <v>2.1906811155751749</v>
      </c>
      <c r="I135" s="17">
        <f>IF(OR($A135="",$B135=""),"",'OddsRatio_working_2-way'!N134)</f>
        <v>1.8398554297360612</v>
      </c>
      <c r="J135" s="17">
        <f>IF('Log_working_2-way'!$D134="","",A135^('Log_working_2-way'!$D134))</f>
        <v>2.1934793420182777</v>
      </c>
      <c r="K135" s="22">
        <f>IF('Log_working_2-way'!$D134="","",B135^('Log_working_2-way'!$D134))</f>
        <v>1.8378863083703576</v>
      </c>
      <c r="L135" s="33">
        <f t="shared" si="72"/>
        <v>0.45780051150895146</v>
      </c>
      <c r="M135" s="33">
        <f t="shared" si="73"/>
        <v>0.5421994884910486</v>
      </c>
      <c r="N135" s="4">
        <v>100</v>
      </c>
      <c r="O135" s="4">
        <f t="shared" si="74"/>
        <v>52.830188679245275</v>
      </c>
      <c r="P135" s="4">
        <f t="shared" si="75"/>
        <v>44.134078212290497</v>
      </c>
      <c r="Q135" s="4">
        <f t="shared" si="76"/>
        <v>55.865921787709496</v>
      </c>
      <c r="R135" s="4">
        <f t="shared" si="77"/>
        <v>47.169811320754711</v>
      </c>
      <c r="S135" s="39">
        <f t="shared" si="78"/>
        <v>-3.0357331084642212</v>
      </c>
      <c r="T135" s="39">
        <f t="shared" si="79"/>
        <v>-3.0357331084642141</v>
      </c>
    </row>
    <row r="136" spans="1:20" ht="15" x14ac:dyDescent="0.25">
      <c r="A136">
        <v>1.75</v>
      </c>
      <c r="B136">
        <v>2.19</v>
      </c>
      <c r="C136" s="20">
        <f t="shared" si="80"/>
        <v>2.8049575994781417E-2</v>
      </c>
      <c r="D136" s="17">
        <f>IF(OR($A136="",$B136=""),"",A136*'MPTO_working_2-way'!$G135)</f>
        <v>1.7990867579908674</v>
      </c>
      <c r="E136" s="22">
        <f>IF(OR($A136="",$B136=""),"",B136*'MPTO_working_2-way'!$G135)</f>
        <v>2.2514285714285713</v>
      </c>
      <c r="F136" s="17">
        <f>IF(OR($A136="",$B136=""),"",'MPTO_working_2-way'!D135)</f>
        <v>1.7940315974253949</v>
      </c>
      <c r="G136" s="22">
        <f>IF(OR($A136="",$B136=""),"",'MPTO_working_2-way'!E135)</f>
        <v>2.2593957258658803</v>
      </c>
      <c r="H136" s="17">
        <f>IF(OR($A136="",$B136=""),"",'OddsRatio_working_2-way'!M135)</f>
        <v>1.7938841860374448</v>
      </c>
      <c r="I136" s="17">
        <f>IF(OR($A136="",$B136=""),"",'OddsRatio_working_2-way'!N135)</f>
        <v>2.2596295751794115</v>
      </c>
      <c r="J136" s="17">
        <f>IF('Log_working_2-way'!$D135="","",A136^('Log_working_2-way'!$D135))</f>
        <v>1.7915983497890287</v>
      </c>
      <c r="K136" s="22">
        <f>IF('Log_working_2-way'!$D135="","",B136^('Log_working_2-way'!$D135))</f>
        <v>2.2632669083588914</v>
      </c>
      <c r="L136" s="33">
        <f t="shared" si="72"/>
        <v>0.55583756345177671</v>
      </c>
      <c r="M136" s="33">
        <f t="shared" si="73"/>
        <v>0.44416243654822335</v>
      </c>
      <c r="N136" s="4">
        <v>100</v>
      </c>
      <c r="O136" s="4">
        <f t="shared" si="74"/>
        <v>42.857142857142854</v>
      </c>
      <c r="P136" s="4">
        <f t="shared" si="75"/>
        <v>54.337899543379002</v>
      </c>
      <c r="Q136" s="4">
        <f t="shared" si="76"/>
        <v>45.662100456621005</v>
      </c>
      <c r="R136" s="4">
        <f t="shared" si="77"/>
        <v>57.142857142857139</v>
      </c>
      <c r="S136" s="39">
        <f t="shared" si="78"/>
        <v>-2.8049575994781506</v>
      </c>
      <c r="T136" s="39">
        <f t="shared" si="79"/>
        <v>-2.8049575994781364</v>
      </c>
    </row>
    <row r="137" spans="1:20" s="52" customFormat="1" ht="15" x14ac:dyDescent="0.25">
      <c r="A137" s="44">
        <v>1.89</v>
      </c>
      <c r="B137" s="44">
        <v>2.02</v>
      </c>
      <c r="C137" s="45">
        <f t="shared" si="80"/>
        <v>2.4150034051024338E-2</v>
      </c>
      <c r="D137" s="46">
        <f>IF(OR($A137="",$B137=""),"",A137*'MPTO_working_2-way'!$G136)</f>
        <v>1.9356435643564358</v>
      </c>
      <c r="E137" s="48">
        <f>IF(OR($A137="",$B137=""),"",B137*'MPTO_working_2-way'!$G136)</f>
        <v>2.0687830687830693</v>
      </c>
      <c r="F137" s="46">
        <f>IF(OR($A137="",$B137=""),"",'MPTO_working_2-way'!D136)</f>
        <v>1.9341405339682862</v>
      </c>
      <c r="G137" s="48">
        <f>IF(OR($A137="",$B137=""),"",'MPTO_working_2-way'!E136)</f>
        <v>2.0705027387602368</v>
      </c>
      <c r="H137" s="46">
        <f>IF(OR($A137="",$B137=""),"",'OddsRatio_working_2-way'!M136)</f>
        <v>1.9341033238394147</v>
      </c>
      <c r="I137" s="46">
        <f>IF(OR($A137="",$B137=""),"",'OddsRatio_working_2-way'!N136)</f>
        <v>2.0705453823777571</v>
      </c>
      <c r="J137" s="46">
        <f>IF('Log_working_2-way'!$D136="","",A137^('Log_working_2-way'!$D136))</f>
        <v>1.9334251710029571</v>
      </c>
      <c r="K137" s="48">
        <f>IF('Log_working_2-way'!$D136="","",B137^('Log_working_2-way'!$D136))</f>
        <v>2.0713231559049405</v>
      </c>
      <c r="L137" s="72">
        <f t="shared" si="72"/>
        <v>0.51662404092071612</v>
      </c>
      <c r="M137" s="72">
        <f t="shared" si="73"/>
        <v>0.48337595907928377</v>
      </c>
      <c r="N137" s="52">
        <v>100</v>
      </c>
      <c r="O137" s="52">
        <f t="shared" si="74"/>
        <v>47.089947089947096</v>
      </c>
      <c r="P137" s="52">
        <f t="shared" si="75"/>
        <v>50.495049504950494</v>
      </c>
      <c r="Q137" s="52">
        <f t="shared" si="76"/>
        <v>49.504950495049506</v>
      </c>
      <c r="R137" s="52">
        <f t="shared" si="77"/>
        <v>52.910052910052919</v>
      </c>
      <c r="S137" s="74">
        <f t="shared" si="78"/>
        <v>-2.4150034051024107</v>
      </c>
      <c r="T137" s="74">
        <f t="shared" si="79"/>
        <v>-2.4150034051024249</v>
      </c>
    </row>
    <row r="138" spans="1:20" ht="15" x14ac:dyDescent="0.25">
      <c r="A138">
        <v>2.0299999999999998</v>
      </c>
      <c r="B138">
        <v>1.88</v>
      </c>
      <c r="C138" s="20">
        <f t="shared" si="80"/>
        <v>2.4525731055444977E-2</v>
      </c>
      <c r="D138" s="17">
        <f>IF(OR($A138="",$B138=""),"",A138*'MPTO_working_2-way'!$G137)</f>
        <v>2.0797872340425529</v>
      </c>
      <c r="E138" s="22">
        <f>IF(OR($A138="",$B138=""),"",B138*'MPTO_working_2-way'!$G137)</f>
        <v>1.9261083743842364</v>
      </c>
      <c r="F138" s="17">
        <f>IF(OR($A138="",$B138=""),"",'MPTO_working_2-way'!D137)</f>
        <v>2.0818241326641935</v>
      </c>
      <c r="G138" s="22">
        <f>IF(OR($A138="",$B138=""),"",'MPTO_working_2-way'!E137)</f>
        <v>1.9243646631706333</v>
      </c>
      <c r="H138" s="17">
        <f>IF(OR($A138="",$B138=""),"",'OddsRatio_working_2-way'!M137)</f>
        <v>2.081875475946537</v>
      </c>
      <c r="I138" s="17">
        <f>IF(OR($A138="",$B138=""),"",'OddsRatio_working_2-way'!N137)</f>
        <v>1.9243207949834495</v>
      </c>
      <c r="J138" s="17">
        <f>IF('Log_working_2-way'!$D137="","",A138^('Log_working_2-way'!$D137))</f>
        <v>2.0827972819225606</v>
      </c>
      <c r="K138" s="22">
        <f>IF('Log_working_2-way'!$D137="","",B138^('Log_working_2-way'!$D137))</f>
        <v>1.9235339030630429</v>
      </c>
      <c r="L138" s="33">
        <f t="shared" si="72"/>
        <v>0.4808184143222507</v>
      </c>
      <c r="M138" s="33">
        <f t="shared" si="73"/>
        <v>0.51918158567774941</v>
      </c>
      <c r="N138" s="4">
        <v>100</v>
      </c>
      <c r="O138" s="4">
        <f t="shared" si="74"/>
        <v>50.73891625615763</v>
      </c>
      <c r="P138" s="4">
        <f t="shared" si="75"/>
        <v>46.808510638297875</v>
      </c>
      <c r="Q138" s="4">
        <f t="shared" si="76"/>
        <v>53.191489361702125</v>
      </c>
      <c r="R138" s="4">
        <f t="shared" si="77"/>
        <v>49.26108374384237</v>
      </c>
      <c r="S138" s="39">
        <f t="shared" si="78"/>
        <v>-2.452573105544495</v>
      </c>
      <c r="T138" s="39">
        <f t="shared" si="79"/>
        <v>-2.452573105544495</v>
      </c>
    </row>
    <row r="139" spans="1:20" ht="15" x14ac:dyDescent="0.25">
      <c r="A139">
        <v>2.16</v>
      </c>
      <c r="B139">
        <v>1.76</v>
      </c>
      <c r="C139" s="20">
        <f t="shared" si="80"/>
        <v>3.1144781144781142E-2</v>
      </c>
      <c r="D139" s="17">
        <f>IF(OR($A139="",$B139=""),"",A139*'MPTO_working_2-way'!$G138)</f>
        <v>2.2272727272727275</v>
      </c>
      <c r="E139" s="22">
        <f>IF(OR($A139="",$B139=""),"",B139*'MPTO_working_2-way'!$G138)</f>
        <v>1.8148148148148149</v>
      </c>
      <c r="F139" s="17">
        <f>IF(OR($A139="",$B139=""),"",'MPTO_working_2-way'!D138)</f>
        <v>2.235183443085607</v>
      </c>
      <c r="G139" s="22">
        <f>IF(OR($A139="",$B139=""),"",'MPTO_working_2-way'!E138)</f>
        <v>1.8095963442498098</v>
      </c>
      <c r="H139" s="17">
        <f>IF(OR($A139="",$B139=""),"",'OddsRatio_working_2-way'!M138)</f>
        <v>2.2354415362426847</v>
      </c>
      <c r="I139" s="17">
        <f>IF(OR($A139="",$B139=""),"",'OddsRatio_working_2-way'!N138)</f>
        <v>1.8094272134003797</v>
      </c>
      <c r="J139" s="17">
        <f>IF('Log_working_2-way'!$D138="","",A139^('Log_working_2-way'!$D138))</f>
        <v>2.2390614409549543</v>
      </c>
      <c r="K139" s="22">
        <f>IF('Log_working_2-way'!$D138="","",B139^('Log_working_2-way'!$D138))</f>
        <v>1.8070624804765649</v>
      </c>
      <c r="L139" s="33">
        <f t="shared" si="72"/>
        <v>0.44897959183673464</v>
      </c>
      <c r="M139" s="33">
        <f t="shared" si="73"/>
        <v>0.55102040816326525</v>
      </c>
      <c r="N139" s="4">
        <v>100</v>
      </c>
      <c r="O139" s="4">
        <f t="shared" si="74"/>
        <v>53.703703703703695</v>
      </c>
      <c r="P139" s="4">
        <f t="shared" si="75"/>
        <v>43.181818181818187</v>
      </c>
      <c r="Q139" s="4">
        <f t="shared" si="76"/>
        <v>56.81818181818182</v>
      </c>
      <c r="R139" s="4">
        <f t="shared" si="77"/>
        <v>46.296296296296291</v>
      </c>
      <c r="S139" s="39">
        <f t="shared" si="78"/>
        <v>-3.1144781144781248</v>
      </c>
      <c r="T139" s="39">
        <f t="shared" si="79"/>
        <v>-3.1144781144781035</v>
      </c>
    </row>
    <row r="140" spans="1:20" ht="15" x14ac:dyDescent="0.25">
      <c r="A140">
        <v>2.4500000000000002</v>
      </c>
      <c r="B140">
        <v>1.61</v>
      </c>
      <c r="C140" s="20">
        <f t="shared" si="80"/>
        <v>2.9281277728482547E-2</v>
      </c>
      <c r="D140" s="17">
        <f>IF(OR($A140="",$B140=""),"",A140*'MPTO_working_2-way'!$G139)</f>
        <v>2.5217391304347823</v>
      </c>
      <c r="E140" s="22">
        <f>IF(OR($A140="",$B140=""),"",B140*'MPTO_working_2-way'!$G139)</f>
        <v>1.657142857142857</v>
      </c>
      <c r="F140" s="17">
        <f>IF(OR($A140="",$B140=""),"",'MPTO_working_2-way'!D139)</f>
        <v>2.5411499436302138</v>
      </c>
      <c r="G140" s="22">
        <f>IF(OR($A140="",$B140=""),"",'MPTO_working_2-way'!E139)</f>
        <v>1.6488661302121432</v>
      </c>
      <c r="H140" s="17">
        <f>IF(OR($A140="",$B140=""),"",'OddsRatio_working_2-way'!M139)</f>
        <v>2.5417681992854404</v>
      </c>
      <c r="I140" s="17">
        <f>IF(OR($A140="",$B140=""),"",'OddsRatio_working_2-way'!N139)</f>
        <v>1.648605932113185</v>
      </c>
      <c r="J140" s="17">
        <f>IF('Log_working_2-way'!$D139="","",A140^('Log_working_2-way'!$D139))</f>
        <v>2.5507436683605564</v>
      </c>
      <c r="K140" s="22">
        <f>IF('Log_working_2-way'!$D139="","",B140^('Log_working_2-way'!$D139))</f>
        <v>1.6448518993839698</v>
      </c>
      <c r="L140" s="33">
        <f t="shared" si="72"/>
        <v>0.39655172413793111</v>
      </c>
      <c r="M140" s="33">
        <f t="shared" si="73"/>
        <v>0.60344827586206906</v>
      </c>
      <c r="N140" s="4">
        <v>100</v>
      </c>
      <c r="O140" s="4">
        <f t="shared" si="74"/>
        <v>59.183673469387763</v>
      </c>
      <c r="P140" s="4">
        <f t="shared" si="75"/>
        <v>37.888198757763973</v>
      </c>
      <c r="Q140" s="4">
        <f t="shared" si="76"/>
        <v>62.11180124223602</v>
      </c>
      <c r="R140" s="4">
        <f t="shared" si="77"/>
        <v>40.816326530612237</v>
      </c>
      <c r="S140" s="39">
        <f t="shared" si="78"/>
        <v>-2.9281277728482564</v>
      </c>
      <c r="T140" s="39">
        <f t="shared" si="79"/>
        <v>-2.9281277728482635</v>
      </c>
    </row>
    <row r="141" spans="1:20" ht="15" x14ac:dyDescent="0.25">
      <c r="A141">
        <v>2.08</v>
      </c>
      <c r="B141">
        <v>1.84</v>
      </c>
      <c r="C141" s="20">
        <f t="shared" si="80"/>
        <v>2.4247491638795804E-2</v>
      </c>
      <c r="D141" s="17">
        <f>IF(OR($A141="",$B141=""),"",A141*'MPTO_working_2-way'!$G140)</f>
        <v>2.1304347826086953</v>
      </c>
      <c r="E141" s="22">
        <f>IF(OR($A141="",$B141=""),"",B141*'MPTO_working_2-way'!$G140)</f>
        <v>1.8846153846153844</v>
      </c>
      <c r="F141" s="17">
        <f>IF(OR($A141="",$B141=""),"",'MPTO_working_2-way'!D140)</f>
        <v>2.1338090990187331</v>
      </c>
      <c r="G141" s="22">
        <f>IF(OR($A141="",$B141=""),"",'MPTO_working_2-way'!E140)</f>
        <v>1.8819826907946497</v>
      </c>
      <c r="H141" s="17">
        <f>IF(OR($A141="",$B141=""),"",'OddsRatio_working_2-way'!M140)</f>
        <v>2.1338934190276815</v>
      </c>
      <c r="I141" s="17">
        <f>IF(OR($A141="",$B141=""),"",'OddsRatio_working_2-way'!N140)</f>
        <v>1.8819171036881968</v>
      </c>
      <c r="J141" s="17">
        <f>IF('Log_working_2-way'!$D140="","",A141^('Log_working_2-way'!$D140))</f>
        <v>2.1354221138982008</v>
      </c>
      <c r="K141" s="22">
        <f>IF('Log_working_2-way'!$D140="","",B141^('Log_working_2-way'!$D140))</f>
        <v>1.8807297195989381</v>
      </c>
      <c r="L141" s="33">
        <f t="shared" si="72"/>
        <v>0.46938775510204089</v>
      </c>
      <c r="M141" s="33">
        <f t="shared" si="73"/>
        <v>0.53061224489795922</v>
      </c>
      <c r="N141" s="4">
        <v>100</v>
      </c>
      <c r="O141" s="4">
        <f t="shared" si="74"/>
        <v>51.92307692307692</v>
      </c>
      <c r="P141" s="4">
        <f t="shared" si="75"/>
        <v>45.652173913043477</v>
      </c>
      <c r="Q141" s="4">
        <f t="shared" si="76"/>
        <v>54.347826086956516</v>
      </c>
      <c r="R141" s="4">
        <f t="shared" si="77"/>
        <v>48.076923076923073</v>
      </c>
      <c r="S141" s="39">
        <f t="shared" si="78"/>
        <v>-2.4247491638795964</v>
      </c>
      <c r="T141" s="39">
        <f t="shared" si="79"/>
        <v>-2.4247491638795964</v>
      </c>
    </row>
    <row r="142" spans="1:20" ht="15" x14ac:dyDescent="0.25">
      <c r="A142">
        <v>1.81</v>
      </c>
      <c r="B142">
        <v>2.06</v>
      </c>
      <c r="C142" s="20">
        <f t="shared" si="80"/>
        <v>3.7923081049187513E-2</v>
      </c>
      <c r="D142" s="17">
        <f>IF(OR($A142="",$B142=""),"",A142*'MPTO_working_2-way'!$G141)</f>
        <v>1.8786407766990294</v>
      </c>
      <c r="E142" s="22">
        <f>IF(OR($A142="",$B142=""),"",B142*'MPTO_working_2-way'!$G141)</f>
        <v>2.1381215469613264</v>
      </c>
      <c r="F142" s="17">
        <f>IF(OR($A142="",$B142=""),"",'MPTO_working_2-way'!D141)</f>
        <v>1.8743276529432467</v>
      </c>
      <c r="G142" s="22">
        <f>IF(OR($A142="",$B142=""),"",'MPTO_working_2-way'!E141)</f>
        <v>2.1437359857413907</v>
      </c>
      <c r="H142" s="17">
        <f>IF(OR($A142="",$B142=""),"",'OddsRatio_working_2-way'!M141)</f>
        <v>1.8741572761215382</v>
      </c>
      <c r="I142" s="17">
        <f>IF(OR($A142="",$B142=""),"",'OddsRatio_working_2-way'!N141)</f>
        <v>2.1439589045541121</v>
      </c>
      <c r="J142" s="17">
        <f>IF('Log_working_2-way'!$D141="","",A142^('Log_working_2-way'!$D141))</f>
        <v>1.8721919326638379</v>
      </c>
      <c r="K142" s="22">
        <f>IF('Log_working_2-way'!$D141="","",B142^('Log_working_2-way'!$D141))</f>
        <v>2.1465366309290381</v>
      </c>
      <c r="L142" s="33">
        <f t="shared" si="72"/>
        <v>0.53229974160206706</v>
      </c>
      <c r="M142" s="33">
        <f t="shared" si="73"/>
        <v>0.46770025839793272</v>
      </c>
      <c r="N142" s="4">
        <v>100</v>
      </c>
      <c r="O142" s="4">
        <f t="shared" si="74"/>
        <v>44.751381215469614</v>
      </c>
      <c r="P142" s="4">
        <f t="shared" si="75"/>
        <v>51.456310679611654</v>
      </c>
      <c r="Q142" s="4">
        <f t="shared" si="76"/>
        <v>48.543689320388353</v>
      </c>
      <c r="R142" s="4">
        <f t="shared" si="77"/>
        <v>55.248618784530393</v>
      </c>
      <c r="S142" s="39">
        <f t="shared" si="78"/>
        <v>-3.7923081049187388</v>
      </c>
      <c r="T142" s="39">
        <f t="shared" si="79"/>
        <v>-3.7923081049187388</v>
      </c>
    </row>
    <row r="143" spans="1:20" ht="15" x14ac:dyDescent="0.25">
      <c r="A143">
        <v>1.71</v>
      </c>
      <c r="B143">
        <v>2.23</v>
      </c>
      <c r="C143" s="20">
        <f t="shared" si="80"/>
        <v>3.3225814910969431E-2</v>
      </c>
      <c r="D143" s="17">
        <f>IF(OR($A143="",$B143=""),"",A143*'MPTO_working_2-way'!$G142)</f>
        <v>1.7668161434977576</v>
      </c>
      <c r="E143" s="22">
        <f>IF(OR($A143="",$B143=""),"",B143*'MPTO_working_2-way'!$G142)</f>
        <v>2.3040935672514617</v>
      </c>
      <c r="F143" s="17">
        <f>IF(OR($A143="",$B143=""),"",'MPTO_working_2-way'!D142)</f>
        <v>1.7599981538319522</v>
      </c>
      <c r="G143" s="22">
        <f>IF(OR($A143="",$B143=""),"",'MPTO_working_2-way'!E142)</f>
        <v>2.315792669966295</v>
      </c>
      <c r="H143" s="17">
        <f>IF(OR($A143="",$B143=""),"",'OddsRatio_working_2-way'!M142)</f>
        <v>1.7597603387632996</v>
      </c>
      <c r="I143" s="17">
        <f>IF(OR($A143="",$B143=""),"",'OddsRatio_working_2-way'!N142)</f>
        <v>2.3162045305336028</v>
      </c>
      <c r="J143" s="17">
        <f>IF('Log_working_2-way'!$D142="","",A143^('Log_working_2-way'!$D142))</f>
        <v>1.7566662454529891</v>
      </c>
      <c r="K143" s="22">
        <f>IF('Log_working_2-way'!$D142="","",B143^('Log_working_2-way'!$D142))</f>
        <v>2.3215866387713424</v>
      </c>
      <c r="L143" s="33">
        <f t="shared" si="72"/>
        <v>0.56598984771573613</v>
      </c>
      <c r="M143" s="33">
        <f t="shared" si="73"/>
        <v>0.43401015228426398</v>
      </c>
      <c r="N143" s="4">
        <v>100</v>
      </c>
      <c r="O143" s="4">
        <f t="shared" si="74"/>
        <v>41.520467836257311</v>
      </c>
      <c r="P143" s="4">
        <f t="shared" si="75"/>
        <v>55.156950672645742</v>
      </c>
      <c r="Q143" s="4">
        <f t="shared" si="76"/>
        <v>44.843049327354265</v>
      </c>
      <c r="R143" s="4">
        <f t="shared" si="77"/>
        <v>58.479532163742689</v>
      </c>
      <c r="S143" s="39">
        <f t="shared" si="78"/>
        <v>-3.3225814910969547</v>
      </c>
      <c r="T143" s="39">
        <f t="shared" si="79"/>
        <v>-3.3225814910969476</v>
      </c>
    </row>
    <row r="144" spans="1:20" ht="15" x14ac:dyDescent="0.25">
      <c r="A144">
        <v>1.65</v>
      </c>
      <c r="B144">
        <v>2.35</v>
      </c>
      <c r="C144" s="20">
        <f t="shared" si="80"/>
        <v>3.1592520954223158E-2</v>
      </c>
      <c r="D144" s="17">
        <f>IF(OR($A144="",$B144=""),"",A144*'MPTO_working_2-way'!$G143)</f>
        <v>1.7021276595744681</v>
      </c>
      <c r="E144" s="22">
        <f>IF(OR($A144="",$B144=""),"",B144*'MPTO_working_2-way'!$G143)</f>
        <v>2.4242424242424243</v>
      </c>
      <c r="F144" s="17">
        <f>IF(OR($A144="",$B144=""),"",'MPTO_working_2-way'!D143)</f>
        <v>1.6941561987984708</v>
      </c>
      <c r="G144" s="22">
        <f>IF(OR($A144="",$B144=""),"",'MPTO_working_2-way'!E143)</f>
        <v>2.4405979543666407</v>
      </c>
      <c r="H144" s="17">
        <f>IF(OR($A144="",$B144=""),"",'OddsRatio_working_2-way'!M143)</f>
        <v>1.6938886664887112</v>
      </c>
      <c r="I144" s="17">
        <f>IF(OR($A144="",$B144=""),"",'OddsRatio_working_2-way'!N143)</f>
        <v>2.4411533842457849</v>
      </c>
      <c r="J144" s="17">
        <f>IF('Log_working_2-way'!$D143="","",A144^('Log_working_2-way'!$D143))</f>
        <v>1.6902722385674813</v>
      </c>
      <c r="K144" s="22">
        <f>IF('Log_working_2-way'!$D143="","",B144^('Log_working_2-way'!$D143))</f>
        <v>2.4487037782009757</v>
      </c>
      <c r="L144" s="33">
        <f t="shared" si="72"/>
        <v>0.58750000000000002</v>
      </c>
      <c r="M144" s="33">
        <f t="shared" si="73"/>
        <v>0.41249999999999998</v>
      </c>
      <c r="N144" s="4">
        <v>100</v>
      </c>
      <c r="O144" s="4">
        <f t="shared" si="74"/>
        <v>39.393939393939398</v>
      </c>
      <c r="P144" s="4">
        <f t="shared" si="75"/>
        <v>57.446808510638299</v>
      </c>
      <c r="Q144" s="4">
        <f t="shared" si="76"/>
        <v>42.553191489361701</v>
      </c>
      <c r="R144" s="4">
        <f t="shared" si="77"/>
        <v>60.606060606060609</v>
      </c>
      <c r="S144" s="39">
        <f t="shared" si="78"/>
        <v>-3.1592520954223033</v>
      </c>
      <c r="T144" s="39">
        <f t="shared" si="79"/>
        <v>-3.1592520954223104</v>
      </c>
    </row>
    <row r="145" spans="1:20" ht="15" x14ac:dyDescent="0.25">
      <c r="A145">
        <v>1.6</v>
      </c>
      <c r="B145">
        <v>2.4500000000000002</v>
      </c>
      <c r="C145" s="20">
        <f t="shared" si="80"/>
        <v>3.3163265306122458E-2</v>
      </c>
      <c r="D145" s="17">
        <f>IF(OR($A145="",$B145=""),"",A145*'MPTO_working_2-way'!$G144)</f>
        <v>1.653061224489796</v>
      </c>
      <c r="E145" s="22">
        <f>IF(OR($A145="",$B145=""),"",B145*'MPTO_working_2-way'!$G144)</f>
        <v>2.53125</v>
      </c>
      <c r="F145" s="17">
        <f>IF(OR($A145="",$B145=""),"",'MPTO_working_2-way'!D144)</f>
        <v>1.6436058700209644</v>
      </c>
      <c r="G145" s="22">
        <f>IF(OR($A145="",$B145=""),"",'MPTO_working_2-way'!E144)</f>
        <v>2.5537459283387625</v>
      </c>
      <c r="H145" s="17">
        <f>IF(OR($A145="",$B145=""),"",'OddsRatio_working_2-way'!M144)</f>
        <v>1.643267520902677</v>
      </c>
      <c r="I145" s="17">
        <f>IF(OR($A145="",$B145=""),"",'OddsRatio_working_2-way'!N144)</f>
        <v>2.5545631755148031</v>
      </c>
      <c r="J145" s="17">
        <f>IF('Log_working_2-way'!$D144="","",A145^('Log_working_2-way'!$D144))</f>
        <v>1.6389689112690746</v>
      </c>
      <c r="K145" s="22">
        <f>IF('Log_working_2-way'!$D144="","",B145^('Log_working_2-way'!$D144))</f>
        <v>2.5650213685886376</v>
      </c>
      <c r="L145" s="33">
        <f t="shared" si="72"/>
        <v>0.60493827160493829</v>
      </c>
      <c r="M145" s="33">
        <f t="shared" si="73"/>
        <v>0.39506172839506171</v>
      </c>
      <c r="N145" s="4">
        <v>100</v>
      </c>
      <c r="O145" s="4">
        <f t="shared" si="74"/>
        <v>37.5</v>
      </c>
      <c r="P145" s="4">
        <f t="shared" si="75"/>
        <v>59.183673469387763</v>
      </c>
      <c r="Q145" s="4">
        <f t="shared" si="76"/>
        <v>40.816326530612237</v>
      </c>
      <c r="R145" s="4">
        <f t="shared" si="77"/>
        <v>62.5</v>
      </c>
      <c r="S145" s="39">
        <f t="shared" si="78"/>
        <v>-3.3163265306122369</v>
      </c>
      <c r="T145" s="39">
        <f t="shared" si="79"/>
        <v>-3.3163265306122369</v>
      </c>
    </row>
    <row r="146" spans="1:20" s="52" customFormat="1" ht="15" x14ac:dyDescent="0.25">
      <c r="A146" s="44">
        <v>1.99</v>
      </c>
      <c r="B146" s="44">
        <v>1.92</v>
      </c>
      <c r="C146" s="45">
        <f t="shared" si="80"/>
        <v>2.3345896147403788E-2</v>
      </c>
      <c r="D146" s="46">
        <f>IF(OR($A146="",$B146=""),"",A146*'MPTO_working_2-way'!$G145)</f>
        <v>2.0364583333333335</v>
      </c>
      <c r="E146" s="48">
        <f>IF(OR($A146="",$B146=""),"",B146*'MPTO_working_2-way'!$G145)</f>
        <v>1.9648241206030153</v>
      </c>
      <c r="F146" s="46">
        <f>IF(OR($A146="",$B146=""),"",'MPTO_working_2-way'!D145)</f>
        <v>2.0373253705876082</v>
      </c>
      <c r="G146" s="48">
        <f>IF(OR($A146="",$B146=""),"",'MPTO_working_2-way'!E145)</f>
        <v>1.9640176827387685</v>
      </c>
      <c r="H146" s="46">
        <f>IF(OR($A146="",$B146=""),"",'OddsRatio_working_2-way'!M145)</f>
        <v>2.0373461122121879</v>
      </c>
      <c r="I146" s="46">
        <f>IF(OR($A146="",$B146=""),"",'OddsRatio_working_2-way'!N145)</f>
        <v>1.9639984073082948</v>
      </c>
      <c r="J146" s="46">
        <f>IF('Log_working_2-way'!$D145="","",A146^('Log_working_2-way'!$D145))</f>
        <v>2.0377376988644484</v>
      </c>
      <c r="K146" s="48">
        <f>IF('Log_working_2-way'!$D145="","",B146^('Log_working_2-way'!$D145))</f>
        <v>1.9636346459170313</v>
      </c>
      <c r="L146" s="72">
        <f t="shared" si="72"/>
        <v>0.49104859335038359</v>
      </c>
      <c r="M146" s="72">
        <f t="shared" si="73"/>
        <v>0.50895140664961636</v>
      </c>
      <c r="N146" s="52">
        <v>100</v>
      </c>
      <c r="O146" s="52">
        <f t="shared" si="74"/>
        <v>49.748743718592962</v>
      </c>
      <c r="P146" s="52">
        <f t="shared" si="75"/>
        <v>47.916666666666671</v>
      </c>
      <c r="Q146" s="52">
        <f t="shared" si="76"/>
        <v>52.083333333333336</v>
      </c>
      <c r="R146" s="52">
        <f t="shared" si="77"/>
        <v>50.251256281407031</v>
      </c>
      <c r="S146" s="74">
        <f t="shared" si="78"/>
        <v>-2.3345896147403735</v>
      </c>
      <c r="T146" s="74">
        <f t="shared" si="79"/>
        <v>-2.3345896147403593</v>
      </c>
    </row>
    <row r="147" spans="1:20" ht="15" x14ac:dyDescent="0.25">
      <c r="A147">
        <v>1.7</v>
      </c>
      <c r="B147">
        <v>2.2599999999999998</v>
      </c>
      <c r="C147" s="20">
        <f t="shared" si="80"/>
        <v>3.0713170223841679E-2</v>
      </c>
      <c r="D147" s="17">
        <f>IF(OR($A147="",$B147=""),"",A147*'MPTO_working_2-way'!$G146)</f>
        <v>1.7522123893805308</v>
      </c>
      <c r="E147" s="22">
        <f>IF(OR($A147="",$B147=""),"",B147*'MPTO_working_2-way'!$G146)</f>
        <v>2.3294117647058821</v>
      </c>
      <c r="F147" s="17">
        <f>IF(OR($A147="",$B147=""),"",'MPTO_working_2-way'!D146)</f>
        <v>1.7455701953657428</v>
      </c>
      <c r="G147" s="22">
        <f>IF(OR($A147="",$B147=""),"",'MPTO_working_2-way'!E146)</f>
        <v>2.3412553321145642</v>
      </c>
      <c r="H147" s="17">
        <f>IF(OR($A147="",$B147=""),"",'OddsRatio_working_2-way'!M146)</f>
        <v>1.7453559924999296</v>
      </c>
      <c r="I147" s="17">
        <f>IF(OR($A147="",$B147=""),"",'OddsRatio_working_2-way'!N146)</f>
        <v>2.3416407864998732</v>
      </c>
      <c r="J147" s="17">
        <f>IF('Log_working_2-way'!$D146="","",A147^('Log_working_2-way'!$D146))</f>
        <v>1.7423463494336857</v>
      </c>
      <c r="K147" s="22">
        <f>IF('Log_working_2-way'!$D146="","",B147^('Log_working_2-way'!$D146))</f>
        <v>2.3470801072340981</v>
      </c>
      <c r="L147" s="33">
        <f t="shared" si="72"/>
        <v>0.57070707070707072</v>
      </c>
      <c r="M147" s="33">
        <f t="shared" si="73"/>
        <v>0.42929292929292934</v>
      </c>
      <c r="N147" s="4">
        <v>100</v>
      </c>
      <c r="O147" s="4">
        <f t="shared" si="74"/>
        <v>41.176470588235297</v>
      </c>
      <c r="P147" s="4">
        <f t="shared" si="75"/>
        <v>55.752212389380524</v>
      </c>
      <c r="Q147" s="4">
        <f t="shared" si="76"/>
        <v>44.247787610619469</v>
      </c>
      <c r="R147" s="4">
        <f t="shared" si="77"/>
        <v>58.82352941176471</v>
      </c>
      <c r="S147" s="39">
        <f t="shared" si="78"/>
        <v>-3.0713170223841715</v>
      </c>
      <c r="T147" s="39">
        <f t="shared" si="79"/>
        <v>-3.0713170223841857</v>
      </c>
    </row>
    <row r="148" spans="1:20" ht="15" x14ac:dyDescent="0.25">
      <c r="A148">
        <v>2.02</v>
      </c>
      <c r="B148">
        <v>1.81</v>
      </c>
      <c r="C148" s="20">
        <f t="shared" si="80"/>
        <v>4.7535692795798834E-2</v>
      </c>
      <c r="D148" s="17">
        <f>IF(OR($A148="",$B148=""),"",A148*'MPTO_working_2-way'!$G147)</f>
        <v>2.1160220994475138</v>
      </c>
      <c r="E148" s="22">
        <f>IF(OR($A148="",$B148=""),"",B148*'MPTO_working_2-way'!$G147)</f>
        <v>1.8960396039603959</v>
      </c>
      <c r="F148" s="17">
        <f>IF(OR($A148="",$B148=""),"",'MPTO_working_2-way'!D147)</f>
        <v>2.1218733677673955</v>
      </c>
      <c r="G148" s="22">
        <f>IF(OR($A148="",$B148=""),"",'MPTO_working_2-way'!E147)</f>
        <v>1.8913661993688893</v>
      </c>
      <c r="H148" s="17">
        <f>IF(OR($A148="",$B148=""),"",'OddsRatio_working_2-way'!M147)</f>
        <v>2.1221672153735645</v>
      </c>
      <c r="I148" s="17">
        <f>IF(OR($A148="",$B148=""),"",'OddsRatio_working_2-way'!N147)</f>
        <v>1.8911327886790064</v>
      </c>
      <c r="J148" s="17">
        <f>IF('Log_working_2-way'!$D147="","",A148^('Log_working_2-way'!$D147))</f>
        <v>2.1248762951200719</v>
      </c>
      <c r="K148" s="22">
        <f>IF('Log_working_2-way'!$D147="","",B148^('Log_working_2-way'!$D147))</f>
        <v>1.8889866417645398</v>
      </c>
      <c r="L148" s="33">
        <f t="shared" si="72"/>
        <v>0.47258485639686681</v>
      </c>
      <c r="M148" s="33">
        <f t="shared" si="73"/>
        <v>0.52741514360313313</v>
      </c>
      <c r="N148" s="4">
        <v>100</v>
      </c>
      <c r="O148" s="4">
        <f t="shared" si="74"/>
        <v>50.495049504950494</v>
      </c>
      <c r="P148" s="4">
        <f t="shared" si="75"/>
        <v>44.751381215469614</v>
      </c>
      <c r="Q148" s="4">
        <f t="shared" si="76"/>
        <v>55.248618784530393</v>
      </c>
      <c r="R148" s="4">
        <f t="shared" si="77"/>
        <v>49.504950495049506</v>
      </c>
      <c r="S148" s="39">
        <f t="shared" si="78"/>
        <v>-4.7535692795798994</v>
      </c>
      <c r="T148" s="39">
        <f t="shared" si="79"/>
        <v>-4.7535692795798923</v>
      </c>
    </row>
    <row r="149" spans="1:20" ht="15" x14ac:dyDescent="0.25">
      <c r="A149">
        <v>2.6</v>
      </c>
      <c r="B149">
        <v>1.5</v>
      </c>
      <c r="C149" s="20">
        <f t="shared" si="80"/>
        <v>5.12820512820511E-2</v>
      </c>
      <c r="D149" s="17">
        <f>IF(OR($A149="",$B149=""),"",A149*'MPTO_working_2-way'!$G148)</f>
        <v>2.7333333333333329</v>
      </c>
      <c r="E149" s="22">
        <f>IF(OR($A149="",$B149=""),"",B149*'MPTO_working_2-way'!$G148)</f>
        <v>1.5769230769230766</v>
      </c>
      <c r="F149" s="17">
        <f>IF(OR($A149="",$B149=""),"",'MPTO_working_2-way'!D148)</f>
        <v>2.7857142857142851</v>
      </c>
      <c r="G149" s="22">
        <f>IF(OR($A149="",$B149=""),"",'MPTO_working_2-way'!E148)</f>
        <v>1.5599999999999998</v>
      </c>
      <c r="H149" s="17">
        <f>IF(OR($A149="",$B149=""),"",'OddsRatio_working_2-way'!M148)</f>
        <v>2.788854381999831</v>
      </c>
      <c r="I149" s="17">
        <f>IF(OR($A149="",$B149=""),"",'OddsRatio_working_2-way'!N148)</f>
        <v>1.5590169943749472</v>
      </c>
      <c r="J149" s="17">
        <f>IF('Log_working_2-way'!$D148="","",A149^('Log_working_2-way'!$D148))</f>
        <v>2.8141264224326203</v>
      </c>
      <c r="K149" s="22">
        <f>IF('Log_working_2-way'!$D148="","",B149^('Log_working_2-way'!$D148))</f>
        <v>1.5512294995708851</v>
      </c>
      <c r="L149" s="33">
        <f t="shared" si="72"/>
        <v>0.36585365853658541</v>
      </c>
      <c r="M149" s="33">
        <f t="shared" si="73"/>
        <v>0.63414634146341475</v>
      </c>
      <c r="N149" s="4">
        <v>100</v>
      </c>
      <c r="O149" s="4">
        <f t="shared" si="74"/>
        <v>61.538461538461533</v>
      </c>
      <c r="P149" s="4">
        <f t="shared" si="75"/>
        <v>33.333333333333329</v>
      </c>
      <c r="Q149" s="4">
        <f t="shared" si="76"/>
        <v>66.666666666666657</v>
      </c>
      <c r="R149" s="4">
        <f t="shared" si="77"/>
        <v>38.46153846153846</v>
      </c>
      <c r="S149" s="39">
        <f t="shared" si="78"/>
        <v>-5.1282051282051242</v>
      </c>
      <c r="T149" s="39">
        <f t="shared" si="79"/>
        <v>-5.1282051282051313</v>
      </c>
    </row>
    <row r="150" spans="1:20" ht="15" x14ac:dyDescent="0.25">
      <c r="A150">
        <v>1.72</v>
      </c>
      <c r="B150">
        <v>2.12</v>
      </c>
      <c r="C150" s="20">
        <f t="shared" si="80"/>
        <v>5.3093462044756512E-2</v>
      </c>
      <c r="D150" s="17">
        <f>IF(OR($A150="",$B150=""),"",A150*'MPTO_working_2-way'!$G149)</f>
        <v>1.8113207547169812</v>
      </c>
      <c r="E150" s="22">
        <f>IF(OR($A150="",$B150=""),"",B150*'MPTO_working_2-way'!$G149)</f>
        <v>2.2325581395348841</v>
      </c>
      <c r="F150" s="17">
        <f>IF(OR($A150="",$B150=""),"",'MPTO_working_2-way'!D149)</f>
        <v>1.8022933965994465</v>
      </c>
      <c r="G150" s="22">
        <f>IF(OR($A150="",$B150=""),"",'MPTO_working_2-way'!E149)</f>
        <v>2.2464268112370629</v>
      </c>
      <c r="H150" s="17">
        <f>IF(OR($A150="",$B150=""),"",'OddsRatio_working_2-way'!M149)</f>
        <v>1.8017837257372731</v>
      </c>
      <c r="I150" s="17">
        <f>IF(OR($A150="",$B150=""),"",'OddsRatio_working_2-way'!N149)</f>
        <v>2.2472191289246473</v>
      </c>
      <c r="J150" s="17">
        <f>IF('Log_working_2-way'!$D149="","",A150^('Log_working_2-way'!$D149))</f>
        <v>1.7976291253207961</v>
      </c>
      <c r="K150" s="22">
        <f>IF('Log_working_2-way'!$D149="","",B150^('Log_working_2-way'!$D149))</f>
        <v>2.2537155029237406</v>
      </c>
      <c r="L150" s="33">
        <f t="shared" si="72"/>
        <v>0.55208333333333337</v>
      </c>
      <c r="M150" s="33">
        <f t="shared" si="73"/>
        <v>0.44791666666666657</v>
      </c>
      <c r="N150" s="4">
        <v>100</v>
      </c>
      <c r="O150" s="4">
        <f t="shared" si="74"/>
        <v>41.860465116279073</v>
      </c>
      <c r="P150" s="4">
        <f t="shared" si="75"/>
        <v>52.830188679245275</v>
      </c>
      <c r="Q150" s="4">
        <f t="shared" si="76"/>
        <v>47.169811320754711</v>
      </c>
      <c r="R150" s="4">
        <f t="shared" si="77"/>
        <v>58.139534883720934</v>
      </c>
      <c r="S150" s="39">
        <f t="shared" si="78"/>
        <v>-5.3093462044756379</v>
      </c>
      <c r="T150" s="39">
        <f t="shared" si="79"/>
        <v>-5.3093462044756592</v>
      </c>
    </row>
    <row r="151" spans="1:20" ht="15" x14ac:dyDescent="0.25">
      <c r="A151">
        <v>1.44</v>
      </c>
      <c r="B151">
        <v>2.94</v>
      </c>
      <c r="C151" s="20">
        <f t="shared" si="80"/>
        <v>3.4580498866213061E-2</v>
      </c>
      <c r="D151" s="17">
        <f>IF(OR($A151="",$B151=""),"",A151*'MPTO_working_2-way'!$G150)</f>
        <v>1.4897959183673468</v>
      </c>
      <c r="E151" s="22">
        <f>IF(OR($A151="",$B151=""),"",B151*'MPTO_working_2-way'!$G150)</f>
        <v>3.0416666666666665</v>
      </c>
      <c r="F151" s="17">
        <f>IF(OR($A151="",$B151=""),"",'MPTO_working_2-way'!D150)</f>
        <v>1.4767685223943072</v>
      </c>
      <c r="G151" s="22">
        <f>IF(OR($A151="",$B151=""),"",'MPTO_working_2-way'!E150)</f>
        <v>3.0974539069359079</v>
      </c>
      <c r="H151" s="17">
        <f>IF(OR($A151="",$B151=""),"",'OddsRatio_working_2-way'!M150)</f>
        <v>1.4762395654619005</v>
      </c>
      <c r="I151" s="17">
        <f>IF(OR($A151="",$B151=""),"",'OddsRatio_working_2-way'!N150)</f>
        <v>3.0997835386274715</v>
      </c>
      <c r="J151" s="17">
        <f>IF('Log_working_2-way'!$D150="","",A151^('Log_working_2-way'!$D150))</f>
        <v>1.4702588167346649</v>
      </c>
      <c r="K151" s="22">
        <f>IF('Log_working_2-way'!$D150="","",B151^('Log_working_2-way'!$D150))</f>
        <v>3.1264885727040568</v>
      </c>
      <c r="L151" s="33">
        <f t="shared" si="72"/>
        <v>0.67123287671232879</v>
      </c>
      <c r="M151" s="33">
        <f t="shared" si="73"/>
        <v>0.32876712328767127</v>
      </c>
      <c r="N151" s="4">
        <v>100</v>
      </c>
      <c r="O151" s="4">
        <f t="shared" si="74"/>
        <v>30.555555555555554</v>
      </c>
      <c r="P151" s="4">
        <f t="shared" si="75"/>
        <v>65.986394557823132</v>
      </c>
      <c r="Q151" s="4">
        <f t="shared" si="76"/>
        <v>34.013605442176868</v>
      </c>
      <c r="R151" s="4">
        <f t="shared" si="77"/>
        <v>69.444444444444443</v>
      </c>
      <c r="S151" s="39">
        <f t="shared" si="78"/>
        <v>-3.4580498866213141</v>
      </c>
      <c r="T151" s="39">
        <f t="shared" si="79"/>
        <v>-3.4580498866213105</v>
      </c>
    </row>
    <row r="152" spans="1:20" ht="15" x14ac:dyDescent="0.25">
      <c r="A152">
        <v>1.51</v>
      </c>
      <c r="B152">
        <v>2.7</v>
      </c>
      <c r="C152" s="20">
        <f t="shared" si="80"/>
        <v>3.2622025999509585E-2</v>
      </c>
      <c r="D152" s="17">
        <f>IF(OR($A152="",$B152=""),"",A152*'MPTO_working_2-way'!$G151)</f>
        <v>1.5592592592592596</v>
      </c>
      <c r="E152" s="22">
        <f>IF(OR($A152="",$B152=""),"",B152*'MPTO_working_2-way'!$G151)</f>
        <v>2.7880794701986762</v>
      </c>
      <c r="F152" s="17">
        <f>IF(OR($A152="",$B152=""),"",'MPTO_working_2-way'!D151)</f>
        <v>1.5481298651984055</v>
      </c>
      <c r="G152" s="22">
        <f>IF(OR($A152="",$B152=""),"",'MPTO_working_2-way'!E151)</f>
        <v>2.8243851749220652</v>
      </c>
      <c r="H152" s="17">
        <f>IF(OR($A152="",$B152=""),"",'OddsRatio_working_2-way'!M151)</f>
        <v>1.5477225575051663</v>
      </c>
      <c r="I152" s="17">
        <f>IF(OR($A152="",$B152=""),"",'OddsRatio_working_2-way'!N151)</f>
        <v>2.8257418583505545</v>
      </c>
      <c r="J152" s="17">
        <f>IF('Log_working_2-way'!$D151="","",A152^('Log_working_2-way'!$D151))</f>
        <v>1.5426435777660368</v>
      </c>
      <c r="K152" s="22">
        <f>IF('Log_working_2-way'!$D151="","",B152^('Log_working_2-way'!$D151))</f>
        <v>2.8428302498606608</v>
      </c>
      <c r="L152" s="33">
        <f t="shared" si="72"/>
        <v>0.64133016627078376</v>
      </c>
      <c r="M152" s="33">
        <f t="shared" si="73"/>
        <v>0.35866983372921607</v>
      </c>
      <c r="N152" s="4">
        <v>100</v>
      </c>
      <c r="O152" s="4">
        <f t="shared" si="74"/>
        <v>33.774834437086092</v>
      </c>
      <c r="P152" s="4">
        <f t="shared" si="75"/>
        <v>62.962962962962962</v>
      </c>
      <c r="Q152" s="4">
        <f t="shared" si="76"/>
        <v>37.037037037037038</v>
      </c>
      <c r="R152" s="4">
        <f t="shared" si="77"/>
        <v>66.225165562913915</v>
      </c>
      <c r="S152" s="39">
        <f t="shared" si="78"/>
        <v>-3.2622025999509461</v>
      </c>
      <c r="T152" s="39">
        <f t="shared" si="79"/>
        <v>-3.2622025999509532</v>
      </c>
    </row>
    <row r="153" spans="1:20" ht="15" x14ac:dyDescent="0.25">
      <c r="A153">
        <v>1.42</v>
      </c>
      <c r="B153">
        <v>3.03</v>
      </c>
      <c r="C153" s="20">
        <f t="shared" si="80"/>
        <v>3.4258355413006036E-2</v>
      </c>
      <c r="D153" s="17">
        <f>IF(OR($A153="",$B153=""),"",A153*'MPTO_working_2-way'!$G152)</f>
        <v>1.4686468646864685</v>
      </c>
      <c r="E153" s="22">
        <f>IF(OR($A153="",$B153=""),"",B153*'MPTO_working_2-way'!$G152)</f>
        <v>3.1338028169014081</v>
      </c>
      <c r="F153" s="17">
        <f>IF(OR($A153="",$B153=""),"",'MPTO_working_2-way'!D152)</f>
        <v>1.4554003314954502</v>
      </c>
      <c r="G153" s="22">
        <f>IF(OR($A153="",$B153=""),"",'MPTO_working_2-way'!E152)</f>
        <v>3.1958701626680526</v>
      </c>
      <c r="H153" s="17">
        <f>IF(OR($A153="",$B153=""),"",'OddsRatio_working_2-way'!M152)</f>
        <v>1.4548588261473416</v>
      </c>
      <c r="I153" s="17">
        <f>IF(OR($A153="",$B153=""),"",'OddsRatio_working_2-way'!N152)</f>
        <v>3.1984843263788196</v>
      </c>
      <c r="J153" s="17">
        <f>IF('Log_working_2-way'!$D152="","",A153^('Log_working_2-way'!$D152))</f>
        <v>1.4487661794042752</v>
      </c>
      <c r="K153" s="22">
        <f>IF('Log_working_2-way'!$D152="","",B153^('Log_working_2-way'!$D152))</f>
        <v>3.228331915134508</v>
      </c>
      <c r="L153" s="33">
        <f t="shared" si="72"/>
        <v>0.68089887640449442</v>
      </c>
      <c r="M153" s="33">
        <f t="shared" si="73"/>
        <v>0.31910112359550563</v>
      </c>
      <c r="N153" s="4">
        <v>100</v>
      </c>
      <c r="O153" s="4">
        <f t="shared" si="74"/>
        <v>29.577464788732396</v>
      </c>
      <c r="P153" s="4">
        <f t="shared" si="75"/>
        <v>66.996699669967001</v>
      </c>
      <c r="Q153" s="4">
        <f t="shared" si="76"/>
        <v>33.003300330032999</v>
      </c>
      <c r="R153" s="4">
        <f t="shared" si="77"/>
        <v>70.422535211267615</v>
      </c>
      <c r="S153" s="39">
        <f t="shared" si="78"/>
        <v>-3.4258355413006036</v>
      </c>
      <c r="T153" s="39">
        <f t="shared" si="79"/>
        <v>-3.4258355413006143</v>
      </c>
    </row>
    <row r="154" spans="1:20" ht="15" x14ac:dyDescent="0.25">
      <c r="A154">
        <v>1.7</v>
      </c>
      <c r="B154">
        <v>2.27</v>
      </c>
      <c r="C154" s="20">
        <f t="shared" si="80"/>
        <v>2.876392847888054E-2</v>
      </c>
      <c r="D154" s="17">
        <f>IF(OR($A154="",$B154=""),"",A154*'MPTO_working_2-way'!$G153)</f>
        <v>1.748898678414097</v>
      </c>
      <c r="E154" s="22">
        <f>IF(OR($A154="",$B154=""),"",B154*'MPTO_working_2-way'!$G153)</f>
        <v>2.335294117647059</v>
      </c>
      <c r="F154" s="17">
        <f>IF(OR($A154="",$B154=""),"",'MPTO_working_2-way'!D153)</f>
        <v>1.7426055543011967</v>
      </c>
      <c r="G154" s="22">
        <f>IF(OR($A154="",$B154=""),"",'MPTO_working_2-way'!E153)</f>
        <v>2.3466099118273029</v>
      </c>
      <c r="H154" s="17">
        <f>IF(OR($A154="",$B154=""),"",'OddsRatio_working_2-way'!M153)</f>
        <v>1.7424157207132702</v>
      </c>
      <c r="I154" s="17">
        <f>IF(OR($A154="",$B154=""),"",'OddsRatio_working_2-way'!N153)</f>
        <v>2.3469542361512192</v>
      </c>
      <c r="J154" s="17">
        <f>IF('Log_working_2-way'!$D153="","",A154^('Log_working_2-way'!$D153))</f>
        <v>1.7395677440294552</v>
      </c>
      <c r="K154" s="22">
        <f>IF('Log_working_2-way'!$D153="","",B154^('Log_working_2-way'!$D153))</f>
        <v>2.352141177157876</v>
      </c>
      <c r="L154" s="33">
        <f t="shared" si="72"/>
        <v>0.5717884130982368</v>
      </c>
      <c r="M154" s="33">
        <f t="shared" si="73"/>
        <v>0.4282115869017632</v>
      </c>
      <c r="N154" s="4">
        <v>100</v>
      </c>
      <c r="O154" s="4">
        <f t="shared" si="74"/>
        <v>41.176470588235297</v>
      </c>
      <c r="P154" s="4">
        <f t="shared" si="75"/>
        <v>55.947136563876647</v>
      </c>
      <c r="Q154" s="4">
        <f t="shared" si="76"/>
        <v>44.052863436123346</v>
      </c>
      <c r="R154" s="4">
        <f t="shared" si="77"/>
        <v>58.82352941176471</v>
      </c>
      <c r="S154" s="39">
        <f t="shared" si="78"/>
        <v>-2.8763928478880487</v>
      </c>
      <c r="T154" s="39">
        <f t="shared" si="79"/>
        <v>-2.8763928478880629</v>
      </c>
    </row>
    <row r="155" spans="1:20" ht="15" x14ac:dyDescent="0.25">
      <c r="A155">
        <v>1.67</v>
      </c>
      <c r="B155">
        <v>2.3199999999999998</v>
      </c>
      <c r="C155" s="20">
        <f t="shared" si="80"/>
        <v>2.9836877968201669E-2</v>
      </c>
      <c r="D155" s="17">
        <f>IF(OR($A155="",$B155=""),"",A155*'MPTO_working_2-way'!$G154)</f>
        <v>1.7198275862068968</v>
      </c>
      <c r="E155" s="22">
        <f>IF(OR($A155="",$B155=""),"",B155*'MPTO_working_2-way'!$G154)</f>
        <v>2.3892215568862278</v>
      </c>
      <c r="F155" s="17">
        <f>IF(OR($A155="",$B155=""),"",'MPTO_working_2-way'!D154)</f>
        <v>1.7126690831933518</v>
      </c>
      <c r="G155" s="22">
        <f>IF(OR($A155="",$B155=""),"",'MPTO_working_2-way'!E154)</f>
        <v>2.4031757846421042</v>
      </c>
      <c r="H155" s="17">
        <f>IF(OR($A155="",$B155=""),"",'OddsRatio_working_2-way'!M154)</f>
        <v>1.7124435118490151</v>
      </c>
      <c r="I155" s="17">
        <f>IF(OR($A155="",$B155=""),"",'OddsRatio_working_2-way'!N154)</f>
        <v>2.4036200531950747</v>
      </c>
      <c r="J155" s="17">
        <f>IF('Log_working_2-way'!$D154="","",A155^('Log_working_2-way'!$D154))</f>
        <v>1.7092004057926933</v>
      </c>
      <c r="K155" s="22">
        <f>IF('Log_working_2-way'!$D154="","",B155^('Log_working_2-way'!$D154))</f>
        <v>2.4100386743042619</v>
      </c>
      <c r="L155" s="33">
        <f t="shared" si="72"/>
        <v>0.581453634085213</v>
      </c>
      <c r="M155" s="33">
        <f t="shared" si="73"/>
        <v>0.41854636591478689</v>
      </c>
      <c r="N155" s="4">
        <v>100</v>
      </c>
      <c r="O155" s="4">
        <f t="shared" si="74"/>
        <v>40.119760479041922</v>
      </c>
      <c r="P155" s="4">
        <f t="shared" si="75"/>
        <v>56.896551724137922</v>
      </c>
      <c r="Q155" s="4">
        <f t="shared" si="76"/>
        <v>43.103448275862071</v>
      </c>
      <c r="R155" s="4">
        <f t="shared" si="77"/>
        <v>59.880239520958092</v>
      </c>
      <c r="S155" s="39">
        <f t="shared" si="78"/>
        <v>-2.9836877968201492</v>
      </c>
      <c r="T155" s="39">
        <f t="shared" si="79"/>
        <v>-2.9836877968201705</v>
      </c>
    </row>
    <row r="156" spans="1:20" ht="15" x14ac:dyDescent="0.25">
      <c r="A156">
        <v>1.94</v>
      </c>
      <c r="B156">
        <v>1.96</v>
      </c>
      <c r="C156" s="20">
        <f t="shared" si="80"/>
        <v>2.5667999158426325E-2</v>
      </c>
      <c r="D156" s="17">
        <f>IF(OR($A156="",$B156=""),"",A156*'MPTO_working_2-way'!$G155)</f>
        <v>1.989795918367347</v>
      </c>
      <c r="E156" s="22">
        <f>IF(OR($A156="",$B156=""),"",B156*'MPTO_working_2-way'!$G155)</f>
        <v>2.0103092783505154</v>
      </c>
      <c r="F156" s="17">
        <f>IF(OR($A156="",$B156=""),"",'MPTO_working_2-way'!D155)</f>
        <v>1.9895353704478862</v>
      </c>
      <c r="G156" s="22">
        <f>IF(OR($A156="",$B156=""),"",'MPTO_working_2-way'!E155)</f>
        <v>2.0105752961082914</v>
      </c>
      <c r="H156" s="17">
        <f>IF(OR($A156="",$B156=""),"",'OddsRatio_working_2-way'!M155)</f>
        <v>1.9895285072531594</v>
      </c>
      <c r="I156" s="17">
        <f>IF(OR($A156="",$B156=""),"",'OddsRatio_working_2-way'!N155)</f>
        <v>2.0105823052798226</v>
      </c>
      <c r="J156" s="17">
        <f>IF('Log_working_2-way'!$D155="","",A156^('Log_working_2-way'!$D155))</f>
        <v>1.9894107081664238</v>
      </c>
      <c r="K156" s="22">
        <f>IF('Log_working_2-way'!$D155="","",B156^('Log_working_2-way'!$D155))</f>
        <v>2.0107026250536491</v>
      </c>
      <c r="L156" s="33">
        <f t="shared" ref="L156:L187" si="81">(1/D156)</f>
        <v>0.50256410256410255</v>
      </c>
      <c r="M156" s="33">
        <f t="shared" ref="M156:M187" si="82">(1/E156)</f>
        <v>0.49743589743589745</v>
      </c>
      <c r="N156" s="4">
        <v>100</v>
      </c>
      <c r="O156" s="4">
        <f t="shared" si="74"/>
        <v>48.453608247422686</v>
      </c>
      <c r="P156" s="4">
        <f t="shared" si="75"/>
        <v>48.979591836734699</v>
      </c>
      <c r="Q156" s="4">
        <f t="shared" si="76"/>
        <v>51.020408163265309</v>
      </c>
      <c r="R156" s="4">
        <f t="shared" si="77"/>
        <v>51.546391752577328</v>
      </c>
      <c r="S156" s="39">
        <f t="shared" si="78"/>
        <v>-2.5667999158426227</v>
      </c>
      <c r="T156" s="39">
        <f t="shared" si="79"/>
        <v>-2.5667999158426298</v>
      </c>
    </row>
    <row r="157" spans="1:20" ht="15" x14ac:dyDescent="0.25">
      <c r="A157">
        <v>1.54</v>
      </c>
      <c r="B157">
        <v>2.64</v>
      </c>
      <c r="C157" s="20">
        <f t="shared" si="80"/>
        <v>2.813852813852824E-2</v>
      </c>
      <c r="D157" s="17">
        <f>IF(OR($A157="",$B157=""),"",A157*'MPTO_working_2-way'!$G156)</f>
        <v>1.5833333333333335</v>
      </c>
      <c r="E157" s="22">
        <f>IF(OR($A157="",$B157=""),"",B157*'MPTO_working_2-way'!$G156)</f>
        <v>2.7142857142857149</v>
      </c>
      <c r="F157" s="17">
        <f>IF(OR($A157="",$B157=""),"",'MPTO_working_2-way'!D156)</f>
        <v>1.5741056218057923</v>
      </c>
      <c r="G157" s="22">
        <f>IF(OR($A157="",$B157=""),"",'MPTO_working_2-way'!E156)</f>
        <v>2.7418397626112765</v>
      </c>
      <c r="H157" s="17">
        <f>IF(OR($A157="",$B157=""),"",'OddsRatio_working_2-way'!M156)</f>
        <v>1.5738190417570046</v>
      </c>
      <c r="I157" s="17">
        <f>IF(OR($A157="",$B157=""),"",'OddsRatio_working_2-way'!N156)</f>
        <v>2.7427096823731243</v>
      </c>
      <c r="J157" s="17">
        <f>IF('Log_working_2-way'!$D156="","",A157^('Log_working_2-way'!$D156))</f>
        <v>1.5696230042233144</v>
      </c>
      <c r="K157" s="22">
        <f>IF('Log_working_2-way'!$D156="","",B157^('Log_working_2-way'!$D156))</f>
        <v>2.7555470769012813</v>
      </c>
      <c r="L157" s="33">
        <f t="shared" si="81"/>
        <v>0.63157894736842102</v>
      </c>
      <c r="M157" s="33">
        <f t="shared" si="82"/>
        <v>0.36842105263157887</v>
      </c>
      <c r="N157" s="4">
        <v>100</v>
      </c>
      <c r="O157" s="4">
        <f t="shared" si="74"/>
        <v>35.064935064935064</v>
      </c>
      <c r="P157" s="4">
        <f t="shared" si="75"/>
        <v>62.121212121212118</v>
      </c>
      <c r="Q157" s="4">
        <f t="shared" si="76"/>
        <v>37.878787878787875</v>
      </c>
      <c r="R157" s="4">
        <f t="shared" si="77"/>
        <v>64.935064935064929</v>
      </c>
      <c r="S157" s="39">
        <f t="shared" si="78"/>
        <v>-2.8138528138528116</v>
      </c>
      <c r="T157" s="39">
        <f t="shared" si="79"/>
        <v>-2.8138528138528116</v>
      </c>
    </row>
    <row r="158" spans="1:20" ht="15" x14ac:dyDescent="0.25">
      <c r="A158">
        <v>2.21</v>
      </c>
      <c r="B158">
        <v>1.72</v>
      </c>
      <c r="C158" s="20">
        <f t="shared" si="80"/>
        <v>3.3884036620014824E-2</v>
      </c>
      <c r="D158" s="17">
        <f>IF(OR($A158="",$B158=""),"",A158*'MPTO_working_2-way'!$G157)</f>
        <v>2.2848837209302326</v>
      </c>
      <c r="E158" s="22">
        <f>IF(OR($A158="",$B158=""),"",B158*'MPTO_working_2-way'!$G157)</f>
        <v>1.7782805429864255</v>
      </c>
      <c r="F158" s="17">
        <f>IF(OR($A158="",$B158=""),"",'MPTO_working_2-way'!D157)</f>
        <v>2.2959652089876781</v>
      </c>
      <c r="G158" s="22">
        <f>IF(OR($A158="",$B158=""),"",'MPTO_working_2-way'!E157)</f>
        <v>1.7716256524981358</v>
      </c>
      <c r="H158" s="17">
        <f>IF(OR($A158="",$B158=""),"",'OddsRatio_working_2-way'!M157)</f>
        <v>2.2963624321753371</v>
      </c>
      <c r="I158" s="17">
        <f>IF(OR($A158="",$B158=""),"",'OddsRatio_working_2-way'!N157)</f>
        <v>1.7713892158398703</v>
      </c>
      <c r="J158" s="17">
        <f>IF('Log_working_2-way'!$D157="","",A158^('Log_working_2-way'!$D157))</f>
        <v>2.3014598613122459</v>
      </c>
      <c r="K158" s="22">
        <f>IF('Log_working_2-way'!$D157="","",B158^('Log_working_2-way'!$D157))</f>
        <v>1.7683679149287428</v>
      </c>
      <c r="L158" s="33">
        <f t="shared" si="81"/>
        <v>0.43765903307888038</v>
      </c>
      <c r="M158" s="33">
        <f t="shared" si="82"/>
        <v>0.56234096692111957</v>
      </c>
      <c r="N158" s="4">
        <v>100</v>
      </c>
      <c r="O158" s="4">
        <f t="shared" si="74"/>
        <v>54.751131221719454</v>
      </c>
      <c r="P158" s="4">
        <f t="shared" si="75"/>
        <v>41.860465116279073</v>
      </c>
      <c r="Q158" s="4">
        <f t="shared" si="76"/>
        <v>58.139534883720934</v>
      </c>
      <c r="R158" s="4">
        <f t="shared" si="77"/>
        <v>45.248868778280546</v>
      </c>
      <c r="S158" s="39">
        <f t="shared" si="78"/>
        <v>-3.3884036620014797</v>
      </c>
      <c r="T158" s="39">
        <f t="shared" si="79"/>
        <v>-3.3884036620014726</v>
      </c>
    </row>
    <row r="159" spans="1:20" ht="15" x14ac:dyDescent="0.25">
      <c r="A159">
        <v>2.06</v>
      </c>
      <c r="B159">
        <v>1.84</v>
      </c>
      <c r="C159" s="20">
        <f t="shared" si="80"/>
        <v>2.891515407344869E-2</v>
      </c>
      <c r="D159" s="17">
        <f>IF(OR($A159="",$B159=""),"",A159*'MPTO_working_2-way'!$G158)</f>
        <v>2.1195652173913042</v>
      </c>
      <c r="E159" s="22">
        <f>IF(OR($A159="",$B159=""),"",B159*'MPTO_working_2-way'!$G158)</f>
        <v>1.8932038834951457</v>
      </c>
      <c r="F159" s="17">
        <f>IF(OR($A159="",$B159=""),"",'MPTO_working_2-way'!D158)</f>
        <v>2.1232354918216445</v>
      </c>
      <c r="G159" s="22">
        <f>IF(OR($A159="",$B159=""),"",'MPTO_working_2-way'!E158)</f>
        <v>1.8902852583283463</v>
      </c>
      <c r="H159" s="17">
        <f>IF(OR($A159="",$B159=""),"",'OddsRatio_working_2-way'!M158)</f>
        <v>2.123345344008138</v>
      </c>
      <c r="I159" s="17">
        <f>IF(OR($A159="",$B159=""),"",'OddsRatio_working_2-way'!N158)</f>
        <v>1.8901981971385247</v>
      </c>
      <c r="J159" s="17">
        <f>IF('Log_working_2-way'!$D158="","",A159^('Log_working_2-way'!$D158))</f>
        <v>2.1250149218724146</v>
      </c>
      <c r="K159" s="22">
        <f>IF('Log_working_2-way'!$D158="","",B159^('Log_working_2-way'!$D158))</f>
        <v>1.8888770989238437</v>
      </c>
      <c r="L159" s="33">
        <f t="shared" si="81"/>
        <v>0.47179487179487184</v>
      </c>
      <c r="M159" s="33">
        <f t="shared" si="82"/>
        <v>0.52820512820512822</v>
      </c>
      <c r="N159" s="4">
        <v>100</v>
      </c>
      <c r="O159" s="4">
        <f t="shared" si="74"/>
        <v>51.456310679611654</v>
      </c>
      <c r="P159" s="4">
        <f t="shared" si="75"/>
        <v>45.652173913043477</v>
      </c>
      <c r="Q159" s="4">
        <f t="shared" si="76"/>
        <v>54.347826086956516</v>
      </c>
      <c r="R159" s="4">
        <f t="shared" si="77"/>
        <v>48.543689320388353</v>
      </c>
      <c r="S159" s="39">
        <f t="shared" si="78"/>
        <v>-2.8915154073448619</v>
      </c>
      <c r="T159" s="39">
        <f t="shared" si="79"/>
        <v>-2.8915154073448761</v>
      </c>
    </row>
    <row r="160" spans="1:20" ht="15" x14ac:dyDescent="0.25">
      <c r="A160">
        <v>1.2</v>
      </c>
      <c r="B160">
        <v>4.8099999999999996</v>
      </c>
      <c r="C160" s="20">
        <f t="shared" si="80"/>
        <v>4.1233541233541171E-2</v>
      </c>
      <c r="D160" s="17">
        <f>IF(OR($A160="",$B160=""),"",A160*'MPTO_working_2-way'!$G159)</f>
        <v>1.2494802494802493</v>
      </c>
      <c r="E160" s="22">
        <f>IF(OR($A160="",$B160=""),"",B160*'MPTO_working_2-way'!$G159)</f>
        <v>5.0083333333333329</v>
      </c>
      <c r="F160" s="17">
        <f>IF(OR($A160="",$B160=""),"",'MPTO_working_2-way'!D159)</f>
        <v>1.230441270518013</v>
      </c>
      <c r="G160" s="22">
        <f>IF(OR($A160="",$B160=""),"",'MPTO_working_2-way'!E159)</f>
        <v>5.3395004625346889</v>
      </c>
      <c r="H160" s="17">
        <f>IF(OR($A160="",$B160=""),"",'OddsRatio_working_2-way'!M159)</f>
        <v>1.2291144655411568</v>
      </c>
      <c r="I160" s="17">
        <f>IF(OR($A160="",$B160=""),"",'OddsRatio_working_2-way'!N159)</f>
        <v>5.364630568559039</v>
      </c>
      <c r="J160" s="17">
        <f>IF('Log_working_2-way'!$D159="","",A160^('Log_working_2-way'!$D159))</f>
        <v>1.2199890477952247</v>
      </c>
      <c r="K160" s="22">
        <f>IF('Log_working_2-way'!$D159="","",B160^('Log_working_2-way'!$D159))</f>
        <v>5.5456808411072984</v>
      </c>
      <c r="L160" s="33">
        <f t="shared" si="81"/>
        <v>0.80033277870216324</v>
      </c>
      <c r="M160" s="33">
        <f t="shared" si="82"/>
        <v>0.19966722129783696</v>
      </c>
      <c r="N160" s="4">
        <v>100</v>
      </c>
      <c r="O160" s="4">
        <f t="shared" si="74"/>
        <v>16.666666666666668</v>
      </c>
      <c r="P160" s="4">
        <f t="shared" si="75"/>
        <v>79.209979209979196</v>
      </c>
      <c r="Q160" s="4">
        <f t="shared" si="76"/>
        <v>20.79002079002079</v>
      </c>
      <c r="R160" s="4">
        <f t="shared" si="77"/>
        <v>83.333333333333343</v>
      </c>
      <c r="S160" s="39">
        <f t="shared" si="78"/>
        <v>-4.1233541233541224</v>
      </c>
      <c r="T160" s="39">
        <f t="shared" si="79"/>
        <v>-4.1233541233541473</v>
      </c>
    </row>
    <row r="161" spans="1:20" ht="15" x14ac:dyDescent="0.25">
      <c r="A161">
        <v>1.35</v>
      </c>
      <c r="B161">
        <v>3.32</v>
      </c>
      <c r="C161" s="20">
        <f t="shared" si="80"/>
        <v>4.1945560017849104E-2</v>
      </c>
      <c r="D161" s="17">
        <f>IF(OR($A161="",$B161=""),"",A161*'MPTO_working_2-way'!$G160)</f>
        <v>1.4066265060240963</v>
      </c>
      <c r="E161" s="22">
        <f>IF(OR($A161="",$B161=""),"",B161*'MPTO_working_2-way'!$G160)</f>
        <v>3.4592592592592588</v>
      </c>
      <c r="F161" s="17">
        <f>IF(OR($A161="",$B161=""),"",'MPTO_working_2-way'!D160)</f>
        <v>1.3893366398016118</v>
      </c>
      <c r="G161" s="22">
        <f>IF(OR($A161="",$B161=""),"",'MPTO_working_2-way'!E160)</f>
        <v>3.5684713375796173</v>
      </c>
      <c r="H161" s="17">
        <f>IF(OR($A161="",$B161=""),"",'OddsRatio_working_2-way'!M160)</f>
        <v>1.388409666416166</v>
      </c>
      <c r="I161" s="17">
        <f>IF(OR($A161="",$B161=""),"",'OddsRatio_working_2-way'!N160)</f>
        <v>3.5746012173871553</v>
      </c>
      <c r="J161" s="17">
        <f>IF('Log_working_2-way'!$D160="","",A161^('Log_working_2-way'!$D160))</f>
        <v>1.3803790164376561</v>
      </c>
      <c r="K161" s="22">
        <f>IF('Log_working_2-way'!$D160="","",B161^('Log_working_2-way'!$D160))</f>
        <v>3.6289567951448642</v>
      </c>
      <c r="L161" s="33">
        <f t="shared" si="81"/>
        <v>0.71092077087794436</v>
      </c>
      <c r="M161" s="33">
        <f t="shared" si="82"/>
        <v>0.28907922912205569</v>
      </c>
      <c r="N161" s="4">
        <v>100</v>
      </c>
      <c r="O161" s="4">
        <f t="shared" si="74"/>
        <v>25.925925925925924</v>
      </c>
      <c r="P161" s="4">
        <f t="shared" si="75"/>
        <v>69.879518072289159</v>
      </c>
      <c r="Q161" s="4">
        <f t="shared" si="76"/>
        <v>30.120481927710845</v>
      </c>
      <c r="R161" s="4">
        <f t="shared" si="77"/>
        <v>74.074074074074076</v>
      </c>
      <c r="S161" s="39">
        <f t="shared" si="78"/>
        <v>-4.1945560017849211</v>
      </c>
      <c r="T161" s="39">
        <f t="shared" si="79"/>
        <v>-4.1945560017849175</v>
      </c>
    </row>
    <row r="162" spans="1:20" ht="15" x14ac:dyDescent="0.25">
      <c r="A162">
        <v>1.51</v>
      </c>
      <c r="B162">
        <v>2.67</v>
      </c>
      <c r="C162" s="20">
        <f t="shared" si="80"/>
        <v>3.678349083513166E-2</v>
      </c>
      <c r="D162" s="17">
        <f>IF(OR($A162="",$B162=""),"",A162*'MPTO_working_2-way'!$G161)</f>
        <v>1.5655430711610487</v>
      </c>
      <c r="E162" s="22">
        <f>IF(OR($A162="",$B162=""),"",B162*'MPTO_working_2-way'!$G161)</f>
        <v>2.7682119205298013</v>
      </c>
      <c r="F162" s="17">
        <f>IF(OR($A162="",$B162=""),"",'MPTO_working_2-way'!D161)</f>
        <v>1.5531328851821176</v>
      </c>
      <c r="G162" s="22">
        <f>IF(OR($A162="",$B162=""),"",'MPTO_working_2-way'!E161)</f>
        <v>2.8078838318765889</v>
      </c>
      <c r="H162" s="17">
        <f>IF(OR($A162="",$B162=""),"",'OddsRatio_working_2-way'!M161)</f>
        <v>1.5526203231486206</v>
      </c>
      <c r="I162" s="17">
        <f>IF(OR($A162="",$B162=""),"",'OddsRatio_working_2-way'!N161)</f>
        <v>2.8095606659964649</v>
      </c>
      <c r="J162" s="17">
        <f>IF('Log_working_2-way'!$D161="","",A162^('Log_working_2-way'!$D161))</f>
        <v>1.5469474178421523</v>
      </c>
      <c r="K162" s="22">
        <f>IF('Log_working_2-way'!$D161="","",B162^('Log_working_2-way'!$D161))</f>
        <v>2.8283293190137564</v>
      </c>
      <c r="L162" s="33">
        <f t="shared" si="81"/>
        <v>0.63875598086124397</v>
      </c>
      <c r="M162" s="33">
        <f t="shared" si="82"/>
        <v>0.36124401913875598</v>
      </c>
      <c r="N162" s="4">
        <v>100</v>
      </c>
      <c r="O162" s="4">
        <f t="shared" si="74"/>
        <v>33.774834437086092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66.225165562913915</v>
      </c>
      <c r="S162" s="39">
        <f t="shared" si="78"/>
        <v>-3.6783490835131616</v>
      </c>
      <c r="T162" s="39">
        <f t="shared" si="79"/>
        <v>-3.6783490835131616</v>
      </c>
    </row>
    <row r="163" spans="1:20" ht="15" x14ac:dyDescent="0.25">
      <c r="A163">
        <v>1.68</v>
      </c>
      <c r="B163">
        <v>2.27</v>
      </c>
      <c r="C163" s="20">
        <f t="shared" si="80"/>
        <v>3.5766729599328695E-2</v>
      </c>
      <c r="D163" s="17">
        <f>IF(OR($A163="",$B163=""),"",A163*'MPTO_working_2-way'!$G162)</f>
        <v>1.7400881057268722</v>
      </c>
      <c r="E163" s="22">
        <f>IF(OR($A163="",$B163=""),"",B163*'MPTO_working_2-way'!$G162)</f>
        <v>2.3511904761904763</v>
      </c>
      <c r="F163" s="17">
        <f>IF(OR($A163="",$B163=""),"",'MPTO_working_2-way'!D162)</f>
        <v>1.7320374239258789</v>
      </c>
      <c r="G163" s="22">
        <f>IF(OR($A163="",$B163=""),"",'MPTO_working_2-way'!E162)</f>
        <v>2.3660503784588656</v>
      </c>
      <c r="H163" s="17">
        <f>IF(OR($A163="",$B163=""),"",'OddsRatio_working_2-way'!M162)</f>
        <v>1.7317329231804059</v>
      </c>
      <c r="I163" s="17">
        <f>IF(OR($A163="",$B163=""),"",'OddsRatio_working_2-way'!N162)</f>
        <v>2.3666188418222287</v>
      </c>
      <c r="J163" s="17">
        <f>IF('Log_working_2-way'!$D162="","",A163^('Log_working_2-way'!$D162))</f>
        <v>1.72807279838637</v>
      </c>
      <c r="K163" s="22">
        <f>IF('Log_working_2-way'!$D162="","",B163^('Log_working_2-way'!$D162))</f>
        <v>2.37348902776783</v>
      </c>
      <c r="L163" s="33">
        <f t="shared" si="81"/>
        <v>0.57468354430379742</v>
      </c>
      <c r="M163" s="33">
        <f t="shared" si="82"/>
        <v>0.42531645569620252</v>
      </c>
      <c r="N163" s="4">
        <v>100</v>
      </c>
      <c r="O163" s="4">
        <f t="shared" si="74"/>
        <v>40.476190476190474</v>
      </c>
      <c r="P163" s="4">
        <f t="shared" si="75"/>
        <v>55.947136563876647</v>
      </c>
      <c r="Q163" s="4">
        <f t="shared" si="76"/>
        <v>44.052863436123346</v>
      </c>
      <c r="R163" s="4">
        <f t="shared" si="77"/>
        <v>59.523809523809526</v>
      </c>
      <c r="S163" s="39">
        <f t="shared" si="78"/>
        <v>-3.5766729599328713</v>
      </c>
      <c r="T163" s="39">
        <f t="shared" si="79"/>
        <v>-3.5766729599328784</v>
      </c>
    </row>
    <row r="164" spans="1:20" ht="15" x14ac:dyDescent="0.25">
      <c r="A164">
        <v>1.59</v>
      </c>
      <c r="B164">
        <v>2.46</v>
      </c>
      <c r="C164" s="20">
        <f t="shared" si="80"/>
        <v>3.5434882650713373E-2</v>
      </c>
      <c r="D164" s="17">
        <f>IF(OR($A164="",$B164=""),"",A164*'MPTO_working_2-way'!$G163)</f>
        <v>1.6463414634146343</v>
      </c>
      <c r="E164" s="22">
        <f>IF(OR($A164="",$B164=""),"",B164*'MPTO_working_2-way'!$G163)</f>
        <v>2.5471698113207548</v>
      </c>
      <c r="F164" s="17">
        <f>IF(OR($A164="",$B164=""),"",'MPTO_working_2-way'!D163)</f>
        <v>1.6360898481616264</v>
      </c>
      <c r="G164" s="22">
        <f>IF(OR($A164="",$B164=""),"",'MPTO_working_2-way'!E163)</f>
        <v>2.5721049516669958</v>
      </c>
      <c r="H164" s="17">
        <f>IF(OR($A164="",$B164=""),"",'OddsRatio_working_2-way'!M163)</f>
        <v>1.6356961452149104</v>
      </c>
      <c r="I164" s="17">
        <f>IF(OR($A164="",$B164=""),"",'OddsRatio_working_2-way'!N163)</f>
        <v>2.5730785966335055</v>
      </c>
      <c r="J164" s="17">
        <f>IF('Log_working_2-way'!$D163="","",A164^('Log_working_2-way'!$D163))</f>
        <v>1.6310286481237015</v>
      </c>
      <c r="K164" s="22">
        <f>IF('Log_working_2-way'!$D163="","",B164^('Log_working_2-way'!$D163))</f>
        <v>2.5847141060445584</v>
      </c>
      <c r="L164" s="33">
        <f t="shared" si="81"/>
        <v>0.6074074074074074</v>
      </c>
      <c r="M164" s="33">
        <f t="shared" si="82"/>
        <v>0.3925925925925926</v>
      </c>
      <c r="N164" s="4">
        <v>100</v>
      </c>
      <c r="O164" s="4">
        <f t="shared" si="74"/>
        <v>37.106918238993707</v>
      </c>
      <c r="P164" s="4">
        <f t="shared" si="75"/>
        <v>59.349593495934961</v>
      </c>
      <c r="Q164" s="4">
        <f t="shared" si="76"/>
        <v>40.650406504065039</v>
      </c>
      <c r="R164" s="4">
        <f t="shared" si="77"/>
        <v>62.893081761006286</v>
      </c>
      <c r="S164" s="39">
        <f t="shared" si="78"/>
        <v>-3.543488265071332</v>
      </c>
      <c r="T164" s="39">
        <f t="shared" si="79"/>
        <v>-3.5434882650713249</v>
      </c>
    </row>
    <row r="165" spans="1:20" ht="15" x14ac:dyDescent="0.25">
      <c r="A165">
        <v>1.58</v>
      </c>
      <c r="B165">
        <v>2.5</v>
      </c>
      <c r="C165" s="20">
        <f t="shared" si="80"/>
        <v>3.2911392405063244E-2</v>
      </c>
      <c r="D165" s="17">
        <f>IF(OR($A165="",$B165=""),"",A165*'MPTO_working_2-way'!$G164)</f>
        <v>1.6319999999999999</v>
      </c>
      <c r="E165" s="22">
        <f>IF(OR($A165="",$B165=""),"",B165*'MPTO_working_2-way'!$G164)</f>
        <v>2.5822784810126582</v>
      </c>
      <c r="F165" s="17">
        <f>IF(OR($A165="",$B165=""),"",'MPTO_working_2-way'!D164)</f>
        <v>1.62217659137577</v>
      </c>
      <c r="G165" s="22">
        <f>IF(OR($A165="",$B165=""),"",'MPTO_working_2-way'!E164)</f>
        <v>2.6072607260726071</v>
      </c>
      <c r="H165" s="17">
        <f>IF(OR($A165="",$B165=""),"",'OddsRatio_working_2-way'!M164)</f>
        <v>1.6218252702059208</v>
      </c>
      <c r="I165" s="17">
        <f>IF(OR($A165="",$B165=""),"",'OddsRatio_working_2-way'!N164)</f>
        <v>2.6081688022566918</v>
      </c>
      <c r="J165" s="17">
        <f>IF('Log_working_2-way'!$D164="","",A165^('Log_working_2-way'!$D164))</f>
        <v>1.6173569217090376</v>
      </c>
      <c r="K165" s="22">
        <f>IF('Log_working_2-way'!$D164="","",B165^('Log_working_2-way'!$D164))</f>
        <v>2.6198085173024386</v>
      </c>
      <c r="L165" s="33">
        <f t="shared" si="81"/>
        <v>0.61274509803921573</v>
      </c>
      <c r="M165" s="33">
        <f t="shared" si="82"/>
        <v>0.38725490196078433</v>
      </c>
      <c r="N165" s="4">
        <v>100</v>
      </c>
      <c r="O165" s="4">
        <f t="shared" si="74"/>
        <v>36.708860759493668</v>
      </c>
      <c r="P165" s="4">
        <f t="shared" si="75"/>
        <v>60</v>
      </c>
      <c r="Q165" s="4">
        <f t="shared" si="76"/>
        <v>40</v>
      </c>
      <c r="R165" s="4">
        <f t="shared" si="77"/>
        <v>63.291139240506325</v>
      </c>
      <c r="S165" s="39">
        <f t="shared" si="78"/>
        <v>-3.2911392405063324</v>
      </c>
      <c r="T165" s="39">
        <f t="shared" si="79"/>
        <v>-3.2911392405063253</v>
      </c>
    </row>
    <row r="166" spans="1:20" ht="15" x14ac:dyDescent="0.25">
      <c r="A166">
        <v>1.75</v>
      </c>
      <c r="B166">
        <v>2.15</v>
      </c>
      <c r="C166" s="20">
        <f t="shared" si="80"/>
        <v>3.6544850498338777E-2</v>
      </c>
      <c r="D166" s="17">
        <f>IF(OR($A166="",$B166=""),"",A166*'MPTO_working_2-way'!$G165)</f>
        <v>1.8139534883720929</v>
      </c>
      <c r="E166" s="22">
        <f>IF(OR($A166="",$B166=""),"",B166*'MPTO_working_2-way'!$G165)</f>
        <v>2.2285714285714282</v>
      </c>
      <c r="F166" s="17">
        <f>IF(OR($A166="",$B166=""),"",'MPTO_working_2-way'!D165)</f>
        <v>1.8078078078078077</v>
      </c>
      <c r="G166" s="22">
        <f>IF(OR($A166="",$B166=""),"",'MPTO_working_2-way'!E165)</f>
        <v>2.2379182156133823</v>
      </c>
      <c r="H166" s="17">
        <f>IF(OR($A166="",$B166=""),"",'OddsRatio_working_2-way'!M165)</f>
        <v>1.8075728530872484</v>
      </c>
      <c r="I166" s="17">
        <f>IF(OR($A166="",$B166=""),"",'OddsRatio_working_2-way'!N165)</f>
        <v>2.2382783747337802</v>
      </c>
      <c r="J166" s="17">
        <f>IF('Log_working_2-way'!$D165="","",A166^('Log_working_2-way'!$D165))</f>
        <v>1.8047773811563292</v>
      </c>
      <c r="K166" s="22">
        <f>IF('Log_working_2-way'!$D165="","",B166^('Log_working_2-way'!$D165))</f>
        <v>2.2425796542182517</v>
      </c>
      <c r="L166" s="33">
        <f t="shared" si="81"/>
        <v>0.55128205128205132</v>
      </c>
      <c r="M166" s="33">
        <f t="shared" si="82"/>
        <v>0.44871794871794879</v>
      </c>
      <c r="N166" s="4">
        <v>100</v>
      </c>
      <c r="O166" s="4">
        <f t="shared" si="74"/>
        <v>42.857142857142854</v>
      </c>
      <c r="P166" s="4">
        <f t="shared" si="75"/>
        <v>53.488372093023258</v>
      </c>
      <c r="Q166" s="4">
        <f t="shared" si="76"/>
        <v>46.511627906976742</v>
      </c>
      <c r="R166" s="4">
        <f t="shared" si="77"/>
        <v>57.142857142857139</v>
      </c>
      <c r="S166" s="39">
        <f t="shared" si="78"/>
        <v>-3.6544850498338874</v>
      </c>
      <c r="T166" s="39">
        <f t="shared" si="79"/>
        <v>-3.6544850498338803</v>
      </c>
    </row>
    <row r="167" spans="1:20" ht="15" x14ac:dyDescent="0.25">
      <c r="A167">
        <v>2.4</v>
      </c>
      <c r="B167">
        <v>1.61</v>
      </c>
      <c r="C167" s="20">
        <f t="shared" si="80"/>
        <v>3.7784679089026829E-2</v>
      </c>
      <c r="D167" s="17">
        <f>IF(OR($A167="",$B167=""),"",A167*'MPTO_working_2-way'!$G166)</f>
        <v>2.4906832298136643</v>
      </c>
      <c r="E167" s="22">
        <f>IF(OR($A167="",$B167=""),"",B167*'MPTO_working_2-way'!$G166)</f>
        <v>1.6708333333333334</v>
      </c>
      <c r="F167" s="17">
        <f>IF(OR($A167="",$B167=""),"",'MPTO_working_2-way'!D166)</f>
        <v>2.5139882888744305</v>
      </c>
      <c r="G167" s="22">
        <f>IF(OR($A167="",$B167=""),"",'MPTO_working_2-way'!E166)</f>
        <v>1.6605070906746886</v>
      </c>
      <c r="H167" s="17">
        <f>IF(OR($A167="",$B167=""),"",'OddsRatio_working_2-way'!M166)</f>
        <v>2.5149527937243179</v>
      </c>
      <c r="I167" s="17">
        <f>IF(OR($A167="",$B167=""),"",'OddsRatio_working_2-way'!N166)</f>
        <v>1.660086574408453</v>
      </c>
      <c r="J167" s="17">
        <f>IF('Log_working_2-way'!$D166="","",A167^('Log_working_2-way'!$D166))</f>
        <v>2.5258285211487945</v>
      </c>
      <c r="K167" s="22">
        <f>IF('Log_working_2-way'!$D166="","",B167^('Log_working_2-way'!$D166))</f>
        <v>1.6553816409506441</v>
      </c>
      <c r="L167" s="33">
        <f t="shared" si="81"/>
        <v>0.40149625935162098</v>
      </c>
      <c r="M167" s="33">
        <f t="shared" si="82"/>
        <v>0.59850374064837908</v>
      </c>
      <c r="N167" s="4">
        <v>100</v>
      </c>
      <c r="O167" s="4">
        <f t="shared" si="74"/>
        <v>58.333333333333336</v>
      </c>
      <c r="P167" s="4">
        <f t="shared" si="75"/>
        <v>37.888198757763973</v>
      </c>
      <c r="Q167" s="4">
        <f t="shared" si="76"/>
        <v>62.11180124223602</v>
      </c>
      <c r="R167" s="4">
        <f t="shared" si="77"/>
        <v>41.666666666666671</v>
      </c>
      <c r="S167" s="39">
        <f t="shared" si="78"/>
        <v>-3.7784679089026838</v>
      </c>
      <c r="T167" s="39">
        <f t="shared" si="79"/>
        <v>-3.778467908902698</v>
      </c>
    </row>
    <row r="168" spans="1:20" ht="15" x14ac:dyDescent="0.25">
      <c r="A168">
        <v>2.38</v>
      </c>
      <c r="B168">
        <v>1.64</v>
      </c>
      <c r="C168" s="20">
        <f t="shared" si="80"/>
        <v>2.9924164787866303E-2</v>
      </c>
      <c r="D168" s="17">
        <f>IF(OR($A168="",$B168=""),"",A168*'MPTO_working_2-way'!$G167)</f>
        <v>2.4512195121951219</v>
      </c>
      <c r="E168" s="22">
        <f>IF(OR($A168="",$B168=""),"",B168*'MPTO_working_2-way'!$G167)</f>
        <v>1.6890756302521006</v>
      </c>
      <c r="F168" s="17">
        <f>IF(OR($A168="",$B168=""),"",'MPTO_working_2-way'!D167)</f>
        <v>2.4678806272129488</v>
      </c>
      <c r="G168" s="22">
        <f>IF(OR($A168="",$B168=""),"",'MPTO_working_2-way'!E167)</f>
        <v>1.6812543073742245</v>
      </c>
      <c r="H168" s="17">
        <f>IF(OR($A168="",$B168=""),"",'OddsRatio_working_2-way'!M167)</f>
        <v>2.468417515558841</v>
      </c>
      <c r="I168" s="17">
        <f>IF(OR($A168="",$B168=""),"",'OddsRatio_working_2-way'!N167)</f>
        <v>1.6810052246069986</v>
      </c>
      <c r="J168" s="17">
        <f>IF('Log_working_2-way'!$D167="","",A168^('Log_working_2-way'!$D167))</f>
        <v>2.4761029855560022</v>
      </c>
      <c r="K168" s="22">
        <f>IF('Log_working_2-way'!$D167="","",B168^('Log_working_2-way'!$D167))</f>
        <v>1.6774595064065265</v>
      </c>
      <c r="L168" s="33">
        <f t="shared" si="81"/>
        <v>0.40796019900497515</v>
      </c>
      <c r="M168" s="33">
        <f t="shared" si="82"/>
        <v>0.59203980099502496</v>
      </c>
      <c r="N168" s="4">
        <v>100</v>
      </c>
      <c r="O168" s="4">
        <f t="shared" si="74"/>
        <v>57.983193277310924</v>
      </c>
      <c r="P168" s="4">
        <f t="shared" si="75"/>
        <v>39.024390243902438</v>
      </c>
      <c r="Q168" s="4">
        <f t="shared" si="76"/>
        <v>60.975609756097562</v>
      </c>
      <c r="R168" s="4">
        <f t="shared" si="77"/>
        <v>42.016806722689076</v>
      </c>
      <c r="S168" s="39">
        <f t="shared" si="78"/>
        <v>-2.9924164787866374</v>
      </c>
      <c r="T168" s="39">
        <f t="shared" si="79"/>
        <v>-2.9924164787866374</v>
      </c>
    </row>
    <row r="169" spans="1:20" ht="15" x14ac:dyDescent="0.25">
      <c r="A169">
        <v>2.95</v>
      </c>
      <c r="B169">
        <v>1.44</v>
      </c>
      <c r="C169" s="20">
        <f t="shared" si="80"/>
        <v>3.3427495291902032E-2</v>
      </c>
      <c r="D169" s="17">
        <f>IF(OR($A169="",$B169=""),"",A169*'MPTO_working_2-way'!$G168)</f>
        <v>3.0486111111111112</v>
      </c>
      <c r="E169" s="22">
        <f>IF(OR($A169="",$B169=""),"",B169*'MPTO_working_2-way'!$G168)</f>
        <v>1.4881355932203388</v>
      </c>
      <c r="F169" s="17">
        <f>IF(OR($A169="",$B169=""),"",'MPTO_working_2-way'!D168)</f>
        <v>3.1029948867786707</v>
      </c>
      <c r="G169" s="22">
        <f>IF(OR($A169="",$B169=""),"",'MPTO_working_2-way'!E168)</f>
        <v>1.4755123306703715</v>
      </c>
      <c r="H169" s="17">
        <f>IF(OR($A169="",$B169=""),"",'OddsRatio_working_2-way'!M168)</f>
        <v>3.105188395801711</v>
      </c>
      <c r="I169" s="17">
        <f>IF(OR($A169="",$B169=""),"",'OddsRatio_working_2-way'!N168)</f>
        <v>1.4750168687962832</v>
      </c>
      <c r="J169" s="17">
        <f>IF('Log_working_2-way'!$D168="","",A169^('Log_working_2-way'!$D168))</f>
        <v>3.1311802950499352</v>
      </c>
      <c r="K169" s="22">
        <f>IF('Log_working_2-way'!$D168="","",B169^('Log_working_2-way'!$D168))</f>
        <v>1.4692235576325354</v>
      </c>
      <c r="L169" s="33">
        <f t="shared" si="81"/>
        <v>0.32801822323462415</v>
      </c>
      <c r="M169" s="33">
        <f t="shared" si="82"/>
        <v>0.67198177676537596</v>
      </c>
      <c r="N169" s="4">
        <v>100</v>
      </c>
      <c r="O169" s="4">
        <f t="shared" si="74"/>
        <v>66.101694915254228</v>
      </c>
      <c r="P169" s="4">
        <f t="shared" si="75"/>
        <v>30.555555555555554</v>
      </c>
      <c r="Q169" s="4">
        <f t="shared" si="76"/>
        <v>69.444444444444443</v>
      </c>
      <c r="R169" s="4">
        <f t="shared" si="77"/>
        <v>33.898305084745758</v>
      </c>
      <c r="S169" s="39">
        <f t="shared" si="78"/>
        <v>-3.3427495291902147</v>
      </c>
      <c r="T169" s="39">
        <f t="shared" si="79"/>
        <v>-3.3427495291902041</v>
      </c>
    </row>
    <row r="170" spans="1:20" ht="15" x14ac:dyDescent="0.25">
      <c r="A170">
        <v>2.73</v>
      </c>
      <c r="B170">
        <v>1.51</v>
      </c>
      <c r="C170" s="20">
        <f t="shared" si="80"/>
        <v>2.8552021929505456E-2</v>
      </c>
      <c r="D170" s="17">
        <f>IF(OR($A170="",$B170=""),"",A170*'MPTO_working_2-way'!$G169)</f>
        <v>2.8079470198675498</v>
      </c>
      <c r="E170" s="22">
        <f>IF(OR($A170="",$B170=""),"",B170*'MPTO_working_2-way'!$G169)</f>
        <v>1.5531135531135531</v>
      </c>
      <c r="F170" s="17">
        <f>IF(OR($A170="",$B170=""),"",'MPTO_working_2-way'!D169)</f>
        <v>2.840712538331668</v>
      </c>
      <c r="G170" s="22">
        <f>IF(OR($A170="",$B170=""),"",'MPTO_working_2-way'!E169)</f>
        <v>1.5432678808752784</v>
      </c>
      <c r="H170" s="17">
        <f>IF(OR($A170="",$B170=""),"",'OddsRatio_working_2-way'!M169)</f>
        <v>2.8417808943370817</v>
      </c>
      <c r="I170" s="17">
        <f>IF(OR($A170="",$B170=""),"",'OddsRatio_working_2-way'!N169)</f>
        <v>1.5429527491976365</v>
      </c>
      <c r="J170" s="17">
        <f>IF('Log_working_2-way'!$D169="","",A170^('Log_working_2-way'!$D169))</f>
        <v>2.8571253066436135</v>
      </c>
      <c r="K170" s="22">
        <f>IF('Log_working_2-way'!$D169="","",B170^('Log_working_2-way'!$D169))</f>
        <v>1.5384666271158915</v>
      </c>
      <c r="L170" s="33">
        <f t="shared" si="81"/>
        <v>0.35613207547169812</v>
      </c>
      <c r="M170" s="33">
        <f t="shared" si="82"/>
        <v>0.64386792452830188</v>
      </c>
      <c r="N170" s="4">
        <v>100</v>
      </c>
      <c r="O170" s="4">
        <f t="shared" si="74"/>
        <v>63.369963369963365</v>
      </c>
      <c r="P170" s="4">
        <f t="shared" si="75"/>
        <v>33.774834437086092</v>
      </c>
      <c r="Q170" s="4">
        <f t="shared" si="76"/>
        <v>66.225165562913915</v>
      </c>
      <c r="R170" s="4">
        <f t="shared" si="77"/>
        <v>36.630036630036628</v>
      </c>
      <c r="S170" s="39">
        <f t="shared" si="78"/>
        <v>-2.85520219295055</v>
      </c>
      <c r="T170" s="39">
        <f t="shared" si="79"/>
        <v>-2.8552021929505358</v>
      </c>
    </row>
    <row r="171" spans="1:20" ht="15" x14ac:dyDescent="0.25">
      <c r="A171">
        <v>2.88</v>
      </c>
      <c r="B171">
        <v>1.44</v>
      </c>
      <c r="C171" s="20">
        <f t="shared" si="80"/>
        <v>4.1666666666666519E-2</v>
      </c>
      <c r="D171" s="17">
        <f>IF(OR($A171="",$B171=""),"",A171*'MPTO_working_2-way'!$G170)</f>
        <v>2.9999999999999996</v>
      </c>
      <c r="E171" s="22">
        <f>IF(OR($A171="",$B171=""),"",B171*'MPTO_working_2-way'!$G170)</f>
        <v>1.4999999999999998</v>
      </c>
      <c r="F171" s="17">
        <f>IF(OR($A171="",$B171=""),"",'MPTO_working_2-way'!D170)</f>
        <v>3.0638297872340421</v>
      </c>
      <c r="G171" s="22">
        <f>IF(OR($A171="",$B171=""),"",'MPTO_working_2-way'!E170)</f>
        <v>1.4845360824742266</v>
      </c>
      <c r="H171" s="17">
        <f>IF(OR($A171="",$B171=""),"",'OddsRatio_working_2-way'!M170)</f>
        <v>3.0670576365276485</v>
      </c>
      <c r="I171" s="17">
        <f>IF(OR($A171="",$B171=""),"",'OddsRatio_working_2-way'!N170)</f>
        <v>1.4837794468468968</v>
      </c>
      <c r="J171" s="17">
        <f>IF('Log_working_2-way'!$D170="","",A171^('Log_working_2-way'!$D170))</f>
        <v>3.0979095222051098</v>
      </c>
      <c r="K171" s="22">
        <f>IF('Log_working_2-way'!$D170="","",B171^('Log_working_2-way'!$D170))</f>
        <v>1.4766649797877345</v>
      </c>
      <c r="L171" s="33">
        <f t="shared" si="81"/>
        <v>0.33333333333333337</v>
      </c>
      <c r="M171" s="33">
        <f t="shared" si="82"/>
        <v>0.66666666666666674</v>
      </c>
      <c r="N171" s="4">
        <v>100</v>
      </c>
      <c r="O171" s="4">
        <f t="shared" si="74"/>
        <v>65.277777777777771</v>
      </c>
      <c r="P171" s="4">
        <f t="shared" si="75"/>
        <v>30.555555555555554</v>
      </c>
      <c r="Q171" s="4">
        <f t="shared" si="76"/>
        <v>69.444444444444443</v>
      </c>
      <c r="R171" s="4">
        <f t="shared" si="77"/>
        <v>34.722222222222221</v>
      </c>
      <c r="S171" s="39">
        <f t="shared" si="78"/>
        <v>-4.1666666666666714</v>
      </c>
      <c r="T171" s="39">
        <f t="shared" si="79"/>
        <v>-4.1666666666666679</v>
      </c>
    </row>
    <row r="172" spans="1:20" ht="15" x14ac:dyDescent="0.25">
      <c r="A172">
        <v>2.64</v>
      </c>
      <c r="B172">
        <v>1.51</v>
      </c>
      <c r="C172" s="20">
        <f t="shared" si="80"/>
        <v>4.1039534417017798E-2</v>
      </c>
      <c r="D172" s="17">
        <f>IF(OR($A172="",$B172=""),"",A172*'MPTO_working_2-way'!$G171)</f>
        <v>2.7483443708609272</v>
      </c>
      <c r="E172" s="22">
        <f>IF(OR($A172="",$B172=""),"",B172*'MPTO_working_2-way'!$G171)</f>
        <v>1.5719696969696968</v>
      </c>
      <c r="F172" s="17">
        <f>IF(OR($A172="",$B172=""),"",'MPTO_working_2-way'!D171)</f>
        <v>2.7912057134855064</v>
      </c>
      <c r="G172" s="22">
        <f>IF(OR($A172="",$B172=""),"",'MPTO_working_2-way'!E171)</f>
        <v>1.5582831678523961</v>
      </c>
      <c r="H172" s="17">
        <f>IF(OR($A172="",$B172=""),"",'OddsRatio_working_2-way'!M171)</f>
        <v>2.7932334690468505</v>
      </c>
      <c r="I172" s="17">
        <f>IF(OR($A172="",$B172=""),"",'OddsRatio_working_2-way'!N171)</f>
        <v>1.5576518714718863</v>
      </c>
      <c r="J172" s="17">
        <f>IF('Log_working_2-way'!$D171="","",A172^('Log_working_2-way'!$D171))</f>
        <v>2.8136165906530577</v>
      </c>
      <c r="K172" s="22">
        <f>IF('Log_working_2-way'!$D171="","",B172^('Log_working_2-way'!$D171))</f>
        <v>1.5513844575270319</v>
      </c>
      <c r="L172" s="33">
        <f t="shared" si="81"/>
        <v>0.363855421686747</v>
      </c>
      <c r="M172" s="33">
        <f t="shared" si="82"/>
        <v>0.63614457831325311</v>
      </c>
      <c r="N172" s="4">
        <v>100</v>
      </c>
      <c r="O172" s="4">
        <f t="shared" si="74"/>
        <v>62.121212121212118</v>
      </c>
      <c r="P172" s="4">
        <f t="shared" si="75"/>
        <v>33.774834437086092</v>
      </c>
      <c r="Q172" s="4">
        <f t="shared" si="76"/>
        <v>66.225165562913915</v>
      </c>
      <c r="R172" s="4">
        <f t="shared" si="77"/>
        <v>37.878787878787875</v>
      </c>
      <c r="S172" s="39">
        <f t="shared" si="78"/>
        <v>-4.1039534417017975</v>
      </c>
      <c r="T172" s="39">
        <f t="shared" si="79"/>
        <v>-4.1039534417017833</v>
      </c>
    </row>
    <row r="173" spans="1:20" ht="15" x14ac:dyDescent="0.25">
      <c r="A173">
        <v>2.65</v>
      </c>
      <c r="B173">
        <v>1.51</v>
      </c>
      <c r="C173" s="20">
        <f t="shared" si="80"/>
        <v>3.9610146195176998E-2</v>
      </c>
      <c r="D173" s="17">
        <f>IF(OR($A173="",$B173=""),"",A173*'MPTO_working_2-way'!$G172)</f>
        <v>2.7549668874172188</v>
      </c>
      <c r="E173" s="22">
        <f>IF(OR($A173="",$B173=""),"",B173*'MPTO_working_2-way'!$G172)</f>
        <v>1.5698113207547173</v>
      </c>
      <c r="F173" s="17">
        <f>IF(OR($A173="",$B173=""),"",'MPTO_working_2-way'!D172)</f>
        <v>2.7967849030228904</v>
      </c>
      <c r="G173" s="22">
        <f>IF(OR($A173="",$B173=""),"",'MPTO_working_2-way'!E172)</f>
        <v>1.5565496450452205</v>
      </c>
      <c r="H173" s="17">
        <f>IF(OR($A173="",$B173=""),"",'OddsRatio_working_2-way'!M172)</f>
        <v>2.7986923354612547</v>
      </c>
      <c r="I173" s="17">
        <f>IF(OR($A173="",$B173=""),"",'OddsRatio_working_2-way'!N172)</f>
        <v>1.5559594491425695</v>
      </c>
      <c r="J173" s="17">
        <f>IF('Log_working_2-way'!$D172="","",A173^('Log_working_2-way'!$D172))</f>
        <v>2.8185447427650114</v>
      </c>
      <c r="K173" s="22">
        <f>IF('Log_working_2-way'!$D172="","",B173^('Log_working_2-way'!$D172))</f>
        <v>1.5498902372228578</v>
      </c>
      <c r="L173" s="33">
        <f t="shared" si="81"/>
        <v>0.36298076923076922</v>
      </c>
      <c r="M173" s="33">
        <f t="shared" si="82"/>
        <v>0.63701923076923062</v>
      </c>
      <c r="N173" s="4">
        <v>100</v>
      </c>
      <c r="O173" s="4">
        <f t="shared" si="74"/>
        <v>62.264150943396231</v>
      </c>
      <c r="P173" s="4">
        <f t="shared" si="75"/>
        <v>33.774834437086092</v>
      </c>
      <c r="Q173" s="4">
        <f t="shared" si="76"/>
        <v>66.225165562913915</v>
      </c>
      <c r="R173" s="4">
        <f t="shared" si="77"/>
        <v>37.735849056603776</v>
      </c>
      <c r="S173" s="39">
        <f t="shared" si="78"/>
        <v>-3.9610146195176839</v>
      </c>
      <c r="T173" s="39">
        <f t="shared" si="79"/>
        <v>-3.9610146195176839</v>
      </c>
    </row>
    <row r="174" spans="1:20" ht="15" x14ac:dyDescent="0.25">
      <c r="A174">
        <v>2.82</v>
      </c>
      <c r="B174">
        <v>1.46</v>
      </c>
      <c r="C174" s="20">
        <f t="shared" si="80"/>
        <v>3.9541435927329172E-2</v>
      </c>
      <c r="D174" s="17">
        <f>IF(OR($A174="",$B174=""),"",A174*'MPTO_working_2-way'!$G173)</f>
        <v>2.9315068493150682</v>
      </c>
      <c r="E174" s="22">
        <f>IF(OR($A174="",$B174=""),"",B174*'MPTO_working_2-way'!$G173)</f>
        <v>1.5177304964539005</v>
      </c>
      <c r="F174" s="17">
        <f>IF(OR($A174="",$B174=""),"",'MPTO_working_2-way'!D173)</f>
        <v>2.9865080516465974</v>
      </c>
      <c r="G174" s="22">
        <f>IF(OR($A174="",$B174=""),"",'MPTO_working_2-way'!E173)</f>
        <v>1.5033958957131379</v>
      </c>
      <c r="H174" s="17">
        <f>IF(OR($A174="",$B174=""),"",'OddsRatio_working_2-way'!M173)</f>
        <v>2.9891007362952826</v>
      </c>
      <c r="I174" s="17">
        <f>IF(OR($A174="",$B174=""),"",'OddsRatio_working_2-way'!N173)</f>
        <v>1.50273974653617</v>
      </c>
      <c r="J174" s="17">
        <f>IF('Log_working_2-way'!$D173="","",A174^('Log_working_2-way'!$D173))</f>
        <v>3.0154812236740574</v>
      </c>
      <c r="K174" s="22">
        <f>IF('Log_working_2-way'!$D173="","",B174^('Log_working_2-way'!$D173))</f>
        <v>1.4961594225006967</v>
      </c>
      <c r="L174" s="33">
        <f t="shared" si="81"/>
        <v>0.34112149532710284</v>
      </c>
      <c r="M174" s="33">
        <f t="shared" si="82"/>
        <v>0.65887850467289732</v>
      </c>
      <c r="N174" s="4">
        <v>100</v>
      </c>
      <c r="O174" s="4">
        <f t="shared" si="74"/>
        <v>64.539007092198588</v>
      </c>
      <c r="P174" s="4">
        <f t="shared" si="75"/>
        <v>31.506849315068493</v>
      </c>
      <c r="Q174" s="4">
        <f t="shared" si="76"/>
        <v>68.493150684931507</v>
      </c>
      <c r="R174" s="4">
        <f t="shared" si="77"/>
        <v>35.460992907801419</v>
      </c>
      <c r="S174" s="39">
        <f t="shared" si="78"/>
        <v>-3.9541435927329189</v>
      </c>
      <c r="T174" s="39">
        <f t="shared" si="79"/>
        <v>-3.954143592732926</v>
      </c>
    </row>
    <row r="175" spans="1:20" ht="15" x14ac:dyDescent="0.25">
      <c r="A175">
        <v>1.68</v>
      </c>
      <c r="B175">
        <v>2.2200000000000002</v>
      </c>
      <c r="C175" s="20">
        <f t="shared" si="80"/>
        <v>4.5688545688545634E-2</v>
      </c>
      <c r="D175" s="17">
        <f>IF(OR($A175="",$B175=""),"",A175*'MPTO_working_2-way'!$G174)</f>
        <v>1.7567567567567566</v>
      </c>
      <c r="E175" s="22">
        <f>IF(OR($A175="",$B175=""),"",B175*'MPTO_working_2-way'!$G174)</f>
        <v>2.3214285714285716</v>
      </c>
      <c r="F175" s="17">
        <f>IF(OR($A175="",$B175=""),"",'MPTO_working_2-way'!D174)</f>
        <v>1.7470489038785832</v>
      </c>
      <c r="G175" s="22">
        <f>IF(OR($A175="",$B175=""),"",'MPTO_working_2-way'!E174)</f>
        <v>2.3386004514672689</v>
      </c>
      <c r="H175" s="17">
        <f>IF(OR($A175="",$B175=""),"",'OddsRatio_working_2-way'!M174)</f>
        <v>1.7465768876547993</v>
      </c>
      <c r="I175" s="17">
        <f>IF(OR($A175="",$B175=""),"",'OddsRatio_working_2-way'!N174)</f>
        <v>2.3394467690277296</v>
      </c>
      <c r="J175" s="17">
        <f>IF('Log_working_2-way'!$D174="","",A175^('Log_working_2-way'!$D174))</f>
        <v>1.7421348123284788</v>
      </c>
      <c r="K175" s="22">
        <f>IF('Log_working_2-way'!$D174="","",B175^('Log_working_2-way'!$D174))</f>
        <v>2.3474640771287958</v>
      </c>
      <c r="L175" s="33">
        <f t="shared" si="81"/>
        <v>0.56923076923076932</v>
      </c>
      <c r="M175" s="33">
        <f t="shared" si="82"/>
        <v>0.43076923076923074</v>
      </c>
      <c r="N175" s="4">
        <v>100</v>
      </c>
      <c r="O175" s="4">
        <f t="shared" si="74"/>
        <v>40.476190476190474</v>
      </c>
      <c r="P175" s="4">
        <f t="shared" si="75"/>
        <v>54.954954954954964</v>
      </c>
      <c r="Q175" s="4">
        <f t="shared" si="76"/>
        <v>45.045045045045043</v>
      </c>
      <c r="R175" s="4">
        <f t="shared" si="77"/>
        <v>59.523809523809526</v>
      </c>
      <c r="S175" s="39">
        <f t="shared" si="78"/>
        <v>-4.5688545688545688</v>
      </c>
      <c r="T175" s="39">
        <f t="shared" si="79"/>
        <v>-4.5688545688545616</v>
      </c>
    </row>
    <row r="176" spans="1:20" ht="15" x14ac:dyDescent="0.25">
      <c r="A176">
        <v>1.81</v>
      </c>
      <c r="B176">
        <v>2.04</v>
      </c>
      <c r="C176" s="20">
        <f t="shared" si="80"/>
        <v>4.2682266276676373E-2</v>
      </c>
      <c r="D176" s="17">
        <f>IF(OR($A176="",$B176=""),"",A176*'MPTO_working_2-way'!$G175)</f>
        <v>1.8872549019607843</v>
      </c>
      <c r="E176" s="22">
        <f>IF(OR($A176="",$B176=""),"",B176*'MPTO_working_2-way'!$G175)</f>
        <v>2.1270718232044197</v>
      </c>
      <c r="F176" s="17">
        <f>IF(OR($A176="",$B176=""),"",'MPTO_working_2-way'!D175)</f>
        <v>1.8827248623291861</v>
      </c>
      <c r="G176" s="22">
        <f>IF(OR($A176="",$B176=""),"",'MPTO_working_2-way'!E175)</f>
        <v>2.1328558225508316</v>
      </c>
      <c r="H176" s="17">
        <f>IF(OR($A176="",$B176=""),"",'OddsRatio_working_2-way'!M175)</f>
        <v>1.8825226081218283</v>
      </c>
      <c r="I176" s="17">
        <f>IF(OR($A176="",$B176=""),"",'OddsRatio_working_2-way'!N175)</f>
        <v>2.1331154474650633</v>
      </c>
      <c r="J176" s="17">
        <f>IF('Log_working_2-way'!$D175="","",A176^('Log_working_2-way'!$D175))</f>
        <v>1.8804505599252526</v>
      </c>
      <c r="K176" s="22">
        <f>IF('Log_working_2-way'!$D175="","",B176^('Log_working_2-way'!$D175))</f>
        <v>2.1357821160163764</v>
      </c>
      <c r="L176" s="33">
        <f t="shared" si="81"/>
        <v>0.52987012987012994</v>
      </c>
      <c r="M176" s="33">
        <f t="shared" si="82"/>
        <v>0.47012987012987018</v>
      </c>
      <c r="N176" s="4">
        <v>100</v>
      </c>
      <c r="O176" s="4">
        <f t="shared" si="74"/>
        <v>44.751381215469614</v>
      </c>
      <c r="P176" s="4">
        <f t="shared" si="75"/>
        <v>50.980392156862742</v>
      </c>
      <c r="Q176" s="4">
        <f t="shared" si="76"/>
        <v>49.019607843137251</v>
      </c>
      <c r="R176" s="4">
        <f t="shared" si="77"/>
        <v>55.248618784530393</v>
      </c>
      <c r="S176" s="39">
        <f t="shared" si="78"/>
        <v>-4.2682266276676373</v>
      </c>
      <c r="T176" s="39">
        <f t="shared" si="79"/>
        <v>-4.2682266276676515</v>
      </c>
    </row>
    <row r="177" spans="1:20" ht="15" x14ac:dyDescent="0.25">
      <c r="A177">
        <v>2.0499999999999998</v>
      </c>
      <c r="B177">
        <v>1.81</v>
      </c>
      <c r="C177" s="20">
        <f t="shared" si="80"/>
        <v>4.0291065894084488E-2</v>
      </c>
      <c r="D177" s="17">
        <f>IF(OR($A177="",$B177=""),"",A177*'MPTO_working_2-way'!$G176)</f>
        <v>2.132596685082873</v>
      </c>
      <c r="E177" s="22">
        <f>IF(OR($A177="",$B177=""),"",B177*'MPTO_working_2-way'!$G176)</f>
        <v>1.882926829268293</v>
      </c>
      <c r="F177" s="17">
        <f>IF(OR($A177="",$B177=""),"",'MPTO_working_2-way'!D176)</f>
        <v>2.1383086010661287</v>
      </c>
      <c r="G177" s="22">
        <f>IF(OR($A177="",$B177=""),"",'MPTO_working_2-way'!E176)</f>
        <v>1.8784963928616634</v>
      </c>
      <c r="H177" s="17">
        <f>IF(OR($A177="",$B177=""),"",'OddsRatio_working_2-way'!M176)</f>
        <v>2.1385500851066221</v>
      </c>
      <c r="I177" s="17">
        <f>IF(OR($A177="",$B177=""),"",'OddsRatio_working_2-way'!N176)</f>
        <v>1.8783100656536802</v>
      </c>
      <c r="J177" s="17">
        <f>IF('Log_working_2-way'!$D176="","",A177^('Log_working_2-way'!$D176))</f>
        <v>2.1411780217081708</v>
      </c>
      <c r="K177" s="22">
        <f>IF('Log_working_2-way'!$D176="","",B177^('Log_working_2-way'!$D176))</f>
        <v>1.8762874687184776</v>
      </c>
      <c r="L177" s="33">
        <f t="shared" si="81"/>
        <v>0.4689119170984456</v>
      </c>
      <c r="M177" s="33">
        <f t="shared" si="82"/>
        <v>0.53108808290155429</v>
      </c>
      <c r="N177" s="4">
        <v>100</v>
      </c>
      <c r="O177" s="4">
        <f t="shared" si="74"/>
        <v>51.219512195121943</v>
      </c>
      <c r="P177" s="4">
        <f t="shared" si="75"/>
        <v>44.751381215469614</v>
      </c>
      <c r="Q177" s="4">
        <f t="shared" si="76"/>
        <v>55.248618784530393</v>
      </c>
      <c r="R177" s="4">
        <f t="shared" si="77"/>
        <v>48.780487804878057</v>
      </c>
      <c r="S177" s="39">
        <f t="shared" si="78"/>
        <v>-4.0291065894084497</v>
      </c>
      <c r="T177" s="39">
        <f t="shared" si="79"/>
        <v>-4.0291065894084426</v>
      </c>
    </row>
    <row r="178" spans="1:20" ht="15" x14ac:dyDescent="0.25">
      <c r="A178">
        <v>1.83</v>
      </c>
      <c r="B178">
        <v>2.0299999999999998</v>
      </c>
      <c r="C178" s="20">
        <f t="shared" si="80"/>
        <v>3.9058924870117639E-2</v>
      </c>
      <c r="D178" s="17">
        <f>IF(OR($A178="",$B178=""),"",A178*'MPTO_working_2-way'!$G177)</f>
        <v>1.9014778325123154</v>
      </c>
      <c r="E178" s="22">
        <f>IF(OR($A178="",$B178=""),"",B178*'MPTO_working_2-way'!$G177)</f>
        <v>2.1092896174863385</v>
      </c>
      <c r="F178" s="17">
        <f>IF(OR($A178="",$B178=""),"",'MPTO_working_2-way'!D177)</f>
        <v>1.8978262535441519</v>
      </c>
      <c r="G178" s="22">
        <f>IF(OR($A178="",$B178=""),"",'MPTO_working_2-way'!E177)</f>
        <v>2.1138012461236451</v>
      </c>
      <c r="H178" s="17">
        <f>IF(OR($A178="",$B178=""),"",'OddsRatio_working_2-way'!M177)</f>
        <v>1.8976776942301987</v>
      </c>
      <c r="I178" s="17">
        <f>IF(OR($A178="",$B178=""),"",'OddsRatio_working_2-way'!N177)</f>
        <v>2.113985572357957</v>
      </c>
      <c r="J178" s="17">
        <f>IF('Log_working_2-way'!$D177="","",A178^('Log_working_2-way'!$D177))</f>
        <v>1.8960116450582052</v>
      </c>
      <c r="K178" s="22">
        <f>IF('Log_working_2-way'!$D177="","",B178^('Log_working_2-way'!$D177))</f>
        <v>2.1160569234955591</v>
      </c>
      <c r="L178" s="33">
        <f t="shared" si="81"/>
        <v>0.52590673575129532</v>
      </c>
      <c r="M178" s="33">
        <f t="shared" si="82"/>
        <v>0.47409326424870474</v>
      </c>
      <c r="N178" s="4">
        <v>100</v>
      </c>
      <c r="O178" s="4">
        <f t="shared" si="74"/>
        <v>45.355191256830594</v>
      </c>
      <c r="P178" s="4">
        <f t="shared" si="75"/>
        <v>50.73891625615763</v>
      </c>
      <c r="Q178" s="4">
        <f t="shared" si="76"/>
        <v>49.26108374384237</v>
      </c>
      <c r="R178" s="4">
        <f t="shared" si="77"/>
        <v>54.644808743169392</v>
      </c>
      <c r="S178" s="39">
        <f t="shared" si="78"/>
        <v>-3.9058924870117764</v>
      </c>
      <c r="T178" s="39">
        <f t="shared" si="79"/>
        <v>-3.9058924870117622</v>
      </c>
    </row>
    <row r="179" spans="1:20" ht="15" x14ac:dyDescent="0.25">
      <c r="A179">
        <v>1.77</v>
      </c>
      <c r="B179">
        <v>2.09</v>
      </c>
      <c r="C179" s="20">
        <f t="shared" si="80"/>
        <v>4.3440650933960434E-2</v>
      </c>
      <c r="D179" s="17">
        <f>IF(OR($A179="",$B179=""),"",A179*'MPTO_working_2-way'!$G178)</f>
        <v>1.8468899521531099</v>
      </c>
      <c r="E179" s="22">
        <f>IF(OR($A179="",$B179=""),"",B179*'MPTO_working_2-way'!$G178)</f>
        <v>2.1807909604519771</v>
      </c>
      <c r="F179" s="17">
        <f>IF(OR($A179="",$B179=""),"",'MPTO_working_2-way'!D178)</f>
        <v>1.8407682929863407</v>
      </c>
      <c r="G179" s="22">
        <f>IF(OR($A179="",$B179=""),"",'MPTO_working_2-way'!E178)</f>
        <v>2.1893883348622492</v>
      </c>
      <c r="H179" s="17">
        <f>IF(OR($A179="",$B179=""),"",'OddsRatio_working_2-way'!M178)</f>
        <v>1.8404891542123691</v>
      </c>
      <c r="I179" s="17">
        <f>IF(OR($A179="",$B179=""),"",'OddsRatio_working_2-way'!N178)</f>
        <v>2.189783348170756</v>
      </c>
      <c r="J179" s="17">
        <f>IF('Log_working_2-way'!$D178="","",A179^('Log_working_2-way'!$D178))</f>
        <v>1.8376896646706193</v>
      </c>
      <c r="K179" s="22">
        <f>IF('Log_working_2-way'!$D178="","",B179^('Log_working_2-way'!$D178))</f>
        <v>2.1937595056671091</v>
      </c>
      <c r="L179" s="33">
        <f t="shared" si="81"/>
        <v>0.54145077720207258</v>
      </c>
      <c r="M179" s="33">
        <f t="shared" si="82"/>
        <v>0.45854922279792754</v>
      </c>
      <c r="N179" s="4">
        <v>100</v>
      </c>
      <c r="O179" s="4">
        <f t="shared" si="74"/>
        <v>43.502824858757066</v>
      </c>
      <c r="P179" s="4">
        <f t="shared" si="75"/>
        <v>52.153110047846894</v>
      </c>
      <c r="Q179" s="4">
        <f t="shared" si="76"/>
        <v>47.846889952153113</v>
      </c>
      <c r="R179" s="4">
        <f t="shared" si="77"/>
        <v>56.497175141242941</v>
      </c>
      <c r="S179" s="39">
        <f t="shared" si="78"/>
        <v>-4.344065093396047</v>
      </c>
      <c r="T179" s="39">
        <f t="shared" si="79"/>
        <v>-4.344065093396047</v>
      </c>
    </row>
    <row r="180" spans="1:20" ht="15" x14ac:dyDescent="0.25">
      <c r="A180">
        <v>1.59</v>
      </c>
      <c r="B180">
        <v>2.44</v>
      </c>
      <c r="C180" s="20">
        <f t="shared" si="80"/>
        <v>3.8766883183833478E-2</v>
      </c>
      <c r="D180" s="17">
        <f>IF(OR($A180="",$B180=""),"",A180*'MPTO_working_2-way'!$G179)</f>
        <v>1.6516393442622954</v>
      </c>
      <c r="E180" s="22">
        <f>IF(OR($A180="",$B180=""),"",B180*'MPTO_working_2-way'!$G179)</f>
        <v>2.5345911949685536</v>
      </c>
      <c r="F180" s="17">
        <f>IF(OR($A180="",$B180=""),"",'MPTO_working_2-way'!D179)</f>
        <v>1.640561569688769</v>
      </c>
      <c r="G180" s="22">
        <f>IF(OR($A180="",$B180=""),"",'MPTO_working_2-way'!E179)</f>
        <v>2.561130182202271</v>
      </c>
      <c r="H180" s="17">
        <f>IF(OR($A180="",$B180=""),"",'OddsRatio_working_2-way'!M179)</f>
        <v>1.6400954789890509</v>
      </c>
      <c r="I180" s="17">
        <f>IF(OR($A180="",$B180=""),"",'OddsRatio_working_2-way'!N179)</f>
        <v>2.5622669317698867</v>
      </c>
      <c r="J180" s="17">
        <f>IF('Log_working_2-way'!$D179="","",A180^('Log_working_2-way'!$D179))</f>
        <v>1.6350430694543896</v>
      </c>
      <c r="K180" s="22">
        <f>IF('Log_working_2-way'!$D179="","",B180^('Log_working_2-way'!$D179))</f>
        <v>2.5746963443895066</v>
      </c>
      <c r="L180" s="33">
        <f t="shared" si="81"/>
        <v>0.60545905707196013</v>
      </c>
      <c r="M180" s="33">
        <f t="shared" si="82"/>
        <v>0.39454094292803971</v>
      </c>
      <c r="N180" s="4">
        <v>100</v>
      </c>
      <c r="O180" s="4">
        <f t="shared" si="74"/>
        <v>37.106918238993707</v>
      </c>
      <c r="P180" s="4">
        <f t="shared" si="75"/>
        <v>59.016393442622956</v>
      </c>
      <c r="Q180" s="4">
        <f t="shared" si="76"/>
        <v>40.983606557377051</v>
      </c>
      <c r="R180" s="4">
        <f t="shared" si="77"/>
        <v>62.893081761006286</v>
      </c>
      <c r="S180" s="39">
        <f t="shared" si="78"/>
        <v>-3.8766883183833443</v>
      </c>
      <c r="T180" s="39">
        <f t="shared" si="79"/>
        <v>-3.8766883183833301</v>
      </c>
    </row>
    <row r="181" spans="1:20" ht="15" x14ac:dyDescent="0.25">
      <c r="A181">
        <v>2.56</v>
      </c>
      <c r="B181">
        <v>1.58</v>
      </c>
      <c r="C181" s="20">
        <f t="shared" si="80"/>
        <v>2.3536392405063111E-2</v>
      </c>
      <c r="D181" s="17">
        <f>IF(OR($A181="",$B181=""),"",A181*'MPTO_working_2-way'!$G180)</f>
        <v>2.6202531645569618</v>
      </c>
      <c r="E181" s="22">
        <f>IF(OR($A181="",$B181=""),"",B181*'MPTO_working_2-way'!$G180)</f>
        <v>1.6171874999999998</v>
      </c>
      <c r="F181" s="17">
        <f>IF(OR($A181="",$B181=""),"",'MPTO_working_2-way'!D180)</f>
        <v>2.6395197076481329</v>
      </c>
      <c r="G181" s="22">
        <f>IF(OR($A181="",$B181=""),"",'MPTO_working_2-way'!E180)</f>
        <v>1.6099347237701001</v>
      </c>
      <c r="H181" s="17">
        <f>IF(OR($A181="",$B181=""),"",'OddsRatio_working_2-way'!M180)</f>
        <v>2.640016820771601</v>
      </c>
      <c r="I181" s="17">
        <f>IF(OR($A181="",$B181=""),"",'OddsRatio_working_2-way'!N180)</f>
        <v>1.6097498436202111</v>
      </c>
      <c r="J181" s="17">
        <f>IF('Log_working_2-way'!$D180="","",A181^('Log_working_2-way'!$D180))</f>
        <v>2.6488986010256217</v>
      </c>
      <c r="K181" s="22">
        <f>IF('Log_working_2-way'!$D180="","",B181^('Log_working_2-way'!$D180))</f>
        <v>1.6064654305473907</v>
      </c>
      <c r="L181" s="33">
        <f t="shared" si="81"/>
        <v>0.38164251207729472</v>
      </c>
      <c r="M181" s="33">
        <f t="shared" si="82"/>
        <v>0.6183574879227054</v>
      </c>
      <c r="N181" s="4">
        <v>100</v>
      </c>
      <c r="O181" s="4">
        <f t="shared" si="74"/>
        <v>60.9375</v>
      </c>
      <c r="P181" s="4">
        <f t="shared" si="75"/>
        <v>36.708860759493668</v>
      </c>
      <c r="Q181" s="4">
        <f t="shared" si="76"/>
        <v>63.291139240506325</v>
      </c>
      <c r="R181" s="4">
        <f t="shared" si="77"/>
        <v>39.0625</v>
      </c>
      <c r="S181" s="39">
        <f t="shared" si="78"/>
        <v>-2.3536392405063253</v>
      </c>
      <c r="T181" s="39">
        <f t="shared" si="79"/>
        <v>-2.3536392405063324</v>
      </c>
    </row>
    <row r="182" spans="1:20" ht="15" x14ac:dyDescent="0.25">
      <c r="A182">
        <v>2.3199999999999998</v>
      </c>
      <c r="B182">
        <v>1.68</v>
      </c>
      <c r="C182" s="20">
        <f t="shared" si="80"/>
        <v>2.6272577996715896E-2</v>
      </c>
      <c r="D182" s="17">
        <f>IF(OR($A182="",$B182=""),"",A182*'MPTO_working_2-way'!$G181)</f>
        <v>2.3809523809523809</v>
      </c>
      <c r="E182" s="22">
        <f>IF(OR($A182="",$B182=""),"",B182*'MPTO_working_2-way'!$G181)</f>
        <v>1.7241379310344827</v>
      </c>
      <c r="F182" s="17">
        <f>IF(OR($A182="",$B182=""),"",'MPTO_working_2-way'!D181)</f>
        <v>2.3929273084479368</v>
      </c>
      <c r="G182" s="22">
        <f>IF(OR($A182="",$B182=""),"",'MPTO_working_2-way'!E181)</f>
        <v>1.7179125528913963</v>
      </c>
      <c r="H182" s="17">
        <f>IF(OR($A182="",$B182=""),"",'OddsRatio_working_2-way'!M181)</f>
        <v>2.3932610920384718</v>
      </c>
      <c r="I182" s="17">
        <f>IF(OR($A182="",$B182=""),"",'OddsRatio_working_2-way'!N181)</f>
        <v>1.7177405625652735</v>
      </c>
      <c r="J182" s="17">
        <f>IF('Log_working_2-way'!$D181="","",A182^('Log_working_2-way'!$D181))</f>
        <v>2.3987448638821731</v>
      </c>
      <c r="K182" s="22">
        <f>IF('Log_working_2-way'!$D181="","",B182^('Log_working_2-way'!$D181))</f>
        <v>1.7149266644844161</v>
      </c>
      <c r="L182" s="33">
        <f t="shared" si="81"/>
        <v>0.42</v>
      </c>
      <c r="M182" s="33">
        <f t="shared" si="82"/>
        <v>0.58000000000000007</v>
      </c>
      <c r="N182" s="4">
        <v>100</v>
      </c>
      <c r="O182" s="4">
        <f t="shared" si="74"/>
        <v>56.896551724137922</v>
      </c>
      <c r="P182" s="4">
        <f t="shared" si="75"/>
        <v>40.476190476190474</v>
      </c>
      <c r="Q182" s="4">
        <f t="shared" si="76"/>
        <v>59.523809523809526</v>
      </c>
      <c r="R182" s="4">
        <f t="shared" si="77"/>
        <v>43.103448275862071</v>
      </c>
      <c r="S182" s="39">
        <f t="shared" si="78"/>
        <v>-2.6272577996716038</v>
      </c>
      <c r="T182" s="39">
        <f t="shared" si="79"/>
        <v>-2.6272577996715967</v>
      </c>
    </row>
    <row r="183" spans="1:20" ht="15" x14ac:dyDescent="0.25">
      <c r="A183">
        <v>2.56</v>
      </c>
      <c r="B183">
        <v>1.52</v>
      </c>
      <c r="C183" s="20">
        <f t="shared" si="80"/>
        <v>4.851973684210531E-2</v>
      </c>
      <c r="D183" s="17">
        <f>IF(OR($A183="",$B183=""),"",A183*'MPTO_working_2-way'!$G182)</f>
        <v>2.6842105263157898</v>
      </c>
      <c r="E183" s="22">
        <f>IF(OR($A183="",$B183=""),"",B183*'MPTO_working_2-way'!$G182)</f>
        <v>1.59375</v>
      </c>
      <c r="F183" s="17">
        <f>IF(OR($A183="",$B183=""),"",'MPTO_working_2-way'!D182)</f>
        <v>2.7295173961840629</v>
      </c>
      <c r="G183" s="22">
        <f>IF(OR($A183="",$B183=""),"",'MPTO_working_2-way'!E182)</f>
        <v>1.5781959766385465</v>
      </c>
      <c r="H183" s="17">
        <f>IF(OR($A183="",$B183=""),"",'OddsRatio_working_2-way'!M182)</f>
        <v>2.7320508075688776</v>
      </c>
      <c r="I183" s="17">
        <f>IF(OR($A183="",$B183=""),"",'OddsRatio_working_2-way'!N182)</f>
        <v>1.577350269189626</v>
      </c>
      <c r="J183" s="17">
        <f>IF('Log_working_2-way'!$D182="","",A183^('Log_working_2-way'!$D182))</f>
        <v>2.7537493354783864</v>
      </c>
      <c r="K183" s="22">
        <f>IF('Log_working_2-way'!$D182="","",B183^('Log_working_2-way'!$D182))</f>
        <v>1.5702069159871477</v>
      </c>
      <c r="L183" s="33">
        <f t="shared" si="81"/>
        <v>0.37254901960784309</v>
      </c>
      <c r="M183" s="33">
        <f t="shared" si="82"/>
        <v>0.62745098039215685</v>
      </c>
      <c r="N183" s="4">
        <v>100</v>
      </c>
      <c r="O183" s="4">
        <f t="shared" si="74"/>
        <v>60.9375</v>
      </c>
      <c r="P183" s="4">
        <f t="shared" si="75"/>
        <v>34.21052631578948</v>
      </c>
      <c r="Q183" s="4">
        <f t="shared" si="76"/>
        <v>65.789473684210535</v>
      </c>
      <c r="R183" s="4">
        <f t="shared" si="77"/>
        <v>39.0625</v>
      </c>
      <c r="S183" s="39">
        <f t="shared" si="78"/>
        <v>-4.8519736842105345</v>
      </c>
      <c r="T183" s="39">
        <f t="shared" si="79"/>
        <v>-4.8519736842105203</v>
      </c>
    </row>
    <row r="184" spans="1:20" ht="15" x14ac:dyDescent="0.25">
      <c r="A184">
        <v>1.82</v>
      </c>
      <c r="B184">
        <v>2.0499999999999998</v>
      </c>
      <c r="C184" s="20">
        <f t="shared" si="80"/>
        <v>3.7255427499329974E-2</v>
      </c>
      <c r="D184" s="17">
        <f>IF(OR($A184="",$B184=""),"",A184*'MPTO_working_2-way'!$G183)</f>
        <v>1.8878048780487806</v>
      </c>
      <c r="E184" s="22">
        <f>IF(OR($A184="",$B184=""),"",B184*'MPTO_working_2-way'!$G183)</f>
        <v>2.1263736263736264</v>
      </c>
      <c r="F184" s="17">
        <f>IF(OR($A184="",$B184=""),"",'MPTO_working_2-way'!D183)</f>
        <v>1.8838677101741985</v>
      </c>
      <c r="G184" s="22">
        <f>IF(OR($A184="",$B184=""),"",'MPTO_working_2-way'!E183)</f>
        <v>2.1313910311339619</v>
      </c>
      <c r="H184" s="17">
        <f>IF(OR($A184="",$B184=""),"",'OddsRatio_working_2-way'!M183)</f>
        <v>1.883715101688537</v>
      </c>
      <c r="I184" s="17">
        <f>IF(OR($A184="",$B184=""),"",'OddsRatio_working_2-way'!N183)</f>
        <v>2.1315864106987359</v>
      </c>
      <c r="J184" s="17">
        <f>IF('Log_working_2-way'!$D183="","",A184^('Log_working_2-way'!$D183))</f>
        <v>1.8819217068707428</v>
      </c>
      <c r="K184" s="22">
        <f>IF('Log_working_2-way'!$D183="","",B184^('Log_working_2-way'!$D183))</f>
        <v>2.1338875006808986</v>
      </c>
      <c r="L184" s="33">
        <f t="shared" si="81"/>
        <v>0.52971576227390182</v>
      </c>
      <c r="M184" s="33">
        <f t="shared" si="82"/>
        <v>0.47028423772609818</v>
      </c>
      <c r="N184" s="4">
        <v>100</v>
      </c>
      <c r="O184" s="4">
        <f t="shared" si="74"/>
        <v>45.054945054945051</v>
      </c>
      <c r="P184" s="4">
        <f t="shared" si="75"/>
        <v>51.219512195121943</v>
      </c>
      <c r="Q184" s="4">
        <f t="shared" si="76"/>
        <v>48.780487804878057</v>
      </c>
      <c r="R184" s="4">
        <f t="shared" si="77"/>
        <v>54.945054945054942</v>
      </c>
      <c r="S184" s="39">
        <f t="shared" si="78"/>
        <v>-3.7255427499330054</v>
      </c>
      <c r="T184" s="39">
        <f t="shared" si="79"/>
        <v>-3.7255427499329983</v>
      </c>
    </row>
    <row r="185" spans="1:20" ht="15" x14ac:dyDescent="0.25">
      <c r="A185">
        <v>2.2599999999999998</v>
      </c>
      <c r="B185">
        <v>1.64</v>
      </c>
      <c r="C185" s="20">
        <f t="shared" si="80"/>
        <v>5.2233973667170197E-2</v>
      </c>
      <c r="D185" s="17">
        <f>IF(OR($A185="",$B185=""),"",A185*'MPTO_working_2-way'!$G184)</f>
        <v>2.3780487804878043</v>
      </c>
      <c r="E185" s="22">
        <f>IF(OR($A185="",$B185=""),"",B185*'MPTO_working_2-way'!$G184)</f>
        <v>1.7256637168141591</v>
      </c>
      <c r="F185" s="17">
        <f>IF(OR($A185="",$B185=""),"",'MPTO_working_2-way'!D184)</f>
        <v>2.4017625712804556</v>
      </c>
      <c r="G185" s="22">
        <f>IF(OR($A185="",$B185=""),"",'MPTO_working_2-way'!E184)</f>
        <v>1.7133875739644968</v>
      </c>
      <c r="H185" s="17">
        <f>IF(OR($A185="",$B185=""),"",'OddsRatio_working_2-way'!M184)</f>
        <v>2.4031215200402278</v>
      </c>
      <c r="I185" s="17">
        <f>IF(OR($A185="",$B185=""),"",'OddsRatio_working_2-way'!N184)</f>
        <v>1.7126966450997982</v>
      </c>
      <c r="J185" s="17">
        <f>IF('Log_working_2-way'!$D184="","",A185^('Log_working_2-way'!$D184))</f>
        <v>2.41431475154904</v>
      </c>
      <c r="K185" s="22">
        <f>IF('Log_working_2-way'!$D184="","",B185^('Log_working_2-way'!$D184))</f>
        <v>1.7070561902169741</v>
      </c>
      <c r="L185" s="33">
        <f t="shared" si="81"/>
        <v>0.42051282051282063</v>
      </c>
      <c r="M185" s="33">
        <f t="shared" si="82"/>
        <v>0.57948717948717954</v>
      </c>
      <c r="N185" s="4">
        <v>100</v>
      </c>
      <c r="O185" s="4">
        <f t="shared" si="74"/>
        <v>55.752212389380524</v>
      </c>
      <c r="P185" s="4">
        <f t="shared" si="75"/>
        <v>39.024390243902438</v>
      </c>
      <c r="Q185" s="4">
        <f t="shared" si="76"/>
        <v>60.975609756097562</v>
      </c>
      <c r="R185" s="4">
        <f t="shared" si="77"/>
        <v>44.247787610619469</v>
      </c>
      <c r="S185" s="39">
        <f t="shared" si="78"/>
        <v>-5.2233973667170375</v>
      </c>
      <c r="T185" s="39">
        <f t="shared" si="79"/>
        <v>-5.2233973667170304</v>
      </c>
    </row>
    <row r="186" spans="1:20" ht="15" x14ac:dyDescent="0.25">
      <c r="A186">
        <v>2.2799999999999998</v>
      </c>
      <c r="B186">
        <v>1.67</v>
      </c>
      <c r="C186" s="20">
        <f t="shared" si="80"/>
        <v>3.7398886437651102E-2</v>
      </c>
      <c r="D186" s="17">
        <f>IF(OR($A186="",$B186=""),"",A186*'MPTO_working_2-way'!$G185)</f>
        <v>2.3652694610778444</v>
      </c>
      <c r="E186" s="22">
        <f>IF(OR($A186="",$B186=""),"",B186*'MPTO_working_2-way'!$G185)</f>
        <v>1.7324561403508774</v>
      </c>
      <c r="F186" s="17">
        <f>IF(OR($A186="",$B186=""),"",'MPTO_working_2-way'!D185)</f>
        <v>2.3815361521140859</v>
      </c>
      <c r="G186" s="22">
        <f>IF(OR($A186="",$B186=""),"",'MPTO_working_2-way'!E185)</f>
        <v>1.723831944947483</v>
      </c>
      <c r="H186" s="17">
        <f>IF(OR($A186="",$B186=""),"",'OddsRatio_working_2-way'!M185)</f>
        <v>2.382189480930176</v>
      </c>
      <c r="I186" s="17">
        <f>IF(OR($A186="",$B186=""),"",'OddsRatio_working_2-way'!N185)</f>
        <v>1.7234898064243891</v>
      </c>
      <c r="J186" s="17">
        <f>IF('Log_working_2-way'!$D185="","",A186^('Log_working_2-way'!$D185))</f>
        <v>2.3897292266228689</v>
      </c>
      <c r="K186" s="22">
        <f>IF('Log_working_2-way'!$D185="","",B186^('Log_working_2-way'!$D185))</f>
        <v>1.7195646323348297</v>
      </c>
      <c r="L186" s="33">
        <f t="shared" si="81"/>
        <v>0.42278481012658226</v>
      </c>
      <c r="M186" s="33">
        <f t="shared" si="82"/>
        <v>0.57721518987341769</v>
      </c>
      <c r="N186" s="4">
        <v>100</v>
      </c>
      <c r="O186" s="4">
        <f t="shared" ref="O186:O187" si="83">(1/A186)*((N186*A186)-N186)</f>
        <v>56.140350877192972</v>
      </c>
      <c r="P186" s="4">
        <f t="shared" ref="P186:P187" si="84">(1/B186)*((N186*B186)-N186)</f>
        <v>40.119760479041922</v>
      </c>
      <c r="Q186" s="4">
        <f t="shared" ref="Q186:Q187" si="85">(1/B186)*N186</f>
        <v>59.880239520958092</v>
      </c>
      <c r="R186" s="4">
        <f t="shared" ref="R186:R187" si="86">(1/A186)*N186</f>
        <v>43.859649122807021</v>
      </c>
      <c r="S186" s="39">
        <f t="shared" ref="S186:S187" si="87">O186-Q186</f>
        <v>-3.73988864376512</v>
      </c>
      <c r="T186" s="39">
        <f t="shared" ref="T186:T187" si="88">P186-R186</f>
        <v>-3.7398886437650987</v>
      </c>
    </row>
    <row r="187" spans="1:20" ht="15" x14ac:dyDescent="0.25">
      <c r="A187">
        <v>2.2200000000000002</v>
      </c>
      <c r="B187">
        <v>1.72</v>
      </c>
      <c r="C187" s="20">
        <f t="shared" si="80"/>
        <v>3.1845799287659737E-2</v>
      </c>
      <c r="D187" s="17">
        <f>IF(OR($A187="",$B187=""),"",A187*'MPTO_working_2-way'!$G186)</f>
        <v>2.2906976744186047</v>
      </c>
      <c r="E187" s="22">
        <f>IF(OR($A187="",$B187=""),"",B187*'MPTO_working_2-way'!$G186)</f>
        <v>1.7747747747747746</v>
      </c>
      <c r="F187" s="17">
        <f>IF(OR($A187="",$B187=""),"",'MPTO_working_2-way'!D186)</f>
        <v>2.3013500482160079</v>
      </c>
      <c r="G187" s="22">
        <f>IF(OR($A187="",$B187=""),"",'MPTO_working_2-way'!E186)</f>
        <v>1.7684327528714336</v>
      </c>
      <c r="H187" s="17">
        <f>IF(OR($A187="",$B187=""),"",'OddsRatio_working_2-way'!M186)</f>
        <v>2.3017082793177757</v>
      </c>
      <c r="I187" s="17">
        <f>IF(OR($A187="",$B187=""),"",'OddsRatio_working_2-way'!N186)</f>
        <v>1.768221279597376</v>
      </c>
      <c r="J187" s="17">
        <f>IF('Log_working_2-way'!$D186="","",A187^('Log_working_2-way'!$D186))</f>
        <v>2.3065987127837881</v>
      </c>
      <c r="K187" s="22">
        <f>IF('Log_working_2-way'!$D186="","",B187^('Log_working_2-way'!$D186))</f>
        <v>1.7653459246637417</v>
      </c>
      <c r="L187" s="33">
        <f t="shared" si="81"/>
        <v>0.43654822335025378</v>
      </c>
      <c r="M187" s="33">
        <f t="shared" si="82"/>
        <v>0.56345177664974622</v>
      </c>
      <c r="N187" s="4">
        <v>100</v>
      </c>
      <c r="O187" s="4">
        <f t="shared" si="83"/>
        <v>54.954954954954964</v>
      </c>
      <c r="P187" s="4">
        <f t="shared" si="84"/>
        <v>41.860465116279073</v>
      </c>
      <c r="Q187" s="4">
        <f t="shared" si="85"/>
        <v>58.139534883720934</v>
      </c>
      <c r="R187" s="4">
        <f t="shared" si="86"/>
        <v>45.045045045045043</v>
      </c>
      <c r="S187" s="39">
        <f t="shared" si="87"/>
        <v>-3.1845799287659702</v>
      </c>
      <c r="T187" s="39">
        <f t="shared" si="88"/>
        <v>-3.1845799287659702</v>
      </c>
    </row>
    <row r="188" spans="1:20" s="52" customFormat="1" ht="15" x14ac:dyDescent="0.25">
      <c r="A188" s="44">
        <v>2.57</v>
      </c>
      <c r="B188" s="44">
        <v>1.54</v>
      </c>
      <c r="C188" s="45">
        <f t="shared" si="80"/>
        <v>3.845570771640805E-2</v>
      </c>
      <c r="D188" s="46">
        <f>IF(OR($A188="",$B188=""),"",A188*'MPTO_working_2-way'!$G187)</f>
        <v>2.6688311688311686</v>
      </c>
      <c r="E188" s="48">
        <f>IF(OR($A188="",$B188=""),"",B188*'MPTO_working_2-way'!$G187)</f>
        <v>1.5992217898832684</v>
      </c>
      <c r="F188" s="46">
        <f>IF(OR($A188="",$B188=""),"",'MPTO_working_2-way'!D187)</f>
        <v>2.7035999726757289</v>
      </c>
      <c r="G188" s="48">
        <f>IF(OR($A188="",$B188=""),"",'MPTO_working_2-way'!E187)</f>
        <v>1.5869922611171257</v>
      </c>
      <c r="H188" s="46">
        <f>IF(OR($A188="",$B188=""),"",'OddsRatio_working_2-way'!M187)</f>
        <v>2.7051121392469786</v>
      </c>
      <c r="I188" s="46">
        <f>IF(OR($A188="",$B188=""),"",'OddsRatio_working_2-way'!N187)</f>
        <v>1.5864716912059673</v>
      </c>
      <c r="J188" s="46">
        <f>IF('Log_working_2-way'!$D187="","",A188^('Log_working_2-way'!$D187))</f>
        <v>2.7215097581692191</v>
      </c>
      <c r="K188" s="48">
        <f>IF('Log_working_2-way'!$D187="","",B188^('Log_working_2-way'!$D187))</f>
        <v>1.5808854671048231</v>
      </c>
      <c r="L188" s="72">
        <f t="shared" ref="L188:L189" si="89">(1/D188)</f>
        <v>0.37469586374695868</v>
      </c>
      <c r="M188" s="72">
        <f t="shared" ref="M188:M189" si="90">(1/E188)</f>
        <v>0.62530413625304138</v>
      </c>
      <c r="N188" s="52">
        <v>100</v>
      </c>
      <c r="O188" s="52">
        <f t="shared" ref="O188:O189" si="91">(1/A188)*((N188*A188)-N188)</f>
        <v>61.089494163424128</v>
      </c>
      <c r="P188" s="52">
        <f t="shared" ref="P188:P189" si="92">(1/B188)*((N188*B188)-N188)</f>
        <v>35.064935064935064</v>
      </c>
      <c r="Q188" s="52">
        <f t="shared" ref="Q188:Q189" si="93">(1/B188)*N188</f>
        <v>64.935064935064929</v>
      </c>
      <c r="R188" s="52">
        <f t="shared" ref="R188:R189" si="94">(1/A188)*N188</f>
        <v>38.910505836575879</v>
      </c>
      <c r="S188" s="74">
        <f t="shared" ref="S188:S189" si="95">O188-Q188</f>
        <v>-3.8455707716408014</v>
      </c>
      <c r="T188" s="74">
        <f t="shared" ref="T188:T189" si="96">P188-R188</f>
        <v>-3.8455707716408156</v>
      </c>
    </row>
    <row r="189" spans="1:20" s="59" customFormat="1" ht="15" x14ac:dyDescent="0.25">
      <c r="A189" s="55">
        <v>1.63</v>
      </c>
      <c r="B189" s="55">
        <v>2.1</v>
      </c>
      <c r="C189" s="56">
        <f t="shared" si="80"/>
        <v>8.9687408705813709E-2</v>
      </c>
      <c r="D189" s="57">
        <f>IF(OR($A189="",$B189=""),"",A189*'MPTO_working_2-way'!$G188)</f>
        <v>1.7761904761904763</v>
      </c>
      <c r="E189" s="58">
        <f>IF(OR($A189="",$B189=""),"",B189*'MPTO_working_2-way'!$G188)</f>
        <v>2.2883435582822087</v>
      </c>
      <c r="F189" s="57">
        <f>IF(OR($A189="",$B189=""),"",'MPTO_working_2-way'!D188)</f>
        <v>1.7585409709735424</v>
      </c>
      <c r="G189" s="58">
        <f>IF(OR($A189="",$B189=""),"",'MPTO_working_2-way'!E188)</f>
        <v>2.3183203521842199</v>
      </c>
      <c r="H189" s="57">
        <f>IF(OR($A189="",$B189=""),"",'OddsRatio_working_2-way'!M188)</f>
        <v>1.7567874686642695</v>
      </c>
      <c r="I189" s="57">
        <f>IF(OR($A189="",$B189=""),"",'OddsRatio_working_2-way'!N188)</f>
        <v>2.3213749452868209</v>
      </c>
      <c r="J189" s="57">
        <f>IF('Log_working_2-way'!$D188="","",A189^('Log_working_2-way'!$D188))</f>
        <v>1.7484603146654125</v>
      </c>
      <c r="K189" s="58">
        <f>IF('Log_working_2-way'!$D188="","",B189^('Log_working_2-way'!$D188))</f>
        <v>2.336076182388342</v>
      </c>
      <c r="L189" s="60">
        <f t="shared" si="89"/>
        <v>0.56300268096514738</v>
      </c>
      <c r="M189" s="60">
        <f t="shared" si="90"/>
        <v>0.4369973190348525</v>
      </c>
      <c r="N189" s="59">
        <v>100</v>
      </c>
      <c r="O189" s="59">
        <f t="shared" si="91"/>
        <v>38.650306748466257</v>
      </c>
      <c r="P189" s="59">
        <f t="shared" si="92"/>
        <v>52.38095238095238</v>
      </c>
      <c r="Q189" s="59">
        <f t="shared" si="93"/>
        <v>47.619047619047613</v>
      </c>
      <c r="R189" s="59">
        <f t="shared" si="94"/>
        <v>61.349693251533743</v>
      </c>
      <c r="S189" s="61">
        <f t="shared" si="95"/>
        <v>-8.9687408705813567</v>
      </c>
      <c r="T189" s="61">
        <f t="shared" si="96"/>
        <v>-8.9687408705813638</v>
      </c>
    </row>
    <row r="190" spans="1:20" ht="15" x14ac:dyDescent="0.25">
      <c r="A190"/>
      <c r="B190"/>
      <c r="C190" s="20"/>
      <c r="D190" s="17"/>
      <c r="E190" s="22"/>
      <c r="F190" s="17"/>
      <c r="G190" s="22"/>
      <c r="H190" s="17"/>
      <c r="I190" s="17"/>
      <c r="J190" s="17"/>
      <c r="K190" s="22"/>
      <c r="L190" s="33"/>
      <c r="M190" s="33"/>
      <c r="S190" s="39"/>
      <c r="T190" s="39"/>
    </row>
    <row r="191" spans="1:20" ht="15" x14ac:dyDescent="0.25">
      <c r="A191"/>
      <c r="B191"/>
      <c r="C191" s="20"/>
      <c r="D191" s="17"/>
      <c r="E191" s="22"/>
      <c r="F191" s="17"/>
      <c r="G191" s="22"/>
      <c r="H191" s="17"/>
      <c r="I191" s="17"/>
      <c r="J191" s="17"/>
      <c r="K191" s="22"/>
      <c r="L191" s="33"/>
      <c r="M191" s="33"/>
      <c r="S191" s="39"/>
      <c r="T191" s="39"/>
    </row>
    <row r="192" spans="1:20" ht="15" x14ac:dyDescent="0.25">
      <c r="A192"/>
      <c r="B192"/>
      <c r="C192" s="20"/>
      <c r="D192" s="17"/>
      <c r="E192" s="22"/>
      <c r="F192" s="17"/>
      <c r="G192" s="22"/>
      <c r="H192" s="17"/>
      <c r="I192" s="17"/>
      <c r="J192" s="17"/>
      <c r="K192" s="22"/>
      <c r="L192" s="33"/>
      <c r="M192" s="33"/>
      <c r="S192" s="39"/>
      <c r="T192" s="39"/>
    </row>
    <row r="193" spans="1:20" ht="15" x14ac:dyDescent="0.25">
      <c r="A193"/>
      <c r="B193"/>
      <c r="C193" s="20"/>
      <c r="D193" s="17"/>
      <c r="E193" s="22"/>
      <c r="F193" s="17"/>
      <c r="G193" s="22"/>
      <c r="H193" s="17"/>
      <c r="I193" s="17"/>
      <c r="J193" s="17"/>
      <c r="K193" s="22"/>
      <c r="L193" s="33"/>
      <c r="M193" s="33"/>
      <c r="S193" s="39"/>
      <c r="T193" s="39"/>
    </row>
    <row r="194" spans="1:20" ht="15" x14ac:dyDescent="0.25">
      <c r="A194"/>
      <c r="B194"/>
      <c r="C194" s="20"/>
      <c r="D194" s="17"/>
      <c r="E194" s="22"/>
      <c r="F194" s="17"/>
      <c r="G194" s="22"/>
      <c r="H194" s="17"/>
      <c r="I194" s="17"/>
      <c r="J194" s="17"/>
      <c r="K194" s="22"/>
      <c r="L194" s="33"/>
      <c r="M194" s="33"/>
      <c r="S194" s="39"/>
      <c r="T194" s="39"/>
    </row>
    <row r="195" spans="1:20" ht="15" x14ac:dyDescent="0.25">
      <c r="A195"/>
      <c r="B195"/>
      <c r="C195" s="20"/>
      <c r="D195" s="17"/>
      <c r="E195" s="22"/>
      <c r="F195" s="17"/>
      <c r="G195" s="22"/>
      <c r="H195" s="17"/>
      <c r="I195" s="17"/>
      <c r="J195" s="17"/>
      <c r="K195" s="22"/>
      <c r="L195" s="33"/>
      <c r="M195" s="33"/>
      <c r="S195" s="39"/>
      <c r="T195" s="39"/>
    </row>
    <row r="196" spans="1:20" ht="15" x14ac:dyDescent="0.25">
      <c r="A196"/>
      <c r="B196"/>
      <c r="C196" s="20"/>
      <c r="D196" s="17"/>
      <c r="E196" s="22"/>
      <c r="F196" s="17"/>
      <c r="G196" s="22"/>
      <c r="H196" s="17"/>
      <c r="I196" s="17"/>
      <c r="J196" s="17"/>
      <c r="K196" s="22"/>
      <c r="L196" s="33"/>
      <c r="M196" s="33"/>
      <c r="S196" s="39"/>
      <c r="T196" s="39"/>
    </row>
    <row r="197" spans="1:20" ht="15" x14ac:dyDescent="0.25">
      <c r="A197"/>
      <c r="B197"/>
      <c r="C197" s="20"/>
      <c r="D197" s="17"/>
      <c r="E197" s="22"/>
      <c r="F197" s="17"/>
      <c r="G197" s="22"/>
      <c r="H197" s="17"/>
      <c r="I197" s="17"/>
      <c r="J197" s="17"/>
      <c r="K197" s="22"/>
      <c r="L197" s="33"/>
      <c r="M197" s="33"/>
      <c r="S197" s="39"/>
      <c r="T197" s="39"/>
    </row>
    <row r="198" spans="1:20" ht="15" x14ac:dyDescent="0.25">
      <c r="A198"/>
      <c r="B198"/>
      <c r="C198" s="20"/>
      <c r="D198" s="17"/>
      <c r="E198" s="22"/>
      <c r="F198" s="17"/>
      <c r="G198" s="22"/>
      <c r="H198" s="17"/>
      <c r="I198" s="17"/>
      <c r="J198" s="17"/>
      <c r="K198" s="22"/>
      <c r="L198" s="33"/>
      <c r="M198" s="33"/>
      <c r="S198" s="39"/>
      <c r="T198" s="39"/>
    </row>
    <row r="199" spans="1:20" ht="15" x14ac:dyDescent="0.25">
      <c r="A199"/>
      <c r="B199"/>
      <c r="C199" s="20"/>
      <c r="D199" s="17"/>
      <c r="E199" s="22"/>
      <c r="F199" s="17"/>
      <c r="G199" s="22"/>
      <c r="H199" s="17"/>
      <c r="I199" s="17"/>
      <c r="J199" s="17"/>
      <c r="K199" s="22"/>
      <c r="L199" s="33"/>
      <c r="M199" s="33"/>
      <c r="S199" s="39"/>
      <c r="T199" s="39"/>
    </row>
    <row r="200" spans="1:20" ht="15" x14ac:dyDescent="0.25">
      <c r="A200"/>
      <c r="B200"/>
      <c r="C200" s="20"/>
      <c r="D200" s="17"/>
      <c r="E200" s="22"/>
      <c r="F200" s="17"/>
      <c r="G200" s="22"/>
      <c r="H200" s="17"/>
      <c r="I200" s="17"/>
      <c r="J200" s="17"/>
      <c r="K200" s="22"/>
      <c r="L200" s="33"/>
      <c r="M200" s="33"/>
      <c r="S200" s="39"/>
      <c r="T200" s="39"/>
    </row>
    <row r="201" spans="1:20" ht="15" x14ac:dyDescent="0.25">
      <c r="A201"/>
      <c r="B201"/>
      <c r="C201" s="20"/>
      <c r="D201" s="17"/>
      <c r="E201" s="22"/>
      <c r="F201" s="17"/>
      <c r="G201" s="22"/>
      <c r="H201" s="17"/>
      <c r="I201" s="17"/>
      <c r="J201" s="17"/>
      <c r="K201" s="22"/>
      <c r="L201" s="33"/>
      <c r="M201" s="33"/>
      <c r="S201" s="39"/>
      <c r="T201" s="39"/>
    </row>
    <row r="202" spans="1:20" ht="15" x14ac:dyDescent="0.25">
      <c r="A202"/>
      <c r="B202"/>
      <c r="C202" s="20"/>
      <c r="D202" s="17"/>
      <c r="E202" s="22"/>
      <c r="F202" s="17"/>
      <c r="G202" s="22"/>
      <c r="H202" s="17"/>
      <c r="I202" s="17"/>
      <c r="J202" s="17"/>
      <c r="K202" s="22"/>
      <c r="L202" s="33"/>
      <c r="M202" s="33"/>
      <c r="S202" s="39"/>
      <c r="T202" s="39"/>
    </row>
    <row r="203" spans="1:20" ht="15" x14ac:dyDescent="0.25">
      <c r="A203"/>
      <c r="B203"/>
      <c r="C203" s="20"/>
      <c r="D203" s="17"/>
      <c r="E203" s="22"/>
      <c r="F203" s="17"/>
      <c r="G203" s="22"/>
      <c r="H203" s="17"/>
      <c r="I203" s="17"/>
      <c r="J203" s="17"/>
      <c r="K203" s="22"/>
      <c r="L203" s="33"/>
      <c r="M203" s="33"/>
      <c r="S203" s="39"/>
      <c r="T203" s="39"/>
    </row>
    <row r="204" spans="1:20" ht="15" x14ac:dyDescent="0.25">
      <c r="A204"/>
      <c r="B204"/>
      <c r="C204" s="20"/>
      <c r="D204" s="17"/>
      <c r="E204" s="22"/>
      <c r="F204" s="17"/>
      <c r="G204" s="22"/>
      <c r="H204" s="17"/>
      <c r="I204" s="17"/>
      <c r="J204" s="17"/>
      <c r="K204" s="22"/>
      <c r="L204" s="33"/>
      <c r="M204" s="33"/>
      <c r="S204" s="39"/>
      <c r="T204" s="39"/>
    </row>
    <row r="205" spans="1:20" ht="15" x14ac:dyDescent="0.25">
      <c r="A205"/>
      <c r="B205"/>
      <c r="C205" s="20"/>
      <c r="D205" s="17"/>
      <c r="E205" s="22"/>
      <c r="F205" s="17"/>
      <c r="G205" s="22"/>
      <c r="H205" s="17"/>
      <c r="I205" s="17"/>
      <c r="J205" s="17"/>
      <c r="K205" s="22"/>
      <c r="L205" s="33"/>
      <c r="M205" s="33"/>
      <c r="S205" s="39"/>
      <c r="T205" s="39"/>
    </row>
    <row r="206" spans="1:20" ht="15" x14ac:dyDescent="0.25">
      <c r="A206"/>
      <c r="B206"/>
      <c r="C206" s="20"/>
      <c r="D206" s="17"/>
      <c r="E206" s="22"/>
      <c r="F206" s="17"/>
      <c r="G206" s="22"/>
      <c r="H206" s="17"/>
      <c r="I206" s="17"/>
      <c r="J206" s="17"/>
      <c r="K206" s="22"/>
      <c r="L206" s="33"/>
      <c r="M206" s="33"/>
      <c r="S206" s="39"/>
      <c r="T206" s="39"/>
    </row>
    <row r="207" spans="1:20" ht="15" x14ac:dyDescent="0.25">
      <c r="A207"/>
      <c r="B207"/>
      <c r="C207" s="20"/>
      <c r="D207" s="17"/>
      <c r="E207" s="22"/>
      <c r="F207" s="17"/>
      <c r="G207" s="22"/>
      <c r="H207" s="17"/>
      <c r="I207" s="17"/>
      <c r="J207" s="17"/>
      <c r="K207" s="22"/>
      <c r="L207" s="33"/>
      <c r="M207" s="33"/>
      <c r="S207" s="39"/>
      <c r="T207" s="39"/>
    </row>
    <row r="208" spans="1:20" ht="15" x14ac:dyDescent="0.25">
      <c r="A208"/>
      <c r="B208"/>
      <c r="C208" s="20"/>
      <c r="D208" s="17"/>
      <c r="E208" s="22"/>
      <c r="F208" s="17"/>
      <c r="G208" s="22"/>
      <c r="H208" s="17"/>
      <c r="I208" s="17"/>
      <c r="J208" s="17"/>
      <c r="K208" s="22"/>
      <c r="L208" s="33"/>
      <c r="M208" s="33"/>
      <c r="S208" s="39"/>
      <c r="T208" s="39"/>
    </row>
    <row r="209" spans="1:20" ht="15" x14ac:dyDescent="0.25">
      <c r="A209"/>
      <c r="B209"/>
      <c r="C209" s="20"/>
      <c r="D209" s="17"/>
      <c r="E209" s="22"/>
      <c r="F209" s="17"/>
      <c r="G209" s="22"/>
      <c r="H209" s="17"/>
      <c r="I209" s="17"/>
      <c r="J209" s="17"/>
      <c r="K209" s="22"/>
      <c r="L209" s="33"/>
      <c r="M209" s="33"/>
      <c r="S209" s="39"/>
      <c r="T209" s="39"/>
    </row>
    <row r="210" spans="1:20" ht="15" x14ac:dyDescent="0.25">
      <c r="A210"/>
      <c r="B210"/>
      <c r="C210" s="20"/>
      <c r="D210" s="17"/>
      <c r="E210" s="22"/>
      <c r="F210" s="17"/>
      <c r="G210" s="22"/>
      <c r="H210" s="17"/>
      <c r="I210" s="17"/>
      <c r="J210" s="17"/>
      <c r="K210" s="22"/>
      <c r="L210" s="33"/>
      <c r="M210" s="33"/>
      <c r="S210" s="39"/>
      <c r="T210" s="39"/>
    </row>
    <row r="211" spans="1:20" ht="15" x14ac:dyDescent="0.25">
      <c r="A211"/>
      <c r="B211"/>
      <c r="C211" s="20"/>
      <c r="D211" s="17"/>
      <c r="E211" s="22"/>
      <c r="F211" s="17"/>
      <c r="G211" s="22"/>
      <c r="H211" s="17"/>
      <c r="I211" s="17"/>
      <c r="J211" s="17"/>
      <c r="K211" s="22"/>
      <c r="L211" s="33"/>
      <c r="M211" s="33"/>
      <c r="S211" s="39"/>
      <c r="T211" s="39"/>
    </row>
    <row r="212" spans="1:20" ht="15" x14ac:dyDescent="0.25">
      <c r="A212"/>
      <c r="B212"/>
      <c r="C212" s="20"/>
      <c r="D212" s="17"/>
      <c r="E212" s="22"/>
      <c r="F212" s="17"/>
      <c r="G212" s="22"/>
      <c r="H212" s="17"/>
      <c r="I212" s="17"/>
      <c r="J212" s="17"/>
      <c r="K212" s="22"/>
      <c r="L212" s="33"/>
      <c r="M212" s="33"/>
      <c r="S212" s="39"/>
      <c r="T212" s="39"/>
    </row>
    <row r="213" spans="1:20" ht="15" x14ac:dyDescent="0.25">
      <c r="A213"/>
      <c r="B213"/>
      <c r="C213" s="20"/>
      <c r="D213" s="17"/>
      <c r="E213" s="22"/>
      <c r="F213" s="17"/>
      <c r="G213" s="22"/>
      <c r="H213" s="17"/>
      <c r="I213" s="17"/>
      <c r="J213" s="17"/>
      <c r="K213" s="22"/>
      <c r="L213" s="33"/>
      <c r="M213" s="33"/>
      <c r="S213" s="39"/>
      <c r="T213" s="39"/>
    </row>
    <row r="214" spans="1:20" ht="15" x14ac:dyDescent="0.25">
      <c r="A214"/>
      <c r="B214"/>
      <c r="C214" s="20"/>
      <c r="D214" s="17"/>
      <c r="E214" s="22"/>
      <c r="F214" s="17"/>
      <c r="G214" s="22"/>
      <c r="H214" s="17"/>
      <c r="I214" s="17"/>
      <c r="J214" s="17"/>
      <c r="K214" s="22"/>
      <c r="L214" s="33"/>
      <c r="M214" s="33"/>
      <c r="S214" s="39"/>
      <c r="T214" s="39"/>
    </row>
    <row r="215" spans="1:20" ht="15" x14ac:dyDescent="0.25">
      <c r="A215"/>
      <c r="B215"/>
      <c r="C215" s="20"/>
      <c r="D215" s="17"/>
      <c r="E215" s="22"/>
      <c r="F215" s="17"/>
      <c r="G215" s="22"/>
      <c r="H215" s="17"/>
      <c r="I215" s="17"/>
      <c r="J215" s="17"/>
      <c r="K215" s="22"/>
      <c r="L215" s="33"/>
      <c r="M215" s="33"/>
      <c r="S215" s="39"/>
      <c r="T215" s="39"/>
    </row>
    <row r="216" spans="1:20" ht="15" x14ac:dyDescent="0.25">
      <c r="A216"/>
      <c r="B216"/>
      <c r="C216" s="20"/>
      <c r="D216" s="17"/>
      <c r="E216" s="22"/>
      <c r="F216" s="17"/>
      <c r="G216" s="22"/>
      <c r="H216" s="17"/>
      <c r="I216" s="17"/>
      <c r="J216" s="17"/>
      <c r="K216" s="22"/>
      <c r="L216" s="33"/>
      <c r="M216" s="33"/>
      <c r="S216" s="39"/>
      <c r="T216" s="39"/>
    </row>
    <row r="217" spans="1:20" ht="15" x14ac:dyDescent="0.25">
      <c r="A217"/>
      <c r="B217"/>
      <c r="C217" s="20"/>
      <c r="D217" s="17"/>
      <c r="E217" s="22"/>
      <c r="F217" s="17"/>
      <c r="G217" s="22"/>
      <c r="H217" s="17"/>
      <c r="I217" s="17"/>
      <c r="J217" s="17"/>
      <c r="K217" s="22"/>
      <c r="L217" s="33"/>
      <c r="M217" s="33"/>
      <c r="S217" s="39"/>
      <c r="T217" s="39"/>
    </row>
    <row r="218" spans="1:20" ht="15" x14ac:dyDescent="0.25">
      <c r="A218"/>
      <c r="B218"/>
      <c r="C218" s="20"/>
      <c r="D218" s="17"/>
      <c r="E218" s="22"/>
      <c r="F218" s="17"/>
      <c r="G218" s="22"/>
      <c r="H218" s="17"/>
      <c r="I218" s="17"/>
      <c r="J218" s="17"/>
      <c r="K218" s="22"/>
      <c r="L218" s="33"/>
      <c r="M218" s="33"/>
      <c r="S218" s="39"/>
      <c r="T218" s="39"/>
    </row>
    <row r="219" spans="1:20" ht="15" x14ac:dyDescent="0.25">
      <c r="A219"/>
      <c r="B219"/>
      <c r="C219" s="20"/>
      <c r="D219" s="17"/>
      <c r="E219" s="22"/>
      <c r="F219" s="17"/>
      <c r="G219" s="22"/>
      <c r="H219" s="17"/>
      <c r="I219" s="17"/>
      <c r="J219" s="17"/>
      <c r="K219" s="22"/>
      <c r="L219" s="33"/>
      <c r="M219" s="33"/>
      <c r="S219" s="39"/>
      <c r="T219" s="39"/>
    </row>
    <row r="220" spans="1:20" ht="15" x14ac:dyDescent="0.25">
      <c r="A220"/>
      <c r="B220"/>
      <c r="C220" s="20"/>
      <c r="D220" s="17"/>
      <c r="E220" s="22"/>
      <c r="F220" s="17"/>
      <c r="G220" s="22"/>
      <c r="H220" s="17"/>
      <c r="I220" s="17"/>
      <c r="J220" s="17"/>
      <c r="K220" s="22"/>
      <c r="L220" s="33"/>
      <c r="M220" s="33"/>
      <c r="S220" s="39"/>
      <c r="T220" s="39"/>
    </row>
    <row r="221" spans="1:20" ht="15" x14ac:dyDescent="0.25">
      <c r="A221"/>
      <c r="B221"/>
      <c r="C221" s="20"/>
      <c r="D221" s="17"/>
      <c r="E221" s="22"/>
      <c r="F221" s="17"/>
      <c r="G221" s="22"/>
      <c r="H221" s="17"/>
      <c r="I221" s="17"/>
      <c r="J221" s="17"/>
      <c r="K221" s="22"/>
      <c r="L221" s="33"/>
      <c r="M221" s="33"/>
      <c r="S221" s="39"/>
      <c r="T221" s="39"/>
    </row>
    <row r="222" spans="1:20" ht="15" x14ac:dyDescent="0.25">
      <c r="A222"/>
      <c r="B222"/>
      <c r="C222" s="20"/>
      <c r="D222" s="17"/>
      <c r="E222" s="22"/>
      <c r="F222" s="17"/>
      <c r="G222" s="22"/>
      <c r="H222" s="17"/>
      <c r="I222" s="17"/>
      <c r="J222" s="17"/>
      <c r="K222" s="22"/>
      <c r="L222" s="33"/>
      <c r="M222" s="33"/>
      <c r="S222" s="39"/>
      <c r="T222" s="39"/>
    </row>
    <row r="223" spans="1:20" ht="15" x14ac:dyDescent="0.25">
      <c r="A223"/>
      <c r="B223"/>
      <c r="C223" s="20"/>
      <c r="D223" s="17"/>
      <c r="E223" s="22"/>
      <c r="F223" s="17"/>
      <c r="G223" s="22"/>
      <c r="H223" s="17"/>
      <c r="I223" s="17"/>
      <c r="J223" s="17"/>
      <c r="K223" s="22"/>
      <c r="L223" s="33"/>
      <c r="M223" s="33"/>
      <c r="S223" s="39"/>
      <c r="T223" s="39"/>
    </row>
    <row r="224" spans="1:20" ht="15" x14ac:dyDescent="0.25">
      <c r="A224"/>
      <c r="B224"/>
      <c r="C224" s="20"/>
      <c r="D224" s="17"/>
      <c r="E224" s="22"/>
      <c r="F224" s="17"/>
      <c r="G224" s="22"/>
      <c r="H224" s="17"/>
      <c r="I224" s="17"/>
      <c r="J224" s="17"/>
      <c r="K224" s="22"/>
      <c r="L224" s="33"/>
      <c r="M224" s="33"/>
      <c r="S224" s="39"/>
      <c r="T224" s="39"/>
    </row>
    <row r="225" spans="1:20" ht="15" x14ac:dyDescent="0.25">
      <c r="A225"/>
      <c r="B225"/>
      <c r="C225" s="20"/>
      <c r="D225" s="17"/>
      <c r="E225" s="22"/>
      <c r="F225" s="17"/>
      <c r="G225" s="22"/>
      <c r="H225" s="17"/>
      <c r="I225" s="17"/>
      <c r="J225" s="17"/>
      <c r="K225" s="22"/>
      <c r="L225" s="33"/>
      <c r="M225" s="33"/>
      <c r="S225" s="39"/>
      <c r="T225" s="39"/>
    </row>
    <row r="226" spans="1:20" ht="15" x14ac:dyDescent="0.25">
      <c r="A226"/>
      <c r="B226"/>
      <c r="C226" s="20"/>
      <c r="D226" s="17"/>
      <c r="E226" s="22"/>
      <c r="F226" s="17"/>
      <c r="G226" s="22"/>
      <c r="H226" s="17"/>
      <c r="I226" s="17"/>
      <c r="J226" s="17"/>
      <c r="K226" s="22"/>
      <c r="L226" s="33"/>
      <c r="M226" s="33"/>
      <c r="S226" s="39"/>
      <c r="T226" s="39"/>
    </row>
    <row r="227" spans="1:20" ht="15" x14ac:dyDescent="0.25">
      <c r="A227"/>
      <c r="B227"/>
      <c r="C227" s="20"/>
      <c r="D227" s="17"/>
      <c r="E227" s="22"/>
      <c r="F227" s="17"/>
      <c r="G227" s="22"/>
      <c r="H227" s="17"/>
      <c r="I227" s="17"/>
      <c r="J227" s="17"/>
      <c r="K227" s="22"/>
      <c r="L227" s="33"/>
      <c r="M227" s="33"/>
      <c r="S227" s="39"/>
      <c r="T227" s="39"/>
    </row>
    <row r="228" spans="1:20" ht="15" x14ac:dyDescent="0.25">
      <c r="A228"/>
      <c r="B228"/>
      <c r="C228" s="20"/>
      <c r="D228" s="17"/>
      <c r="E228" s="22"/>
      <c r="F228" s="17"/>
      <c r="G228" s="22"/>
      <c r="H228" s="17"/>
      <c r="I228" s="17"/>
      <c r="J228" s="17"/>
      <c r="K228" s="22"/>
      <c r="L228" s="33"/>
      <c r="M228" s="33"/>
      <c r="S228" s="39"/>
      <c r="T228" s="39"/>
    </row>
    <row r="229" spans="1:20" ht="15" x14ac:dyDescent="0.25">
      <c r="A229"/>
      <c r="B229"/>
      <c r="C229" s="20"/>
      <c r="D229" s="17"/>
      <c r="E229" s="22"/>
      <c r="F229" s="17"/>
      <c r="G229" s="22"/>
      <c r="H229" s="17"/>
      <c r="I229" s="17"/>
      <c r="J229" s="17"/>
      <c r="K229" s="22"/>
      <c r="L229" s="33"/>
      <c r="M229" s="33"/>
      <c r="S229" s="39"/>
      <c r="T229" s="39"/>
    </row>
    <row r="230" spans="1:20" ht="15" x14ac:dyDescent="0.25">
      <c r="A230"/>
      <c r="B230"/>
      <c r="C230" s="20"/>
      <c r="D230" s="17"/>
      <c r="E230" s="22"/>
      <c r="F230" s="17"/>
      <c r="G230" s="22"/>
      <c r="H230" s="17"/>
      <c r="I230" s="17"/>
      <c r="J230" s="17"/>
      <c r="K230" s="22"/>
      <c r="L230" s="33"/>
      <c r="M230" s="33"/>
      <c r="S230" s="39"/>
      <c r="T230" s="39"/>
    </row>
    <row r="231" spans="1:20" ht="15" x14ac:dyDescent="0.25">
      <c r="A231"/>
      <c r="B231"/>
      <c r="C231" s="20"/>
      <c r="D231" s="17"/>
      <c r="E231" s="22"/>
      <c r="F231" s="17"/>
      <c r="G231" s="22"/>
      <c r="H231" s="17"/>
      <c r="I231" s="17"/>
      <c r="J231" s="17"/>
      <c r="K231" s="22"/>
      <c r="L231" s="33"/>
      <c r="M231" s="33"/>
      <c r="S231" s="39"/>
      <c r="T231" s="39"/>
    </row>
    <row r="232" spans="1:20" ht="15" x14ac:dyDescent="0.25">
      <c r="A232"/>
      <c r="B232"/>
      <c r="C232" s="20"/>
      <c r="D232" s="17"/>
      <c r="E232" s="22"/>
      <c r="F232" s="17"/>
      <c r="G232" s="22"/>
      <c r="H232" s="17"/>
      <c r="I232" s="17"/>
      <c r="J232" s="17"/>
      <c r="K232" s="22"/>
      <c r="L232" s="33"/>
      <c r="M232" s="33"/>
      <c r="S232" s="39"/>
      <c r="T232" s="39"/>
    </row>
    <row r="233" spans="1:20" ht="15" x14ac:dyDescent="0.25">
      <c r="A233"/>
      <c r="B233"/>
      <c r="C233" s="20"/>
      <c r="D233" s="17"/>
      <c r="E233" s="22"/>
      <c r="F233" s="17"/>
      <c r="G233" s="22"/>
      <c r="H233" s="17"/>
      <c r="I233" s="17"/>
      <c r="J233" s="17"/>
      <c r="K233" s="22"/>
      <c r="L233" s="33"/>
      <c r="M233" s="33"/>
      <c r="S233" s="39"/>
      <c r="T233" s="39"/>
    </row>
    <row r="234" spans="1:20" ht="15" x14ac:dyDescent="0.25">
      <c r="A234"/>
      <c r="B234"/>
      <c r="C234" s="20"/>
      <c r="D234" s="17"/>
      <c r="E234" s="22"/>
      <c r="F234" s="17"/>
      <c r="G234" s="22"/>
      <c r="H234" s="17"/>
      <c r="I234" s="17"/>
      <c r="J234" s="17"/>
      <c r="K234" s="22"/>
      <c r="L234" s="33"/>
      <c r="M234" s="33"/>
      <c r="S234" s="39"/>
      <c r="T234" s="39"/>
    </row>
    <row r="235" spans="1:20" ht="15" x14ac:dyDescent="0.25">
      <c r="A235"/>
      <c r="B235"/>
      <c r="C235" s="20"/>
      <c r="D235" s="17"/>
      <c r="E235" s="22"/>
      <c r="F235" s="17"/>
      <c r="G235" s="22"/>
      <c r="H235" s="17"/>
      <c r="I235" s="17"/>
      <c r="J235" s="17"/>
      <c r="K235" s="22"/>
      <c r="L235" s="33"/>
      <c r="M235" s="33"/>
      <c r="S235" s="39"/>
      <c r="T235" s="39"/>
    </row>
    <row r="236" spans="1:20" ht="15" x14ac:dyDescent="0.25">
      <c r="A236"/>
      <c r="B236"/>
      <c r="C236" s="20"/>
      <c r="D236" s="17"/>
      <c r="E236" s="22"/>
      <c r="F236" s="17"/>
      <c r="G236" s="22"/>
      <c r="H236" s="17"/>
      <c r="I236" s="17"/>
      <c r="J236" s="17"/>
      <c r="K236" s="22"/>
      <c r="L236" s="33"/>
      <c r="M236" s="33"/>
      <c r="S236" s="39"/>
      <c r="T236" s="39"/>
    </row>
    <row r="237" spans="1:20" ht="15" x14ac:dyDescent="0.25">
      <c r="A237"/>
      <c r="B237"/>
      <c r="C237" s="20"/>
      <c r="D237" s="17"/>
      <c r="E237" s="22"/>
      <c r="F237" s="17"/>
      <c r="G237" s="22"/>
      <c r="H237" s="17"/>
      <c r="I237" s="17"/>
      <c r="J237" s="17"/>
      <c r="K237" s="22"/>
      <c r="L237" s="33"/>
      <c r="M237" s="33"/>
      <c r="S237" s="39"/>
      <c r="T237" s="39"/>
    </row>
    <row r="238" spans="1:20" ht="15" x14ac:dyDescent="0.25">
      <c r="A238"/>
      <c r="B238"/>
      <c r="C238" s="20"/>
      <c r="D238" s="17"/>
      <c r="E238" s="22"/>
      <c r="F238" s="17"/>
      <c r="G238" s="22"/>
      <c r="H238" s="17"/>
      <c r="I238" s="17"/>
      <c r="J238" s="17"/>
      <c r="K238" s="22"/>
      <c r="L238" s="33"/>
      <c r="M238" s="33"/>
      <c r="S238" s="39"/>
      <c r="T238" s="39"/>
    </row>
    <row r="239" spans="1:20" ht="15" x14ac:dyDescent="0.25">
      <c r="A239"/>
      <c r="B239"/>
      <c r="C239" s="20"/>
      <c r="D239" s="17"/>
      <c r="E239" s="22"/>
      <c r="F239" s="17"/>
      <c r="G239" s="22"/>
      <c r="H239" s="17"/>
      <c r="I239" s="17"/>
      <c r="J239" s="17"/>
      <c r="K239" s="22"/>
      <c r="L239" s="33"/>
      <c r="M239" s="33"/>
      <c r="S239" s="39"/>
      <c r="T239" s="39"/>
    </row>
    <row r="240" spans="1:20" ht="15" x14ac:dyDescent="0.25">
      <c r="A240"/>
      <c r="B240"/>
      <c r="C240" s="20"/>
      <c r="D240" s="17"/>
      <c r="E240" s="22"/>
      <c r="F240" s="17"/>
      <c r="G240" s="22"/>
      <c r="H240" s="17"/>
      <c r="I240" s="17"/>
      <c r="J240" s="17"/>
      <c r="K240" s="22"/>
      <c r="L240" s="33"/>
      <c r="M240" s="33"/>
      <c r="S240" s="39"/>
      <c r="T240" s="39"/>
    </row>
    <row r="241" spans="1:20" ht="15" x14ac:dyDescent="0.25">
      <c r="A241"/>
      <c r="B241"/>
      <c r="C241" s="20"/>
      <c r="D241" s="17"/>
      <c r="E241" s="22"/>
      <c r="F241" s="17"/>
      <c r="G241" s="22"/>
      <c r="H241" s="17"/>
      <c r="I241" s="17"/>
      <c r="J241" s="17"/>
      <c r="K241" s="22"/>
      <c r="L241" s="33"/>
      <c r="M241" s="33"/>
      <c r="S241" s="39"/>
      <c r="T241" s="39"/>
    </row>
    <row r="242" spans="1:20" ht="15" x14ac:dyDescent="0.25">
      <c r="A242"/>
      <c r="B242"/>
      <c r="C242" s="20"/>
      <c r="D242" s="17"/>
      <c r="E242" s="22"/>
      <c r="F242" s="17"/>
      <c r="G242" s="22"/>
      <c r="H242" s="17"/>
      <c r="I242" s="17"/>
      <c r="J242" s="17"/>
      <c r="K242" s="22"/>
      <c r="L242" s="33"/>
      <c r="M242" s="33"/>
      <c r="S242" s="39"/>
      <c r="T242" s="39"/>
    </row>
    <row r="243" spans="1:20" ht="15" x14ac:dyDescent="0.25">
      <c r="A243"/>
      <c r="B243"/>
      <c r="C243" s="20"/>
      <c r="D243" s="17"/>
      <c r="E243" s="22"/>
      <c r="F243" s="17"/>
      <c r="G243" s="22"/>
      <c r="H243" s="17"/>
      <c r="I243" s="17"/>
      <c r="J243" s="17"/>
      <c r="K243" s="22"/>
      <c r="L243" s="33"/>
      <c r="M243" s="33"/>
      <c r="S243" s="39"/>
      <c r="T243" s="39"/>
    </row>
    <row r="244" spans="1:20" ht="15" x14ac:dyDescent="0.25">
      <c r="A244"/>
      <c r="B244"/>
      <c r="C244" s="20"/>
      <c r="D244" s="17"/>
      <c r="E244" s="22"/>
      <c r="F244" s="17"/>
      <c r="G244" s="22"/>
      <c r="H244" s="17"/>
      <c r="I244" s="17"/>
      <c r="J244" s="17"/>
      <c r="K244" s="22"/>
      <c r="L244" s="33"/>
      <c r="M244" s="33"/>
      <c r="S244" s="39"/>
      <c r="T244" s="39"/>
    </row>
    <row r="245" spans="1:20" ht="15" x14ac:dyDescent="0.25">
      <c r="A245"/>
      <c r="B245"/>
      <c r="C245" s="20"/>
      <c r="D245" s="17"/>
      <c r="E245" s="22"/>
      <c r="F245" s="17"/>
      <c r="G245" s="22"/>
      <c r="H245" s="17"/>
      <c r="I245" s="17"/>
      <c r="J245" s="17"/>
      <c r="K245" s="22"/>
      <c r="L245" s="33"/>
      <c r="M245" s="33"/>
      <c r="S245" s="39"/>
      <c r="T245" s="39"/>
    </row>
    <row r="246" spans="1:20" ht="15" x14ac:dyDescent="0.25">
      <c r="A246"/>
      <c r="B246"/>
      <c r="C246" s="20"/>
      <c r="D246" s="17"/>
      <c r="E246" s="22"/>
      <c r="F246" s="17"/>
      <c r="G246" s="22"/>
      <c r="H246" s="17"/>
      <c r="I246" s="17"/>
      <c r="J246" s="17"/>
      <c r="K246" s="22"/>
      <c r="L246" s="33"/>
      <c r="M246" s="33"/>
      <c r="S246" s="39"/>
      <c r="T246" s="39"/>
    </row>
    <row r="247" spans="1:20" ht="15" x14ac:dyDescent="0.25">
      <c r="A247"/>
      <c r="B247"/>
      <c r="C247" s="20"/>
      <c r="D247" s="17"/>
      <c r="E247" s="22"/>
      <c r="F247" s="17"/>
      <c r="G247" s="22"/>
      <c r="H247" s="17"/>
      <c r="I247" s="17"/>
      <c r="J247" s="17"/>
      <c r="K247" s="22"/>
      <c r="L247" s="33"/>
      <c r="M247" s="33"/>
      <c r="S247" s="39"/>
      <c r="T247" s="39"/>
    </row>
    <row r="248" spans="1:20" ht="15" x14ac:dyDescent="0.25">
      <c r="A248"/>
      <c r="B248"/>
      <c r="C248" s="20"/>
      <c r="D248" s="17"/>
      <c r="E248" s="22"/>
      <c r="F248" s="17"/>
      <c r="G248" s="22"/>
      <c r="H248" s="17"/>
      <c r="I248" s="17"/>
      <c r="J248" s="17"/>
      <c r="K248" s="22"/>
      <c r="L248" s="33"/>
      <c r="M248" s="33"/>
      <c r="S248" s="39"/>
      <c r="T248" s="39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 s="44"/>
      <c r="B315" s="44"/>
      <c r="C315" s="45"/>
      <c r="D315" s="46"/>
      <c r="E315" s="48"/>
      <c r="F315" s="46"/>
      <c r="G315" s="48"/>
      <c r="H315" s="46"/>
      <c r="I315" s="46"/>
      <c r="J315" s="46"/>
      <c r="K315" s="48"/>
      <c r="L315" s="72"/>
      <c r="M315" s="72"/>
      <c r="S315" s="74"/>
      <c r="T315" s="74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x14ac:dyDescent="0.2">
      <c r="C352" s="20" t="str">
        <f t="shared" ref="C352:C386" si="97">IF(OR($A352="",$B352=""),"",(1/A352)+(1/B352)-1)</f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97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97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97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97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97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97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97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97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97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97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97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97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97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97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97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97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97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97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97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97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97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97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97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97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97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97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97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97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97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97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97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97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97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97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98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98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98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98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98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98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98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98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98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98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98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98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98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98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98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98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98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98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98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98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98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98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98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98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98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98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98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98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98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98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98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98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98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98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98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98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98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98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98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98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98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98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98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98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98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98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98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98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98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98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98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98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98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98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98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98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98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98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98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98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98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98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98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98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99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99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99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99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99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99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99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99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99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99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99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99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99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99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99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99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99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99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99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99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99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99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99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99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99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99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99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99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99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99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99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99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99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99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99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99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99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99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99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99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99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99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99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99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99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99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99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99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99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99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99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99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99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99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99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99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99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99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99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99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99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99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99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99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00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00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00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00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00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00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00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00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00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00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00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00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00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00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00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00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00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00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00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00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00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00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00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00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00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00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00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00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00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00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00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00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00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00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00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00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00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00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00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00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00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00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00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00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00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00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00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00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00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00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00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00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00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00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00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00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00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00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00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00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00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00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00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00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01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01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01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01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01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01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01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01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01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01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01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01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01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01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01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01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01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01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01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01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01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01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01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01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01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01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01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01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01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01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01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01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01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01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01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01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01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01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01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01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01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01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01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01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01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01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01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01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01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01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01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01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01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01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01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01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01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01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01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01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01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01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01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01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2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2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2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2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2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2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2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2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2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2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2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2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2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2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2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2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2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2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2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2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2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2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2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2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2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2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2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2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2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2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2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2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2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2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2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2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2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2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2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2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2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2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2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2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2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2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2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2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2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03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0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0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0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0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0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0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0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0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0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0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0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0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0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0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0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0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0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0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0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0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0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0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0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0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0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0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0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0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0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0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0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0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0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0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0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0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0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0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0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0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0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0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0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0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03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0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0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0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0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0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0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0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0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0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0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0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0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0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0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0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0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0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0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04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0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0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0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0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0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0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0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0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0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0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0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0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0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0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0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0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0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0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0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0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0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0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0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0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0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0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0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0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0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0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0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0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0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0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0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0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0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0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0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0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0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0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0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0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04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0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0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0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0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0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0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0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0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0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0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0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0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0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0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0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0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0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0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05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0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0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0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0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0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0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0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0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0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0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0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0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0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0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0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0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0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0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0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0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0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0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0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0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0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0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0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0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0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0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0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0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0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0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0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0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0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0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0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0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0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0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0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0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05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0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0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0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0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0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0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0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0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0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0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0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0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0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0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0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0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0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0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6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6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7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08" activePane="bottomLeft" state="frozen"/>
      <selection pane="bottomLeft" activeCell="AD317" sqref="AD3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70" customFormat="1" ht="15" x14ac:dyDescent="0.25">
      <c r="A186" s="63">
        <v>3.01</v>
      </c>
      <c r="B186" s="63">
        <v>3.23</v>
      </c>
      <c r="C186" s="63">
        <v>2.59</v>
      </c>
      <c r="D186" s="64">
        <f t="shared" si="17"/>
        <v>2.7923822941462895E-2</v>
      </c>
      <c r="E186" s="65">
        <f>IF(OR($A186="",$B186="",$C186=""),"",A186*'MPTO_working_3-way'!$I185)</f>
        <v>3.0940507070538033</v>
      </c>
      <c r="F186" s="66">
        <f>IF(OR($A186="",$B186="",$C186=""),"",B186*'MPTO_working_3-way'!$I185)</f>
        <v>3.3201939481009251</v>
      </c>
      <c r="G186" s="67">
        <f>IF(OR($A186="",$B186="",$C186=""),"",C186*'MPTO_working_3-way'!$I185)</f>
        <v>2.6623227014183888</v>
      </c>
      <c r="H186" s="65">
        <f>IF(OR($A186="",$B186="",$C186=""),"",'MPTO_working_3-way'!E185)</f>
        <v>3.0967616692937519</v>
      </c>
      <c r="I186" s="66">
        <f>IF(OR($A186="",$B186="",$C186=""),"",'MPTO_working_3-way'!F185)</f>
        <v>3.3301188557484283</v>
      </c>
      <c r="J186" s="67">
        <f>IF(OR($A186="",$B186="",$C186=""),"",'MPTO_working_3-way'!G185)</f>
        <v>2.6539810257655025</v>
      </c>
      <c r="K186" s="65">
        <f>IF(OR($A186="",$B186="",$C186=""),"",'OddsRatio_working_3-way'!H185)</f>
        <v>3.0957803455834147</v>
      </c>
      <c r="L186" s="66">
        <f>IF(OR($A186="",$B186="",$C186=""),"",'OddsRatio_working_3-way'!I185)</f>
        <v>3.3251692391298584</v>
      </c>
      <c r="M186" s="67">
        <f>IF(OR($A186="",$B186="",$C186=""),"",'OddsRatio_working_3-way'!J185)</f>
        <v>2.657856094267478</v>
      </c>
      <c r="N186" s="68">
        <f t="shared" ref="N186:N196" si="39">(1/E186)* 100</f>
        <v>32.320090867295889</v>
      </c>
      <c r="O186" s="69">
        <f t="shared" ref="O186:O196" si="40">(1/F186)* 100</f>
        <v>30.118722449089972</v>
      </c>
      <c r="P186" s="69">
        <f t="shared" ref="P186:P196" si="41">(1/G186)* 100</f>
        <v>37.561186683614132</v>
      </c>
      <c r="Q186" s="63" t="s">
        <v>285</v>
      </c>
      <c r="R186" s="63" t="s">
        <v>80</v>
      </c>
      <c r="S186" s="63" t="s">
        <v>463</v>
      </c>
      <c r="T186" s="70">
        <v>100</v>
      </c>
      <c r="U186" s="70">
        <f t="shared" si="30"/>
        <v>66.777408637873762</v>
      </c>
      <c r="V186" s="70">
        <f t="shared" si="31"/>
        <v>69.040247678018574</v>
      </c>
      <c r="W186" s="70">
        <f t="shared" si="32"/>
        <v>61.389961389961393</v>
      </c>
      <c r="X186" s="70">
        <f t="shared" si="33"/>
        <v>69.569790932020041</v>
      </c>
      <c r="Y186" s="70">
        <f t="shared" si="34"/>
        <v>71.832629972164867</v>
      </c>
      <c r="Z186" s="70">
        <f t="shared" si="35"/>
        <v>64.182343684107664</v>
      </c>
      <c r="AA186" s="70">
        <f t="shared" si="36"/>
        <v>-2.7923822941462788</v>
      </c>
      <c r="AB186" s="70">
        <f t="shared" si="37"/>
        <v>-2.792382294146293</v>
      </c>
      <c r="AC186" s="70">
        <f t="shared" si="38"/>
        <v>-2.7923822941462717</v>
      </c>
      <c r="AD186" s="71"/>
      <c r="AE186" s="71"/>
      <c r="AF186" s="63">
        <v>2.21</v>
      </c>
      <c r="AG186" s="63">
        <v>1.72</v>
      </c>
      <c r="AH186" s="71"/>
      <c r="AI186" s="71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80">
        <f t="shared" si="74"/>
        <v>33.105072621799621</v>
      </c>
      <c r="O311" s="81">
        <f t="shared" si="75"/>
        <v>24.578008461639111</v>
      </c>
      <c r="P311" s="81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72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3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3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3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3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3" ht="15" x14ac:dyDescent="0.25">
      <c r="A373"/>
      <c r="B373"/>
      <c r="C373"/>
      <c r="D373" s="45"/>
      <c r="E373" s="46"/>
      <c r="F373" s="47"/>
      <c r="G373" s="48"/>
      <c r="H373" s="17"/>
      <c r="I373" s="21"/>
      <c r="J373" s="22"/>
      <c r="K373" s="17"/>
      <c r="L373" s="21"/>
      <c r="M373" s="22"/>
      <c r="N373" s="49"/>
      <c r="O373" s="50"/>
      <c r="P373" s="50"/>
      <c r="Q373"/>
      <c r="R373"/>
      <c r="S373" s="40"/>
      <c r="AF373"/>
      <c r="AG373"/>
    </row>
    <row r="374" spans="1:33" ht="15" x14ac:dyDescent="0.25">
      <c r="A374"/>
      <c r="B374"/>
      <c r="C374"/>
      <c r="D374" s="45"/>
      <c r="E374" s="46"/>
      <c r="F374" s="47"/>
      <c r="G374" s="48"/>
      <c r="H374" s="17"/>
      <c r="I374" s="21"/>
      <c r="J374" s="22"/>
      <c r="K374" s="17"/>
      <c r="L374" s="21"/>
      <c r="M374" s="22"/>
      <c r="N374" s="49"/>
      <c r="O374" s="50"/>
      <c r="P374" s="50"/>
      <c r="Q374"/>
      <c r="R374"/>
      <c r="S374" s="40"/>
      <c r="AF374"/>
      <c r="AG374"/>
    </row>
    <row r="375" spans="1:33" ht="15" x14ac:dyDescent="0.25">
      <c r="A375"/>
      <c r="B375"/>
      <c r="C375"/>
      <c r="D375" s="45"/>
      <c r="E375" s="46"/>
      <c r="F375" s="47"/>
      <c r="G375" s="48"/>
      <c r="H375" s="17"/>
      <c r="I375" s="21"/>
      <c r="J375" s="22"/>
      <c r="K375" s="17"/>
      <c r="L375" s="21"/>
      <c r="M375" s="22"/>
      <c r="N375" s="49"/>
      <c r="O375" s="50"/>
      <c r="P375" s="50"/>
      <c r="Q375"/>
      <c r="R375"/>
      <c r="S375" s="40"/>
      <c r="AF375"/>
      <c r="AG375"/>
    </row>
    <row r="376" spans="1:33" ht="15" x14ac:dyDescent="0.25">
      <c r="A376"/>
      <c r="B376"/>
      <c r="C376"/>
      <c r="D376" s="45"/>
      <c r="E376" s="46"/>
      <c r="F376" s="47"/>
      <c r="G376" s="48"/>
      <c r="H376" s="17"/>
      <c r="I376" s="21"/>
      <c r="J376" s="22"/>
      <c r="K376" s="17"/>
      <c r="L376" s="21"/>
      <c r="M376" s="22"/>
      <c r="N376" s="49"/>
      <c r="O376" s="50"/>
      <c r="P376" s="50"/>
      <c r="Q376"/>
      <c r="R376"/>
      <c r="S376" s="40"/>
      <c r="AF376"/>
      <c r="AG376"/>
    </row>
    <row r="377" spans="1:33" ht="15" x14ac:dyDescent="0.25">
      <c r="A377"/>
      <c r="B377"/>
      <c r="C377"/>
      <c r="D377" s="45"/>
      <c r="E377" s="46"/>
      <c r="F377" s="47"/>
      <c r="G377" s="48"/>
      <c r="H377" s="17"/>
      <c r="I377" s="21"/>
      <c r="J377" s="22"/>
      <c r="K377" s="17"/>
      <c r="L377" s="21"/>
      <c r="M377" s="22"/>
      <c r="N377" s="49"/>
      <c r="O377" s="50"/>
      <c r="P377" s="50"/>
      <c r="Q377"/>
      <c r="R377"/>
      <c r="S377" s="40"/>
      <c r="AF377"/>
      <c r="AG377"/>
    </row>
    <row r="378" spans="1:33" ht="15" x14ac:dyDescent="0.25">
      <c r="A378"/>
      <c r="B378"/>
      <c r="C378"/>
      <c r="D378" s="45"/>
      <c r="E378" s="46"/>
      <c r="F378" s="47"/>
      <c r="G378" s="48"/>
      <c r="H378" s="17"/>
      <c r="I378" s="21"/>
      <c r="J378" s="22"/>
      <c r="K378" s="17"/>
      <c r="L378" s="21"/>
      <c r="M378" s="22"/>
      <c r="N378" s="49"/>
      <c r="O378" s="50"/>
      <c r="P378" s="50"/>
      <c r="Q378"/>
      <c r="R378"/>
      <c r="S378" s="40"/>
      <c r="AF378"/>
      <c r="AG378"/>
    </row>
    <row r="379" spans="1:33" ht="15" x14ac:dyDescent="0.25">
      <c r="A379"/>
      <c r="B379"/>
      <c r="C379"/>
      <c r="D379" s="45"/>
      <c r="E379" s="46"/>
      <c r="F379" s="47"/>
      <c r="G379" s="48"/>
      <c r="H379" s="17"/>
      <c r="I379" s="21"/>
      <c r="J379" s="22"/>
      <c r="K379" s="17"/>
      <c r="L379" s="21"/>
      <c r="M379" s="22"/>
      <c r="N379" s="49"/>
      <c r="O379" s="50"/>
      <c r="P379" s="50"/>
      <c r="Q379"/>
      <c r="R379"/>
      <c r="S379" s="40"/>
      <c r="AF379"/>
      <c r="AG379"/>
    </row>
    <row r="380" spans="1:33" ht="15" x14ac:dyDescent="0.25">
      <c r="A380"/>
      <c r="B380"/>
      <c r="C380"/>
      <c r="D380" s="45"/>
      <c r="E380" s="46"/>
      <c r="F380" s="47"/>
      <c r="G380" s="48"/>
      <c r="H380" s="17"/>
      <c r="I380" s="21"/>
      <c r="J380" s="22"/>
      <c r="K380" s="17"/>
      <c r="L380" s="21"/>
      <c r="M380" s="22"/>
      <c r="N380" s="49"/>
      <c r="O380" s="50"/>
      <c r="P380" s="50"/>
      <c r="Q380"/>
      <c r="R380"/>
      <c r="S380" s="40"/>
      <c r="AF380"/>
      <c r="AG380"/>
    </row>
    <row r="381" spans="1:33" ht="15" x14ac:dyDescent="0.25">
      <c r="A381"/>
      <c r="B381"/>
      <c r="C381"/>
      <c r="D381" s="45"/>
      <c r="E381" s="46"/>
      <c r="F381" s="47"/>
      <c r="G381" s="48"/>
      <c r="H381" s="17"/>
      <c r="I381" s="21"/>
      <c r="J381" s="22"/>
      <c r="K381" s="17"/>
      <c r="L381" s="21"/>
      <c r="M381" s="22"/>
      <c r="N381" s="49"/>
      <c r="O381" s="50"/>
      <c r="P381" s="50"/>
      <c r="Q381"/>
      <c r="R381"/>
      <c r="S381" s="40"/>
      <c r="AF381"/>
      <c r="AG381"/>
    </row>
    <row r="382" spans="1:33" ht="15" x14ac:dyDescent="0.25">
      <c r="A382"/>
      <c r="B382"/>
      <c r="C382"/>
      <c r="D382" s="45"/>
      <c r="E382" s="46"/>
      <c r="F382" s="47"/>
      <c r="G382" s="48"/>
      <c r="H382" s="17"/>
      <c r="I382" s="21"/>
      <c r="J382" s="22"/>
      <c r="K382" s="17"/>
      <c r="L382" s="21"/>
      <c r="M382" s="22"/>
      <c r="N382" s="49"/>
      <c r="O382" s="50"/>
      <c r="P382" s="50"/>
      <c r="Q382"/>
      <c r="R382"/>
      <c r="S382" s="40"/>
      <c r="AF382"/>
      <c r="AG382"/>
    </row>
    <row r="383" spans="1:33" ht="15" x14ac:dyDescent="0.25">
      <c r="A383"/>
      <c r="B383"/>
      <c r="C383"/>
      <c r="D383" s="45"/>
      <c r="E383" s="46"/>
      <c r="F383" s="47"/>
      <c r="G383" s="48"/>
      <c r="H383" s="17"/>
      <c r="I383" s="21"/>
      <c r="J383" s="22"/>
      <c r="K383" s="17"/>
      <c r="L383" s="21"/>
      <c r="M383" s="22"/>
      <c r="N383" s="49"/>
      <c r="O383" s="50"/>
      <c r="P383" s="50"/>
      <c r="Q383"/>
      <c r="R383"/>
      <c r="S383" s="40"/>
      <c r="AF383"/>
      <c r="AG383"/>
    </row>
    <row r="384" spans="1:33" ht="15" x14ac:dyDescent="0.25">
      <c r="A384"/>
      <c r="B384"/>
      <c r="C384"/>
      <c r="D384" s="45"/>
      <c r="E384" s="46"/>
      <c r="F384" s="47"/>
      <c r="G384" s="48"/>
      <c r="H384" s="17"/>
      <c r="I384" s="21"/>
      <c r="J384" s="22"/>
      <c r="K384" s="17"/>
      <c r="L384" s="21"/>
      <c r="M384" s="22"/>
      <c r="N384" s="49"/>
      <c r="O384" s="50"/>
      <c r="P384" s="50"/>
      <c r="Q384"/>
      <c r="R384"/>
      <c r="S384" s="40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17"/>
      <c r="I385" s="21"/>
      <c r="J385" s="22"/>
      <c r="K385" s="17"/>
      <c r="L385" s="21"/>
      <c r="M385" s="22"/>
      <c r="N385" s="49"/>
      <c r="O385" s="50"/>
      <c r="P385" s="50"/>
      <c r="Q385"/>
      <c r="R385"/>
      <c r="S385" s="40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17"/>
      <c r="I386" s="21"/>
      <c r="J386" s="22"/>
      <c r="K386" s="17"/>
      <c r="L386" s="21"/>
      <c r="M386" s="22"/>
      <c r="N386" s="49"/>
      <c r="O386" s="50"/>
      <c r="P386" s="50"/>
      <c r="Q386"/>
      <c r="R386"/>
      <c r="S386" s="40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17"/>
      <c r="I387" s="21"/>
      <c r="J387" s="22"/>
      <c r="K387" s="17"/>
      <c r="L387" s="21"/>
      <c r="M387" s="22"/>
      <c r="N387" s="49"/>
      <c r="O387" s="50"/>
      <c r="P387" s="50"/>
      <c r="Q387"/>
      <c r="R387"/>
      <c r="S387" s="40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17"/>
      <c r="I388" s="21"/>
      <c r="J388" s="22"/>
      <c r="K388" s="17"/>
      <c r="L388" s="21"/>
      <c r="M388" s="22"/>
      <c r="N388" s="49"/>
      <c r="O388" s="50"/>
      <c r="P388" s="50"/>
      <c r="Q388"/>
      <c r="R388"/>
      <c r="S388" s="40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17"/>
      <c r="I389" s="21"/>
      <c r="J389" s="22"/>
      <c r="K389" s="17"/>
      <c r="L389" s="21"/>
      <c r="M389" s="22"/>
      <c r="N389" s="49"/>
      <c r="O389" s="50"/>
      <c r="P389" s="50"/>
      <c r="Q389"/>
      <c r="R389"/>
      <c r="S389" s="40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17"/>
      <c r="I390" s="21"/>
      <c r="J390" s="22"/>
      <c r="K390" s="17"/>
      <c r="L390" s="21"/>
      <c r="M390" s="22"/>
      <c r="N390" s="49"/>
      <c r="O390" s="50"/>
      <c r="P390" s="50"/>
      <c r="Q390"/>
      <c r="R390"/>
      <c r="S390" s="40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17"/>
      <c r="I391" s="21"/>
      <c r="J391" s="22"/>
      <c r="K391" s="17"/>
      <c r="L391" s="21"/>
      <c r="M391" s="22"/>
      <c r="N391" s="49"/>
      <c r="O391" s="50"/>
      <c r="P391" s="50"/>
      <c r="Q391"/>
      <c r="R391"/>
      <c r="S391" s="40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17"/>
      <c r="I392" s="21"/>
      <c r="J392" s="22"/>
      <c r="K392" s="17"/>
      <c r="L392" s="21"/>
      <c r="M392" s="22"/>
      <c r="N392" s="49"/>
      <c r="O392" s="50"/>
      <c r="P392" s="50"/>
      <c r="Q392"/>
      <c r="R392"/>
      <c r="S392" s="40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17"/>
      <c r="I393" s="21"/>
      <c r="J393" s="22"/>
      <c r="K393" s="17"/>
      <c r="L393" s="21"/>
      <c r="M393" s="22"/>
      <c r="N393" s="49"/>
      <c r="O393" s="50"/>
      <c r="P393" s="50"/>
      <c r="Q393"/>
      <c r="R393"/>
      <c r="S393" s="40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17"/>
      <c r="I394" s="21"/>
      <c r="J394" s="22"/>
      <c r="K394" s="17"/>
      <c r="L394" s="21"/>
      <c r="M394" s="22"/>
      <c r="N394" s="49"/>
      <c r="O394" s="50"/>
      <c r="P394" s="50"/>
      <c r="Q394"/>
      <c r="R394"/>
      <c r="S394" s="40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17"/>
      <c r="I395" s="21"/>
      <c r="J395" s="22"/>
      <c r="K395" s="17"/>
      <c r="L395" s="21"/>
      <c r="M395" s="22"/>
      <c r="N395" s="49"/>
      <c r="O395" s="50"/>
      <c r="P395" s="50"/>
      <c r="Q395"/>
      <c r="R395"/>
      <c r="S395" s="40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17"/>
      <c r="I396" s="21"/>
      <c r="J396" s="22"/>
      <c r="K396" s="17"/>
      <c r="L396" s="21"/>
      <c r="M396" s="22"/>
      <c r="N396" s="49"/>
      <c r="O396" s="50"/>
      <c r="P396" s="50"/>
      <c r="Q396"/>
      <c r="R396"/>
      <c r="S396" s="40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17"/>
      <c r="I397" s="21"/>
      <c r="J397" s="22"/>
      <c r="K397" s="17"/>
      <c r="L397" s="21"/>
      <c r="M397" s="22"/>
      <c r="N397" s="49"/>
      <c r="O397" s="50"/>
      <c r="P397" s="50"/>
      <c r="Q397"/>
      <c r="R397"/>
      <c r="S397" s="40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17"/>
      <c r="I398" s="21"/>
      <c r="J398" s="22"/>
      <c r="K398" s="17"/>
      <c r="L398" s="21"/>
      <c r="M398" s="22"/>
      <c r="N398" s="49"/>
      <c r="O398" s="50"/>
      <c r="P398" s="50"/>
      <c r="Q398"/>
      <c r="R398"/>
      <c r="S398" s="40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17"/>
      <c r="I399" s="21"/>
      <c r="J399" s="22"/>
      <c r="K399" s="17"/>
      <c r="L399" s="21"/>
      <c r="M399" s="22"/>
      <c r="N399" s="49"/>
      <c r="O399" s="50"/>
      <c r="P399" s="50"/>
      <c r="Q399"/>
      <c r="R399"/>
      <c r="S399" s="40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17"/>
      <c r="I400" s="21"/>
      <c r="J400" s="22"/>
      <c r="K400" s="17"/>
      <c r="L400" s="21"/>
      <c r="M400" s="22"/>
      <c r="N400" s="49"/>
      <c r="O400" s="50"/>
      <c r="P400" s="50"/>
      <c r="Q400"/>
      <c r="R400"/>
      <c r="S400" s="40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17"/>
      <c r="I401" s="21"/>
      <c r="J401" s="22"/>
      <c r="K401" s="17"/>
      <c r="L401" s="21"/>
      <c r="M401" s="22"/>
      <c r="N401" s="49"/>
      <c r="O401" s="50"/>
      <c r="P401" s="50"/>
      <c r="Q401"/>
      <c r="R401"/>
      <c r="S401" s="40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17"/>
      <c r="I402" s="21"/>
      <c r="J402" s="22"/>
      <c r="K402" s="17"/>
      <c r="L402" s="21"/>
      <c r="M402" s="22"/>
      <c r="N402" s="49"/>
      <c r="O402" s="50"/>
      <c r="P402" s="50"/>
      <c r="Q402"/>
      <c r="R402"/>
      <c r="S402" s="40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17"/>
      <c r="I403" s="21"/>
      <c r="J403" s="22"/>
      <c r="K403" s="17"/>
      <c r="L403" s="21"/>
      <c r="M403" s="22"/>
      <c r="N403" s="49"/>
      <c r="O403" s="50"/>
      <c r="P403" s="50"/>
      <c r="Q403"/>
      <c r="R403"/>
      <c r="S403" s="40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17"/>
      <c r="I404" s="21"/>
      <c r="J404" s="22"/>
      <c r="K404" s="17"/>
      <c r="L404" s="21"/>
      <c r="M404" s="22"/>
      <c r="N404" s="49"/>
      <c r="O404" s="50"/>
      <c r="P404" s="50"/>
      <c r="Q404"/>
      <c r="R404"/>
      <c r="S404" s="40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17"/>
      <c r="I405" s="21"/>
      <c r="J405" s="22"/>
      <c r="K405" s="17"/>
      <c r="L405" s="21"/>
      <c r="M405" s="22"/>
      <c r="N405" s="49"/>
      <c r="O405" s="50"/>
      <c r="P405" s="50"/>
      <c r="Q405"/>
      <c r="R405"/>
      <c r="S405" s="40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17"/>
      <c r="I406" s="21"/>
      <c r="J406" s="22"/>
      <c r="K406" s="17"/>
      <c r="L406" s="21"/>
      <c r="M406" s="22"/>
      <c r="N406" s="49"/>
      <c r="O406" s="50"/>
      <c r="P406" s="50"/>
      <c r="Q406"/>
      <c r="R406"/>
      <c r="S406" s="40"/>
      <c r="AF406"/>
      <c r="AG406"/>
    </row>
    <row r="407" spans="1:35" s="52" customFormat="1" ht="15" x14ac:dyDescent="0.25">
      <c r="A407" s="44"/>
      <c r="B407" s="44"/>
      <c r="C407" s="44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 s="44"/>
      <c r="R407" s="44"/>
      <c r="S407" s="54"/>
      <c r="AD407" s="53"/>
      <c r="AE407" s="53"/>
      <c r="AF407" s="44"/>
      <c r="AG407" s="44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17"/>
      <c r="I408" s="21"/>
      <c r="J408" s="22"/>
      <c r="K408" s="17"/>
      <c r="L408" s="21"/>
      <c r="M408" s="22"/>
      <c r="N408" s="49"/>
      <c r="O408" s="50"/>
      <c r="P408" s="50"/>
      <c r="Q408"/>
      <c r="R408"/>
      <c r="S408" s="40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17"/>
      <c r="I409" s="21"/>
      <c r="J409" s="22"/>
      <c r="K409" s="17"/>
      <c r="L409" s="21"/>
      <c r="M409" s="22"/>
      <c r="N409" s="49"/>
      <c r="O409" s="50"/>
      <c r="P409" s="50"/>
      <c r="Q409"/>
      <c r="R409"/>
      <c r="S409" s="40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17"/>
      <c r="I410" s="21"/>
      <c r="J410" s="22"/>
      <c r="K410" s="17"/>
      <c r="L410" s="21"/>
      <c r="M410" s="22"/>
      <c r="N410" s="49"/>
      <c r="O410" s="50"/>
      <c r="P410" s="50"/>
      <c r="Q410"/>
      <c r="R410"/>
      <c r="S410" s="40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17"/>
      <c r="I411" s="21"/>
      <c r="J411" s="22"/>
      <c r="K411" s="17"/>
      <c r="L411" s="21"/>
      <c r="M411" s="22"/>
      <c r="N411" s="49"/>
      <c r="O411" s="50"/>
      <c r="P411" s="50"/>
      <c r="Q411"/>
      <c r="R411"/>
      <c r="S411" s="40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17"/>
      <c r="I412" s="21"/>
      <c r="J412" s="22"/>
      <c r="K412" s="17"/>
      <c r="L412" s="21"/>
      <c r="M412" s="22"/>
      <c r="N412" s="49"/>
      <c r="O412" s="50"/>
      <c r="P412" s="50"/>
      <c r="Q412"/>
      <c r="R412"/>
      <c r="S412" s="40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17"/>
      <c r="I413" s="21"/>
      <c r="J413" s="22"/>
      <c r="K413" s="17"/>
      <c r="L413" s="21"/>
      <c r="M413" s="22"/>
      <c r="N413" s="49"/>
      <c r="O413" s="50"/>
      <c r="P413" s="50"/>
      <c r="Q413"/>
      <c r="R413"/>
      <c r="S413" s="40"/>
      <c r="AF413"/>
      <c r="AG413"/>
    </row>
    <row r="414" spans="1:35" ht="15" x14ac:dyDescent="0.25">
      <c r="A414"/>
      <c r="B414"/>
      <c r="C414"/>
      <c r="D414" s="45"/>
      <c r="E414" s="46"/>
      <c r="F414" s="47"/>
      <c r="G414" s="48"/>
      <c r="H414" s="17"/>
      <c r="I414" s="21"/>
      <c r="J414" s="22"/>
      <c r="K414" s="17"/>
      <c r="L414" s="21"/>
      <c r="M414" s="22"/>
      <c r="N414" s="49"/>
      <c r="O414" s="50"/>
      <c r="P414" s="50"/>
      <c r="Q414"/>
      <c r="R414"/>
      <c r="S414" s="40"/>
      <c r="AF414"/>
      <c r="AG414"/>
    </row>
    <row r="415" spans="1:35" ht="15" x14ac:dyDescent="0.25">
      <c r="A415"/>
      <c r="B415"/>
      <c r="C415"/>
      <c r="D415" s="45"/>
      <c r="E415" s="46"/>
      <c r="F415" s="47"/>
      <c r="G415" s="48"/>
      <c r="H415" s="17"/>
      <c r="I415" s="21"/>
      <c r="J415" s="22"/>
      <c r="K415" s="17"/>
      <c r="L415" s="21"/>
      <c r="M415" s="22"/>
      <c r="N415" s="49"/>
      <c r="O415" s="50"/>
      <c r="P415" s="50"/>
      <c r="Q415"/>
      <c r="R415"/>
      <c r="S415" s="40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17"/>
      <c r="I416" s="21"/>
      <c r="J416" s="22"/>
      <c r="K416" s="17"/>
      <c r="L416" s="21"/>
      <c r="M416" s="22"/>
      <c r="N416" s="49"/>
      <c r="O416" s="50"/>
      <c r="P416" s="50"/>
      <c r="Q416"/>
      <c r="R416"/>
      <c r="S416" s="40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17"/>
      <c r="I417" s="21"/>
      <c r="J417" s="22"/>
      <c r="K417" s="17"/>
      <c r="L417" s="21"/>
      <c r="M417" s="22"/>
      <c r="N417" s="49"/>
      <c r="O417" s="50"/>
      <c r="P417" s="50"/>
      <c r="Q417"/>
      <c r="R417"/>
      <c r="S417" s="40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17"/>
      <c r="I418" s="21"/>
      <c r="J418" s="22"/>
      <c r="K418" s="17"/>
      <c r="L418" s="21"/>
      <c r="M418" s="22"/>
      <c r="N418" s="49"/>
      <c r="O418" s="50"/>
      <c r="P418" s="50"/>
      <c r="Q418"/>
      <c r="R418"/>
      <c r="S418" s="40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17"/>
      <c r="I419" s="21"/>
      <c r="J419" s="22"/>
      <c r="K419" s="17"/>
      <c r="L419" s="21"/>
      <c r="M419" s="22"/>
      <c r="N419" s="49"/>
      <c r="O419" s="50"/>
      <c r="P419" s="50"/>
      <c r="Q419"/>
      <c r="R419"/>
      <c r="S419" s="40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17"/>
      <c r="I420" s="21"/>
      <c r="J420" s="22"/>
      <c r="K420" s="17"/>
      <c r="L420" s="21"/>
      <c r="M420" s="22"/>
      <c r="N420" s="49"/>
      <c r="O420" s="50"/>
      <c r="P420" s="50"/>
      <c r="Q420"/>
      <c r="R420"/>
      <c r="S420" s="40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17"/>
      <c r="I421" s="21"/>
      <c r="J421" s="22"/>
      <c r="K421" s="17"/>
      <c r="L421" s="21"/>
      <c r="M421" s="22"/>
      <c r="N421" s="49"/>
      <c r="O421" s="50"/>
      <c r="P421" s="50"/>
      <c r="Q421"/>
      <c r="R421"/>
      <c r="S421" s="40"/>
      <c r="AF421"/>
      <c r="AG421"/>
    </row>
    <row r="422" spans="1:35" ht="15" x14ac:dyDescent="0.25">
      <c r="A422"/>
      <c r="B422"/>
      <c r="C422"/>
      <c r="D422" s="45"/>
      <c r="E422" s="46"/>
      <c r="F422" s="47"/>
      <c r="G422" s="48"/>
      <c r="H422" s="17"/>
      <c r="I422" s="21"/>
      <c r="J422" s="22"/>
      <c r="K422" s="17"/>
      <c r="L422" s="21"/>
      <c r="M422" s="22"/>
      <c r="N422" s="49"/>
      <c r="O422" s="50"/>
      <c r="P422" s="50"/>
      <c r="Q422"/>
      <c r="R422"/>
      <c r="S422" s="40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17"/>
      <c r="I423" s="21"/>
      <c r="J423" s="22"/>
      <c r="K423" s="17"/>
      <c r="L423" s="21"/>
      <c r="M423" s="22"/>
      <c r="N423" s="49"/>
      <c r="O423" s="50"/>
      <c r="P423" s="50"/>
      <c r="Q423"/>
      <c r="R423"/>
      <c r="S423" s="40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17"/>
      <c r="I424" s="21"/>
      <c r="J424" s="22"/>
      <c r="K424" s="17"/>
      <c r="L424" s="21"/>
      <c r="M424" s="22"/>
      <c r="N424" s="49"/>
      <c r="O424" s="50"/>
      <c r="P424" s="50"/>
      <c r="Q424"/>
      <c r="R424"/>
      <c r="S424" s="40"/>
      <c r="AF424"/>
      <c r="AG424"/>
    </row>
    <row r="425" spans="1:35" s="52" customFormat="1" ht="15" x14ac:dyDescent="0.25">
      <c r="A425" s="44"/>
      <c r="B425" s="44"/>
      <c r="C425" s="44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 s="44"/>
      <c r="R425" s="44"/>
      <c r="S425" s="51"/>
      <c r="AD425" s="53"/>
      <c r="AE425" s="53"/>
      <c r="AF425" s="44"/>
      <c r="AG425" s="44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17"/>
      <c r="I426" s="21"/>
      <c r="J426" s="22"/>
      <c r="K426" s="17"/>
      <c r="L426" s="21"/>
      <c r="M426" s="22"/>
      <c r="N426" s="49"/>
      <c r="O426" s="50"/>
      <c r="P426" s="50"/>
      <c r="Q426"/>
      <c r="R426"/>
      <c r="S426" s="38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17"/>
      <c r="I427" s="21"/>
      <c r="J427" s="22"/>
      <c r="K427" s="17"/>
      <c r="L427" s="21"/>
      <c r="M427" s="22"/>
      <c r="N427" s="49"/>
      <c r="O427" s="50"/>
      <c r="P427" s="50"/>
      <c r="Q427"/>
      <c r="R427"/>
      <c r="S427" s="38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17"/>
      <c r="I428" s="21"/>
      <c r="J428" s="22"/>
      <c r="K428" s="17"/>
      <c r="L428" s="21"/>
      <c r="M428" s="22"/>
      <c r="N428" s="49"/>
      <c r="O428" s="50"/>
      <c r="P428" s="50"/>
      <c r="Q428"/>
      <c r="R428"/>
      <c r="S428" s="38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17"/>
      <c r="I429" s="21"/>
      <c r="J429" s="22"/>
      <c r="K429" s="17"/>
      <c r="L429" s="21"/>
      <c r="M429" s="22"/>
      <c r="N429" s="49"/>
      <c r="O429" s="50"/>
      <c r="P429" s="50"/>
      <c r="Q429"/>
      <c r="R429"/>
      <c r="S429" s="38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17"/>
      <c r="I430" s="21"/>
      <c r="J430" s="22"/>
      <c r="K430" s="17"/>
      <c r="L430" s="21"/>
      <c r="M430" s="22"/>
      <c r="N430" s="49"/>
      <c r="O430" s="50"/>
      <c r="P430" s="50"/>
      <c r="Q430"/>
      <c r="R430"/>
      <c r="S430" s="38"/>
      <c r="AF430"/>
      <c r="AG430"/>
    </row>
    <row r="431" spans="1:35" ht="15" x14ac:dyDescent="0.25">
      <c r="A431"/>
      <c r="B431"/>
      <c r="C431"/>
      <c r="D431" s="45"/>
      <c r="E431" s="46"/>
      <c r="F431" s="47"/>
      <c r="G431" s="48"/>
      <c r="H431" s="17"/>
      <c r="I431" s="21"/>
      <c r="J431" s="22"/>
      <c r="K431" s="17"/>
      <c r="L431" s="21"/>
      <c r="M431" s="22"/>
      <c r="N431" s="49"/>
      <c r="O431" s="50"/>
      <c r="P431" s="50"/>
      <c r="Q431"/>
      <c r="R431"/>
      <c r="S431" s="38"/>
      <c r="AF431"/>
      <c r="AG431"/>
    </row>
    <row r="432" spans="1:35" ht="15" x14ac:dyDescent="0.25">
      <c r="A432"/>
      <c r="B432"/>
      <c r="C432"/>
      <c r="D432" s="45"/>
      <c r="E432" s="46"/>
      <c r="F432" s="47"/>
      <c r="G432" s="48"/>
      <c r="H432" s="17"/>
      <c r="I432" s="21"/>
      <c r="J432" s="22"/>
      <c r="K432" s="17"/>
      <c r="L432" s="21"/>
      <c r="M432" s="22"/>
      <c r="N432" s="49"/>
      <c r="O432" s="50"/>
      <c r="P432" s="50"/>
      <c r="Q432"/>
      <c r="R432"/>
      <c r="S432" s="38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17"/>
      <c r="I433" s="21"/>
      <c r="J433" s="22"/>
      <c r="K433" s="17"/>
      <c r="L433" s="21"/>
      <c r="M433" s="22"/>
      <c r="N433" s="49"/>
      <c r="O433" s="50"/>
      <c r="P433" s="50"/>
      <c r="Q433"/>
      <c r="R433"/>
      <c r="S433" s="38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17"/>
      <c r="I434" s="21"/>
      <c r="J434" s="22"/>
      <c r="K434" s="17"/>
      <c r="L434" s="21"/>
      <c r="M434" s="22"/>
      <c r="N434" s="49"/>
      <c r="O434" s="50"/>
      <c r="P434" s="50"/>
      <c r="Q434"/>
      <c r="R434"/>
      <c r="S434" s="38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17"/>
      <c r="I435" s="21"/>
      <c r="J435" s="22"/>
      <c r="K435" s="17"/>
      <c r="L435" s="21"/>
      <c r="M435" s="22"/>
      <c r="N435" s="49"/>
      <c r="O435" s="50"/>
      <c r="P435" s="50"/>
      <c r="Q435"/>
      <c r="R435"/>
      <c r="S435" s="38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17"/>
      <c r="I436" s="21"/>
      <c r="J436" s="22"/>
      <c r="K436" s="17"/>
      <c r="L436" s="21"/>
      <c r="M436" s="22"/>
      <c r="N436" s="49"/>
      <c r="O436" s="50"/>
      <c r="P436" s="50"/>
      <c r="Q436"/>
      <c r="R436"/>
      <c r="S436" s="38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17"/>
      <c r="I437" s="21"/>
      <c r="J437" s="22"/>
      <c r="K437" s="17"/>
      <c r="L437" s="21"/>
      <c r="M437" s="22"/>
      <c r="N437" s="49"/>
      <c r="O437" s="50"/>
      <c r="P437" s="50"/>
      <c r="Q437"/>
      <c r="R437"/>
      <c r="S437" s="38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17"/>
      <c r="I438" s="21"/>
      <c r="J438" s="22"/>
      <c r="K438" s="17"/>
      <c r="L438" s="21"/>
      <c r="M438" s="22"/>
      <c r="N438" s="49"/>
      <c r="O438" s="50"/>
      <c r="P438" s="50"/>
      <c r="Q438"/>
      <c r="R438"/>
      <c r="S438" s="38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17"/>
      <c r="I439" s="21"/>
      <c r="J439" s="22"/>
      <c r="K439" s="17"/>
      <c r="L439" s="21"/>
      <c r="M439" s="22"/>
      <c r="N439" s="49"/>
      <c r="O439" s="50"/>
      <c r="P439" s="50"/>
      <c r="Q439"/>
      <c r="R439"/>
      <c r="S439" s="38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17"/>
      <c r="I440" s="21"/>
      <c r="J440" s="22"/>
      <c r="K440" s="17"/>
      <c r="L440" s="21"/>
      <c r="M440" s="22"/>
      <c r="N440" s="49"/>
      <c r="O440" s="50"/>
      <c r="P440" s="50"/>
      <c r="Q440"/>
      <c r="R440"/>
      <c r="S440" s="38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17"/>
      <c r="I441" s="21"/>
      <c r="J441" s="22"/>
      <c r="K441" s="17"/>
      <c r="L441" s="21"/>
      <c r="M441" s="22"/>
      <c r="N441" s="49"/>
      <c r="O441" s="50"/>
      <c r="P441" s="50"/>
      <c r="Q441"/>
      <c r="R441"/>
      <c r="S441" s="38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17"/>
      <c r="I442" s="21"/>
      <c r="J442" s="22"/>
      <c r="K442" s="17"/>
      <c r="L442" s="21"/>
      <c r="M442" s="22"/>
      <c r="N442" s="49"/>
      <c r="O442" s="50"/>
      <c r="P442" s="50"/>
      <c r="Q442"/>
      <c r="R442"/>
      <c r="S442" s="38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17"/>
      <c r="I443" s="21"/>
      <c r="J443" s="22"/>
      <c r="K443" s="17"/>
      <c r="L443" s="21"/>
      <c r="M443" s="22"/>
      <c r="N443" s="49"/>
      <c r="O443" s="50"/>
      <c r="P443" s="50"/>
      <c r="Q443"/>
      <c r="R443"/>
      <c r="S443" s="38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17"/>
      <c r="I444" s="21"/>
      <c r="J444" s="22"/>
      <c r="K444" s="17"/>
      <c r="L444" s="21"/>
      <c r="M444" s="22"/>
      <c r="N444" s="49"/>
      <c r="O444" s="50"/>
      <c r="P444" s="50"/>
      <c r="Q444"/>
      <c r="R444"/>
      <c r="S444" s="38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17"/>
      <c r="I445" s="21"/>
      <c r="J445" s="22"/>
      <c r="K445" s="17"/>
      <c r="L445" s="21"/>
      <c r="M445" s="22"/>
      <c r="N445" s="49"/>
      <c r="O445" s="50"/>
      <c r="P445" s="50"/>
      <c r="Q445"/>
      <c r="R445"/>
      <c r="S445" s="38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17"/>
      <c r="I446" s="21"/>
      <c r="J446" s="22"/>
      <c r="K446" s="17"/>
      <c r="L446" s="21"/>
      <c r="M446" s="22"/>
      <c r="N446" s="49"/>
      <c r="O446" s="50"/>
      <c r="P446" s="50"/>
      <c r="Q446"/>
      <c r="R446"/>
      <c r="S446" s="38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17"/>
      <c r="I447" s="21"/>
      <c r="J447" s="22"/>
      <c r="K447" s="17"/>
      <c r="L447" s="21"/>
      <c r="M447" s="22"/>
      <c r="N447" s="49"/>
      <c r="O447" s="50"/>
      <c r="P447" s="50"/>
      <c r="Q447"/>
      <c r="R447"/>
      <c r="S447" s="38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17"/>
      <c r="I448" s="21"/>
      <c r="J448" s="22"/>
      <c r="K448" s="17"/>
      <c r="L448" s="21"/>
      <c r="M448" s="22"/>
      <c r="N448" s="49"/>
      <c r="O448" s="50"/>
      <c r="P448" s="50"/>
      <c r="Q448"/>
      <c r="R448"/>
      <c r="S448" s="38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17"/>
      <c r="I449" s="21"/>
      <c r="J449" s="22"/>
      <c r="K449" s="17"/>
      <c r="L449" s="21"/>
      <c r="M449" s="22"/>
      <c r="N449" s="49"/>
      <c r="O449" s="50"/>
      <c r="P449" s="50"/>
      <c r="Q449"/>
      <c r="R449"/>
      <c r="S449" s="38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17"/>
      <c r="I450" s="21"/>
      <c r="J450" s="22"/>
      <c r="K450" s="17"/>
      <c r="L450" s="21"/>
      <c r="M450" s="22"/>
      <c r="N450" s="49"/>
      <c r="O450" s="50"/>
      <c r="P450" s="50"/>
      <c r="Q450"/>
      <c r="R450"/>
      <c r="S450" s="38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17"/>
      <c r="I451" s="21"/>
      <c r="J451" s="22"/>
      <c r="K451" s="17"/>
      <c r="L451" s="21"/>
      <c r="M451" s="22"/>
      <c r="N451" s="49"/>
      <c r="O451" s="50"/>
      <c r="P451" s="50"/>
      <c r="Q451"/>
      <c r="R451"/>
      <c r="S451" s="38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17"/>
      <c r="I452" s="21"/>
      <c r="J452" s="22"/>
      <c r="K452" s="17"/>
      <c r="L452" s="21"/>
      <c r="M452" s="22"/>
      <c r="N452" s="49"/>
      <c r="O452" s="50"/>
      <c r="P452" s="50"/>
      <c r="Q452"/>
      <c r="R452"/>
      <c r="S452" s="38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17"/>
      <c r="I453" s="21"/>
      <c r="J453" s="22"/>
      <c r="K453" s="17"/>
      <c r="L453" s="21"/>
      <c r="M453" s="22"/>
      <c r="N453" s="49"/>
      <c r="O453" s="50"/>
      <c r="P453" s="50"/>
      <c r="Q453"/>
      <c r="R453"/>
      <c r="S453" s="38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17"/>
      <c r="I454" s="21"/>
      <c r="J454" s="22"/>
      <c r="K454" s="17"/>
      <c r="L454" s="21"/>
      <c r="M454" s="22"/>
      <c r="N454" s="49"/>
      <c r="O454" s="50"/>
      <c r="P454" s="50"/>
      <c r="Q454"/>
      <c r="R454"/>
      <c r="S454" s="38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17"/>
      <c r="I455" s="21"/>
      <c r="J455" s="22"/>
      <c r="K455" s="17"/>
      <c r="L455" s="21"/>
      <c r="M455" s="22"/>
      <c r="N455" s="49"/>
      <c r="O455" s="50"/>
      <c r="P455" s="50"/>
      <c r="Q455"/>
      <c r="R455"/>
      <c r="S455" s="38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17"/>
      <c r="I456" s="21"/>
      <c r="J456" s="22"/>
      <c r="K456" s="17"/>
      <c r="L456" s="21"/>
      <c r="M456" s="22"/>
      <c r="N456" s="49"/>
      <c r="O456" s="50"/>
      <c r="P456" s="50"/>
      <c r="Q456"/>
      <c r="R456"/>
      <c r="S456" s="38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17"/>
      <c r="I457" s="21"/>
      <c r="J457" s="22"/>
      <c r="K457" s="17"/>
      <c r="L457" s="21"/>
      <c r="M457" s="22"/>
      <c r="N457" s="49"/>
      <c r="O457" s="50"/>
      <c r="P457" s="50"/>
      <c r="Q457"/>
      <c r="R457"/>
      <c r="S457" s="38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17"/>
      <c r="I458" s="21"/>
      <c r="J458" s="22"/>
      <c r="K458" s="17"/>
      <c r="L458" s="21"/>
      <c r="M458" s="22"/>
      <c r="N458" s="49"/>
      <c r="O458" s="50"/>
      <c r="P458" s="50"/>
      <c r="Q458"/>
      <c r="R458"/>
      <c r="S458" s="38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17"/>
      <c r="I459" s="21"/>
      <c r="J459" s="22"/>
      <c r="K459" s="17"/>
      <c r="L459" s="21"/>
      <c r="M459" s="22"/>
      <c r="N459" s="49"/>
      <c r="O459" s="50"/>
      <c r="P459" s="50"/>
      <c r="Q459"/>
      <c r="R459"/>
      <c r="S459" s="38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17"/>
      <c r="I460" s="21"/>
      <c r="J460" s="22"/>
      <c r="K460" s="17"/>
      <c r="L460" s="21"/>
      <c r="M460" s="22"/>
      <c r="N460" s="49"/>
      <c r="O460" s="50"/>
      <c r="P460" s="50"/>
      <c r="Q460"/>
      <c r="R460"/>
      <c r="S460" s="38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17"/>
      <c r="I461" s="21"/>
      <c r="J461" s="22"/>
      <c r="K461" s="17"/>
      <c r="L461" s="21"/>
      <c r="M461" s="22"/>
      <c r="N461" s="49"/>
      <c r="O461" s="50"/>
      <c r="P461" s="50"/>
      <c r="Q461"/>
      <c r="R461"/>
      <c r="S461" s="38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17"/>
      <c r="I462" s="21"/>
      <c r="J462" s="22"/>
      <c r="K462" s="17"/>
      <c r="L462" s="21"/>
      <c r="M462" s="22"/>
      <c r="N462" s="49"/>
      <c r="O462" s="50"/>
      <c r="P462" s="50"/>
      <c r="Q462"/>
      <c r="R462"/>
      <c r="S462" s="38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17"/>
      <c r="I463" s="21"/>
      <c r="J463" s="22"/>
      <c r="K463" s="17"/>
      <c r="L463" s="21"/>
      <c r="M463" s="22"/>
      <c r="N463" s="49"/>
      <c r="O463" s="50"/>
      <c r="P463" s="50"/>
      <c r="Q463"/>
      <c r="R463"/>
      <c r="S463" s="38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17"/>
      <c r="I464" s="21"/>
      <c r="J464" s="22"/>
      <c r="K464" s="17"/>
      <c r="L464" s="21"/>
      <c r="M464" s="22"/>
      <c r="N464" s="49"/>
      <c r="O464" s="50"/>
      <c r="P464" s="50"/>
      <c r="Q464"/>
      <c r="R464"/>
      <c r="S464" s="38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17"/>
      <c r="I465" s="21"/>
      <c r="J465" s="22"/>
      <c r="K465" s="17"/>
      <c r="L465" s="21"/>
      <c r="M465" s="22"/>
      <c r="N465" s="49"/>
      <c r="O465" s="50"/>
      <c r="P465" s="50"/>
      <c r="Q465"/>
      <c r="R465"/>
      <c r="S465" s="38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17"/>
      <c r="I466" s="21"/>
      <c r="J466" s="22"/>
      <c r="K466" s="17"/>
      <c r="L466" s="21"/>
      <c r="M466" s="22"/>
      <c r="N466" s="49"/>
      <c r="O466" s="50"/>
      <c r="P466" s="50"/>
      <c r="Q466"/>
      <c r="R466"/>
      <c r="S466" s="38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17"/>
      <c r="I467" s="21"/>
      <c r="J467" s="22"/>
      <c r="K467" s="17"/>
      <c r="L467" s="21"/>
      <c r="M467" s="22"/>
      <c r="N467" s="49"/>
      <c r="O467" s="50"/>
      <c r="P467" s="50"/>
      <c r="Q467"/>
      <c r="R467"/>
      <c r="S467" s="38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17"/>
      <c r="I468" s="21"/>
      <c r="J468" s="22"/>
      <c r="K468" s="17"/>
      <c r="L468" s="21"/>
      <c r="M468" s="22"/>
      <c r="N468" s="49"/>
      <c r="O468" s="50"/>
      <c r="P468" s="50"/>
      <c r="Q468"/>
      <c r="R468"/>
      <c r="S468" s="38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17"/>
      <c r="I469" s="21"/>
      <c r="J469" s="22"/>
      <c r="K469" s="17"/>
      <c r="L469" s="21"/>
      <c r="M469" s="22"/>
      <c r="N469" s="49"/>
      <c r="O469" s="50"/>
      <c r="P469" s="50"/>
      <c r="Q469"/>
      <c r="R469"/>
      <c r="S469" s="38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17"/>
      <c r="I470" s="21"/>
      <c r="J470" s="22"/>
      <c r="K470" s="17"/>
      <c r="L470" s="21"/>
      <c r="M470" s="22"/>
      <c r="N470" s="49"/>
      <c r="O470" s="50"/>
      <c r="P470" s="50"/>
      <c r="Q470"/>
      <c r="R470"/>
      <c r="S470" s="38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17"/>
      <c r="I471" s="21"/>
      <c r="J471" s="22"/>
      <c r="K471" s="17"/>
      <c r="L471" s="21"/>
      <c r="M471" s="22"/>
      <c r="N471" s="49"/>
      <c r="O471" s="50"/>
      <c r="P471" s="50"/>
      <c r="Q471"/>
      <c r="R471"/>
      <c r="S471" s="38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17"/>
      <c r="I472" s="21"/>
      <c r="J472" s="22"/>
      <c r="K472" s="17"/>
      <c r="L472" s="21"/>
      <c r="M472" s="22"/>
      <c r="N472" s="49"/>
      <c r="O472" s="50"/>
      <c r="P472" s="50"/>
      <c r="Q472"/>
      <c r="R472"/>
      <c r="S472" s="38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17"/>
      <c r="I473" s="21"/>
      <c r="J473" s="22"/>
      <c r="K473" s="17"/>
      <c r="L473" s="21"/>
      <c r="M473" s="22"/>
      <c r="N473" s="49"/>
      <c r="O473" s="50"/>
      <c r="P473" s="50"/>
      <c r="Q473"/>
      <c r="R473"/>
      <c r="S473" s="38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17"/>
      <c r="I474" s="21"/>
      <c r="J474" s="22"/>
      <c r="K474" s="17"/>
      <c r="L474" s="21"/>
      <c r="M474" s="22"/>
      <c r="N474" s="49"/>
      <c r="O474" s="50"/>
      <c r="P474" s="50"/>
      <c r="Q474"/>
      <c r="R474"/>
      <c r="S474" s="38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17"/>
      <c r="I475" s="21"/>
      <c r="J475" s="22"/>
      <c r="K475" s="17"/>
      <c r="L475" s="21"/>
      <c r="M475" s="22"/>
      <c r="N475" s="49"/>
      <c r="O475" s="50"/>
      <c r="P475" s="50"/>
      <c r="Q475"/>
      <c r="R475"/>
      <c r="S475" s="38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17"/>
      <c r="I476" s="21"/>
      <c r="J476" s="22"/>
      <c r="K476" s="17"/>
      <c r="L476" s="21"/>
      <c r="M476" s="22"/>
      <c r="N476" s="49"/>
      <c r="O476" s="50"/>
      <c r="P476" s="50"/>
      <c r="Q476"/>
      <c r="R476"/>
      <c r="S476" s="38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38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17"/>
      <c r="I478" s="21"/>
      <c r="J478" s="22"/>
      <c r="K478" s="17"/>
      <c r="L478" s="21"/>
      <c r="M478" s="22"/>
      <c r="N478" s="49"/>
      <c r="O478" s="50"/>
      <c r="P478" s="50"/>
      <c r="Q478"/>
      <c r="R478"/>
      <c r="S478" s="38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17"/>
      <c r="I479" s="21"/>
      <c r="J479" s="22"/>
      <c r="K479" s="17"/>
      <c r="L479" s="21"/>
      <c r="M479" s="22"/>
      <c r="N479" s="49"/>
      <c r="O479" s="50"/>
      <c r="P479" s="50"/>
      <c r="Q479"/>
      <c r="R479"/>
      <c r="S479" s="38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17"/>
      <c r="I480" s="21"/>
      <c r="J480" s="22"/>
      <c r="K480" s="17"/>
      <c r="L480" s="21"/>
      <c r="M480" s="22"/>
      <c r="N480" s="49"/>
      <c r="O480" s="50"/>
      <c r="P480" s="50"/>
      <c r="Q480"/>
      <c r="R480"/>
      <c r="S480" s="38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17"/>
      <c r="I481" s="21"/>
      <c r="J481" s="22"/>
      <c r="K481" s="17"/>
      <c r="L481" s="21"/>
      <c r="M481" s="22"/>
      <c r="N481" s="49"/>
      <c r="O481" s="50"/>
      <c r="P481" s="50"/>
      <c r="Q481"/>
      <c r="R481"/>
      <c r="S481" s="38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17"/>
      <c r="I482" s="21"/>
      <c r="J482" s="22"/>
      <c r="K482" s="17"/>
      <c r="L482" s="21"/>
      <c r="M482" s="22"/>
      <c r="N482" s="49"/>
      <c r="O482" s="50"/>
      <c r="P482" s="50"/>
      <c r="Q482"/>
      <c r="R482"/>
      <c r="S482" s="38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17"/>
      <c r="I483" s="21"/>
      <c r="J483" s="22"/>
      <c r="K483" s="17"/>
      <c r="L483" s="21"/>
      <c r="M483" s="22"/>
      <c r="N483" s="49"/>
      <c r="O483" s="50"/>
      <c r="P483" s="50"/>
      <c r="Q483"/>
      <c r="R483"/>
      <c r="S483" s="38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17"/>
      <c r="I484" s="21"/>
      <c r="J484" s="22"/>
      <c r="K484" s="17"/>
      <c r="L484" s="21"/>
      <c r="M484" s="22"/>
      <c r="N484" s="49"/>
      <c r="O484" s="50"/>
      <c r="P484" s="50"/>
      <c r="Q484"/>
      <c r="R484"/>
      <c r="S484" s="38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17"/>
      <c r="I485" s="21"/>
      <c r="J485" s="22"/>
      <c r="K485" s="17"/>
      <c r="L485" s="21"/>
      <c r="M485" s="22"/>
      <c r="N485" s="49"/>
      <c r="O485" s="50"/>
      <c r="P485" s="50"/>
      <c r="Q485"/>
      <c r="R485"/>
      <c r="S485" s="38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17"/>
      <c r="I486" s="21"/>
      <c r="J486" s="22"/>
      <c r="K486" s="17"/>
      <c r="L486" s="21"/>
      <c r="M486" s="22"/>
      <c r="N486" s="49"/>
      <c r="O486" s="50"/>
      <c r="P486" s="50"/>
      <c r="Q486"/>
      <c r="R486"/>
      <c r="S486" s="38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17"/>
      <c r="I487" s="21"/>
      <c r="J487" s="22"/>
      <c r="K487" s="17"/>
      <c r="L487" s="21"/>
      <c r="M487" s="22"/>
      <c r="N487" s="49"/>
      <c r="O487" s="50"/>
      <c r="P487" s="50"/>
      <c r="Q487"/>
      <c r="R487"/>
      <c r="S487" s="38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17"/>
      <c r="I488" s="21"/>
      <c r="J488" s="22"/>
      <c r="K488" s="17"/>
      <c r="L488" s="21"/>
      <c r="M488" s="22"/>
      <c r="N488" s="49"/>
      <c r="O488" s="50"/>
      <c r="P488" s="50"/>
      <c r="Q488"/>
      <c r="R488"/>
      <c r="S488" s="38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17"/>
      <c r="I489" s="21"/>
      <c r="J489" s="22"/>
      <c r="K489" s="17"/>
      <c r="L489" s="21"/>
      <c r="M489" s="22"/>
      <c r="N489" s="49"/>
      <c r="O489" s="50"/>
      <c r="P489" s="50"/>
      <c r="Q489"/>
      <c r="R489"/>
      <c r="S489" s="38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17"/>
      <c r="I490" s="21"/>
      <c r="J490" s="22"/>
      <c r="K490" s="17"/>
      <c r="L490" s="21"/>
      <c r="M490" s="22"/>
      <c r="N490" s="49"/>
      <c r="O490" s="50"/>
      <c r="P490" s="50"/>
      <c r="Q490"/>
      <c r="R490"/>
      <c r="S490" s="38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17"/>
      <c r="I491" s="21"/>
      <c r="J491" s="22"/>
      <c r="K491" s="17"/>
      <c r="L491" s="21"/>
      <c r="M491" s="22"/>
      <c r="N491" s="49"/>
      <c r="O491" s="50"/>
      <c r="P491" s="50"/>
      <c r="Q491"/>
      <c r="R491"/>
      <c r="S491" s="38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17"/>
      <c r="I492" s="21"/>
      <c r="J492" s="22"/>
      <c r="K492" s="17"/>
      <c r="L492" s="21"/>
      <c r="M492" s="22"/>
      <c r="N492" s="49"/>
      <c r="O492" s="50"/>
      <c r="P492" s="50"/>
      <c r="Q492"/>
      <c r="R492"/>
      <c r="S492" s="38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17"/>
      <c r="I493" s="21"/>
      <c r="J493" s="22"/>
      <c r="K493" s="17"/>
      <c r="L493" s="21"/>
      <c r="M493" s="22"/>
      <c r="N493" s="49"/>
      <c r="O493" s="50"/>
      <c r="P493" s="50"/>
      <c r="Q493"/>
      <c r="R493"/>
      <c r="S493" s="38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17"/>
      <c r="I494" s="21"/>
      <c r="J494" s="22"/>
      <c r="K494" s="17"/>
      <c r="L494" s="21"/>
      <c r="M494" s="22"/>
      <c r="N494" s="49"/>
      <c r="O494" s="50"/>
      <c r="P494" s="50"/>
      <c r="Q494"/>
      <c r="R494"/>
      <c r="S494" s="38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17"/>
      <c r="I495" s="21"/>
      <c r="J495" s="22"/>
      <c r="K495" s="17"/>
      <c r="L495" s="21"/>
      <c r="M495" s="22"/>
      <c r="N495" s="49"/>
      <c r="O495" s="50"/>
      <c r="P495" s="50"/>
      <c r="Q495"/>
      <c r="R495"/>
      <c r="S495" s="38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17"/>
      <c r="I496" s="21"/>
      <c r="J496" s="22"/>
      <c r="K496" s="17"/>
      <c r="L496" s="21"/>
      <c r="M496" s="22"/>
      <c r="N496" s="49"/>
      <c r="O496" s="50"/>
      <c r="P496" s="50"/>
      <c r="Q496"/>
      <c r="R496"/>
      <c r="S496" s="38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17"/>
      <c r="I497" s="21"/>
      <c r="J497" s="22"/>
      <c r="K497" s="17"/>
      <c r="L497" s="21"/>
      <c r="M497" s="22"/>
      <c r="N497" s="49"/>
      <c r="O497" s="50"/>
      <c r="P497" s="50"/>
      <c r="Q497"/>
      <c r="R497"/>
      <c r="S497" s="38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17"/>
      <c r="I498" s="21"/>
      <c r="J498" s="22"/>
      <c r="K498" s="17"/>
      <c r="L498" s="21"/>
      <c r="M498" s="22"/>
      <c r="N498" s="49"/>
      <c r="O498" s="50"/>
      <c r="P498" s="50"/>
      <c r="Q498"/>
      <c r="R498"/>
      <c r="S498" s="38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17"/>
      <c r="I499" s="21"/>
      <c r="J499" s="22"/>
      <c r="K499" s="17"/>
      <c r="L499" s="21"/>
      <c r="M499" s="22"/>
      <c r="N499" s="49"/>
      <c r="O499" s="50"/>
      <c r="P499" s="50"/>
      <c r="Q499"/>
      <c r="R499"/>
      <c r="S499" s="38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17"/>
      <c r="I500" s="21"/>
      <c r="J500" s="22"/>
      <c r="K500" s="17"/>
      <c r="L500" s="21"/>
      <c r="M500" s="22"/>
      <c r="N500" s="49"/>
      <c r="O500" s="50"/>
      <c r="P500" s="50"/>
      <c r="Q500"/>
      <c r="R500"/>
      <c r="S500" s="38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17"/>
      <c r="I501" s="21"/>
      <c r="J501" s="22"/>
      <c r="K501" s="17"/>
      <c r="L501" s="21"/>
      <c r="M501" s="22"/>
      <c r="N501" s="49"/>
      <c r="O501" s="50"/>
      <c r="P501" s="50"/>
      <c r="Q501"/>
      <c r="R501"/>
      <c r="S501" s="38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17"/>
      <c r="I502" s="21"/>
      <c r="J502" s="22"/>
      <c r="K502" s="17"/>
      <c r="L502" s="21"/>
      <c r="M502" s="22"/>
      <c r="N502" s="49"/>
      <c r="O502" s="50"/>
      <c r="P502" s="50"/>
      <c r="Q502"/>
      <c r="R502"/>
      <c r="S502" s="38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17"/>
      <c r="I503" s="21"/>
      <c r="J503" s="22"/>
      <c r="K503" s="17"/>
      <c r="L503" s="21"/>
      <c r="M503" s="22"/>
      <c r="N503" s="49"/>
      <c r="O503" s="50"/>
      <c r="P503" s="50"/>
      <c r="Q503"/>
      <c r="R503"/>
      <c r="S503" s="38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17"/>
      <c r="I504" s="21"/>
      <c r="J504" s="22"/>
      <c r="K504" s="17"/>
      <c r="L504" s="21"/>
      <c r="M504" s="22"/>
      <c r="N504" s="49"/>
      <c r="O504" s="50"/>
      <c r="P504" s="50"/>
      <c r="Q504"/>
      <c r="R504"/>
      <c r="S504" s="38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17"/>
      <c r="I505" s="21"/>
      <c r="J505" s="22"/>
      <c r="K505" s="17"/>
      <c r="L505" s="21"/>
      <c r="M505" s="22"/>
      <c r="N505" s="49"/>
      <c r="O505" s="50"/>
      <c r="P505" s="50"/>
      <c r="Q505"/>
      <c r="R505"/>
      <c r="S505" s="38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17"/>
      <c r="I506" s="21"/>
      <c r="J506" s="22"/>
      <c r="K506" s="17"/>
      <c r="L506" s="21"/>
      <c r="M506" s="22"/>
      <c r="N506" s="49"/>
      <c r="O506" s="50"/>
      <c r="P506" s="50"/>
      <c r="Q506"/>
      <c r="R506"/>
      <c r="S506" s="38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17"/>
      <c r="I507" s="21"/>
      <c r="J507" s="22"/>
      <c r="K507" s="17"/>
      <c r="L507" s="21"/>
      <c r="M507" s="22"/>
      <c r="N507" s="49"/>
      <c r="O507" s="50"/>
      <c r="P507" s="50"/>
      <c r="Q507"/>
      <c r="R507"/>
      <c r="S507" s="38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17"/>
      <c r="I508" s="21"/>
      <c r="J508" s="22"/>
      <c r="K508" s="17"/>
      <c r="L508" s="21"/>
      <c r="M508" s="22"/>
      <c r="N508" s="49"/>
      <c r="O508" s="50"/>
      <c r="P508" s="50"/>
      <c r="Q508"/>
      <c r="R508"/>
      <c r="S508" s="38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17"/>
      <c r="I509" s="21"/>
      <c r="J509" s="22"/>
      <c r="K509" s="17"/>
      <c r="L509" s="21"/>
      <c r="M509" s="22"/>
      <c r="N509" s="49"/>
      <c r="O509" s="50"/>
      <c r="P509" s="50"/>
      <c r="Q509"/>
      <c r="R509"/>
      <c r="S509" s="38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17"/>
      <c r="I510" s="21"/>
      <c r="J510" s="22"/>
      <c r="K510" s="17"/>
      <c r="L510" s="21"/>
      <c r="M510" s="22"/>
      <c r="N510" s="49"/>
      <c r="O510" s="50"/>
      <c r="P510" s="50"/>
      <c r="Q510"/>
      <c r="R510"/>
      <c r="S510" s="38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17"/>
      <c r="I511" s="21"/>
      <c r="J511" s="22"/>
      <c r="K511" s="17"/>
      <c r="L511" s="21"/>
      <c r="M511" s="22"/>
      <c r="N511" s="49"/>
      <c r="O511" s="50"/>
      <c r="P511" s="50"/>
      <c r="Q511"/>
      <c r="R511"/>
      <c r="S511" s="38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17"/>
      <c r="I512" s="21"/>
      <c r="J512" s="22"/>
      <c r="K512" s="17"/>
      <c r="L512" s="21"/>
      <c r="M512" s="22"/>
      <c r="N512" s="49"/>
      <c r="O512" s="50"/>
      <c r="P512" s="50"/>
      <c r="Q512"/>
      <c r="R512"/>
      <c r="S512" s="38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17"/>
      <c r="I513" s="21"/>
      <c r="J513" s="22"/>
      <c r="K513" s="17"/>
      <c r="L513" s="21"/>
      <c r="M513" s="22"/>
      <c r="N513" s="49"/>
      <c r="O513" s="50"/>
      <c r="P513" s="50"/>
      <c r="Q513"/>
      <c r="R513"/>
      <c r="S513" s="38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17"/>
      <c r="I514" s="21"/>
      <c r="J514" s="22"/>
      <c r="K514" s="17"/>
      <c r="L514" s="21"/>
      <c r="M514" s="22"/>
      <c r="N514" s="49"/>
      <c r="O514" s="50"/>
      <c r="P514" s="50"/>
      <c r="Q514"/>
      <c r="R514"/>
      <c r="S514" s="38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17"/>
      <c r="I515" s="21"/>
      <c r="J515" s="22"/>
      <c r="K515" s="17"/>
      <c r="L515" s="21"/>
      <c r="M515" s="22"/>
      <c r="N515" s="49"/>
      <c r="O515" s="50"/>
      <c r="P515" s="50"/>
      <c r="Q515"/>
      <c r="R515"/>
      <c r="S515" s="38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17"/>
      <c r="I516" s="21"/>
      <c r="J516" s="22"/>
      <c r="K516" s="17"/>
      <c r="L516" s="21"/>
      <c r="M516" s="22"/>
      <c r="N516" s="49"/>
      <c r="O516" s="50"/>
      <c r="P516" s="50"/>
      <c r="Q516"/>
      <c r="R516"/>
      <c r="S516" s="38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17"/>
      <c r="I517" s="21"/>
      <c r="J517" s="22"/>
      <c r="K517" s="17"/>
      <c r="L517" s="21"/>
      <c r="M517" s="22"/>
      <c r="N517" s="49"/>
      <c r="O517" s="50"/>
      <c r="P517" s="50"/>
      <c r="Q517"/>
      <c r="R517"/>
      <c r="S517" s="38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17"/>
      <c r="I518" s="21"/>
      <c r="J518" s="22"/>
      <c r="K518" s="17"/>
      <c r="L518" s="21"/>
      <c r="M518" s="22"/>
      <c r="N518" s="49"/>
      <c r="O518" s="50"/>
      <c r="P518" s="50"/>
      <c r="Q518"/>
      <c r="R518"/>
      <c r="S518" s="38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17"/>
      <c r="I519" s="21"/>
      <c r="J519" s="22"/>
      <c r="K519" s="17"/>
      <c r="L519" s="21"/>
      <c r="M519" s="22"/>
      <c r="N519" s="49"/>
      <c r="O519" s="50"/>
      <c r="P519" s="50"/>
      <c r="Q519"/>
      <c r="R519"/>
      <c r="S519" s="38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17"/>
      <c r="I520" s="21"/>
      <c r="J520" s="22"/>
      <c r="K520" s="17"/>
      <c r="L520" s="21"/>
      <c r="M520" s="22"/>
      <c r="N520" s="49"/>
      <c r="O520" s="50"/>
      <c r="P520" s="50"/>
      <c r="Q520"/>
      <c r="R520"/>
      <c r="S520" s="38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17"/>
      <c r="I521" s="21"/>
      <c r="J521" s="22"/>
      <c r="K521" s="17"/>
      <c r="L521" s="21"/>
      <c r="M521" s="22"/>
      <c r="N521" s="49"/>
      <c r="O521" s="50"/>
      <c r="P521" s="50"/>
      <c r="Q521"/>
      <c r="R521"/>
      <c r="S521" s="38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17"/>
      <c r="I522" s="21"/>
      <c r="J522" s="22"/>
      <c r="K522" s="17"/>
      <c r="L522" s="21"/>
      <c r="M522" s="22"/>
      <c r="N522" s="49"/>
      <c r="O522" s="50"/>
      <c r="P522" s="50"/>
      <c r="Q522"/>
      <c r="R522"/>
      <c r="S522" s="38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17"/>
      <c r="I523" s="21"/>
      <c r="J523" s="22"/>
      <c r="K523" s="17"/>
      <c r="L523" s="21"/>
      <c r="M523" s="22"/>
      <c r="N523" s="49"/>
      <c r="O523" s="50"/>
      <c r="P523" s="50"/>
      <c r="Q523"/>
      <c r="R523"/>
      <c r="S523" s="38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17"/>
      <c r="I524" s="21"/>
      <c r="J524" s="22"/>
      <c r="K524" s="17"/>
      <c r="L524" s="21"/>
      <c r="M524" s="22"/>
      <c r="N524" s="49"/>
      <c r="O524" s="50"/>
      <c r="P524" s="50"/>
      <c r="Q524"/>
      <c r="R524"/>
      <c r="S524" s="38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17"/>
      <c r="I525" s="21"/>
      <c r="J525" s="22"/>
      <c r="K525" s="17"/>
      <c r="L525" s="21"/>
      <c r="M525" s="22"/>
      <c r="N525" s="49"/>
      <c r="O525" s="50"/>
      <c r="P525" s="50"/>
      <c r="Q525"/>
      <c r="R525"/>
      <c r="S525" s="38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17"/>
      <c r="I526" s="21"/>
      <c r="J526" s="22"/>
      <c r="K526" s="17"/>
      <c r="L526" s="21"/>
      <c r="M526" s="22"/>
      <c r="N526" s="49"/>
      <c r="O526" s="50"/>
      <c r="P526" s="50"/>
      <c r="Q526"/>
      <c r="R526"/>
      <c r="S526" s="38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17"/>
      <c r="I527" s="21"/>
      <c r="J527" s="22"/>
      <c r="K527" s="17"/>
      <c r="L527" s="21"/>
      <c r="M527" s="22"/>
      <c r="N527" s="49"/>
      <c r="O527" s="50"/>
      <c r="P527" s="50"/>
      <c r="Q527"/>
      <c r="R527"/>
      <c r="S527" s="38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17"/>
      <c r="I528" s="21"/>
      <c r="J528" s="22"/>
      <c r="K528" s="17"/>
      <c r="L528" s="21"/>
      <c r="M528" s="22"/>
      <c r="N528" s="49"/>
      <c r="O528" s="50"/>
      <c r="P528" s="50"/>
      <c r="Q528"/>
      <c r="R528"/>
      <c r="S528" s="38"/>
      <c r="AF528"/>
      <c r="AG528"/>
    </row>
    <row r="529" spans="1:33" ht="15" x14ac:dyDescent="0.25">
      <c r="A529"/>
      <c r="B529"/>
      <c r="C529"/>
      <c r="D529" s="45"/>
      <c r="E529" s="46"/>
      <c r="F529" s="47"/>
      <c r="G529" s="48"/>
      <c r="H529" s="17"/>
      <c r="I529" s="21"/>
      <c r="J529" s="22"/>
      <c r="K529" s="17"/>
      <c r="L529" s="21"/>
      <c r="M529" s="22"/>
      <c r="N529" s="49"/>
      <c r="O529" s="50"/>
      <c r="P529" s="50"/>
      <c r="Q529"/>
      <c r="R529"/>
      <c r="S529" s="38"/>
      <c r="AF529"/>
      <c r="AG529"/>
    </row>
    <row r="530" spans="1:33" ht="15" x14ac:dyDescent="0.25">
      <c r="A530"/>
      <c r="B530"/>
      <c r="C530"/>
      <c r="D530" s="45"/>
      <c r="E530" s="46"/>
      <c r="F530" s="47"/>
      <c r="G530" s="48"/>
      <c r="H530" s="17"/>
      <c r="I530" s="21"/>
      <c r="J530" s="22"/>
      <c r="K530" s="17"/>
      <c r="L530" s="21"/>
      <c r="M530" s="22"/>
      <c r="N530" s="49"/>
      <c r="O530" s="50"/>
      <c r="P530" s="50"/>
      <c r="Q530"/>
      <c r="R530"/>
      <c r="S530" s="38"/>
      <c r="AF530"/>
      <c r="AG530"/>
    </row>
    <row r="531" spans="1:33" ht="15" x14ac:dyDescent="0.25">
      <c r="A531"/>
      <c r="B531"/>
      <c r="C531"/>
      <c r="D531" s="45"/>
      <c r="E531" s="46"/>
      <c r="F531" s="47"/>
      <c r="G531" s="48"/>
      <c r="H531" s="17"/>
      <c r="I531" s="21"/>
      <c r="J531" s="22"/>
      <c r="K531" s="17"/>
      <c r="L531" s="21"/>
      <c r="M531" s="22"/>
      <c r="N531" s="49"/>
      <c r="O531" s="50"/>
      <c r="P531" s="50"/>
      <c r="Q531"/>
      <c r="R531"/>
      <c r="S531" s="38"/>
      <c r="AF531"/>
      <c r="AG531"/>
    </row>
    <row r="532" spans="1:33" ht="15" x14ac:dyDescent="0.25">
      <c r="A532"/>
      <c r="B532"/>
      <c r="C532"/>
      <c r="D532" s="45"/>
      <c r="E532" s="46"/>
      <c r="F532" s="47"/>
      <c r="G532" s="48"/>
      <c r="H532" s="17"/>
      <c r="I532" s="21"/>
      <c r="J532" s="22"/>
      <c r="K532" s="17"/>
      <c r="L532" s="21"/>
      <c r="M532" s="22"/>
      <c r="N532" s="49"/>
      <c r="O532" s="50"/>
      <c r="P532" s="50"/>
      <c r="Q532"/>
      <c r="R532"/>
      <c r="S532" s="38"/>
      <c r="AF532"/>
      <c r="AG532"/>
    </row>
    <row r="533" spans="1:33" ht="15" x14ac:dyDescent="0.25">
      <c r="A533"/>
      <c r="B533"/>
      <c r="C533"/>
      <c r="D533" s="45"/>
      <c r="E533" s="46"/>
      <c r="F533" s="47"/>
      <c r="G533" s="48"/>
      <c r="H533" s="17"/>
      <c r="I533" s="21"/>
      <c r="J533" s="22"/>
      <c r="K533" s="17"/>
      <c r="L533" s="21"/>
      <c r="M533" s="22"/>
      <c r="N533" s="49"/>
      <c r="O533" s="50"/>
      <c r="P533" s="50"/>
      <c r="Q533"/>
      <c r="R533"/>
      <c r="S533" s="38"/>
      <c r="AF533"/>
      <c r="AG533"/>
    </row>
    <row r="534" spans="1:33" ht="15" x14ac:dyDescent="0.25">
      <c r="A534"/>
      <c r="B534"/>
      <c r="C534"/>
      <c r="D534" s="45"/>
      <c r="E534" s="46"/>
      <c r="F534" s="47"/>
      <c r="G534" s="48"/>
      <c r="H534" s="17"/>
      <c r="I534" s="21"/>
      <c r="J534" s="22"/>
      <c r="K534" s="17"/>
      <c r="L534" s="21"/>
      <c r="M534" s="22"/>
      <c r="N534" s="49"/>
      <c r="O534" s="50"/>
      <c r="P534" s="50"/>
      <c r="Q534"/>
      <c r="R534"/>
      <c r="S534" s="38"/>
      <c r="AF534"/>
      <c r="AG534"/>
    </row>
    <row r="535" spans="1:33" ht="15" x14ac:dyDescent="0.25">
      <c r="A535"/>
      <c r="B535"/>
      <c r="C535"/>
      <c r="D535" s="45"/>
      <c r="E535" s="46"/>
      <c r="F535" s="47"/>
      <c r="G535" s="48"/>
      <c r="H535" s="17"/>
      <c r="I535" s="21"/>
      <c r="J535" s="22"/>
      <c r="K535" s="17"/>
      <c r="L535" s="21"/>
      <c r="M535" s="22"/>
      <c r="N535" s="49"/>
      <c r="O535" s="50"/>
      <c r="P535" s="50"/>
      <c r="Q535"/>
      <c r="R535"/>
      <c r="S535" s="38"/>
      <c r="AF535"/>
      <c r="AG535"/>
    </row>
    <row r="536" spans="1:33" ht="15" x14ac:dyDescent="0.25">
      <c r="A536"/>
      <c r="B536"/>
      <c r="C536"/>
      <c r="D536" s="45"/>
      <c r="E536" s="46"/>
      <c r="F536" s="47"/>
      <c r="G536" s="48"/>
      <c r="H536" s="17"/>
      <c r="I536" s="21"/>
      <c r="J536" s="22"/>
      <c r="K536" s="17"/>
      <c r="L536" s="21"/>
      <c r="M536" s="22"/>
      <c r="N536" s="49"/>
      <c r="O536" s="50"/>
      <c r="P536" s="50"/>
      <c r="Q536"/>
      <c r="R536"/>
      <c r="S536" s="38"/>
      <c r="AF536"/>
      <c r="AG536"/>
    </row>
    <row r="537" spans="1:33" ht="15" x14ac:dyDescent="0.25">
      <c r="A537"/>
      <c r="B537"/>
      <c r="C537"/>
      <c r="D537" s="45"/>
      <c r="E537" s="46"/>
      <c r="F537" s="47"/>
      <c r="G537" s="48"/>
      <c r="H537" s="17"/>
      <c r="I537" s="21"/>
      <c r="J537" s="22"/>
      <c r="K537" s="17"/>
      <c r="L537" s="21"/>
      <c r="M537" s="22"/>
      <c r="N537" s="49"/>
      <c r="O537" s="50"/>
      <c r="P537" s="50"/>
      <c r="Q537"/>
      <c r="R537"/>
      <c r="S537" s="38"/>
      <c r="AF537"/>
      <c r="AG537"/>
    </row>
    <row r="538" spans="1:33" ht="15" x14ac:dyDescent="0.25">
      <c r="A538"/>
      <c r="B538"/>
      <c r="C538"/>
      <c r="D538" s="45"/>
      <c r="E538" s="46"/>
      <c r="F538" s="47"/>
      <c r="G538" s="48"/>
      <c r="H538" s="17"/>
      <c r="I538" s="21"/>
      <c r="J538" s="22"/>
      <c r="K538" s="17"/>
      <c r="L538" s="21"/>
      <c r="M538" s="22"/>
      <c r="N538" s="49"/>
      <c r="O538" s="50"/>
      <c r="P538" s="50"/>
      <c r="Q538"/>
      <c r="R538"/>
      <c r="S538" s="38"/>
      <c r="AF538"/>
      <c r="AG538"/>
    </row>
    <row r="539" spans="1:33" ht="15" x14ac:dyDescent="0.25">
      <c r="A539"/>
      <c r="B539"/>
      <c r="C539"/>
      <c r="D539" s="45"/>
      <c r="E539" s="46"/>
      <c r="F539" s="47"/>
      <c r="G539" s="48"/>
      <c r="H539" s="17"/>
      <c r="I539" s="21"/>
      <c r="J539" s="22"/>
      <c r="K539" s="17"/>
      <c r="L539" s="21"/>
      <c r="M539" s="22"/>
      <c r="N539" s="49"/>
      <c r="O539" s="50"/>
      <c r="P539" s="50"/>
      <c r="Q539"/>
      <c r="R539"/>
      <c r="S539" s="38"/>
      <c r="AF539"/>
      <c r="AG539"/>
    </row>
    <row r="540" spans="1:33" ht="15" x14ac:dyDescent="0.25">
      <c r="A540"/>
      <c r="B540"/>
      <c r="C540"/>
      <c r="D540" s="45"/>
      <c r="E540" s="46"/>
      <c r="F540" s="47"/>
      <c r="G540" s="48"/>
      <c r="H540" s="17"/>
      <c r="I540" s="21"/>
      <c r="J540" s="22"/>
      <c r="K540" s="17"/>
      <c r="L540" s="21"/>
      <c r="M540" s="22"/>
      <c r="N540" s="49"/>
      <c r="O540" s="50"/>
      <c r="P540" s="50"/>
      <c r="Q540"/>
      <c r="R540"/>
      <c r="S540" s="38"/>
      <c r="AF540"/>
      <c r="AG540"/>
    </row>
    <row r="541" spans="1:33" ht="15" x14ac:dyDescent="0.25">
      <c r="A541"/>
      <c r="B541"/>
      <c r="C541"/>
      <c r="D541" s="45"/>
      <c r="E541" s="46"/>
      <c r="F541" s="47"/>
      <c r="G541" s="48"/>
      <c r="H541" s="17"/>
      <c r="I541" s="21"/>
      <c r="J541" s="22"/>
      <c r="K541" s="17"/>
      <c r="L541" s="21"/>
      <c r="M541" s="22"/>
      <c r="N541" s="49"/>
      <c r="O541" s="50"/>
      <c r="P541" s="50"/>
      <c r="Q541"/>
      <c r="R541"/>
      <c r="S541" s="38"/>
      <c r="AF541"/>
      <c r="AG541"/>
    </row>
    <row r="542" spans="1:33" ht="15" x14ac:dyDescent="0.25">
      <c r="A542"/>
      <c r="B542"/>
      <c r="C542"/>
      <c r="D542" s="45"/>
      <c r="E542" s="46"/>
      <c r="F542" s="47"/>
      <c r="G542" s="48"/>
      <c r="H542" s="17"/>
      <c r="I542" s="21"/>
      <c r="J542" s="22"/>
      <c r="K542" s="17"/>
      <c r="L542" s="21"/>
      <c r="M542" s="22"/>
      <c r="N542" s="49"/>
      <c r="O542" s="50"/>
      <c r="P542" s="50"/>
      <c r="Q542"/>
      <c r="R542"/>
      <c r="S542" s="38"/>
      <c r="AF542"/>
      <c r="AG542"/>
    </row>
    <row r="543" spans="1:33" ht="15" x14ac:dyDescent="0.25">
      <c r="A543"/>
      <c r="B543"/>
      <c r="C543"/>
      <c r="D543" s="45"/>
      <c r="E543" s="46"/>
      <c r="F543" s="47"/>
      <c r="G543" s="48"/>
      <c r="H543" s="17"/>
      <c r="I543" s="21"/>
      <c r="J543" s="22"/>
      <c r="K543" s="17"/>
      <c r="L543" s="21"/>
      <c r="M543" s="22"/>
      <c r="N543" s="49"/>
      <c r="O543" s="50"/>
      <c r="P543" s="50"/>
      <c r="Q543"/>
      <c r="R543"/>
      <c r="S543" s="38"/>
      <c r="AF543"/>
      <c r="AG543"/>
    </row>
    <row r="544" spans="1:33" ht="15" x14ac:dyDescent="0.25">
      <c r="A544"/>
      <c r="B544"/>
      <c r="C544"/>
      <c r="D544" s="45"/>
      <c r="E544" s="46"/>
      <c r="F544" s="47"/>
      <c r="G544" s="48"/>
      <c r="H544" s="17"/>
      <c r="I544" s="21"/>
      <c r="J544" s="22"/>
      <c r="K544" s="17"/>
      <c r="L544" s="21"/>
      <c r="M544" s="22"/>
      <c r="N544" s="49"/>
      <c r="O544" s="50"/>
      <c r="P544" s="50"/>
      <c r="Q544"/>
      <c r="R544"/>
      <c r="S544" s="36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17"/>
      <c r="I545" s="21"/>
      <c r="J545" s="22"/>
      <c r="K545" s="17"/>
      <c r="L545" s="21"/>
      <c r="M545" s="22"/>
      <c r="N545" s="49"/>
      <c r="O545" s="50"/>
      <c r="P545" s="50"/>
      <c r="Q545"/>
      <c r="R545"/>
      <c r="S545" s="36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17"/>
      <c r="I546" s="21"/>
      <c r="J546" s="22"/>
      <c r="K546" s="17"/>
      <c r="L546" s="21"/>
      <c r="M546" s="22"/>
      <c r="N546" s="49"/>
      <c r="O546" s="50"/>
      <c r="P546" s="50"/>
      <c r="Q546"/>
      <c r="R546"/>
      <c r="S546" s="36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17"/>
      <c r="I547" s="21"/>
      <c r="J547" s="22"/>
      <c r="K547" s="17"/>
      <c r="L547" s="21"/>
      <c r="M547" s="22"/>
      <c r="N547" s="49"/>
      <c r="O547" s="50"/>
      <c r="P547" s="50"/>
      <c r="Q547"/>
      <c r="R547"/>
      <c r="S547" s="36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17"/>
      <c r="I548" s="21"/>
      <c r="J548" s="22"/>
      <c r="K548" s="17"/>
      <c r="L548" s="21"/>
      <c r="M548" s="22"/>
      <c r="N548" s="49"/>
      <c r="O548" s="50"/>
      <c r="P548" s="50"/>
      <c r="Q548"/>
      <c r="R548"/>
      <c r="S548" s="36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17"/>
      <c r="I549" s="21"/>
      <c r="J549" s="22"/>
      <c r="K549" s="17"/>
      <c r="L549" s="21"/>
      <c r="M549" s="22"/>
      <c r="N549" s="49"/>
      <c r="O549" s="50"/>
      <c r="P549" s="50"/>
      <c r="Q549"/>
      <c r="R549"/>
      <c r="S549" s="36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17"/>
      <c r="I550" s="21"/>
      <c r="J550" s="22"/>
      <c r="K550" s="17"/>
      <c r="L550" s="21"/>
      <c r="M550" s="22"/>
      <c r="N550" s="49"/>
      <c r="O550" s="50"/>
      <c r="P550" s="50"/>
      <c r="Q550"/>
      <c r="R550"/>
      <c r="S550" s="36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17"/>
      <c r="I551" s="21"/>
      <c r="J551" s="22"/>
      <c r="K551" s="17"/>
      <c r="L551" s="21"/>
      <c r="M551" s="22"/>
      <c r="N551" s="49"/>
      <c r="O551" s="50"/>
      <c r="P551" s="50"/>
      <c r="Q551"/>
      <c r="R551"/>
      <c r="S551" s="36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17"/>
      <c r="I552" s="21"/>
      <c r="J552" s="22"/>
      <c r="K552" s="17"/>
      <c r="L552" s="21"/>
      <c r="M552" s="22"/>
      <c r="N552" s="49"/>
      <c r="O552" s="50"/>
      <c r="P552" s="50"/>
      <c r="Q552"/>
      <c r="R552"/>
      <c r="S552" s="36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17"/>
      <c r="I553" s="21"/>
      <c r="J553" s="22"/>
      <c r="K553" s="17"/>
      <c r="L553" s="21"/>
      <c r="M553" s="22"/>
      <c r="N553" s="49"/>
      <c r="O553" s="50"/>
      <c r="P553" s="50"/>
      <c r="Q553"/>
      <c r="R553"/>
      <c r="S553" s="36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17"/>
      <c r="I554" s="21"/>
      <c r="J554" s="22"/>
      <c r="K554" s="17"/>
      <c r="L554" s="21"/>
      <c r="M554" s="22"/>
      <c r="N554" s="49"/>
      <c r="O554" s="50"/>
      <c r="P554" s="50"/>
      <c r="Q554"/>
      <c r="R554"/>
      <c r="S554" s="36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17"/>
      <c r="I555" s="21"/>
      <c r="J555" s="22"/>
      <c r="K555" s="17"/>
      <c r="L555" s="21"/>
      <c r="M555" s="22"/>
      <c r="N555" s="49"/>
      <c r="O555" s="50"/>
      <c r="P555" s="50"/>
      <c r="Q555"/>
      <c r="R555"/>
      <c r="S555" s="36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17"/>
      <c r="I556" s="21"/>
      <c r="J556" s="22"/>
      <c r="K556" s="17"/>
      <c r="L556" s="21"/>
      <c r="M556" s="22"/>
      <c r="N556" s="49"/>
      <c r="O556" s="50"/>
      <c r="P556" s="50"/>
      <c r="Q556"/>
      <c r="R556"/>
      <c r="S556" s="36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17"/>
      <c r="I557" s="21"/>
      <c r="J557" s="22"/>
      <c r="K557" s="17"/>
      <c r="L557" s="21"/>
      <c r="M557" s="22"/>
      <c r="N557" s="49"/>
      <c r="O557" s="50"/>
      <c r="P557" s="50"/>
      <c r="Q557"/>
      <c r="R557"/>
      <c r="S557" s="36"/>
      <c r="AF557"/>
      <c r="AG557"/>
    </row>
    <row r="558" spans="1:35" s="52" customFormat="1" ht="15" x14ac:dyDescent="0.25">
      <c r="A558" s="44"/>
      <c r="B558" s="44"/>
      <c r="C558" s="44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 s="44"/>
      <c r="R558" s="44"/>
      <c r="S558" s="62"/>
      <c r="AD558" s="53"/>
      <c r="AE558" s="53"/>
      <c r="AF558" s="44"/>
      <c r="AG558" s="44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17"/>
      <c r="I559" s="21"/>
      <c r="J559" s="22"/>
      <c r="K559" s="17"/>
      <c r="L559" s="21"/>
      <c r="M559" s="22"/>
      <c r="N559" s="49"/>
      <c r="O559" s="50"/>
      <c r="P559" s="50"/>
      <c r="Q559"/>
      <c r="R559"/>
      <c r="S559" s="36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17"/>
      <c r="I560" s="21"/>
      <c r="J560" s="22"/>
      <c r="K560" s="17"/>
      <c r="L560" s="21"/>
      <c r="M560" s="22"/>
      <c r="N560" s="49"/>
      <c r="O560" s="50"/>
      <c r="P560" s="50"/>
      <c r="Q560"/>
      <c r="R560"/>
      <c r="S560" s="36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17"/>
      <c r="I561" s="21"/>
      <c r="J561" s="22"/>
      <c r="K561" s="17"/>
      <c r="L561" s="21"/>
      <c r="M561" s="22"/>
      <c r="N561" s="49"/>
      <c r="O561" s="50"/>
      <c r="P561" s="50"/>
      <c r="Q561"/>
      <c r="R561"/>
      <c r="S561" s="36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17"/>
      <c r="I562" s="21"/>
      <c r="J562" s="22"/>
      <c r="K562" s="17"/>
      <c r="L562" s="21"/>
      <c r="M562" s="22"/>
      <c r="N562" s="49"/>
      <c r="O562" s="50"/>
      <c r="P562" s="50"/>
      <c r="Q562"/>
      <c r="R562"/>
      <c r="S562" s="36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17"/>
      <c r="I563" s="21"/>
      <c r="J563" s="22"/>
      <c r="K563" s="17"/>
      <c r="L563" s="21"/>
      <c r="M563" s="22"/>
      <c r="N563" s="49"/>
      <c r="O563" s="50"/>
      <c r="P563" s="50"/>
      <c r="Q563"/>
      <c r="R563"/>
      <c r="S563" s="36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17"/>
      <c r="I564" s="21"/>
      <c r="J564" s="22"/>
      <c r="K564" s="17"/>
      <c r="L564" s="21"/>
      <c r="M564" s="22"/>
      <c r="N564" s="49"/>
      <c r="O564" s="50"/>
      <c r="P564" s="50"/>
      <c r="Q564"/>
      <c r="R564"/>
      <c r="S564" s="36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17"/>
      <c r="I565" s="21"/>
      <c r="J565" s="22"/>
      <c r="K565" s="17"/>
      <c r="L565" s="21"/>
      <c r="M565" s="22"/>
      <c r="N565" s="49"/>
      <c r="O565" s="50"/>
      <c r="P565" s="50"/>
      <c r="Q565"/>
      <c r="R565"/>
      <c r="S565" s="36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17"/>
      <c r="I566" s="21"/>
      <c r="J566" s="22"/>
      <c r="K566" s="17"/>
      <c r="L566" s="21"/>
      <c r="M566" s="22"/>
      <c r="N566" s="49"/>
      <c r="O566" s="50"/>
      <c r="P566" s="50"/>
      <c r="Q566"/>
      <c r="R566"/>
      <c r="S566" s="36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17"/>
      <c r="I567" s="21"/>
      <c r="J567" s="22"/>
      <c r="K567" s="17"/>
      <c r="L567" s="21"/>
      <c r="M567" s="22"/>
      <c r="N567" s="49"/>
      <c r="O567" s="50"/>
      <c r="P567" s="50"/>
      <c r="Q567"/>
      <c r="R567"/>
      <c r="S567" s="36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17"/>
      <c r="I568" s="21"/>
      <c r="J568" s="22"/>
      <c r="K568" s="17"/>
      <c r="L568" s="21"/>
      <c r="M568" s="22"/>
      <c r="N568" s="49"/>
      <c r="O568" s="50"/>
      <c r="P568" s="50"/>
      <c r="Q568"/>
      <c r="R568"/>
      <c r="S568" s="36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17"/>
      <c r="I569" s="21"/>
      <c r="J569" s="22"/>
      <c r="K569" s="17"/>
      <c r="L569" s="21"/>
      <c r="M569" s="22"/>
      <c r="N569" s="49"/>
      <c r="O569" s="50"/>
      <c r="P569" s="50"/>
      <c r="Q569"/>
      <c r="R569"/>
      <c r="S569" s="36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17"/>
      <c r="I570" s="21"/>
      <c r="J570" s="22"/>
      <c r="K570" s="17"/>
      <c r="L570" s="21"/>
      <c r="M570" s="22"/>
      <c r="N570" s="49"/>
      <c r="O570" s="50"/>
      <c r="P570" s="50"/>
      <c r="Q570"/>
      <c r="R570"/>
      <c r="S570" s="36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17"/>
      <c r="I571" s="21"/>
      <c r="J571" s="22"/>
      <c r="K571" s="17"/>
      <c r="L571" s="21"/>
      <c r="M571" s="22"/>
      <c r="N571" s="49"/>
      <c r="O571" s="50"/>
      <c r="P571" s="50"/>
      <c r="Q571"/>
      <c r="R571"/>
      <c r="S571" s="36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17"/>
      <c r="I572" s="21"/>
      <c r="J572" s="22"/>
      <c r="K572" s="17"/>
      <c r="L572" s="21"/>
      <c r="M572" s="22"/>
      <c r="N572" s="49"/>
      <c r="O572" s="50"/>
      <c r="P572" s="50"/>
      <c r="Q572"/>
      <c r="R572"/>
      <c r="S572" s="36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36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17"/>
      <c r="I574" s="21"/>
      <c r="J574" s="22"/>
      <c r="K574" s="17"/>
      <c r="L574" s="21"/>
      <c r="M574" s="22"/>
      <c r="N574" s="49"/>
      <c r="O574" s="50"/>
      <c r="P574" s="50"/>
      <c r="Q574"/>
      <c r="R574"/>
      <c r="S574" s="36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17"/>
      <c r="I575" s="21"/>
      <c r="J575" s="22"/>
      <c r="K575" s="17"/>
      <c r="L575" s="21"/>
      <c r="M575" s="22"/>
      <c r="N575" s="49"/>
      <c r="O575" s="50"/>
      <c r="P575" s="50"/>
      <c r="Q575"/>
      <c r="R575"/>
      <c r="S575" s="36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17"/>
      <c r="I576" s="21"/>
      <c r="J576" s="22"/>
      <c r="K576" s="17"/>
      <c r="L576" s="21"/>
      <c r="M576" s="22"/>
      <c r="N576" s="49"/>
      <c r="O576" s="50"/>
      <c r="P576" s="50"/>
      <c r="Q576"/>
      <c r="R576"/>
      <c r="S576" s="36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17"/>
      <c r="I577" s="21"/>
      <c r="J577" s="22"/>
      <c r="K577" s="17"/>
      <c r="L577" s="21"/>
      <c r="M577" s="22"/>
      <c r="N577" s="49"/>
      <c r="O577" s="50"/>
      <c r="P577" s="50"/>
      <c r="Q577"/>
      <c r="R577"/>
      <c r="S577" s="36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17"/>
      <c r="I578" s="21"/>
      <c r="J578" s="22"/>
      <c r="K578" s="17"/>
      <c r="L578" s="21"/>
      <c r="M578" s="22"/>
      <c r="N578" s="49"/>
      <c r="O578" s="50"/>
      <c r="P578" s="50"/>
      <c r="Q578"/>
      <c r="R578"/>
      <c r="S578" s="36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17"/>
      <c r="I579" s="21"/>
      <c r="J579" s="22"/>
      <c r="K579" s="17"/>
      <c r="L579" s="21"/>
      <c r="M579" s="22"/>
      <c r="N579" s="49"/>
      <c r="O579" s="50"/>
      <c r="P579" s="50"/>
      <c r="Q579"/>
      <c r="R579"/>
      <c r="S579" s="36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17"/>
      <c r="I580" s="21"/>
      <c r="J580" s="22"/>
      <c r="K580" s="17"/>
      <c r="L580" s="21"/>
      <c r="M580" s="22"/>
      <c r="N580" s="49"/>
      <c r="O580" s="50"/>
      <c r="P580" s="50"/>
      <c r="Q580"/>
      <c r="R580"/>
      <c r="S580" s="36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17"/>
      <c r="I581" s="21"/>
      <c r="J581" s="22"/>
      <c r="K581" s="17"/>
      <c r="L581" s="21"/>
      <c r="M581" s="22"/>
      <c r="N581" s="49"/>
      <c r="O581" s="50"/>
      <c r="P581" s="50"/>
      <c r="Q581"/>
      <c r="R581"/>
      <c r="S581" s="36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17"/>
      <c r="I582" s="21"/>
      <c r="J582" s="22"/>
      <c r="K582" s="17"/>
      <c r="L582" s="21"/>
      <c r="M582" s="22"/>
      <c r="N582" s="49"/>
      <c r="O582" s="50"/>
      <c r="P582" s="50"/>
      <c r="Q582"/>
      <c r="R582"/>
      <c r="S582" s="36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17"/>
      <c r="I583" s="21"/>
      <c r="J583" s="22"/>
      <c r="K583" s="17"/>
      <c r="L583" s="21"/>
      <c r="M583" s="22"/>
      <c r="N583" s="49"/>
      <c r="O583" s="50"/>
      <c r="P583" s="50"/>
      <c r="Q583"/>
      <c r="R583"/>
      <c r="S583" s="36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17"/>
      <c r="I584" s="21"/>
      <c r="J584" s="22"/>
      <c r="K584" s="17"/>
      <c r="L584" s="21"/>
      <c r="M584" s="22"/>
      <c r="N584" s="49"/>
      <c r="O584" s="50"/>
      <c r="P584" s="50"/>
      <c r="Q584"/>
      <c r="R584"/>
      <c r="S584" s="36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17"/>
      <c r="I585" s="21"/>
      <c r="J585" s="22"/>
      <c r="K585" s="17"/>
      <c r="L585" s="21"/>
      <c r="M585" s="22"/>
      <c r="N585" s="49"/>
      <c r="O585" s="50"/>
      <c r="P585" s="50"/>
      <c r="Q585"/>
      <c r="R585"/>
      <c r="S585" s="36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17"/>
      <c r="I586" s="21"/>
      <c r="J586" s="22"/>
      <c r="K586" s="17"/>
      <c r="L586" s="21"/>
      <c r="M586" s="22"/>
      <c r="N586" s="49"/>
      <c r="O586" s="50"/>
      <c r="P586" s="50"/>
      <c r="Q586"/>
      <c r="R586"/>
      <c r="S586" s="36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17"/>
      <c r="I587" s="21"/>
      <c r="J587" s="22"/>
      <c r="K587" s="17"/>
      <c r="L587" s="21"/>
      <c r="M587" s="22"/>
      <c r="N587" s="49"/>
      <c r="O587" s="50"/>
      <c r="P587" s="50"/>
      <c r="Q587"/>
      <c r="R587"/>
      <c r="S587" s="36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17"/>
      <c r="I588" s="21"/>
      <c r="J588" s="22"/>
      <c r="K588" s="17"/>
      <c r="L588" s="21"/>
      <c r="M588" s="22"/>
      <c r="N588" s="49"/>
      <c r="O588" s="50"/>
      <c r="P588" s="50"/>
      <c r="Q588"/>
      <c r="R588"/>
      <c r="S588" s="36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17"/>
      <c r="I589" s="21"/>
      <c r="J589" s="22"/>
      <c r="K589" s="17"/>
      <c r="L589" s="21"/>
      <c r="M589" s="22"/>
      <c r="N589" s="49"/>
      <c r="O589" s="50"/>
      <c r="P589" s="50"/>
      <c r="Q589"/>
      <c r="R589"/>
      <c r="S589" s="36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17"/>
      <c r="I590" s="21"/>
      <c r="J590" s="22"/>
      <c r="K590" s="17"/>
      <c r="L590" s="21"/>
      <c r="M590" s="22"/>
      <c r="N590" s="49"/>
      <c r="O590" s="50"/>
      <c r="P590" s="50"/>
      <c r="Q590"/>
      <c r="R590"/>
      <c r="S590" s="36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17"/>
      <c r="I591" s="21"/>
      <c r="J591" s="22"/>
      <c r="K591" s="17"/>
      <c r="L591" s="21"/>
      <c r="M591" s="22"/>
      <c r="N591" s="49"/>
      <c r="O591" s="50"/>
      <c r="P591" s="50"/>
      <c r="Q591"/>
      <c r="R591"/>
      <c r="S591" s="36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17"/>
      <c r="I592" s="21"/>
      <c r="J592" s="22"/>
      <c r="K592" s="17"/>
      <c r="L592" s="21"/>
      <c r="M592" s="22"/>
      <c r="N592" s="49"/>
      <c r="O592" s="50"/>
      <c r="P592" s="50"/>
      <c r="Q592"/>
      <c r="R592"/>
      <c r="S592" s="36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17"/>
      <c r="I593" s="21"/>
      <c r="J593" s="22"/>
      <c r="K593" s="17"/>
      <c r="L593" s="21"/>
      <c r="M593" s="22"/>
      <c r="N593" s="49"/>
      <c r="O593" s="50"/>
      <c r="P593" s="50"/>
      <c r="Q593"/>
      <c r="R593"/>
      <c r="S593" s="36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17"/>
      <c r="I594" s="21"/>
      <c r="J594" s="22"/>
      <c r="K594" s="17"/>
      <c r="L594" s="21"/>
      <c r="M594" s="22"/>
      <c r="N594" s="49"/>
      <c r="O594" s="50"/>
      <c r="P594" s="50"/>
      <c r="Q594"/>
      <c r="R594"/>
      <c r="S594" s="36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99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2020-11-22T09:00:04Z</dcterms:modified>
</cp:coreProperties>
</file>