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FDAS\"/>
    </mc:Choice>
  </mc:AlternateContent>
  <bookViews>
    <workbookView xWindow="0" yWindow="0" windowWidth="20490" windowHeight="7350" activeTab="2"/>
  </bookViews>
  <sheets>
    <sheet name="home" sheetId="1" r:id="rId1"/>
    <sheet name="away" sheetId="2" r:id="rId2"/>
    <sheet name="fixture" sheetId="3" r:id="rId3"/>
  </sheets>
  <calcPr calcId="162913"/>
</workbook>
</file>

<file path=xl/calcChain.xml><?xml version="1.0" encoding="utf-8"?>
<calcChain xmlns="http://schemas.openxmlformats.org/spreadsheetml/2006/main">
  <c r="M749" i="3" l="1"/>
  <c r="N749" i="3"/>
  <c r="O749" i="3"/>
  <c r="P749" i="3"/>
  <c r="BK749" i="3" s="1"/>
  <c r="Q749" i="3"/>
  <c r="R749" i="3"/>
  <c r="S749" i="3"/>
  <c r="T749" i="3"/>
  <c r="BM749" i="3" s="1"/>
  <c r="U749" i="3"/>
  <c r="V749" i="3"/>
  <c r="W749" i="3"/>
  <c r="X749" i="3"/>
  <c r="Y749" i="3"/>
  <c r="Z749" i="3"/>
  <c r="AA749" i="3"/>
  <c r="AB749" i="3"/>
  <c r="AC749" i="3"/>
  <c r="AD749" i="3"/>
  <c r="AE749" i="3"/>
  <c r="AF749" i="3"/>
  <c r="AG749" i="3"/>
  <c r="AH749" i="3"/>
  <c r="AI749" i="3"/>
  <c r="AJ749" i="3"/>
  <c r="AK749" i="3"/>
  <c r="AL749" i="3"/>
  <c r="AM749" i="3"/>
  <c r="AN749" i="3"/>
  <c r="AO749" i="3"/>
  <c r="AP749" i="3"/>
  <c r="AQ749" i="3"/>
  <c r="AR749" i="3"/>
  <c r="AS749" i="3"/>
  <c r="AT749" i="3"/>
  <c r="AU749" i="3"/>
  <c r="AV749" i="3"/>
  <c r="AW749" i="3"/>
  <c r="AX749" i="3"/>
  <c r="AY749" i="3"/>
  <c r="AZ749" i="3"/>
  <c r="BA749" i="3"/>
  <c r="BB749" i="3"/>
  <c r="BC749" i="3"/>
  <c r="BD749" i="3"/>
  <c r="BE749" i="3"/>
  <c r="BF749" i="3"/>
  <c r="BG749" i="3"/>
  <c r="BH749" i="3"/>
  <c r="BI749" i="3"/>
  <c r="BJ749" i="3"/>
  <c r="BL749" i="3"/>
  <c r="BN749" i="3"/>
  <c r="M750" i="3"/>
  <c r="N750" i="3"/>
  <c r="O750" i="3"/>
  <c r="P750" i="3"/>
  <c r="BK750" i="3" s="1"/>
  <c r="Q750" i="3"/>
  <c r="R750" i="3"/>
  <c r="S750" i="3"/>
  <c r="T750" i="3"/>
  <c r="BM750" i="3" s="1"/>
  <c r="U750" i="3"/>
  <c r="V750" i="3"/>
  <c r="W750" i="3"/>
  <c r="X750" i="3"/>
  <c r="Y750" i="3"/>
  <c r="Z750" i="3"/>
  <c r="AA750" i="3"/>
  <c r="AB750" i="3"/>
  <c r="AC750" i="3"/>
  <c r="AD750" i="3"/>
  <c r="AE750" i="3"/>
  <c r="AF750" i="3"/>
  <c r="AG750" i="3"/>
  <c r="AH750" i="3"/>
  <c r="AI750" i="3"/>
  <c r="AJ750" i="3"/>
  <c r="AK750" i="3"/>
  <c r="AL750" i="3"/>
  <c r="AM750" i="3"/>
  <c r="AN750" i="3"/>
  <c r="AO750" i="3"/>
  <c r="AP750" i="3"/>
  <c r="AQ750" i="3"/>
  <c r="AR750" i="3"/>
  <c r="AS750" i="3"/>
  <c r="AT750" i="3"/>
  <c r="AU750" i="3"/>
  <c r="AV750" i="3"/>
  <c r="AW750" i="3"/>
  <c r="AX750" i="3"/>
  <c r="AY750" i="3"/>
  <c r="AZ750" i="3"/>
  <c r="BA750" i="3"/>
  <c r="BB750" i="3"/>
  <c r="BC750" i="3"/>
  <c r="BD750" i="3"/>
  <c r="BE750" i="3"/>
  <c r="BF750" i="3"/>
  <c r="BG750" i="3"/>
  <c r="BH750" i="3"/>
  <c r="BI750" i="3"/>
  <c r="BJ750" i="3"/>
  <c r="BL750" i="3"/>
  <c r="BN750" i="3"/>
  <c r="M751" i="3"/>
  <c r="N751" i="3"/>
  <c r="O751" i="3"/>
  <c r="P751" i="3"/>
  <c r="BK751" i="3" s="1"/>
  <c r="Q751" i="3"/>
  <c r="R751" i="3"/>
  <c r="S751" i="3"/>
  <c r="T751" i="3"/>
  <c r="BM751" i="3" s="1"/>
  <c r="U751" i="3"/>
  <c r="V751" i="3"/>
  <c r="W751" i="3"/>
  <c r="X751" i="3"/>
  <c r="Y751" i="3"/>
  <c r="Z751" i="3"/>
  <c r="AA751" i="3"/>
  <c r="AB751" i="3"/>
  <c r="AC751" i="3"/>
  <c r="AD751" i="3"/>
  <c r="AE751" i="3"/>
  <c r="AF751" i="3"/>
  <c r="AG751" i="3"/>
  <c r="AH751" i="3"/>
  <c r="AI751" i="3"/>
  <c r="AJ751" i="3"/>
  <c r="AK751" i="3"/>
  <c r="AL751" i="3"/>
  <c r="AM751" i="3"/>
  <c r="AN751" i="3"/>
  <c r="AO751" i="3"/>
  <c r="AP751" i="3"/>
  <c r="AQ751" i="3"/>
  <c r="AR751" i="3"/>
  <c r="AS751" i="3"/>
  <c r="AT751" i="3"/>
  <c r="AU751" i="3"/>
  <c r="AV751" i="3"/>
  <c r="AW751" i="3"/>
  <c r="AX751" i="3"/>
  <c r="AY751" i="3"/>
  <c r="AZ751" i="3"/>
  <c r="BA751" i="3"/>
  <c r="BB751" i="3"/>
  <c r="BC751" i="3"/>
  <c r="BD751" i="3"/>
  <c r="BE751" i="3"/>
  <c r="BF751" i="3"/>
  <c r="BG751" i="3"/>
  <c r="BH751" i="3"/>
  <c r="BI751" i="3"/>
  <c r="BJ751" i="3"/>
  <c r="BL751" i="3"/>
  <c r="BN751" i="3"/>
  <c r="M752" i="3"/>
  <c r="N752" i="3"/>
  <c r="O752" i="3"/>
  <c r="P752" i="3"/>
  <c r="BK752" i="3" s="1"/>
  <c r="Q752" i="3"/>
  <c r="R752" i="3"/>
  <c r="S752" i="3"/>
  <c r="T752" i="3"/>
  <c r="BM752" i="3" s="1"/>
  <c r="U752" i="3"/>
  <c r="V752" i="3"/>
  <c r="W752" i="3"/>
  <c r="X752" i="3"/>
  <c r="Y752" i="3"/>
  <c r="Z752" i="3"/>
  <c r="AA752" i="3"/>
  <c r="AB752" i="3"/>
  <c r="AC752" i="3"/>
  <c r="AD752" i="3"/>
  <c r="AE752" i="3"/>
  <c r="AF752" i="3"/>
  <c r="AG752" i="3"/>
  <c r="AH752" i="3"/>
  <c r="AI752" i="3"/>
  <c r="AJ752" i="3"/>
  <c r="AK752" i="3"/>
  <c r="AL752" i="3"/>
  <c r="AM752" i="3"/>
  <c r="AN752" i="3"/>
  <c r="AO752" i="3"/>
  <c r="AP752" i="3"/>
  <c r="AQ752" i="3"/>
  <c r="AR752" i="3"/>
  <c r="AS752" i="3"/>
  <c r="AT752" i="3"/>
  <c r="AU752" i="3"/>
  <c r="AV752" i="3"/>
  <c r="AW752" i="3"/>
  <c r="AX752" i="3"/>
  <c r="AY752" i="3"/>
  <c r="AZ752" i="3"/>
  <c r="BA752" i="3"/>
  <c r="BB752" i="3"/>
  <c r="BC752" i="3"/>
  <c r="BD752" i="3"/>
  <c r="BE752" i="3"/>
  <c r="BF752" i="3"/>
  <c r="BG752" i="3"/>
  <c r="BH752" i="3"/>
  <c r="BI752" i="3"/>
  <c r="BJ752" i="3"/>
  <c r="BL752" i="3"/>
  <c r="BN752" i="3"/>
  <c r="M753" i="3"/>
  <c r="N753" i="3"/>
  <c r="O753" i="3"/>
  <c r="P753" i="3"/>
  <c r="BK753" i="3" s="1"/>
  <c r="Q753" i="3"/>
  <c r="R753" i="3"/>
  <c r="S753" i="3"/>
  <c r="T753" i="3"/>
  <c r="BM753" i="3" s="1"/>
  <c r="U753" i="3"/>
  <c r="V753" i="3"/>
  <c r="W753" i="3"/>
  <c r="X753" i="3"/>
  <c r="Y753" i="3"/>
  <c r="Z753" i="3"/>
  <c r="AA753" i="3"/>
  <c r="AB753" i="3"/>
  <c r="AC753" i="3"/>
  <c r="AD753" i="3"/>
  <c r="AE753" i="3"/>
  <c r="AF753" i="3"/>
  <c r="AG753" i="3"/>
  <c r="AH753" i="3"/>
  <c r="AI753" i="3"/>
  <c r="AJ753" i="3"/>
  <c r="AK753" i="3"/>
  <c r="AL753" i="3"/>
  <c r="AM753" i="3"/>
  <c r="AN753" i="3"/>
  <c r="AO753" i="3"/>
  <c r="AP753" i="3"/>
  <c r="AQ753" i="3"/>
  <c r="AR753" i="3"/>
  <c r="AS753" i="3"/>
  <c r="AT753" i="3"/>
  <c r="AU753" i="3"/>
  <c r="AV753" i="3"/>
  <c r="AW753" i="3"/>
  <c r="AX753" i="3"/>
  <c r="AY753" i="3"/>
  <c r="AZ753" i="3"/>
  <c r="BA753" i="3"/>
  <c r="BB753" i="3"/>
  <c r="BC753" i="3"/>
  <c r="BD753" i="3"/>
  <c r="BE753" i="3"/>
  <c r="BF753" i="3"/>
  <c r="BG753" i="3"/>
  <c r="BH753" i="3"/>
  <c r="BI753" i="3"/>
  <c r="BJ753" i="3"/>
  <c r="BL753" i="3"/>
  <c r="BN753" i="3"/>
  <c r="M754" i="3"/>
  <c r="N754" i="3"/>
  <c r="O754" i="3"/>
  <c r="P754" i="3"/>
  <c r="BK754" i="3" s="1"/>
  <c r="Q754" i="3"/>
  <c r="R754" i="3"/>
  <c r="S754" i="3"/>
  <c r="T754" i="3"/>
  <c r="BM754" i="3" s="1"/>
  <c r="U754" i="3"/>
  <c r="V754" i="3"/>
  <c r="W754" i="3"/>
  <c r="X754" i="3"/>
  <c r="Y754" i="3"/>
  <c r="Z754" i="3"/>
  <c r="AA754" i="3"/>
  <c r="AB754" i="3"/>
  <c r="AC754" i="3"/>
  <c r="AD754" i="3"/>
  <c r="AE754" i="3"/>
  <c r="AF754" i="3"/>
  <c r="AG754" i="3"/>
  <c r="AH754" i="3"/>
  <c r="AI754" i="3"/>
  <c r="AJ754" i="3"/>
  <c r="AK754" i="3"/>
  <c r="AL754" i="3"/>
  <c r="AM754" i="3"/>
  <c r="AN754" i="3"/>
  <c r="AO754" i="3"/>
  <c r="AP754" i="3"/>
  <c r="AQ754" i="3"/>
  <c r="AR754" i="3"/>
  <c r="AS754" i="3"/>
  <c r="AT754" i="3"/>
  <c r="AU754" i="3"/>
  <c r="AV754" i="3"/>
  <c r="AW754" i="3"/>
  <c r="AX754" i="3"/>
  <c r="AY754" i="3"/>
  <c r="AZ754" i="3"/>
  <c r="BA754" i="3"/>
  <c r="BB754" i="3"/>
  <c r="BC754" i="3"/>
  <c r="BD754" i="3"/>
  <c r="BE754" i="3"/>
  <c r="BF754" i="3"/>
  <c r="BG754" i="3"/>
  <c r="BH754" i="3"/>
  <c r="BI754" i="3"/>
  <c r="BJ754" i="3"/>
  <c r="BL754" i="3"/>
  <c r="BN754" i="3"/>
  <c r="M755" i="3"/>
  <c r="N755" i="3"/>
  <c r="O755" i="3"/>
  <c r="P755" i="3"/>
  <c r="BK755" i="3" s="1"/>
  <c r="Q755" i="3"/>
  <c r="R755" i="3"/>
  <c r="S755" i="3"/>
  <c r="T755" i="3"/>
  <c r="BM755" i="3" s="1"/>
  <c r="U755" i="3"/>
  <c r="V755" i="3"/>
  <c r="W755" i="3"/>
  <c r="X755" i="3"/>
  <c r="Y755" i="3"/>
  <c r="Z755" i="3"/>
  <c r="AA755" i="3"/>
  <c r="AB755" i="3"/>
  <c r="AC755" i="3"/>
  <c r="AD755" i="3"/>
  <c r="AE755" i="3"/>
  <c r="AF755" i="3"/>
  <c r="AG755" i="3"/>
  <c r="AH755" i="3"/>
  <c r="AI755" i="3"/>
  <c r="AJ755" i="3"/>
  <c r="AK755" i="3"/>
  <c r="AL755" i="3"/>
  <c r="AM755" i="3"/>
  <c r="AN755" i="3"/>
  <c r="AO755" i="3"/>
  <c r="AP755" i="3"/>
  <c r="AQ755" i="3"/>
  <c r="AR755" i="3"/>
  <c r="AS755" i="3"/>
  <c r="AT755" i="3"/>
  <c r="AU755" i="3"/>
  <c r="AV755" i="3"/>
  <c r="AW755" i="3"/>
  <c r="AX755" i="3"/>
  <c r="AY755" i="3"/>
  <c r="AZ755" i="3"/>
  <c r="BA755" i="3"/>
  <c r="BB755" i="3"/>
  <c r="BC755" i="3"/>
  <c r="BD755" i="3"/>
  <c r="BE755" i="3"/>
  <c r="BF755" i="3"/>
  <c r="BG755" i="3"/>
  <c r="BH755" i="3"/>
  <c r="BI755" i="3"/>
  <c r="BJ755" i="3"/>
  <c r="BL755" i="3"/>
  <c r="BN755" i="3"/>
  <c r="M756" i="3"/>
  <c r="N756" i="3"/>
  <c r="O756" i="3"/>
  <c r="P756" i="3"/>
  <c r="BK756" i="3" s="1"/>
  <c r="Q756" i="3"/>
  <c r="R756" i="3"/>
  <c r="S756" i="3"/>
  <c r="T756" i="3"/>
  <c r="BM756" i="3" s="1"/>
  <c r="U756" i="3"/>
  <c r="V756" i="3"/>
  <c r="W756" i="3"/>
  <c r="X756" i="3"/>
  <c r="Y756" i="3"/>
  <c r="Z756" i="3"/>
  <c r="AA756" i="3"/>
  <c r="AB756" i="3"/>
  <c r="AC756" i="3"/>
  <c r="AD756" i="3"/>
  <c r="AE756" i="3"/>
  <c r="AF756" i="3"/>
  <c r="AG756" i="3"/>
  <c r="AH756" i="3"/>
  <c r="AI756" i="3"/>
  <c r="AJ756" i="3"/>
  <c r="AK756" i="3"/>
  <c r="AL756" i="3"/>
  <c r="AM756" i="3"/>
  <c r="AN756" i="3"/>
  <c r="AO756" i="3"/>
  <c r="AP756" i="3"/>
  <c r="AQ756" i="3"/>
  <c r="AR756" i="3"/>
  <c r="AS756" i="3"/>
  <c r="AT756" i="3"/>
  <c r="AU756" i="3"/>
  <c r="AV756" i="3"/>
  <c r="AW756" i="3"/>
  <c r="AX756" i="3"/>
  <c r="AY756" i="3"/>
  <c r="AZ756" i="3"/>
  <c r="BA756" i="3"/>
  <c r="BB756" i="3"/>
  <c r="BC756" i="3"/>
  <c r="BD756" i="3"/>
  <c r="BE756" i="3"/>
  <c r="BF756" i="3"/>
  <c r="BG756" i="3"/>
  <c r="BH756" i="3"/>
  <c r="BI756" i="3"/>
  <c r="BJ756" i="3"/>
  <c r="BL756" i="3"/>
  <c r="BN756" i="3"/>
  <c r="M757" i="3"/>
  <c r="N757" i="3"/>
  <c r="O757" i="3"/>
  <c r="P757" i="3"/>
  <c r="BK757" i="3" s="1"/>
  <c r="Q757" i="3"/>
  <c r="R757" i="3"/>
  <c r="S757" i="3"/>
  <c r="T757" i="3"/>
  <c r="BM757" i="3" s="1"/>
  <c r="U757" i="3"/>
  <c r="V757" i="3"/>
  <c r="W757" i="3"/>
  <c r="X757" i="3"/>
  <c r="Y757" i="3"/>
  <c r="Z757" i="3"/>
  <c r="AA757" i="3"/>
  <c r="AB757" i="3"/>
  <c r="AC757" i="3"/>
  <c r="AD757" i="3"/>
  <c r="AE757" i="3"/>
  <c r="AF757" i="3"/>
  <c r="AG757" i="3"/>
  <c r="AH757" i="3"/>
  <c r="AI757" i="3"/>
  <c r="AJ757" i="3"/>
  <c r="AK757" i="3"/>
  <c r="AL757" i="3"/>
  <c r="AM757" i="3"/>
  <c r="AN757" i="3"/>
  <c r="AO757" i="3"/>
  <c r="AP757" i="3"/>
  <c r="AQ757" i="3"/>
  <c r="AR757" i="3"/>
  <c r="AS757" i="3"/>
  <c r="AT757" i="3"/>
  <c r="AU757" i="3"/>
  <c r="AV757" i="3"/>
  <c r="AW757" i="3"/>
  <c r="AX757" i="3"/>
  <c r="AY757" i="3"/>
  <c r="AZ757" i="3"/>
  <c r="BA757" i="3"/>
  <c r="BB757" i="3"/>
  <c r="BC757" i="3"/>
  <c r="BD757" i="3"/>
  <c r="BE757" i="3"/>
  <c r="BF757" i="3"/>
  <c r="BG757" i="3"/>
  <c r="BH757" i="3"/>
  <c r="BI757" i="3"/>
  <c r="BJ757" i="3"/>
  <c r="BL757" i="3"/>
  <c r="BN757" i="3"/>
  <c r="M758" i="3"/>
  <c r="N758" i="3"/>
  <c r="O758" i="3"/>
  <c r="P758" i="3"/>
  <c r="BK758" i="3" s="1"/>
  <c r="Q758" i="3"/>
  <c r="R758" i="3"/>
  <c r="S758" i="3"/>
  <c r="T758" i="3"/>
  <c r="BM758" i="3" s="1"/>
  <c r="U758" i="3"/>
  <c r="V758" i="3"/>
  <c r="W758" i="3"/>
  <c r="X758" i="3"/>
  <c r="Y758" i="3"/>
  <c r="Z758" i="3"/>
  <c r="AA758" i="3"/>
  <c r="AB758" i="3"/>
  <c r="AC758" i="3"/>
  <c r="AD758" i="3"/>
  <c r="AE758" i="3"/>
  <c r="AF758" i="3"/>
  <c r="AG758" i="3"/>
  <c r="AH758" i="3"/>
  <c r="AI758" i="3"/>
  <c r="AJ758" i="3"/>
  <c r="AK758" i="3"/>
  <c r="AL758" i="3"/>
  <c r="AM758" i="3"/>
  <c r="AN758" i="3"/>
  <c r="AO758" i="3"/>
  <c r="AP758" i="3"/>
  <c r="AQ758" i="3"/>
  <c r="AR758" i="3"/>
  <c r="AS758" i="3"/>
  <c r="AT758" i="3"/>
  <c r="AU758" i="3"/>
  <c r="AV758" i="3"/>
  <c r="AW758" i="3"/>
  <c r="AX758" i="3"/>
  <c r="AY758" i="3"/>
  <c r="AZ758" i="3"/>
  <c r="BA758" i="3"/>
  <c r="BB758" i="3"/>
  <c r="BC758" i="3"/>
  <c r="BD758" i="3"/>
  <c r="BE758" i="3"/>
  <c r="BF758" i="3"/>
  <c r="BG758" i="3"/>
  <c r="BH758" i="3"/>
  <c r="BI758" i="3"/>
  <c r="BJ758" i="3"/>
  <c r="BL758" i="3"/>
  <c r="BN758" i="3"/>
  <c r="M759" i="3"/>
  <c r="N759" i="3"/>
  <c r="O759" i="3"/>
  <c r="P759" i="3"/>
  <c r="BK759" i="3" s="1"/>
  <c r="Q759" i="3"/>
  <c r="R759" i="3"/>
  <c r="S759" i="3"/>
  <c r="T759" i="3"/>
  <c r="BM759" i="3" s="1"/>
  <c r="U759" i="3"/>
  <c r="V759" i="3"/>
  <c r="W759" i="3"/>
  <c r="X759" i="3"/>
  <c r="Y759" i="3"/>
  <c r="Z759" i="3"/>
  <c r="AA759" i="3"/>
  <c r="AB759" i="3"/>
  <c r="AC759" i="3"/>
  <c r="AD759" i="3"/>
  <c r="AE759" i="3"/>
  <c r="AF759" i="3"/>
  <c r="AG759" i="3"/>
  <c r="AH759" i="3"/>
  <c r="AI759" i="3"/>
  <c r="AJ759" i="3"/>
  <c r="AK759" i="3"/>
  <c r="AL759" i="3"/>
  <c r="AM759" i="3"/>
  <c r="AN759" i="3"/>
  <c r="AO759" i="3"/>
  <c r="AP759" i="3"/>
  <c r="AQ759" i="3"/>
  <c r="AR759" i="3"/>
  <c r="AS759" i="3"/>
  <c r="AT759" i="3"/>
  <c r="AU759" i="3"/>
  <c r="AV759" i="3"/>
  <c r="AW759" i="3"/>
  <c r="AX759" i="3"/>
  <c r="AY759" i="3"/>
  <c r="AZ759" i="3"/>
  <c r="BA759" i="3"/>
  <c r="BB759" i="3"/>
  <c r="BC759" i="3"/>
  <c r="BD759" i="3"/>
  <c r="BE759" i="3"/>
  <c r="BF759" i="3"/>
  <c r="BG759" i="3"/>
  <c r="BH759" i="3"/>
  <c r="BI759" i="3"/>
  <c r="BJ759" i="3"/>
  <c r="BL759" i="3"/>
  <c r="BN759" i="3"/>
  <c r="M760" i="3"/>
  <c r="N760" i="3"/>
  <c r="O760" i="3"/>
  <c r="P760" i="3"/>
  <c r="BK760" i="3" s="1"/>
  <c r="Q760" i="3"/>
  <c r="R760" i="3"/>
  <c r="S760" i="3"/>
  <c r="T760" i="3"/>
  <c r="BM760" i="3" s="1"/>
  <c r="U760" i="3"/>
  <c r="V760" i="3"/>
  <c r="W760" i="3"/>
  <c r="X760" i="3"/>
  <c r="Y760" i="3"/>
  <c r="Z760" i="3"/>
  <c r="AA760" i="3"/>
  <c r="AB760" i="3"/>
  <c r="AC760" i="3"/>
  <c r="AD760" i="3"/>
  <c r="AE760" i="3"/>
  <c r="AF760" i="3"/>
  <c r="AG760" i="3"/>
  <c r="AH760" i="3"/>
  <c r="AI760" i="3"/>
  <c r="AJ760" i="3"/>
  <c r="AK760" i="3"/>
  <c r="AL760" i="3"/>
  <c r="AM760" i="3"/>
  <c r="AN760" i="3"/>
  <c r="AO760" i="3"/>
  <c r="AP760" i="3"/>
  <c r="AQ760" i="3"/>
  <c r="AR760" i="3"/>
  <c r="AS760" i="3"/>
  <c r="AT760" i="3"/>
  <c r="AU760" i="3"/>
  <c r="AV760" i="3"/>
  <c r="AW760" i="3"/>
  <c r="AX760" i="3"/>
  <c r="AY760" i="3"/>
  <c r="AZ760" i="3"/>
  <c r="BA760" i="3"/>
  <c r="BB760" i="3"/>
  <c r="BC760" i="3"/>
  <c r="BD760" i="3"/>
  <c r="BE760" i="3"/>
  <c r="BF760" i="3"/>
  <c r="BG760" i="3"/>
  <c r="BH760" i="3"/>
  <c r="BI760" i="3"/>
  <c r="BJ760" i="3"/>
  <c r="BL760" i="3"/>
  <c r="BN760" i="3"/>
  <c r="M761" i="3"/>
  <c r="N761" i="3"/>
  <c r="O761" i="3"/>
  <c r="P761" i="3"/>
  <c r="BK761" i="3" s="1"/>
  <c r="Q761" i="3"/>
  <c r="R761" i="3"/>
  <c r="S761" i="3"/>
  <c r="T761" i="3"/>
  <c r="BM761" i="3" s="1"/>
  <c r="U761" i="3"/>
  <c r="V761" i="3"/>
  <c r="W761" i="3"/>
  <c r="X761" i="3"/>
  <c r="Y761" i="3"/>
  <c r="Z761" i="3"/>
  <c r="AA761" i="3"/>
  <c r="AB761" i="3"/>
  <c r="AC761" i="3"/>
  <c r="AD761" i="3"/>
  <c r="AE761" i="3"/>
  <c r="AF761" i="3"/>
  <c r="AG761" i="3"/>
  <c r="AH761" i="3"/>
  <c r="AI761" i="3"/>
  <c r="AJ761" i="3"/>
  <c r="AK761" i="3"/>
  <c r="AL761" i="3"/>
  <c r="AM761" i="3"/>
  <c r="AN761" i="3"/>
  <c r="AO761" i="3"/>
  <c r="AP761" i="3"/>
  <c r="AQ761" i="3"/>
  <c r="AR761" i="3"/>
  <c r="AS761" i="3"/>
  <c r="AT761" i="3"/>
  <c r="AU761" i="3"/>
  <c r="AV761" i="3"/>
  <c r="AW761" i="3"/>
  <c r="AX761" i="3"/>
  <c r="AY761" i="3"/>
  <c r="AZ761" i="3"/>
  <c r="BA761" i="3"/>
  <c r="BB761" i="3"/>
  <c r="BC761" i="3"/>
  <c r="BD761" i="3"/>
  <c r="BE761" i="3"/>
  <c r="BF761" i="3"/>
  <c r="BG761" i="3"/>
  <c r="BH761" i="3"/>
  <c r="BI761" i="3"/>
  <c r="BJ761" i="3"/>
  <c r="BL761" i="3"/>
  <c r="BN761" i="3"/>
  <c r="M762" i="3"/>
  <c r="N762" i="3"/>
  <c r="O762" i="3"/>
  <c r="P762" i="3"/>
  <c r="BK762" i="3" s="1"/>
  <c r="Q762" i="3"/>
  <c r="R762" i="3"/>
  <c r="S762" i="3"/>
  <c r="T762" i="3"/>
  <c r="BM762" i="3" s="1"/>
  <c r="U762" i="3"/>
  <c r="V762" i="3"/>
  <c r="W762" i="3"/>
  <c r="X762" i="3"/>
  <c r="Y762" i="3"/>
  <c r="Z762" i="3"/>
  <c r="AA762" i="3"/>
  <c r="AB762" i="3"/>
  <c r="AC762" i="3"/>
  <c r="AD762" i="3"/>
  <c r="AE762" i="3"/>
  <c r="AF762" i="3"/>
  <c r="AG762" i="3"/>
  <c r="AH762" i="3"/>
  <c r="AI762" i="3"/>
  <c r="AJ762" i="3"/>
  <c r="AK762" i="3"/>
  <c r="AL762" i="3"/>
  <c r="AM762" i="3"/>
  <c r="AN762" i="3"/>
  <c r="AO762" i="3"/>
  <c r="AP762" i="3"/>
  <c r="AQ762" i="3"/>
  <c r="AR762" i="3"/>
  <c r="AS762" i="3"/>
  <c r="AT762" i="3"/>
  <c r="AU762" i="3"/>
  <c r="AV762" i="3"/>
  <c r="AW762" i="3"/>
  <c r="AX762" i="3"/>
  <c r="AY762" i="3"/>
  <c r="AZ762" i="3"/>
  <c r="BA762" i="3"/>
  <c r="BB762" i="3"/>
  <c r="BC762" i="3"/>
  <c r="BD762" i="3"/>
  <c r="BE762" i="3"/>
  <c r="BF762" i="3"/>
  <c r="BG762" i="3"/>
  <c r="BH762" i="3"/>
  <c r="BI762" i="3"/>
  <c r="BJ762" i="3"/>
  <c r="BL762" i="3"/>
  <c r="BN762" i="3"/>
  <c r="M763" i="3"/>
  <c r="N763" i="3"/>
  <c r="O763" i="3"/>
  <c r="P763" i="3"/>
  <c r="BK763" i="3" s="1"/>
  <c r="Q763" i="3"/>
  <c r="R763" i="3"/>
  <c r="S763" i="3"/>
  <c r="T763" i="3"/>
  <c r="BM763" i="3" s="1"/>
  <c r="U763" i="3"/>
  <c r="V763" i="3"/>
  <c r="W763" i="3"/>
  <c r="X763" i="3"/>
  <c r="Y763" i="3"/>
  <c r="Z763" i="3"/>
  <c r="AA763" i="3"/>
  <c r="AB763" i="3"/>
  <c r="AC763" i="3"/>
  <c r="AD763" i="3"/>
  <c r="AE763" i="3"/>
  <c r="AF763" i="3"/>
  <c r="AG763" i="3"/>
  <c r="AH763" i="3"/>
  <c r="AI763" i="3"/>
  <c r="AJ763" i="3"/>
  <c r="AK763" i="3"/>
  <c r="AL763" i="3"/>
  <c r="AM763" i="3"/>
  <c r="AN763" i="3"/>
  <c r="AO763" i="3"/>
  <c r="AP763" i="3"/>
  <c r="AQ763" i="3"/>
  <c r="AR763" i="3"/>
  <c r="AS763" i="3"/>
  <c r="AT763" i="3"/>
  <c r="AU763" i="3"/>
  <c r="AV763" i="3"/>
  <c r="AW763" i="3"/>
  <c r="AX763" i="3"/>
  <c r="AY763" i="3"/>
  <c r="AZ763" i="3"/>
  <c r="BA763" i="3"/>
  <c r="BB763" i="3"/>
  <c r="BC763" i="3"/>
  <c r="BD763" i="3"/>
  <c r="BE763" i="3"/>
  <c r="BF763" i="3"/>
  <c r="BG763" i="3"/>
  <c r="BH763" i="3"/>
  <c r="BI763" i="3"/>
  <c r="BJ763" i="3"/>
  <c r="BL763" i="3"/>
  <c r="BN763" i="3"/>
  <c r="M764" i="3"/>
  <c r="N764" i="3"/>
  <c r="O764" i="3"/>
  <c r="P764" i="3"/>
  <c r="BK764" i="3" s="1"/>
  <c r="Q764" i="3"/>
  <c r="R764" i="3"/>
  <c r="S764" i="3"/>
  <c r="T764" i="3"/>
  <c r="BM764" i="3" s="1"/>
  <c r="U764" i="3"/>
  <c r="V764" i="3"/>
  <c r="W764" i="3"/>
  <c r="X764" i="3"/>
  <c r="Y764" i="3"/>
  <c r="Z764" i="3"/>
  <c r="AA764" i="3"/>
  <c r="AB764" i="3"/>
  <c r="AC764" i="3"/>
  <c r="AD764" i="3"/>
  <c r="AE764" i="3"/>
  <c r="AF764" i="3"/>
  <c r="AG764" i="3"/>
  <c r="AH764" i="3"/>
  <c r="AI764" i="3"/>
  <c r="AJ764" i="3"/>
  <c r="AK764" i="3"/>
  <c r="AL764" i="3"/>
  <c r="AM764" i="3"/>
  <c r="AN764" i="3"/>
  <c r="AO764" i="3"/>
  <c r="AP764" i="3"/>
  <c r="AQ764" i="3"/>
  <c r="AR764" i="3"/>
  <c r="AS764" i="3"/>
  <c r="AT764" i="3"/>
  <c r="AU764" i="3"/>
  <c r="AV764" i="3"/>
  <c r="AW764" i="3"/>
  <c r="AX764" i="3"/>
  <c r="AY764" i="3"/>
  <c r="AZ764" i="3"/>
  <c r="BA764" i="3"/>
  <c r="BB764" i="3"/>
  <c r="BC764" i="3"/>
  <c r="BD764" i="3"/>
  <c r="BE764" i="3"/>
  <c r="BF764" i="3"/>
  <c r="BG764" i="3"/>
  <c r="BH764" i="3"/>
  <c r="BI764" i="3"/>
  <c r="BJ764" i="3"/>
  <c r="BL764" i="3"/>
  <c r="BN764" i="3"/>
  <c r="M765" i="3"/>
  <c r="N765" i="3"/>
  <c r="O765" i="3"/>
  <c r="P765" i="3"/>
  <c r="BK765" i="3" s="1"/>
  <c r="Q765" i="3"/>
  <c r="R765" i="3"/>
  <c r="S765" i="3"/>
  <c r="T765" i="3"/>
  <c r="BM765" i="3" s="1"/>
  <c r="U765" i="3"/>
  <c r="V765" i="3"/>
  <c r="W765" i="3"/>
  <c r="X765" i="3"/>
  <c r="Y765" i="3"/>
  <c r="Z765" i="3"/>
  <c r="AA765" i="3"/>
  <c r="AB765" i="3"/>
  <c r="AC765" i="3"/>
  <c r="AD765" i="3"/>
  <c r="AE765" i="3"/>
  <c r="AF765" i="3"/>
  <c r="AG765" i="3"/>
  <c r="AH765" i="3"/>
  <c r="AI765" i="3"/>
  <c r="AJ765" i="3"/>
  <c r="AK765" i="3"/>
  <c r="AL765" i="3"/>
  <c r="AM765" i="3"/>
  <c r="AN765" i="3"/>
  <c r="AO765" i="3"/>
  <c r="AP765" i="3"/>
  <c r="AQ765" i="3"/>
  <c r="AR765" i="3"/>
  <c r="AS765" i="3"/>
  <c r="AT765" i="3"/>
  <c r="AU765" i="3"/>
  <c r="AV765" i="3"/>
  <c r="AW765" i="3"/>
  <c r="AX765" i="3"/>
  <c r="AY765" i="3"/>
  <c r="AZ765" i="3"/>
  <c r="BA765" i="3"/>
  <c r="BB765" i="3"/>
  <c r="BC765" i="3"/>
  <c r="BD765" i="3"/>
  <c r="BE765" i="3"/>
  <c r="BF765" i="3"/>
  <c r="BG765" i="3"/>
  <c r="BH765" i="3"/>
  <c r="BI765" i="3"/>
  <c r="BJ765" i="3"/>
  <c r="BL765" i="3"/>
  <c r="BN765" i="3"/>
  <c r="M766" i="3"/>
  <c r="N766" i="3"/>
  <c r="O766" i="3"/>
  <c r="P766" i="3"/>
  <c r="BK766" i="3" s="1"/>
  <c r="Q766" i="3"/>
  <c r="R766" i="3"/>
  <c r="S766" i="3"/>
  <c r="T766" i="3"/>
  <c r="BM766" i="3" s="1"/>
  <c r="U766" i="3"/>
  <c r="V766" i="3"/>
  <c r="W766" i="3"/>
  <c r="X766" i="3"/>
  <c r="Y766" i="3"/>
  <c r="Z766" i="3"/>
  <c r="AA766" i="3"/>
  <c r="AB766" i="3"/>
  <c r="AC766" i="3"/>
  <c r="AD766" i="3"/>
  <c r="AE766" i="3"/>
  <c r="AF766" i="3"/>
  <c r="AG766" i="3"/>
  <c r="AH766" i="3"/>
  <c r="AI766" i="3"/>
  <c r="AJ766" i="3"/>
  <c r="AK766" i="3"/>
  <c r="AL766" i="3"/>
  <c r="AM766" i="3"/>
  <c r="AN766" i="3"/>
  <c r="AO766" i="3"/>
  <c r="AP766" i="3"/>
  <c r="AQ766" i="3"/>
  <c r="AR766" i="3"/>
  <c r="AS766" i="3"/>
  <c r="AT766" i="3"/>
  <c r="AU766" i="3"/>
  <c r="AV766" i="3"/>
  <c r="AW766" i="3"/>
  <c r="AX766" i="3"/>
  <c r="AY766" i="3"/>
  <c r="AZ766" i="3"/>
  <c r="BA766" i="3"/>
  <c r="BB766" i="3"/>
  <c r="BC766" i="3"/>
  <c r="BD766" i="3"/>
  <c r="BE766" i="3"/>
  <c r="BF766" i="3"/>
  <c r="BG766" i="3"/>
  <c r="BH766" i="3"/>
  <c r="BI766" i="3"/>
  <c r="BJ766" i="3"/>
  <c r="BL766" i="3"/>
  <c r="BN766" i="3"/>
  <c r="M767" i="3"/>
  <c r="N767" i="3"/>
  <c r="O767" i="3"/>
  <c r="P767" i="3"/>
  <c r="BK767" i="3" s="1"/>
  <c r="Q767" i="3"/>
  <c r="R767" i="3"/>
  <c r="S767" i="3"/>
  <c r="T767" i="3"/>
  <c r="BM767" i="3" s="1"/>
  <c r="U767" i="3"/>
  <c r="V767" i="3"/>
  <c r="W767" i="3"/>
  <c r="X767" i="3"/>
  <c r="Y767" i="3"/>
  <c r="Z767" i="3"/>
  <c r="AA767" i="3"/>
  <c r="AB767" i="3"/>
  <c r="AC767" i="3"/>
  <c r="AD767" i="3"/>
  <c r="AE767" i="3"/>
  <c r="AF767" i="3"/>
  <c r="AG767" i="3"/>
  <c r="AH767" i="3"/>
  <c r="AI767" i="3"/>
  <c r="AJ767" i="3"/>
  <c r="AK767" i="3"/>
  <c r="AL767" i="3"/>
  <c r="AM767" i="3"/>
  <c r="AN767" i="3"/>
  <c r="AO767" i="3"/>
  <c r="AP767" i="3"/>
  <c r="AQ767" i="3"/>
  <c r="AR767" i="3"/>
  <c r="AS767" i="3"/>
  <c r="AT767" i="3"/>
  <c r="AU767" i="3"/>
  <c r="AV767" i="3"/>
  <c r="AW767" i="3"/>
  <c r="AX767" i="3"/>
  <c r="AY767" i="3"/>
  <c r="AZ767" i="3"/>
  <c r="BA767" i="3"/>
  <c r="BB767" i="3"/>
  <c r="BC767" i="3"/>
  <c r="BD767" i="3"/>
  <c r="BE767" i="3"/>
  <c r="BF767" i="3"/>
  <c r="BG767" i="3"/>
  <c r="BH767" i="3"/>
  <c r="BI767" i="3"/>
  <c r="BJ767" i="3"/>
  <c r="BL767" i="3"/>
  <c r="BN767" i="3"/>
  <c r="M768" i="3"/>
  <c r="N768" i="3"/>
  <c r="O768" i="3"/>
  <c r="P768" i="3"/>
  <c r="Q768" i="3"/>
  <c r="R768" i="3"/>
  <c r="BL768" i="3" s="1"/>
  <c r="S768" i="3"/>
  <c r="T768" i="3"/>
  <c r="U768" i="3"/>
  <c r="V768" i="3"/>
  <c r="W768" i="3"/>
  <c r="X768" i="3"/>
  <c r="Y768" i="3"/>
  <c r="Z768" i="3"/>
  <c r="AA768" i="3"/>
  <c r="AB768" i="3"/>
  <c r="AC768" i="3"/>
  <c r="AD768" i="3"/>
  <c r="AE768" i="3"/>
  <c r="AF768" i="3"/>
  <c r="AG768" i="3"/>
  <c r="AH768" i="3"/>
  <c r="AI768" i="3"/>
  <c r="AJ768" i="3"/>
  <c r="AK768" i="3"/>
  <c r="AL768" i="3"/>
  <c r="AM768" i="3"/>
  <c r="AN768" i="3"/>
  <c r="AO768" i="3"/>
  <c r="AP768" i="3"/>
  <c r="AQ768" i="3"/>
  <c r="AR768" i="3"/>
  <c r="AS768" i="3"/>
  <c r="AT768" i="3"/>
  <c r="AU768" i="3"/>
  <c r="AV768" i="3"/>
  <c r="AW768" i="3"/>
  <c r="AX768" i="3"/>
  <c r="AY768" i="3"/>
  <c r="AZ768" i="3"/>
  <c r="BA768" i="3"/>
  <c r="BB768" i="3"/>
  <c r="BC768" i="3"/>
  <c r="BD768" i="3"/>
  <c r="BE768" i="3"/>
  <c r="BF768" i="3"/>
  <c r="BG768" i="3"/>
  <c r="BH768" i="3"/>
  <c r="BI768" i="3"/>
  <c r="BJ768" i="3"/>
  <c r="BN768" i="3"/>
  <c r="M769" i="3"/>
  <c r="N769" i="3"/>
  <c r="O769" i="3"/>
  <c r="P769" i="3"/>
  <c r="Q769" i="3"/>
  <c r="R769" i="3"/>
  <c r="BL769" i="3" s="1"/>
  <c r="S769" i="3"/>
  <c r="T769" i="3"/>
  <c r="U769" i="3"/>
  <c r="V769" i="3"/>
  <c r="W769" i="3"/>
  <c r="X769" i="3"/>
  <c r="Y769" i="3"/>
  <c r="Z769" i="3"/>
  <c r="AA769" i="3"/>
  <c r="AB769" i="3"/>
  <c r="AC769" i="3"/>
  <c r="AD769" i="3"/>
  <c r="AE769" i="3"/>
  <c r="AF769" i="3"/>
  <c r="AG769" i="3"/>
  <c r="AH769" i="3"/>
  <c r="AI769" i="3"/>
  <c r="AJ769" i="3"/>
  <c r="AK769" i="3"/>
  <c r="AL769" i="3"/>
  <c r="AM769" i="3"/>
  <c r="AN769" i="3"/>
  <c r="AO769" i="3"/>
  <c r="AP769" i="3"/>
  <c r="AQ769" i="3"/>
  <c r="AR769" i="3"/>
  <c r="AS769" i="3"/>
  <c r="AT769" i="3"/>
  <c r="AU769" i="3"/>
  <c r="AV769" i="3"/>
  <c r="AW769" i="3"/>
  <c r="AX769" i="3"/>
  <c r="AY769" i="3"/>
  <c r="AZ769" i="3"/>
  <c r="BA769" i="3"/>
  <c r="BB769" i="3"/>
  <c r="BC769" i="3"/>
  <c r="BD769" i="3"/>
  <c r="BE769" i="3"/>
  <c r="BF769" i="3"/>
  <c r="BG769" i="3"/>
  <c r="BH769" i="3"/>
  <c r="BI769" i="3"/>
  <c r="BJ769" i="3"/>
  <c r="BN769" i="3"/>
  <c r="M770" i="3"/>
  <c r="N770" i="3"/>
  <c r="O770" i="3"/>
  <c r="P770" i="3"/>
  <c r="Q770" i="3"/>
  <c r="R770" i="3"/>
  <c r="BL770" i="3" s="1"/>
  <c r="S770" i="3"/>
  <c r="T770" i="3"/>
  <c r="U770" i="3"/>
  <c r="V770" i="3"/>
  <c r="W770" i="3"/>
  <c r="X770" i="3"/>
  <c r="Y770" i="3"/>
  <c r="Z770" i="3"/>
  <c r="AA770" i="3"/>
  <c r="AB770" i="3"/>
  <c r="AC770" i="3"/>
  <c r="AD770" i="3"/>
  <c r="AE770" i="3"/>
  <c r="AF770" i="3"/>
  <c r="AG770" i="3"/>
  <c r="AH770" i="3"/>
  <c r="AI770" i="3"/>
  <c r="AJ770" i="3"/>
  <c r="AK770" i="3"/>
  <c r="AL770" i="3"/>
  <c r="AM770" i="3"/>
  <c r="AN770" i="3"/>
  <c r="AO770" i="3"/>
  <c r="AP770" i="3"/>
  <c r="AQ770" i="3"/>
  <c r="AR770" i="3"/>
  <c r="AS770" i="3"/>
  <c r="AT770" i="3"/>
  <c r="AU770" i="3"/>
  <c r="AV770" i="3"/>
  <c r="AW770" i="3"/>
  <c r="AX770" i="3"/>
  <c r="AY770" i="3"/>
  <c r="AZ770" i="3"/>
  <c r="BA770" i="3"/>
  <c r="BB770" i="3"/>
  <c r="BC770" i="3"/>
  <c r="BD770" i="3"/>
  <c r="BE770" i="3"/>
  <c r="BF770" i="3"/>
  <c r="BG770" i="3"/>
  <c r="BH770" i="3"/>
  <c r="BI770" i="3"/>
  <c r="BJ770" i="3"/>
  <c r="BN770" i="3"/>
  <c r="M771" i="3"/>
  <c r="N771" i="3"/>
  <c r="O771" i="3"/>
  <c r="P771" i="3"/>
  <c r="Q771" i="3"/>
  <c r="R771" i="3"/>
  <c r="BL771" i="3" s="1"/>
  <c r="S771" i="3"/>
  <c r="T771" i="3"/>
  <c r="U771" i="3"/>
  <c r="V771" i="3"/>
  <c r="W771" i="3"/>
  <c r="X771" i="3"/>
  <c r="Y771" i="3"/>
  <c r="Z771" i="3"/>
  <c r="AA771" i="3"/>
  <c r="AB771" i="3"/>
  <c r="AC771" i="3"/>
  <c r="AD771" i="3"/>
  <c r="AE771" i="3"/>
  <c r="AF771" i="3"/>
  <c r="AG771" i="3"/>
  <c r="AH771" i="3"/>
  <c r="AI771" i="3"/>
  <c r="AJ771" i="3"/>
  <c r="AK771" i="3"/>
  <c r="AL771" i="3"/>
  <c r="AM771" i="3"/>
  <c r="AN771" i="3"/>
  <c r="AO771" i="3"/>
  <c r="AP771" i="3"/>
  <c r="AQ771" i="3"/>
  <c r="AR771" i="3"/>
  <c r="AS771" i="3"/>
  <c r="AT771" i="3"/>
  <c r="AU771" i="3"/>
  <c r="AV771" i="3"/>
  <c r="AW771" i="3"/>
  <c r="AX771" i="3"/>
  <c r="AY771" i="3"/>
  <c r="AZ771" i="3"/>
  <c r="BA771" i="3"/>
  <c r="BB771" i="3"/>
  <c r="BC771" i="3"/>
  <c r="BD771" i="3"/>
  <c r="BE771" i="3"/>
  <c r="BF771" i="3"/>
  <c r="BG771" i="3"/>
  <c r="BH771" i="3"/>
  <c r="BI771" i="3"/>
  <c r="BJ771" i="3"/>
  <c r="BN771" i="3"/>
  <c r="M772" i="3"/>
  <c r="N772" i="3"/>
  <c r="O772" i="3"/>
  <c r="P772" i="3"/>
  <c r="Q772" i="3"/>
  <c r="R772" i="3"/>
  <c r="BL772" i="3" s="1"/>
  <c r="S772" i="3"/>
  <c r="T772" i="3"/>
  <c r="U772" i="3"/>
  <c r="V772" i="3"/>
  <c r="W772" i="3"/>
  <c r="X772" i="3"/>
  <c r="Y772" i="3"/>
  <c r="Z772" i="3"/>
  <c r="AA772" i="3"/>
  <c r="AB772" i="3"/>
  <c r="AC772" i="3"/>
  <c r="AD772" i="3"/>
  <c r="AE772" i="3"/>
  <c r="AF772" i="3"/>
  <c r="AG772" i="3"/>
  <c r="AH772" i="3"/>
  <c r="AI772" i="3"/>
  <c r="AJ772" i="3"/>
  <c r="AK772" i="3"/>
  <c r="AL772" i="3"/>
  <c r="AM772" i="3"/>
  <c r="AN772" i="3"/>
  <c r="AO772" i="3"/>
  <c r="AP772" i="3"/>
  <c r="AQ772" i="3"/>
  <c r="AR772" i="3"/>
  <c r="AS772" i="3"/>
  <c r="AT772" i="3"/>
  <c r="AU772" i="3"/>
  <c r="AV772" i="3"/>
  <c r="AW772" i="3"/>
  <c r="AX772" i="3"/>
  <c r="AY772" i="3"/>
  <c r="AZ772" i="3"/>
  <c r="BA772" i="3"/>
  <c r="BB772" i="3"/>
  <c r="BC772" i="3"/>
  <c r="BD772" i="3"/>
  <c r="BE772" i="3"/>
  <c r="BF772" i="3"/>
  <c r="BG772" i="3"/>
  <c r="BH772" i="3"/>
  <c r="BI772" i="3"/>
  <c r="BJ772" i="3"/>
  <c r="BN772" i="3"/>
  <c r="M773" i="3"/>
  <c r="N773" i="3"/>
  <c r="O773" i="3"/>
  <c r="P773" i="3"/>
  <c r="Q773" i="3"/>
  <c r="R773" i="3"/>
  <c r="BL773" i="3" s="1"/>
  <c r="S773" i="3"/>
  <c r="T773" i="3"/>
  <c r="U773" i="3"/>
  <c r="V773" i="3"/>
  <c r="W773" i="3"/>
  <c r="X773" i="3"/>
  <c r="Y773" i="3"/>
  <c r="Z773" i="3"/>
  <c r="AA773" i="3"/>
  <c r="AB773" i="3"/>
  <c r="AC773" i="3"/>
  <c r="AD773" i="3"/>
  <c r="AE773" i="3"/>
  <c r="AF773" i="3"/>
  <c r="AG773" i="3"/>
  <c r="AH773" i="3"/>
  <c r="AI773" i="3"/>
  <c r="AJ773" i="3"/>
  <c r="AK773" i="3"/>
  <c r="AL773" i="3"/>
  <c r="AM773" i="3"/>
  <c r="AN773" i="3"/>
  <c r="AO773" i="3"/>
  <c r="AP773" i="3"/>
  <c r="AQ773" i="3"/>
  <c r="AR773" i="3"/>
  <c r="AS773" i="3"/>
  <c r="AT773" i="3"/>
  <c r="AU773" i="3"/>
  <c r="AV773" i="3"/>
  <c r="AW773" i="3"/>
  <c r="AX773" i="3"/>
  <c r="AY773" i="3"/>
  <c r="AZ773" i="3"/>
  <c r="BA773" i="3"/>
  <c r="BB773" i="3"/>
  <c r="BC773" i="3"/>
  <c r="BD773" i="3"/>
  <c r="BE773" i="3"/>
  <c r="BF773" i="3"/>
  <c r="BG773" i="3"/>
  <c r="BH773" i="3"/>
  <c r="BI773" i="3"/>
  <c r="BJ773" i="3"/>
  <c r="BN773" i="3"/>
  <c r="M774" i="3"/>
  <c r="N774" i="3"/>
  <c r="O774" i="3"/>
  <c r="P774" i="3"/>
  <c r="Q774" i="3"/>
  <c r="R774" i="3"/>
  <c r="BL774" i="3" s="1"/>
  <c r="S774" i="3"/>
  <c r="T774" i="3"/>
  <c r="U774" i="3"/>
  <c r="V774" i="3"/>
  <c r="W774" i="3"/>
  <c r="X774" i="3"/>
  <c r="Y774" i="3"/>
  <c r="Z774" i="3"/>
  <c r="AA774" i="3"/>
  <c r="AB774" i="3"/>
  <c r="AC774" i="3"/>
  <c r="AD774" i="3"/>
  <c r="AE774" i="3"/>
  <c r="AF774" i="3"/>
  <c r="AG774" i="3"/>
  <c r="AH774" i="3"/>
  <c r="AI774" i="3"/>
  <c r="AJ774" i="3"/>
  <c r="AK774" i="3"/>
  <c r="AL774" i="3"/>
  <c r="AM774" i="3"/>
  <c r="AN774" i="3"/>
  <c r="AO774" i="3"/>
  <c r="AP774" i="3"/>
  <c r="AQ774" i="3"/>
  <c r="AR774" i="3"/>
  <c r="AS774" i="3"/>
  <c r="AT774" i="3"/>
  <c r="AU774" i="3"/>
  <c r="AV774" i="3"/>
  <c r="AW774" i="3"/>
  <c r="AX774" i="3"/>
  <c r="AY774" i="3"/>
  <c r="AZ774" i="3"/>
  <c r="BA774" i="3"/>
  <c r="BB774" i="3"/>
  <c r="BC774" i="3"/>
  <c r="BD774" i="3"/>
  <c r="BE774" i="3"/>
  <c r="BF774" i="3"/>
  <c r="BG774" i="3"/>
  <c r="BH774" i="3"/>
  <c r="BI774" i="3"/>
  <c r="BJ774" i="3"/>
  <c r="BN774" i="3"/>
  <c r="M775" i="3"/>
  <c r="N775" i="3"/>
  <c r="O775" i="3"/>
  <c r="P775" i="3"/>
  <c r="Q775" i="3"/>
  <c r="R775" i="3"/>
  <c r="BL775" i="3" s="1"/>
  <c r="S775" i="3"/>
  <c r="T775" i="3"/>
  <c r="BM775" i="3" s="1"/>
  <c r="U775" i="3"/>
  <c r="V775" i="3"/>
  <c r="W775" i="3"/>
  <c r="X775" i="3"/>
  <c r="Y775" i="3"/>
  <c r="Z775" i="3"/>
  <c r="AA775" i="3"/>
  <c r="AB775" i="3"/>
  <c r="AC775" i="3"/>
  <c r="AD775" i="3"/>
  <c r="AE775" i="3"/>
  <c r="AF775" i="3"/>
  <c r="AG775" i="3"/>
  <c r="AH775" i="3"/>
  <c r="AI775" i="3"/>
  <c r="AJ775" i="3"/>
  <c r="AK775" i="3"/>
  <c r="AL775" i="3"/>
  <c r="AM775" i="3"/>
  <c r="AN775" i="3"/>
  <c r="AO775" i="3"/>
  <c r="AP775" i="3"/>
  <c r="AQ775" i="3"/>
  <c r="AR775" i="3"/>
  <c r="AS775" i="3"/>
  <c r="AT775" i="3"/>
  <c r="AU775" i="3"/>
  <c r="AV775" i="3"/>
  <c r="AW775" i="3"/>
  <c r="AX775" i="3"/>
  <c r="AY775" i="3"/>
  <c r="AZ775" i="3"/>
  <c r="BA775" i="3"/>
  <c r="BB775" i="3"/>
  <c r="BC775" i="3"/>
  <c r="BD775" i="3"/>
  <c r="BE775" i="3"/>
  <c r="BF775" i="3"/>
  <c r="BG775" i="3"/>
  <c r="BH775" i="3"/>
  <c r="BI775" i="3"/>
  <c r="BN775" i="3"/>
  <c r="M776" i="3"/>
  <c r="N776" i="3"/>
  <c r="O776" i="3"/>
  <c r="P776" i="3"/>
  <c r="Q776" i="3"/>
  <c r="R776" i="3"/>
  <c r="BL776" i="3" s="1"/>
  <c r="S776" i="3"/>
  <c r="T776" i="3"/>
  <c r="U776" i="3"/>
  <c r="V776" i="3"/>
  <c r="W776" i="3"/>
  <c r="X776" i="3"/>
  <c r="Y776" i="3"/>
  <c r="Z776" i="3"/>
  <c r="AA776" i="3"/>
  <c r="AB776" i="3"/>
  <c r="AC776" i="3"/>
  <c r="AD776" i="3"/>
  <c r="AE776" i="3"/>
  <c r="AF776" i="3"/>
  <c r="AG776" i="3"/>
  <c r="AH776" i="3"/>
  <c r="AI776" i="3"/>
  <c r="AJ776" i="3"/>
  <c r="AK776" i="3"/>
  <c r="AL776" i="3"/>
  <c r="AM776" i="3"/>
  <c r="AN776" i="3"/>
  <c r="AO776" i="3"/>
  <c r="AP776" i="3"/>
  <c r="AQ776" i="3"/>
  <c r="AR776" i="3"/>
  <c r="AS776" i="3"/>
  <c r="AT776" i="3"/>
  <c r="AU776" i="3"/>
  <c r="AV776" i="3"/>
  <c r="AW776" i="3"/>
  <c r="AX776" i="3"/>
  <c r="AY776" i="3"/>
  <c r="AZ776" i="3"/>
  <c r="BA776" i="3"/>
  <c r="BB776" i="3"/>
  <c r="BC776" i="3"/>
  <c r="BD776" i="3"/>
  <c r="BE776" i="3"/>
  <c r="BF776" i="3"/>
  <c r="BG776" i="3"/>
  <c r="BH776" i="3"/>
  <c r="BI776" i="3"/>
  <c r="BJ776" i="3"/>
  <c r="BN776" i="3"/>
  <c r="M777" i="3"/>
  <c r="N777" i="3"/>
  <c r="O777" i="3"/>
  <c r="P777" i="3"/>
  <c r="Q777" i="3"/>
  <c r="R777" i="3"/>
  <c r="BL777" i="3" s="1"/>
  <c r="S777" i="3"/>
  <c r="T777" i="3"/>
  <c r="U777" i="3"/>
  <c r="V777" i="3"/>
  <c r="W777" i="3"/>
  <c r="X777" i="3"/>
  <c r="Y777" i="3"/>
  <c r="Z777" i="3"/>
  <c r="AA777" i="3"/>
  <c r="AB777" i="3"/>
  <c r="AC777" i="3"/>
  <c r="AD777" i="3"/>
  <c r="AE777" i="3"/>
  <c r="AF777" i="3"/>
  <c r="AG777" i="3"/>
  <c r="AH777" i="3"/>
  <c r="AI777" i="3"/>
  <c r="AJ777" i="3"/>
  <c r="AK777" i="3"/>
  <c r="AL777" i="3"/>
  <c r="AM777" i="3"/>
  <c r="AN777" i="3"/>
  <c r="AO777" i="3"/>
  <c r="AP777" i="3"/>
  <c r="AQ777" i="3"/>
  <c r="AR777" i="3"/>
  <c r="AS777" i="3"/>
  <c r="AT777" i="3"/>
  <c r="AU777" i="3"/>
  <c r="AV777" i="3"/>
  <c r="AW777" i="3"/>
  <c r="AX777" i="3"/>
  <c r="AY777" i="3"/>
  <c r="AZ777" i="3"/>
  <c r="BA777" i="3"/>
  <c r="BB777" i="3"/>
  <c r="BC777" i="3"/>
  <c r="BD777" i="3"/>
  <c r="BE777" i="3"/>
  <c r="BF777" i="3"/>
  <c r="BG777" i="3"/>
  <c r="BH777" i="3"/>
  <c r="BI777" i="3"/>
  <c r="BJ777" i="3"/>
  <c r="BN777" i="3"/>
  <c r="M778" i="3"/>
  <c r="N778" i="3"/>
  <c r="O778" i="3"/>
  <c r="P778" i="3"/>
  <c r="Q778" i="3"/>
  <c r="R778" i="3"/>
  <c r="BL778" i="3" s="1"/>
  <c r="S778" i="3"/>
  <c r="T778" i="3"/>
  <c r="U778" i="3"/>
  <c r="V778" i="3"/>
  <c r="W778" i="3"/>
  <c r="X778" i="3"/>
  <c r="Y778" i="3"/>
  <c r="Z778" i="3"/>
  <c r="AA778" i="3"/>
  <c r="AB778" i="3"/>
  <c r="AC778" i="3"/>
  <c r="AD778" i="3"/>
  <c r="AE778" i="3"/>
  <c r="AF778" i="3"/>
  <c r="AG778" i="3"/>
  <c r="AH778" i="3"/>
  <c r="AI778" i="3"/>
  <c r="AJ778" i="3"/>
  <c r="AK778" i="3"/>
  <c r="AL778" i="3"/>
  <c r="AM778" i="3"/>
  <c r="AN778" i="3"/>
  <c r="AO778" i="3"/>
  <c r="AP778" i="3"/>
  <c r="AQ778" i="3"/>
  <c r="AR778" i="3"/>
  <c r="AS778" i="3"/>
  <c r="AT778" i="3"/>
  <c r="AU778" i="3"/>
  <c r="AV778" i="3"/>
  <c r="AW778" i="3"/>
  <c r="AX778" i="3"/>
  <c r="AY778" i="3"/>
  <c r="AZ778" i="3"/>
  <c r="BA778" i="3"/>
  <c r="BB778" i="3"/>
  <c r="BC778" i="3"/>
  <c r="BD778" i="3"/>
  <c r="BE778" i="3"/>
  <c r="BF778" i="3"/>
  <c r="BG778" i="3"/>
  <c r="BH778" i="3"/>
  <c r="BI778" i="3"/>
  <c r="BJ778" i="3"/>
  <c r="BN778" i="3"/>
  <c r="M779" i="3"/>
  <c r="N779" i="3"/>
  <c r="O779" i="3"/>
  <c r="P779" i="3"/>
  <c r="Q779" i="3"/>
  <c r="R779" i="3"/>
  <c r="BL779" i="3" s="1"/>
  <c r="S779" i="3"/>
  <c r="T779" i="3"/>
  <c r="U779" i="3"/>
  <c r="V779" i="3"/>
  <c r="W779" i="3"/>
  <c r="X779" i="3"/>
  <c r="Y779" i="3"/>
  <c r="Z779" i="3"/>
  <c r="AA779" i="3"/>
  <c r="AB779" i="3"/>
  <c r="AC779" i="3"/>
  <c r="AD779" i="3"/>
  <c r="AE779" i="3"/>
  <c r="AF779" i="3"/>
  <c r="AG779" i="3"/>
  <c r="AH779" i="3"/>
  <c r="AI779" i="3"/>
  <c r="AJ779" i="3"/>
  <c r="AK779" i="3"/>
  <c r="AL779" i="3"/>
  <c r="AM779" i="3"/>
  <c r="AN779" i="3"/>
  <c r="AO779" i="3"/>
  <c r="AP779" i="3"/>
  <c r="AQ779" i="3"/>
  <c r="AR779" i="3"/>
  <c r="AS779" i="3"/>
  <c r="AT779" i="3"/>
  <c r="AU779" i="3"/>
  <c r="AV779" i="3"/>
  <c r="AW779" i="3"/>
  <c r="AX779" i="3"/>
  <c r="AY779" i="3"/>
  <c r="AZ779" i="3"/>
  <c r="BA779" i="3"/>
  <c r="BB779" i="3"/>
  <c r="BC779" i="3"/>
  <c r="BD779" i="3"/>
  <c r="BE779" i="3"/>
  <c r="BF779" i="3"/>
  <c r="BG779" i="3"/>
  <c r="BH779" i="3"/>
  <c r="BI779" i="3"/>
  <c r="BJ779" i="3"/>
  <c r="BN779" i="3"/>
  <c r="M780" i="3"/>
  <c r="N780" i="3"/>
  <c r="O780" i="3"/>
  <c r="P780" i="3"/>
  <c r="Q780" i="3"/>
  <c r="R780" i="3"/>
  <c r="BL780" i="3" s="1"/>
  <c r="S780" i="3"/>
  <c r="T780" i="3"/>
  <c r="U780" i="3"/>
  <c r="V780" i="3"/>
  <c r="W780" i="3"/>
  <c r="X780" i="3"/>
  <c r="Y780" i="3"/>
  <c r="Z780" i="3"/>
  <c r="AA780" i="3"/>
  <c r="AB780" i="3"/>
  <c r="AC780" i="3"/>
  <c r="AD780" i="3"/>
  <c r="AE780" i="3"/>
  <c r="AF780" i="3"/>
  <c r="AG780" i="3"/>
  <c r="AH780" i="3"/>
  <c r="AI780" i="3"/>
  <c r="AJ780" i="3"/>
  <c r="AK780" i="3"/>
  <c r="AL780" i="3"/>
  <c r="AM780" i="3"/>
  <c r="AN780" i="3"/>
  <c r="AO780" i="3"/>
  <c r="AP780" i="3"/>
  <c r="AQ780" i="3"/>
  <c r="AR780" i="3"/>
  <c r="AS780" i="3"/>
  <c r="AT780" i="3"/>
  <c r="AU780" i="3"/>
  <c r="AV780" i="3"/>
  <c r="AW780" i="3"/>
  <c r="AX780" i="3"/>
  <c r="AY780" i="3"/>
  <c r="AZ780" i="3"/>
  <c r="BA780" i="3"/>
  <c r="BB780" i="3"/>
  <c r="BC780" i="3"/>
  <c r="BD780" i="3"/>
  <c r="BE780" i="3"/>
  <c r="BF780" i="3"/>
  <c r="BG780" i="3"/>
  <c r="BH780" i="3"/>
  <c r="BI780" i="3"/>
  <c r="BJ780" i="3"/>
  <c r="BN780" i="3"/>
  <c r="M781" i="3"/>
  <c r="N781" i="3"/>
  <c r="O781" i="3"/>
  <c r="P781" i="3"/>
  <c r="Q781" i="3"/>
  <c r="R781" i="3"/>
  <c r="BL781" i="3" s="1"/>
  <c r="S781" i="3"/>
  <c r="T781" i="3"/>
  <c r="U781" i="3"/>
  <c r="V781" i="3"/>
  <c r="W781" i="3"/>
  <c r="X781" i="3"/>
  <c r="Y781" i="3"/>
  <c r="Z781" i="3"/>
  <c r="AA781" i="3"/>
  <c r="AB781" i="3"/>
  <c r="AC781" i="3"/>
  <c r="AD781" i="3"/>
  <c r="AE781" i="3"/>
  <c r="AF781" i="3"/>
  <c r="AG781" i="3"/>
  <c r="AH781" i="3"/>
  <c r="AI781" i="3"/>
  <c r="AJ781" i="3"/>
  <c r="AK781" i="3"/>
  <c r="AL781" i="3"/>
  <c r="AM781" i="3"/>
  <c r="AN781" i="3"/>
  <c r="AO781" i="3"/>
  <c r="AP781" i="3"/>
  <c r="AQ781" i="3"/>
  <c r="AR781" i="3"/>
  <c r="AS781" i="3"/>
  <c r="AT781" i="3"/>
  <c r="AU781" i="3"/>
  <c r="AV781" i="3"/>
  <c r="AW781" i="3"/>
  <c r="AX781" i="3"/>
  <c r="AY781" i="3"/>
  <c r="AZ781" i="3"/>
  <c r="BA781" i="3"/>
  <c r="BB781" i="3"/>
  <c r="BC781" i="3"/>
  <c r="BD781" i="3"/>
  <c r="BE781" i="3"/>
  <c r="BF781" i="3"/>
  <c r="BG781" i="3"/>
  <c r="BH781" i="3"/>
  <c r="BI781" i="3"/>
  <c r="BJ781" i="3"/>
  <c r="BN781" i="3"/>
  <c r="M782" i="3"/>
  <c r="N782" i="3"/>
  <c r="O782" i="3"/>
  <c r="P782" i="3"/>
  <c r="Q782" i="3"/>
  <c r="R782" i="3"/>
  <c r="BL782" i="3" s="1"/>
  <c r="S782" i="3"/>
  <c r="T782" i="3"/>
  <c r="U782" i="3"/>
  <c r="V782" i="3"/>
  <c r="W782" i="3"/>
  <c r="X782" i="3"/>
  <c r="Y782" i="3"/>
  <c r="Z782" i="3"/>
  <c r="AA782" i="3"/>
  <c r="AB782" i="3"/>
  <c r="AC782" i="3"/>
  <c r="AD782" i="3"/>
  <c r="AE782" i="3"/>
  <c r="AF782" i="3"/>
  <c r="AG782" i="3"/>
  <c r="AH782" i="3"/>
  <c r="AI782" i="3"/>
  <c r="AJ782" i="3"/>
  <c r="AK782" i="3"/>
  <c r="AL782" i="3"/>
  <c r="AM782" i="3"/>
  <c r="AN782" i="3"/>
  <c r="AO782" i="3"/>
  <c r="AP782" i="3"/>
  <c r="AQ782" i="3"/>
  <c r="AR782" i="3"/>
  <c r="AS782" i="3"/>
  <c r="AT782" i="3"/>
  <c r="AU782" i="3"/>
  <c r="AV782" i="3"/>
  <c r="AW782" i="3"/>
  <c r="AX782" i="3"/>
  <c r="AY782" i="3"/>
  <c r="AZ782" i="3"/>
  <c r="BA782" i="3"/>
  <c r="BB782" i="3"/>
  <c r="BC782" i="3"/>
  <c r="BD782" i="3"/>
  <c r="BE782" i="3"/>
  <c r="BF782" i="3"/>
  <c r="BG782" i="3"/>
  <c r="BH782" i="3"/>
  <c r="BI782" i="3"/>
  <c r="BJ782" i="3"/>
  <c r="BN782" i="3"/>
  <c r="M783" i="3"/>
  <c r="N783" i="3"/>
  <c r="O783" i="3"/>
  <c r="P783" i="3"/>
  <c r="Q783" i="3"/>
  <c r="R783" i="3"/>
  <c r="BL783" i="3" s="1"/>
  <c r="S783" i="3"/>
  <c r="T783" i="3"/>
  <c r="U783" i="3"/>
  <c r="V783" i="3"/>
  <c r="W783" i="3"/>
  <c r="X783" i="3"/>
  <c r="Y783" i="3"/>
  <c r="Z783" i="3"/>
  <c r="AA783" i="3"/>
  <c r="AB783" i="3"/>
  <c r="AC783" i="3"/>
  <c r="AD783" i="3"/>
  <c r="AE783" i="3"/>
  <c r="AF783" i="3"/>
  <c r="AG783" i="3"/>
  <c r="AH783" i="3"/>
  <c r="AI783" i="3"/>
  <c r="AJ783" i="3"/>
  <c r="AK783" i="3"/>
  <c r="AL783" i="3"/>
  <c r="AM783" i="3"/>
  <c r="AN783" i="3"/>
  <c r="AO783" i="3"/>
  <c r="AP783" i="3"/>
  <c r="AQ783" i="3"/>
  <c r="AR783" i="3"/>
  <c r="AS783" i="3"/>
  <c r="AT783" i="3"/>
  <c r="AU783" i="3"/>
  <c r="AV783" i="3"/>
  <c r="AW783" i="3"/>
  <c r="AX783" i="3"/>
  <c r="AY783" i="3"/>
  <c r="AZ783" i="3"/>
  <c r="BA783" i="3"/>
  <c r="BB783" i="3"/>
  <c r="BC783" i="3"/>
  <c r="BD783" i="3"/>
  <c r="BE783" i="3"/>
  <c r="BF783" i="3"/>
  <c r="BG783" i="3"/>
  <c r="BH783" i="3"/>
  <c r="BI783" i="3"/>
  <c r="BJ783" i="3"/>
  <c r="BN783" i="3"/>
  <c r="M784" i="3"/>
  <c r="N784" i="3"/>
  <c r="O784" i="3"/>
  <c r="P784" i="3"/>
  <c r="Q784" i="3"/>
  <c r="R784" i="3"/>
  <c r="BL784" i="3" s="1"/>
  <c r="S784" i="3"/>
  <c r="T784" i="3"/>
  <c r="U784" i="3"/>
  <c r="V784" i="3"/>
  <c r="W784" i="3"/>
  <c r="X784" i="3"/>
  <c r="Y784" i="3"/>
  <c r="Z784" i="3"/>
  <c r="AA784" i="3"/>
  <c r="AB784" i="3"/>
  <c r="AC784" i="3"/>
  <c r="AD784" i="3"/>
  <c r="AE784" i="3"/>
  <c r="AF784" i="3"/>
  <c r="AG784" i="3"/>
  <c r="AH784" i="3"/>
  <c r="AI784" i="3"/>
  <c r="AJ784" i="3"/>
  <c r="AK784" i="3"/>
  <c r="AL784" i="3"/>
  <c r="AM784" i="3"/>
  <c r="AN784" i="3"/>
  <c r="AO784" i="3"/>
  <c r="AP784" i="3"/>
  <c r="AQ784" i="3"/>
  <c r="AR784" i="3"/>
  <c r="AS784" i="3"/>
  <c r="AT784" i="3"/>
  <c r="AU784" i="3"/>
  <c r="AV784" i="3"/>
  <c r="AW784" i="3"/>
  <c r="AX784" i="3"/>
  <c r="AY784" i="3"/>
  <c r="AZ784" i="3"/>
  <c r="BA784" i="3"/>
  <c r="BB784" i="3"/>
  <c r="BC784" i="3"/>
  <c r="BD784" i="3"/>
  <c r="BE784" i="3"/>
  <c r="BF784" i="3"/>
  <c r="BG784" i="3"/>
  <c r="BH784" i="3"/>
  <c r="BI784" i="3"/>
  <c r="BJ784" i="3"/>
  <c r="BN784" i="3"/>
  <c r="M785" i="3"/>
  <c r="N785" i="3"/>
  <c r="O785" i="3"/>
  <c r="P785" i="3"/>
  <c r="Q785" i="3"/>
  <c r="R785" i="3"/>
  <c r="BL785" i="3" s="1"/>
  <c r="S785" i="3"/>
  <c r="T785" i="3"/>
  <c r="U785" i="3"/>
  <c r="V785" i="3"/>
  <c r="W785" i="3"/>
  <c r="X785" i="3"/>
  <c r="Y785" i="3"/>
  <c r="Z785" i="3"/>
  <c r="AA785" i="3"/>
  <c r="AB785" i="3"/>
  <c r="AC785" i="3"/>
  <c r="AD785" i="3"/>
  <c r="AE785" i="3"/>
  <c r="AF785" i="3"/>
  <c r="AG785" i="3"/>
  <c r="AH785" i="3"/>
  <c r="AI785" i="3"/>
  <c r="AJ785" i="3"/>
  <c r="AK785" i="3"/>
  <c r="AL785" i="3"/>
  <c r="AM785" i="3"/>
  <c r="AN785" i="3"/>
  <c r="AO785" i="3"/>
  <c r="AP785" i="3"/>
  <c r="AQ785" i="3"/>
  <c r="AR785" i="3"/>
  <c r="AS785" i="3"/>
  <c r="AT785" i="3"/>
  <c r="AU785" i="3"/>
  <c r="AV785" i="3"/>
  <c r="AW785" i="3"/>
  <c r="AX785" i="3"/>
  <c r="AY785" i="3"/>
  <c r="AZ785" i="3"/>
  <c r="BA785" i="3"/>
  <c r="BB785" i="3"/>
  <c r="BC785" i="3"/>
  <c r="BD785" i="3"/>
  <c r="BE785" i="3"/>
  <c r="BF785" i="3"/>
  <c r="BG785" i="3"/>
  <c r="BH785" i="3"/>
  <c r="BI785" i="3"/>
  <c r="BJ785" i="3"/>
  <c r="BN785" i="3"/>
  <c r="M786" i="3"/>
  <c r="N786" i="3"/>
  <c r="O786" i="3"/>
  <c r="P786" i="3"/>
  <c r="Q786" i="3"/>
  <c r="R786" i="3"/>
  <c r="BL786" i="3" s="1"/>
  <c r="S786" i="3"/>
  <c r="T786" i="3"/>
  <c r="U786" i="3"/>
  <c r="V786" i="3"/>
  <c r="W786" i="3"/>
  <c r="X786" i="3"/>
  <c r="Y786" i="3"/>
  <c r="Z786" i="3"/>
  <c r="AA786" i="3"/>
  <c r="AB786" i="3"/>
  <c r="AC786" i="3"/>
  <c r="AD786" i="3"/>
  <c r="AE786" i="3"/>
  <c r="AF786" i="3"/>
  <c r="AG786" i="3"/>
  <c r="AH786" i="3"/>
  <c r="AI786" i="3"/>
  <c r="AJ786" i="3"/>
  <c r="AK786" i="3"/>
  <c r="AL786" i="3"/>
  <c r="AM786" i="3"/>
  <c r="AN786" i="3"/>
  <c r="AO786" i="3"/>
  <c r="AP786" i="3"/>
  <c r="AQ786" i="3"/>
  <c r="AR786" i="3"/>
  <c r="AS786" i="3"/>
  <c r="AT786" i="3"/>
  <c r="AU786" i="3"/>
  <c r="AV786" i="3"/>
  <c r="AW786" i="3"/>
  <c r="AX786" i="3"/>
  <c r="AY786" i="3"/>
  <c r="AZ786" i="3"/>
  <c r="BA786" i="3"/>
  <c r="BB786" i="3"/>
  <c r="BC786" i="3"/>
  <c r="BD786" i="3"/>
  <c r="BE786" i="3"/>
  <c r="BF786" i="3"/>
  <c r="BG786" i="3"/>
  <c r="BH786" i="3"/>
  <c r="BI786" i="3"/>
  <c r="BJ786" i="3"/>
  <c r="BN786" i="3"/>
  <c r="M787" i="3"/>
  <c r="N787" i="3"/>
  <c r="O787" i="3"/>
  <c r="P787" i="3"/>
  <c r="Q787" i="3"/>
  <c r="R787" i="3"/>
  <c r="BL787" i="3" s="1"/>
  <c r="S787" i="3"/>
  <c r="T787" i="3"/>
  <c r="U787" i="3"/>
  <c r="V787" i="3"/>
  <c r="W787" i="3"/>
  <c r="X787" i="3"/>
  <c r="Y787" i="3"/>
  <c r="Z787" i="3"/>
  <c r="AA787" i="3"/>
  <c r="AB787" i="3"/>
  <c r="AC787" i="3"/>
  <c r="AD787" i="3"/>
  <c r="AE787" i="3"/>
  <c r="AF787" i="3"/>
  <c r="AG787" i="3"/>
  <c r="AH787" i="3"/>
  <c r="AI787" i="3"/>
  <c r="AJ787" i="3"/>
  <c r="AK787" i="3"/>
  <c r="AL787" i="3"/>
  <c r="AM787" i="3"/>
  <c r="AN787" i="3"/>
  <c r="AO787" i="3"/>
  <c r="AP787" i="3"/>
  <c r="AQ787" i="3"/>
  <c r="AR787" i="3"/>
  <c r="AS787" i="3"/>
  <c r="AT787" i="3"/>
  <c r="AU787" i="3"/>
  <c r="AV787" i="3"/>
  <c r="AW787" i="3"/>
  <c r="AX787" i="3"/>
  <c r="AY787" i="3"/>
  <c r="AZ787" i="3"/>
  <c r="BA787" i="3"/>
  <c r="BB787" i="3"/>
  <c r="BC787" i="3"/>
  <c r="BD787" i="3"/>
  <c r="BE787" i="3"/>
  <c r="BF787" i="3"/>
  <c r="BG787" i="3"/>
  <c r="BH787" i="3"/>
  <c r="BI787" i="3"/>
  <c r="BJ787" i="3"/>
  <c r="BN787" i="3"/>
  <c r="M788" i="3"/>
  <c r="N788" i="3"/>
  <c r="O788" i="3"/>
  <c r="P788" i="3"/>
  <c r="Q788" i="3"/>
  <c r="R788" i="3"/>
  <c r="BL788" i="3" s="1"/>
  <c r="S788" i="3"/>
  <c r="T788" i="3"/>
  <c r="U788" i="3"/>
  <c r="V788" i="3"/>
  <c r="W788" i="3"/>
  <c r="X788" i="3"/>
  <c r="Y788" i="3"/>
  <c r="Z788" i="3"/>
  <c r="AA788" i="3"/>
  <c r="AB788" i="3"/>
  <c r="AC788" i="3"/>
  <c r="AD788" i="3"/>
  <c r="AE788" i="3"/>
  <c r="AF788" i="3"/>
  <c r="AG788" i="3"/>
  <c r="AH788" i="3"/>
  <c r="AI788" i="3"/>
  <c r="AJ788" i="3"/>
  <c r="AK788" i="3"/>
  <c r="AL788" i="3"/>
  <c r="AM788" i="3"/>
  <c r="AN788" i="3"/>
  <c r="AO788" i="3"/>
  <c r="AP788" i="3"/>
  <c r="AQ788" i="3"/>
  <c r="AR788" i="3"/>
  <c r="AS788" i="3"/>
  <c r="AT788" i="3"/>
  <c r="AU788" i="3"/>
  <c r="AV788" i="3"/>
  <c r="AW788" i="3"/>
  <c r="AX788" i="3"/>
  <c r="AY788" i="3"/>
  <c r="AZ788" i="3"/>
  <c r="BA788" i="3"/>
  <c r="BB788" i="3"/>
  <c r="BC788" i="3"/>
  <c r="BD788" i="3"/>
  <c r="BE788" i="3"/>
  <c r="BF788" i="3"/>
  <c r="BG788" i="3"/>
  <c r="BH788" i="3"/>
  <c r="BI788" i="3"/>
  <c r="BJ788" i="3"/>
  <c r="BN788" i="3"/>
  <c r="M789" i="3"/>
  <c r="N789" i="3"/>
  <c r="O789" i="3"/>
  <c r="P789" i="3"/>
  <c r="Q789" i="3"/>
  <c r="R789" i="3"/>
  <c r="BL789" i="3" s="1"/>
  <c r="S789" i="3"/>
  <c r="T789" i="3"/>
  <c r="U789" i="3"/>
  <c r="V789" i="3"/>
  <c r="W789" i="3"/>
  <c r="X789" i="3"/>
  <c r="Y789" i="3"/>
  <c r="Z789" i="3"/>
  <c r="AA789" i="3"/>
  <c r="AB789" i="3"/>
  <c r="AC789" i="3"/>
  <c r="AD789" i="3"/>
  <c r="AE789" i="3"/>
  <c r="AF789" i="3"/>
  <c r="AG789" i="3"/>
  <c r="AH789" i="3"/>
  <c r="AI789" i="3"/>
  <c r="AJ789" i="3"/>
  <c r="AK789" i="3"/>
  <c r="AL789" i="3"/>
  <c r="AM789" i="3"/>
  <c r="AN789" i="3"/>
  <c r="AO789" i="3"/>
  <c r="AP789" i="3"/>
  <c r="AQ789" i="3"/>
  <c r="AR789" i="3"/>
  <c r="AS789" i="3"/>
  <c r="AT789" i="3"/>
  <c r="AU789" i="3"/>
  <c r="AV789" i="3"/>
  <c r="AW789" i="3"/>
  <c r="AX789" i="3"/>
  <c r="AY789" i="3"/>
  <c r="AZ789" i="3"/>
  <c r="BA789" i="3"/>
  <c r="BB789" i="3"/>
  <c r="BC789" i="3"/>
  <c r="BD789" i="3"/>
  <c r="BE789" i="3"/>
  <c r="BF789" i="3"/>
  <c r="BG789" i="3"/>
  <c r="BH789" i="3"/>
  <c r="BI789" i="3"/>
  <c r="BJ789" i="3"/>
  <c r="BN789" i="3"/>
  <c r="M790" i="3"/>
  <c r="N790" i="3"/>
  <c r="O790" i="3"/>
  <c r="P790" i="3"/>
  <c r="Q790" i="3"/>
  <c r="R790" i="3"/>
  <c r="BL790" i="3" s="1"/>
  <c r="S790" i="3"/>
  <c r="T790" i="3"/>
  <c r="U790" i="3"/>
  <c r="V790" i="3"/>
  <c r="W790" i="3"/>
  <c r="X790" i="3"/>
  <c r="Y790" i="3"/>
  <c r="Z790" i="3"/>
  <c r="AA790" i="3"/>
  <c r="AB790" i="3"/>
  <c r="AC790" i="3"/>
  <c r="AD790" i="3"/>
  <c r="AE790" i="3"/>
  <c r="AF790" i="3"/>
  <c r="AG790" i="3"/>
  <c r="AH790" i="3"/>
  <c r="AI790" i="3"/>
  <c r="AJ790" i="3"/>
  <c r="AK790" i="3"/>
  <c r="AL790" i="3"/>
  <c r="AM790" i="3"/>
  <c r="AN790" i="3"/>
  <c r="AO790" i="3"/>
  <c r="AP790" i="3"/>
  <c r="AQ790" i="3"/>
  <c r="AR790" i="3"/>
  <c r="AS790" i="3"/>
  <c r="AT790" i="3"/>
  <c r="AU790" i="3"/>
  <c r="AV790" i="3"/>
  <c r="AW790" i="3"/>
  <c r="AX790" i="3"/>
  <c r="AY790" i="3"/>
  <c r="AZ790" i="3"/>
  <c r="BA790" i="3"/>
  <c r="BB790" i="3"/>
  <c r="BC790" i="3"/>
  <c r="BD790" i="3"/>
  <c r="BE790" i="3"/>
  <c r="BF790" i="3"/>
  <c r="BG790" i="3"/>
  <c r="BH790" i="3"/>
  <c r="BI790" i="3"/>
  <c r="BJ790" i="3"/>
  <c r="BN790" i="3"/>
  <c r="M791" i="3"/>
  <c r="N791" i="3"/>
  <c r="BN791" i="3" s="1"/>
  <c r="O791" i="3"/>
  <c r="P791" i="3"/>
  <c r="Q791" i="3"/>
  <c r="R791" i="3"/>
  <c r="BL791" i="3" s="1"/>
  <c r="S791" i="3"/>
  <c r="T791" i="3"/>
  <c r="U791" i="3"/>
  <c r="V791" i="3"/>
  <c r="W791" i="3"/>
  <c r="X791" i="3"/>
  <c r="Y791" i="3"/>
  <c r="Z791" i="3"/>
  <c r="AA791" i="3"/>
  <c r="AB791" i="3"/>
  <c r="AC791" i="3"/>
  <c r="AD791" i="3"/>
  <c r="AE791" i="3"/>
  <c r="AF791" i="3"/>
  <c r="AG791" i="3"/>
  <c r="AH791" i="3"/>
  <c r="AI791" i="3"/>
  <c r="AJ791" i="3"/>
  <c r="AK791" i="3"/>
  <c r="AL791" i="3"/>
  <c r="AM791" i="3"/>
  <c r="AN791" i="3"/>
  <c r="AO791" i="3"/>
  <c r="AP791" i="3"/>
  <c r="AQ791" i="3"/>
  <c r="AR791" i="3"/>
  <c r="AS791" i="3"/>
  <c r="AT791" i="3"/>
  <c r="AU791" i="3"/>
  <c r="AV791" i="3"/>
  <c r="AW791" i="3"/>
  <c r="AX791" i="3"/>
  <c r="AY791" i="3"/>
  <c r="AZ791" i="3"/>
  <c r="BA791" i="3"/>
  <c r="BB791" i="3"/>
  <c r="BC791" i="3"/>
  <c r="BD791" i="3"/>
  <c r="BE791" i="3"/>
  <c r="BF791" i="3"/>
  <c r="BG791" i="3"/>
  <c r="BH791" i="3"/>
  <c r="BI791" i="3"/>
  <c r="BJ791" i="3"/>
  <c r="BM791" i="3"/>
  <c r="M792" i="3"/>
  <c r="BN792" i="3" s="1"/>
  <c r="N792" i="3"/>
  <c r="O792" i="3"/>
  <c r="BL792" i="3" s="1"/>
  <c r="P792" i="3"/>
  <c r="Q792" i="3"/>
  <c r="BJ792" i="3" s="1"/>
  <c r="R792" i="3"/>
  <c r="S792" i="3"/>
  <c r="T792" i="3"/>
  <c r="U792" i="3"/>
  <c r="V792" i="3"/>
  <c r="W792" i="3"/>
  <c r="X792" i="3"/>
  <c r="Y792" i="3"/>
  <c r="Z792" i="3"/>
  <c r="AA792" i="3"/>
  <c r="AB792" i="3"/>
  <c r="AC792" i="3"/>
  <c r="AD792" i="3"/>
  <c r="AE792" i="3"/>
  <c r="AF792" i="3"/>
  <c r="AG792" i="3"/>
  <c r="AH792" i="3"/>
  <c r="AI792" i="3"/>
  <c r="AJ792" i="3"/>
  <c r="AK792" i="3"/>
  <c r="AL792" i="3"/>
  <c r="AM792" i="3"/>
  <c r="AN792" i="3"/>
  <c r="AO792" i="3"/>
  <c r="AP792" i="3"/>
  <c r="AQ792" i="3"/>
  <c r="AR792" i="3"/>
  <c r="AS792" i="3"/>
  <c r="AT792" i="3"/>
  <c r="AU792" i="3"/>
  <c r="AV792" i="3"/>
  <c r="AW792" i="3"/>
  <c r="AX792" i="3"/>
  <c r="AY792" i="3"/>
  <c r="AZ792" i="3"/>
  <c r="BA792" i="3"/>
  <c r="BB792" i="3"/>
  <c r="BC792" i="3"/>
  <c r="BD792" i="3"/>
  <c r="BE792" i="3"/>
  <c r="BF792" i="3"/>
  <c r="BG792" i="3"/>
  <c r="BH792" i="3"/>
  <c r="BI792" i="3"/>
  <c r="BK792" i="3"/>
  <c r="BM792" i="3"/>
  <c r="M793" i="3"/>
  <c r="BN793" i="3" s="1"/>
  <c r="N793" i="3"/>
  <c r="O793" i="3"/>
  <c r="BL793" i="3" s="1"/>
  <c r="P793" i="3"/>
  <c r="Q793" i="3"/>
  <c r="BJ793" i="3" s="1"/>
  <c r="R793" i="3"/>
  <c r="S793" i="3"/>
  <c r="T793" i="3"/>
  <c r="U793" i="3"/>
  <c r="V793" i="3"/>
  <c r="W793" i="3"/>
  <c r="X793" i="3"/>
  <c r="Y793" i="3"/>
  <c r="Z793" i="3"/>
  <c r="AA793" i="3"/>
  <c r="AB793" i="3"/>
  <c r="AC793" i="3"/>
  <c r="AD793" i="3"/>
  <c r="AE793" i="3"/>
  <c r="AF793" i="3"/>
  <c r="AG793" i="3"/>
  <c r="AH793" i="3"/>
  <c r="AI793" i="3"/>
  <c r="AJ793" i="3"/>
  <c r="AK793" i="3"/>
  <c r="AL793" i="3"/>
  <c r="AM793" i="3"/>
  <c r="AN793" i="3"/>
  <c r="AO793" i="3"/>
  <c r="AP793" i="3"/>
  <c r="AQ793" i="3"/>
  <c r="AR793" i="3"/>
  <c r="AS793" i="3"/>
  <c r="AT793" i="3"/>
  <c r="AU793" i="3"/>
  <c r="AV793" i="3"/>
  <c r="AW793" i="3"/>
  <c r="AX793" i="3"/>
  <c r="AY793" i="3"/>
  <c r="AZ793" i="3"/>
  <c r="BA793" i="3"/>
  <c r="BB793" i="3"/>
  <c r="BC793" i="3"/>
  <c r="BD793" i="3"/>
  <c r="BE793" i="3"/>
  <c r="BF793" i="3"/>
  <c r="BG793" i="3"/>
  <c r="BH793" i="3"/>
  <c r="BI793" i="3"/>
  <c r="BK793" i="3"/>
  <c r="BM793" i="3"/>
  <c r="M794" i="3"/>
  <c r="BN794" i="3" s="1"/>
  <c r="N794" i="3"/>
  <c r="O794" i="3"/>
  <c r="BL794" i="3" s="1"/>
  <c r="P794" i="3"/>
  <c r="Q794" i="3"/>
  <c r="BJ794" i="3" s="1"/>
  <c r="R794" i="3"/>
  <c r="S794" i="3"/>
  <c r="T794" i="3"/>
  <c r="U794" i="3"/>
  <c r="V794" i="3"/>
  <c r="W794" i="3"/>
  <c r="X794" i="3"/>
  <c r="Y794" i="3"/>
  <c r="Z794" i="3"/>
  <c r="AA794" i="3"/>
  <c r="AB794" i="3"/>
  <c r="AC794" i="3"/>
  <c r="AD794" i="3"/>
  <c r="AE794" i="3"/>
  <c r="AF794" i="3"/>
  <c r="AG794" i="3"/>
  <c r="AH794" i="3"/>
  <c r="AI794" i="3"/>
  <c r="AJ794" i="3"/>
  <c r="AK794" i="3"/>
  <c r="AL794" i="3"/>
  <c r="AM794" i="3"/>
  <c r="AN794" i="3"/>
  <c r="AO794" i="3"/>
  <c r="AP794" i="3"/>
  <c r="AQ794" i="3"/>
  <c r="AR794" i="3"/>
  <c r="AS794" i="3"/>
  <c r="AT794" i="3"/>
  <c r="AU794" i="3"/>
  <c r="BM794" i="3" s="1"/>
  <c r="AV794" i="3"/>
  <c r="AW794" i="3"/>
  <c r="AX794" i="3"/>
  <c r="AY794" i="3"/>
  <c r="AZ794" i="3"/>
  <c r="BA794" i="3"/>
  <c r="BB794" i="3"/>
  <c r="BC794" i="3"/>
  <c r="BD794" i="3"/>
  <c r="BE794" i="3"/>
  <c r="BF794" i="3"/>
  <c r="BG794" i="3"/>
  <c r="BH794" i="3"/>
  <c r="BI794" i="3"/>
  <c r="BK794" i="3"/>
  <c r="M795" i="3"/>
  <c r="BN795" i="3" s="1"/>
  <c r="N795" i="3"/>
  <c r="O795" i="3"/>
  <c r="BL795" i="3" s="1"/>
  <c r="P795" i="3"/>
  <c r="Q795" i="3"/>
  <c r="BJ795" i="3" s="1"/>
  <c r="R795" i="3"/>
  <c r="S795" i="3"/>
  <c r="T795" i="3"/>
  <c r="U795" i="3"/>
  <c r="V795" i="3"/>
  <c r="W795" i="3"/>
  <c r="X795" i="3"/>
  <c r="Y795" i="3"/>
  <c r="Z795" i="3"/>
  <c r="AA795" i="3"/>
  <c r="AB795" i="3"/>
  <c r="AC795" i="3"/>
  <c r="AD795" i="3"/>
  <c r="AE795" i="3"/>
  <c r="AF795" i="3"/>
  <c r="AG795" i="3"/>
  <c r="AH795" i="3"/>
  <c r="AI795" i="3"/>
  <c r="AJ795" i="3"/>
  <c r="AK795" i="3"/>
  <c r="AL795" i="3"/>
  <c r="AM795" i="3"/>
  <c r="AN795" i="3"/>
  <c r="AO795" i="3"/>
  <c r="AP795" i="3"/>
  <c r="AQ795" i="3"/>
  <c r="AR795" i="3"/>
  <c r="AS795" i="3"/>
  <c r="AT795" i="3"/>
  <c r="AU795" i="3"/>
  <c r="AV795" i="3"/>
  <c r="AW795" i="3"/>
  <c r="AX795" i="3"/>
  <c r="AY795" i="3"/>
  <c r="AZ795" i="3"/>
  <c r="BA795" i="3"/>
  <c r="BB795" i="3"/>
  <c r="BC795" i="3"/>
  <c r="BD795" i="3"/>
  <c r="BE795" i="3"/>
  <c r="BF795" i="3"/>
  <c r="BG795" i="3"/>
  <c r="BH795" i="3"/>
  <c r="BI795" i="3"/>
  <c r="BK795" i="3"/>
  <c r="BM795" i="3"/>
  <c r="M796" i="3"/>
  <c r="BN796" i="3" s="1"/>
  <c r="N796" i="3"/>
  <c r="O796" i="3"/>
  <c r="BL796" i="3" s="1"/>
  <c r="P796" i="3"/>
  <c r="Q796" i="3"/>
  <c r="BJ796" i="3" s="1"/>
  <c r="R796" i="3"/>
  <c r="S796" i="3"/>
  <c r="T796" i="3"/>
  <c r="U796" i="3"/>
  <c r="V796" i="3"/>
  <c r="W796" i="3"/>
  <c r="X796" i="3"/>
  <c r="Y796" i="3"/>
  <c r="Z796" i="3"/>
  <c r="AA796" i="3"/>
  <c r="AB796" i="3"/>
  <c r="AC796" i="3"/>
  <c r="AD796" i="3"/>
  <c r="AE796" i="3"/>
  <c r="AF796" i="3"/>
  <c r="AG796" i="3"/>
  <c r="AH796" i="3"/>
  <c r="AI796" i="3"/>
  <c r="AJ796" i="3"/>
  <c r="AK796" i="3"/>
  <c r="AL796" i="3"/>
  <c r="AM796" i="3"/>
  <c r="AN796" i="3"/>
  <c r="AO796" i="3"/>
  <c r="AP796" i="3"/>
  <c r="AQ796" i="3"/>
  <c r="AR796" i="3"/>
  <c r="AS796" i="3"/>
  <c r="AT796" i="3"/>
  <c r="AU796" i="3"/>
  <c r="AV796" i="3"/>
  <c r="AW796" i="3"/>
  <c r="AX796" i="3"/>
  <c r="AY796" i="3"/>
  <c r="AZ796" i="3"/>
  <c r="BA796" i="3"/>
  <c r="BB796" i="3"/>
  <c r="BC796" i="3"/>
  <c r="BD796" i="3"/>
  <c r="BE796" i="3"/>
  <c r="BF796" i="3"/>
  <c r="BG796" i="3"/>
  <c r="BH796" i="3"/>
  <c r="BI796" i="3"/>
  <c r="BK796" i="3"/>
  <c r="BM796" i="3"/>
  <c r="M797" i="3"/>
  <c r="BN797" i="3" s="1"/>
  <c r="N797" i="3"/>
  <c r="O797" i="3"/>
  <c r="BL797" i="3" s="1"/>
  <c r="P797" i="3"/>
  <c r="Q797" i="3"/>
  <c r="BJ797" i="3" s="1"/>
  <c r="R797" i="3"/>
  <c r="S797" i="3"/>
  <c r="T797" i="3"/>
  <c r="U797" i="3"/>
  <c r="V797" i="3"/>
  <c r="W797" i="3"/>
  <c r="X797" i="3"/>
  <c r="Y797" i="3"/>
  <c r="Z797" i="3"/>
  <c r="AA797" i="3"/>
  <c r="AB797" i="3"/>
  <c r="AC797" i="3"/>
  <c r="AD797" i="3"/>
  <c r="AE797" i="3"/>
  <c r="AF797" i="3"/>
  <c r="AG797" i="3"/>
  <c r="AH797" i="3"/>
  <c r="AI797" i="3"/>
  <c r="AJ797" i="3"/>
  <c r="AK797" i="3"/>
  <c r="AL797" i="3"/>
  <c r="AM797" i="3"/>
  <c r="AN797" i="3"/>
  <c r="AO797" i="3"/>
  <c r="AP797" i="3"/>
  <c r="AQ797" i="3"/>
  <c r="AR797" i="3"/>
  <c r="AS797" i="3"/>
  <c r="AT797" i="3"/>
  <c r="AU797" i="3"/>
  <c r="AV797" i="3"/>
  <c r="AW797" i="3"/>
  <c r="AX797" i="3"/>
  <c r="AY797" i="3"/>
  <c r="AZ797" i="3"/>
  <c r="BA797" i="3"/>
  <c r="BB797" i="3"/>
  <c r="BC797" i="3"/>
  <c r="BD797" i="3"/>
  <c r="BE797" i="3"/>
  <c r="BF797" i="3"/>
  <c r="BG797" i="3"/>
  <c r="BH797" i="3"/>
  <c r="BI797" i="3"/>
  <c r="BK797" i="3"/>
  <c r="BM797" i="3"/>
  <c r="M798" i="3"/>
  <c r="BN798" i="3" s="1"/>
  <c r="N798" i="3"/>
  <c r="O798" i="3"/>
  <c r="BL798" i="3" s="1"/>
  <c r="P798" i="3"/>
  <c r="Q798" i="3"/>
  <c r="BJ798" i="3" s="1"/>
  <c r="R798" i="3"/>
  <c r="S798" i="3"/>
  <c r="T798" i="3"/>
  <c r="U798" i="3"/>
  <c r="V798" i="3"/>
  <c r="W798" i="3"/>
  <c r="X798" i="3"/>
  <c r="Y798" i="3"/>
  <c r="Z798" i="3"/>
  <c r="AA798" i="3"/>
  <c r="AB798" i="3"/>
  <c r="AC798" i="3"/>
  <c r="AD798" i="3"/>
  <c r="AE798" i="3"/>
  <c r="AF798" i="3"/>
  <c r="AG798" i="3"/>
  <c r="AH798" i="3"/>
  <c r="AI798" i="3"/>
  <c r="AJ798" i="3"/>
  <c r="AK798" i="3"/>
  <c r="AL798" i="3"/>
  <c r="AM798" i="3"/>
  <c r="AN798" i="3"/>
  <c r="AO798" i="3"/>
  <c r="AP798" i="3"/>
  <c r="AQ798" i="3"/>
  <c r="AR798" i="3"/>
  <c r="AS798" i="3"/>
  <c r="AT798" i="3"/>
  <c r="AU798" i="3"/>
  <c r="AV798" i="3"/>
  <c r="AW798" i="3"/>
  <c r="AX798" i="3"/>
  <c r="AY798" i="3"/>
  <c r="AZ798" i="3"/>
  <c r="BA798" i="3"/>
  <c r="BB798" i="3"/>
  <c r="BC798" i="3"/>
  <c r="BD798" i="3"/>
  <c r="BE798" i="3"/>
  <c r="BF798" i="3"/>
  <c r="BG798" i="3"/>
  <c r="BH798" i="3"/>
  <c r="BI798" i="3"/>
  <c r="BK798" i="3"/>
  <c r="BM798" i="3"/>
  <c r="M799" i="3"/>
  <c r="BN799" i="3" s="1"/>
  <c r="N799" i="3"/>
  <c r="O799" i="3"/>
  <c r="BL799" i="3" s="1"/>
  <c r="P799" i="3"/>
  <c r="Q799" i="3"/>
  <c r="BJ799" i="3" s="1"/>
  <c r="R799" i="3"/>
  <c r="S799" i="3"/>
  <c r="T799" i="3"/>
  <c r="U799" i="3"/>
  <c r="V799" i="3"/>
  <c r="W799" i="3"/>
  <c r="X799" i="3"/>
  <c r="Y799" i="3"/>
  <c r="Z799" i="3"/>
  <c r="AA799" i="3"/>
  <c r="AB799" i="3"/>
  <c r="AC799" i="3"/>
  <c r="AD799" i="3"/>
  <c r="AE799" i="3"/>
  <c r="AF799" i="3"/>
  <c r="AG799" i="3"/>
  <c r="AH799" i="3"/>
  <c r="AI799" i="3"/>
  <c r="AJ799" i="3"/>
  <c r="AK799" i="3"/>
  <c r="AL799" i="3"/>
  <c r="AM799" i="3"/>
  <c r="AN799" i="3"/>
  <c r="AO799" i="3"/>
  <c r="AP799" i="3"/>
  <c r="AQ799" i="3"/>
  <c r="AR799" i="3"/>
  <c r="AS799" i="3"/>
  <c r="AT799" i="3"/>
  <c r="AU799" i="3"/>
  <c r="AV799" i="3"/>
  <c r="AW799" i="3"/>
  <c r="AX799" i="3"/>
  <c r="AY799" i="3"/>
  <c r="AZ799" i="3"/>
  <c r="BA799" i="3"/>
  <c r="BB799" i="3"/>
  <c r="BC799" i="3"/>
  <c r="BD799" i="3"/>
  <c r="BE799" i="3"/>
  <c r="BF799" i="3"/>
  <c r="BG799" i="3"/>
  <c r="BH799" i="3"/>
  <c r="BI799" i="3"/>
  <c r="BK799" i="3"/>
  <c r="BM799" i="3"/>
  <c r="M800" i="3"/>
  <c r="BN800" i="3" s="1"/>
  <c r="N800" i="3"/>
  <c r="O800" i="3"/>
  <c r="BL800" i="3" s="1"/>
  <c r="P800" i="3"/>
  <c r="Q800" i="3"/>
  <c r="BJ800" i="3" s="1"/>
  <c r="R800" i="3"/>
  <c r="S800" i="3"/>
  <c r="T800" i="3"/>
  <c r="U800" i="3"/>
  <c r="V800" i="3"/>
  <c r="W800" i="3"/>
  <c r="X800" i="3"/>
  <c r="Y800" i="3"/>
  <c r="Z800" i="3"/>
  <c r="AA800" i="3"/>
  <c r="AB800" i="3"/>
  <c r="AC800" i="3"/>
  <c r="AD800" i="3"/>
  <c r="AE800" i="3"/>
  <c r="AF800" i="3"/>
  <c r="AG800" i="3"/>
  <c r="AH800" i="3"/>
  <c r="AI800" i="3"/>
  <c r="AJ800" i="3"/>
  <c r="AK800" i="3"/>
  <c r="AL800" i="3"/>
  <c r="AM800" i="3"/>
  <c r="AN800" i="3"/>
  <c r="AO800" i="3"/>
  <c r="AP800" i="3"/>
  <c r="AQ800" i="3"/>
  <c r="AR800" i="3"/>
  <c r="AS800" i="3"/>
  <c r="AT800" i="3"/>
  <c r="AU800" i="3"/>
  <c r="AV800" i="3"/>
  <c r="AW800" i="3"/>
  <c r="AX800" i="3"/>
  <c r="AY800" i="3"/>
  <c r="AZ800" i="3"/>
  <c r="BA800" i="3"/>
  <c r="BB800" i="3"/>
  <c r="BC800" i="3"/>
  <c r="BD800" i="3"/>
  <c r="BE800" i="3"/>
  <c r="BF800" i="3"/>
  <c r="BG800" i="3"/>
  <c r="BH800" i="3"/>
  <c r="BI800" i="3"/>
  <c r="BK800" i="3"/>
  <c r="BM800" i="3"/>
  <c r="M801" i="3"/>
  <c r="BN801" i="3" s="1"/>
  <c r="N801" i="3"/>
  <c r="O801" i="3"/>
  <c r="BL801" i="3" s="1"/>
  <c r="P801" i="3"/>
  <c r="Q801" i="3"/>
  <c r="BJ801" i="3" s="1"/>
  <c r="R801" i="3"/>
  <c r="S801" i="3"/>
  <c r="T801" i="3"/>
  <c r="U801" i="3"/>
  <c r="V801" i="3"/>
  <c r="W801" i="3"/>
  <c r="X801" i="3"/>
  <c r="Y801" i="3"/>
  <c r="Z801" i="3"/>
  <c r="AA801" i="3"/>
  <c r="AB801" i="3"/>
  <c r="AC801" i="3"/>
  <c r="AD801" i="3"/>
  <c r="AE801" i="3"/>
  <c r="AF801" i="3"/>
  <c r="AG801" i="3"/>
  <c r="AH801" i="3"/>
  <c r="AI801" i="3"/>
  <c r="AJ801" i="3"/>
  <c r="AK801" i="3"/>
  <c r="AL801" i="3"/>
  <c r="AM801" i="3"/>
  <c r="AN801" i="3"/>
  <c r="AO801" i="3"/>
  <c r="AP801" i="3"/>
  <c r="AQ801" i="3"/>
  <c r="AR801" i="3"/>
  <c r="AS801" i="3"/>
  <c r="AT801" i="3"/>
  <c r="AU801" i="3"/>
  <c r="AV801" i="3"/>
  <c r="AW801" i="3"/>
  <c r="AX801" i="3"/>
  <c r="AY801" i="3"/>
  <c r="AZ801" i="3"/>
  <c r="BA801" i="3"/>
  <c r="BB801" i="3"/>
  <c r="BC801" i="3"/>
  <c r="BD801" i="3"/>
  <c r="BE801" i="3"/>
  <c r="BF801" i="3"/>
  <c r="BG801" i="3"/>
  <c r="BH801" i="3"/>
  <c r="BI801" i="3"/>
  <c r="BK801" i="3"/>
  <c r="BM801" i="3"/>
  <c r="M802" i="3"/>
  <c r="BN802" i="3" s="1"/>
  <c r="N802" i="3"/>
  <c r="O802" i="3"/>
  <c r="BL802" i="3" s="1"/>
  <c r="P802" i="3"/>
  <c r="Q802" i="3"/>
  <c r="BJ802" i="3" s="1"/>
  <c r="R802" i="3"/>
  <c r="S802" i="3"/>
  <c r="T802" i="3"/>
  <c r="U802" i="3"/>
  <c r="V802" i="3"/>
  <c r="W802" i="3"/>
  <c r="X802" i="3"/>
  <c r="Y802" i="3"/>
  <c r="Z802" i="3"/>
  <c r="AA802" i="3"/>
  <c r="AB802" i="3"/>
  <c r="AC802" i="3"/>
  <c r="AD802" i="3"/>
  <c r="AE802" i="3"/>
  <c r="AF802" i="3"/>
  <c r="AG802" i="3"/>
  <c r="AH802" i="3"/>
  <c r="AI802" i="3"/>
  <c r="AJ802" i="3"/>
  <c r="AK802" i="3"/>
  <c r="AL802" i="3"/>
  <c r="AM802" i="3"/>
  <c r="AN802" i="3"/>
  <c r="AO802" i="3"/>
  <c r="AP802" i="3"/>
  <c r="AQ802" i="3"/>
  <c r="AR802" i="3"/>
  <c r="AS802" i="3"/>
  <c r="AT802" i="3"/>
  <c r="AU802" i="3"/>
  <c r="AV802" i="3"/>
  <c r="AW802" i="3"/>
  <c r="AX802" i="3"/>
  <c r="AY802" i="3"/>
  <c r="AZ802" i="3"/>
  <c r="BA802" i="3"/>
  <c r="BB802" i="3"/>
  <c r="BC802" i="3"/>
  <c r="BD802" i="3"/>
  <c r="BE802" i="3"/>
  <c r="BF802" i="3"/>
  <c r="BG802" i="3"/>
  <c r="BH802" i="3"/>
  <c r="BI802" i="3"/>
  <c r="BK802" i="3"/>
  <c r="BM802" i="3"/>
  <c r="M803" i="3"/>
  <c r="BN803" i="3" s="1"/>
  <c r="N803" i="3"/>
  <c r="O803" i="3"/>
  <c r="BL803" i="3" s="1"/>
  <c r="P803" i="3"/>
  <c r="Q803" i="3"/>
  <c r="BJ803" i="3" s="1"/>
  <c r="R803" i="3"/>
  <c r="S803" i="3"/>
  <c r="T803" i="3"/>
  <c r="U803" i="3"/>
  <c r="V803" i="3"/>
  <c r="W803" i="3"/>
  <c r="X803" i="3"/>
  <c r="Y803" i="3"/>
  <c r="Z803" i="3"/>
  <c r="AA803" i="3"/>
  <c r="AB803" i="3"/>
  <c r="AC803" i="3"/>
  <c r="AD803" i="3"/>
  <c r="AE803" i="3"/>
  <c r="AF803" i="3"/>
  <c r="AG803" i="3"/>
  <c r="AH803" i="3"/>
  <c r="AI803" i="3"/>
  <c r="AJ803" i="3"/>
  <c r="AK803" i="3"/>
  <c r="AL803" i="3"/>
  <c r="AM803" i="3"/>
  <c r="AN803" i="3"/>
  <c r="AO803" i="3"/>
  <c r="AP803" i="3"/>
  <c r="AQ803" i="3"/>
  <c r="AR803" i="3"/>
  <c r="AS803" i="3"/>
  <c r="AT803" i="3"/>
  <c r="AU803" i="3"/>
  <c r="AV803" i="3"/>
  <c r="AW803" i="3"/>
  <c r="AX803" i="3"/>
  <c r="AY803" i="3"/>
  <c r="AZ803" i="3"/>
  <c r="BA803" i="3"/>
  <c r="BB803" i="3"/>
  <c r="BC803" i="3"/>
  <c r="BD803" i="3"/>
  <c r="BE803" i="3"/>
  <c r="BF803" i="3"/>
  <c r="BG803" i="3"/>
  <c r="BH803" i="3"/>
  <c r="BI803" i="3"/>
  <c r="BK803" i="3"/>
  <c r="BM803" i="3"/>
  <c r="E749" i="3"/>
  <c r="F749" i="3"/>
  <c r="G749" i="3"/>
  <c r="H749" i="3"/>
  <c r="I749" i="3"/>
  <c r="J749" i="3"/>
  <c r="K749" i="3"/>
  <c r="L749" i="3"/>
  <c r="E750" i="3"/>
  <c r="F750" i="3"/>
  <c r="G750" i="3"/>
  <c r="H750" i="3"/>
  <c r="I750" i="3"/>
  <c r="J750" i="3"/>
  <c r="K750" i="3"/>
  <c r="L750" i="3"/>
  <c r="E751" i="3"/>
  <c r="F751" i="3"/>
  <c r="G751" i="3"/>
  <c r="H751" i="3"/>
  <c r="I751" i="3"/>
  <c r="L751" i="3" s="1"/>
  <c r="J751" i="3"/>
  <c r="K751" i="3"/>
  <c r="E752" i="3"/>
  <c r="F752" i="3"/>
  <c r="G752" i="3"/>
  <c r="H752" i="3"/>
  <c r="I752" i="3"/>
  <c r="L752" i="3" s="1"/>
  <c r="J752" i="3"/>
  <c r="K752" i="3"/>
  <c r="E753" i="3"/>
  <c r="F753" i="3"/>
  <c r="G753" i="3"/>
  <c r="H753" i="3"/>
  <c r="I753" i="3"/>
  <c r="L753" i="3" s="1"/>
  <c r="J753" i="3"/>
  <c r="K753" i="3"/>
  <c r="E754" i="3"/>
  <c r="F754" i="3"/>
  <c r="G754" i="3"/>
  <c r="H754" i="3"/>
  <c r="I754" i="3"/>
  <c r="L754" i="3" s="1"/>
  <c r="J754" i="3"/>
  <c r="K754" i="3"/>
  <c r="E755" i="3"/>
  <c r="F755" i="3"/>
  <c r="G755" i="3"/>
  <c r="H755" i="3"/>
  <c r="I755" i="3"/>
  <c r="L755" i="3" s="1"/>
  <c r="J755" i="3"/>
  <c r="K755" i="3"/>
  <c r="E756" i="3"/>
  <c r="F756" i="3"/>
  <c r="G756" i="3"/>
  <c r="H756" i="3"/>
  <c r="I756" i="3"/>
  <c r="L756" i="3" s="1"/>
  <c r="J756" i="3"/>
  <c r="K756" i="3"/>
  <c r="E757" i="3"/>
  <c r="F757" i="3"/>
  <c r="G757" i="3"/>
  <c r="H757" i="3"/>
  <c r="I757" i="3"/>
  <c r="L757" i="3" s="1"/>
  <c r="J757" i="3"/>
  <c r="K757" i="3"/>
  <c r="E758" i="3"/>
  <c r="F758" i="3"/>
  <c r="G758" i="3"/>
  <c r="H758" i="3"/>
  <c r="I758" i="3"/>
  <c r="L758" i="3" s="1"/>
  <c r="J758" i="3"/>
  <c r="K758" i="3"/>
  <c r="E759" i="3"/>
  <c r="F759" i="3"/>
  <c r="G759" i="3"/>
  <c r="H759" i="3"/>
  <c r="I759" i="3"/>
  <c r="J759" i="3"/>
  <c r="K759" i="3"/>
  <c r="L759" i="3"/>
  <c r="E760" i="3"/>
  <c r="F760" i="3"/>
  <c r="G760" i="3"/>
  <c r="H760" i="3"/>
  <c r="I760" i="3"/>
  <c r="L760" i="3" s="1"/>
  <c r="J760" i="3"/>
  <c r="K760" i="3"/>
  <c r="E761" i="3"/>
  <c r="F761" i="3"/>
  <c r="G761" i="3"/>
  <c r="H761" i="3"/>
  <c r="I761" i="3"/>
  <c r="L761" i="3" s="1"/>
  <c r="J761" i="3"/>
  <c r="K761" i="3"/>
  <c r="E762" i="3"/>
  <c r="F762" i="3"/>
  <c r="G762" i="3"/>
  <c r="H762" i="3"/>
  <c r="I762" i="3"/>
  <c r="L762" i="3" s="1"/>
  <c r="J762" i="3"/>
  <c r="K762" i="3"/>
  <c r="E763" i="3"/>
  <c r="F763" i="3"/>
  <c r="G763" i="3"/>
  <c r="H763" i="3"/>
  <c r="I763" i="3"/>
  <c r="L763" i="3" s="1"/>
  <c r="J763" i="3"/>
  <c r="K763" i="3"/>
  <c r="E764" i="3"/>
  <c r="F764" i="3"/>
  <c r="G764" i="3"/>
  <c r="H764" i="3"/>
  <c r="I764" i="3"/>
  <c r="L764" i="3" s="1"/>
  <c r="J764" i="3"/>
  <c r="K764" i="3"/>
  <c r="E765" i="3"/>
  <c r="F765" i="3"/>
  <c r="G765" i="3"/>
  <c r="H765" i="3"/>
  <c r="I765" i="3"/>
  <c r="L765" i="3" s="1"/>
  <c r="J765" i="3"/>
  <c r="K765" i="3"/>
  <c r="E766" i="3"/>
  <c r="F766" i="3"/>
  <c r="G766" i="3"/>
  <c r="H766" i="3"/>
  <c r="I766" i="3"/>
  <c r="L766" i="3" s="1"/>
  <c r="J766" i="3"/>
  <c r="K766" i="3"/>
  <c r="E767" i="3"/>
  <c r="F767" i="3"/>
  <c r="G767" i="3"/>
  <c r="H767" i="3"/>
  <c r="I767" i="3"/>
  <c r="L767" i="3" s="1"/>
  <c r="J767" i="3"/>
  <c r="K767" i="3"/>
  <c r="E768" i="3"/>
  <c r="F768" i="3"/>
  <c r="G768" i="3"/>
  <c r="H768" i="3"/>
  <c r="I768" i="3"/>
  <c r="L768" i="3" s="1"/>
  <c r="J768" i="3"/>
  <c r="K768" i="3"/>
  <c r="E769" i="3"/>
  <c r="F769" i="3"/>
  <c r="G769" i="3"/>
  <c r="H769" i="3"/>
  <c r="I769" i="3"/>
  <c r="L769" i="3" s="1"/>
  <c r="J769" i="3"/>
  <c r="K769" i="3"/>
  <c r="E770" i="3"/>
  <c r="F770" i="3"/>
  <c r="G770" i="3"/>
  <c r="H770" i="3"/>
  <c r="I770" i="3"/>
  <c r="L770" i="3" s="1"/>
  <c r="J770" i="3"/>
  <c r="K770" i="3"/>
  <c r="E771" i="3"/>
  <c r="F771" i="3"/>
  <c r="G771" i="3"/>
  <c r="H771" i="3"/>
  <c r="I771" i="3"/>
  <c r="L771" i="3" s="1"/>
  <c r="J771" i="3"/>
  <c r="K771" i="3"/>
  <c r="E772" i="3"/>
  <c r="F772" i="3"/>
  <c r="G772" i="3"/>
  <c r="H772" i="3"/>
  <c r="I772" i="3"/>
  <c r="L772" i="3" s="1"/>
  <c r="J772" i="3"/>
  <c r="K772" i="3"/>
  <c r="E773" i="3"/>
  <c r="F773" i="3"/>
  <c r="G773" i="3"/>
  <c r="H773" i="3"/>
  <c r="I773" i="3"/>
  <c r="L773" i="3" s="1"/>
  <c r="J773" i="3"/>
  <c r="K773" i="3"/>
  <c r="E774" i="3"/>
  <c r="F774" i="3"/>
  <c r="G774" i="3"/>
  <c r="H774" i="3"/>
  <c r="I774" i="3"/>
  <c r="L774" i="3" s="1"/>
  <c r="J774" i="3"/>
  <c r="K774" i="3"/>
  <c r="E775" i="3"/>
  <c r="F775" i="3"/>
  <c r="G775" i="3"/>
  <c r="H775" i="3"/>
  <c r="I775" i="3"/>
  <c r="L775" i="3" s="1"/>
  <c r="J775" i="3"/>
  <c r="K775" i="3"/>
  <c r="E776" i="3"/>
  <c r="F776" i="3"/>
  <c r="G776" i="3"/>
  <c r="H776" i="3"/>
  <c r="I776" i="3"/>
  <c r="L776" i="3" s="1"/>
  <c r="J776" i="3"/>
  <c r="K776" i="3"/>
  <c r="E777" i="3"/>
  <c r="F777" i="3"/>
  <c r="G777" i="3"/>
  <c r="H777" i="3"/>
  <c r="I777" i="3"/>
  <c r="L777" i="3" s="1"/>
  <c r="J777" i="3"/>
  <c r="K777" i="3"/>
  <c r="E778" i="3"/>
  <c r="F778" i="3"/>
  <c r="G778" i="3"/>
  <c r="H778" i="3"/>
  <c r="I778" i="3"/>
  <c r="L778" i="3" s="1"/>
  <c r="J778" i="3"/>
  <c r="K778" i="3"/>
  <c r="E779" i="3"/>
  <c r="F779" i="3"/>
  <c r="G779" i="3"/>
  <c r="H779" i="3"/>
  <c r="I779" i="3"/>
  <c r="L779" i="3" s="1"/>
  <c r="J779" i="3"/>
  <c r="K779" i="3"/>
  <c r="E780" i="3"/>
  <c r="F780" i="3"/>
  <c r="G780" i="3"/>
  <c r="H780" i="3"/>
  <c r="I780" i="3"/>
  <c r="L780" i="3" s="1"/>
  <c r="J780" i="3"/>
  <c r="K780" i="3"/>
  <c r="E781" i="3"/>
  <c r="F781" i="3"/>
  <c r="G781" i="3"/>
  <c r="H781" i="3"/>
  <c r="I781" i="3"/>
  <c r="L781" i="3" s="1"/>
  <c r="J781" i="3"/>
  <c r="K781" i="3"/>
  <c r="E782" i="3"/>
  <c r="F782" i="3"/>
  <c r="G782" i="3"/>
  <c r="H782" i="3"/>
  <c r="I782" i="3"/>
  <c r="L782" i="3" s="1"/>
  <c r="J782" i="3"/>
  <c r="K782" i="3"/>
  <c r="E783" i="3"/>
  <c r="F783" i="3"/>
  <c r="G783" i="3"/>
  <c r="H783" i="3"/>
  <c r="I783" i="3"/>
  <c r="L783" i="3" s="1"/>
  <c r="J783" i="3"/>
  <c r="K783" i="3"/>
  <c r="E784" i="3"/>
  <c r="F784" i="3"/>
  <c r="G784" i="3"/>
  <c r="H784" i="3"/>
  <c r="I784" i="3"/>
  <c r="L784" i="3" s="1"/>
  <c r="J784" i="3"/>
  <c r="K784" i="3"/>
  <c r="E785" i="3"/>
  <c r="F785" i="3"/>
  <c r="G785" i="3"/>
  <c r="H785" i="3"/>
  <c r="I785" i="3"/>
  <c r="L785" i="3" s="1"/>
  <c r="J785" i="3"/>
  <c r="K785" i="3"/>
  <c r="E786" i="3"/>
  <c r="F786" i="3"/>
  <c r="G786" i="3"/>
  <c r="H786" i="3"/>
  <c r="I786" i="3"/>
  <c r="L786" i="3" s="1"/>
  <c r="J786" i="3"/>
  <c r="K786" i="3"/>
  <c r="E787" i="3"/>
  <c r="F787" i="3"/>
  <c r="G787" i="3"/>
  <c r="H787" i="3"/>
  <c r="I787" i="3"/>
  <c r="L787" i="3" s="1"/>
  <c r="J787" i="3"/>
  <c r="K787" i="3"/>
  <c r="E788" i="3"/>
  <c r="F788" i="3"/>
  <c r="G788" i="3"/>
  <c r="H788" i="3"/>
  <c r="I788" i="3"/>
  <c r="L788" i="3" s="1"/>
  <c r="J788" i="3"/>
  <c r="K788" i="3"/>
  <c r="E789" i="3"/>
  <c r="F789" i="3"/>
  <c r="G789" i="3"/>
  <c r="H789" i="3"/>
  <c r="I789" i="3"/>
  <c r="L789" i="3" s="1"/>
  <c r="J789" i="3"/>
  <c r="K789" i="3"/>
  <c r="E790" i="3"/>
  <c r="F790" i="3"/>
  <c r="G790" i="3"/>
  <c r="H790" i="3"/>
  <c r="I790" i="3"/>
  <c r="L790" i="3" s="1"/>
  <c r="J790" i="3"/>
  <c r="K790" i="3"/>
  <c r="E791" i="3"/>
  <c r="F791" i="3"/>
  <c r="G791" i="3"/>
  <c r="H791" i="3"/>
  <c r="I791" i="3"/>
  <c r="L791" i="3" s="1"/>
  <c r="J791" i="3"/>
  <c r="K791" i="3"/>
  <c r="E792" i="3"/>
  <c r="F792" i="3"/>
  <c r="G792" i="3"/>
  <c r="H792" i="3"/>
  <c r="I792" i="3"/>
  <c r="L792" i="3" s="1"/>
  <c r="J792" i="3"/>
  <c r="K792" i="3"/>
  <c r="E793" i="3"/>
  <c r="F793" i="3"/>
  <c r="G793" i="3"/>
  <c r="H793" i="3"/>
  <c r="I793" i="3"/>
  <c r="L793" i="3" s="1"/>
  <c r="J793" i="3"/>
  <c r="K793" i="3"/>
  <c r="E794" i="3"/>
  <c r="F794" i="3"/>
  <c r="G794" i="3"/>
  <c r="H794" i="3"/>
  <c r="I794" i="3"/>
  <c r="L794" i="3" s="1"/>
  <c r="J794" i="3"/>
  <c r="K794" i="3"/>
  <c r="E795" i="3"/>
  <c r="F795" i="3"/>
  <c r="G795" i="3"/>
  <c r="H795" i="3"/>
  <c r="I795" i="3"/>
  <c r="L795" i="3" s="1"/>
  <c r="J795" i="3"/>
  <c r="K795" i="3"/>
  <c r="E796" i="3"/>
  <c r="F796" i="3"/>
  <c r="G796" i="3"/>
  <c r="H796" i="3"/>
  <c r="I796" i="3"/>
  <c r="J796" i="3"/>
  <c r="K796" i="3"/>
  <c r="L796" i="3"/>
  <c r="E797" i="3"/>
  <c r="F797" i="3"/>
  <c r="G797" i="3"/>
  <c r="H797" i="3"/>
  <c r="I797" i="3"/>
  <c r="J797" i="3"/>
  <c r="K797" i="3"/>
  <c r="L797" i="3"/>
  <c r="E798" i="3"/>
  <c r="F798" i="3"/>
  <c r="G798" i="3"/>
  <c r="H798" i="3"/>
  <c r="I798" i="3"/>
  <c r="L798" i="3" s="1"/>
  <c r="J798" i="3"/>
  <c r="K798" i="3"/>
  <c r="E799" i="3"/>
  <c r="F799" i="3"/>
  <c r="G799" i="3"/>
  <c r="H799" i="3"/>
  <c r="I799" i="3"/>
  <c r="L799" i="3" s="1"/>
  <c r="J799" i="3"/>
  <c r="K799" i="3"/>
  <c r="E800" i="3"/>
  <c r="F800" i="3"/>
  <c r="G800" i="3"/>
  <c r="H800" i="3"/>
  <c r="I800" i="3"/>
  <c r="L800" i="3" s="1"/>
  <c r="J800" i="3"/>
  <c r="K800" i="3"/>
  <c r="E801" i="3"/>
  <c r="F801" i="3"/>
  <c r="G801" i="3"/>
  <c r="H801" i="3"/>
  <c r="I801" i="3"/>
  <c r="L801" i="3" s="1"/>
  <c r="J801" i="3"/>
  <c r="K801" i="3"/>
  <c r="E802" i="3"/>
  <c r="F802" i="3"/>
  <c r="G802" i="3"/>
  <c r="H802" i="3"/>
  <c r="I802" i="3"/>
  <c r="L802" i="3" s="1"/>
  <c r="J802" i="3"/>
  <c r="K802" i="3"/>
  <c r="E803" i="3"/>
  <c r="F803" i="3"/>
  <c r="G803" i="3"/>
  <c r="H803" i="3"/>
  <c r="I803" i="3"/>
  <c r="L803" i="3" s="1"/>
  <c r="J803" i="3"/>
  <c r="K803" i="3"/>
  <c r="BK791" i="3" l="1"/>
  <c r="BM790" i="3"/>
  <c r="BK790" i="3"/>
  <c r="BM789" i="3"/>
  <c r="BK789" i="3"/>
  <c r="BM788" i="3"/>
  <c r="BK788" i="3"/>
  <c r="BM787" i="3"/>
  <c r="BK787" i="3"/>
  <c r="BM786" i="3"/>
  <c r="BK786" i="3"/>
  <c r="BM785" i="3"/>
  <c r="BK785" i="3"/>
  <c r="BM784" i="3"/>
  <c r="BK784" i="3"/>
  <c r="BM783" i="3"/>
  <c r="BK783" i="3"/>
  <c r="BM782" i="3"/>
  <c r="BK782" i="3"/>
  <c r="BM781" i="3"/>
  <c r="BK781" i="3"/>
  <c r="BM780" i="3"/>
  <c r="BK780" i="3"/>
  <c r="BM779" i="3"/>
  <c r="BK779" i="3"/>
  <c r="BM778" i="3"/>
  <c r="BK778" i="3"/>
  <c r="BM777" i="3"/>
  <c r="BK777" i="3"/>
  <c r="BM776" i="3"/>
  <c r="BK776" i="3"/>
  <c r="BJ775" i="3"/>
  <c r="BK775" i="3"/>
  <c r="BM774" i="3"/>
  <c r="BK774" i="3"/>
  <c r="BM773" i="3"/>
  <c r="BK773" i="3"/>
  <c r="BM772" i="3"/>
  <c r="BK772" i="3"/>
  <c r="BM771" i="3"/>
  <c r="BK771" i="3"/>
  <c r="BM770" i="3"/>
  <c r="BK770" i="3"/>
  <c r="BM769" i="3"/>
  <c r="BK769" i="3"/>
  <c r="BM768" i="3"/>
  <c r="BK768" i="3"/>
  <c r="E728" i="3"/>
  <c r="F728" i="3"/>
  <c r="G728" i="3"/>
  <c r="H728" i="3"/>
  <c r="I728" i="3"/>
  <c r="J728" i="3"/>
  <c r="E729" i="3"/>
  <c r="F729" i="3"/>
  <c r="G729" i="3"/>
  <c r="H729" i="3"/>
  <c r="I729" i="3"/>
  <c r="J729" i="3"/>
  <c r="E730" i="3"/>
  <c r="F730" i="3"/>
  <c r="G730" i="3"/>
  <c r="H730" i="3"/>
  <c r="I730" i="3"/>
  <c r="J730" i="3"/>
  <c r="E731" i="3"/>
  <c r="F731" i="3"/>
  <c r="G731" i="3"/>
  <c r="H731" i="3"/>
  <c r="I731" i="3"/>
  <c r="J731" i="3"/>
  <c r="E732" i="3"/>
  <c r="F732" i="3"/>
  <c r="G732" i="3"/>
  <c r="H732" i="3"/>
  <c r="I732" i="3"/>
  <c r="J732" i="3"/>
  <c r="E733" i="3"/>
  <c r="F733" i="3"/>
  <c r="G733" i="3"/>
  <c r="H733" i="3"/>
  <c r="I733" i="3"/>
  <c r="J733" i="3"/>
  <c r="E734" i="3"/>
  <c r="F734" i="3"/>
  <c r="G734" i="3"/>
  <c r="H734" i="3"/>
  <c r="I734" i="3"/>
  <c r="J734" i="3"/>
  <c r="E735" i="3"/>
  <c r="F735" i="3"/>
  <c r="G735" i="3"/>
  <c r="H735" i="3"/>
  <c r="I735" i="3"/>
  <c r="J735" i="3"/>
  <c r="E736" i="3"/>
  <c r="F736" i="3"/>
  <c r="G736" i="3"/>
  <c r="H736" i="3"/>
  <c r="I736" i="3"/>
  <c r="J736" i="3"/>
  <c r="E737" i="3"/>
  <c r="F737" i="3"/>
  <c r="G737" i="3"/>
  <c r="H737" i="3"/>
  <c r="I737" i="3"/>
  <c r="J737" i="3"/>
  <c r="E738" i="3"/>
  <c r="F738" i="3"/>
  <c r="G738" i="3"/>
  <c r="H738" i="3"/>
  <c r="I738" i="3"/>
  <c r="J738" i="3"/>
  <c r="E739" i="3"/>
  <c r="F739" i="3"/>
  <c r="G739" i="3"/>
  <c r="H739" i="3"/>
  <c r="I739" i="3"/>
  <c r="J739" i="3"/>
  <c r="E740" i="3"/>
  <c r="F740" i="3"/>
  <c r="G740" i="3"/>
  <c r="H740" i="3"/>
  <c r="I740" i="3"/>
  <c r="J740" i="3"/>
  <c r="E741" i="3"/>
  <c r="F741" i="3"/>
  <c r="G741" i="3"/>
  <c r="H741" i="3"/>
  <c r="I741" i="3"/>
  <c r="J741" i="3"/>
  <c r="E742" i="3"/>
  <c r="F742" i="3"/>
  <c r="G742" i="3"/>
  <c r="H742" i="3"/>
  <c r="I742" i="3"/>
  <c r="J742" i="3"/>
  <c r="E743" i="3"/>
  <c r="F743" i="3"/>
  <c r="G743" i="3"/>
  <c r="H743" i="3"/>
  <c r="I743" i="3"/>
  <c r="J743" i="3"/>
  <c r="E744" i="3"/>
  <c r="F744" i="3"/>
  <c r="G744" i="3"/>
  <c r="H744" i="3"/>
  <c r="I744" i="3"/>
  <c r="J744" i="3"/>
  <c r="E745" i="3"/>
  <c r="F745" i="3"/>
  <c r="G745" i="3"/>
  <c r="H745" i="3"/>
  <c r="I745" i="3"/>
  <c r="J745" i="3"/>
  <c r="E746" i="3"/>
  <c r="F746" i="3"/>
  <c r="G746" i="3"/>
  <c r="H746" i="3"/>
  <c r="I746" i="3"/>
  <c r="J746" i="3"/>
  <c r="E747" i="3"/>
  <c r="F747" i="3"/>
  <c r="G747" i="3"/>
  <c r="H747" i="3"/>
  <c r="I747" i="3"/>
  <c r="J747" i="3"/>
  <c r="E748" i="3"/>
  <c r="F748" i="3"/>
  <c r="G748" i="3"/>
  <c r="H748" i="3"/>
  <c r="I748" i="3"/>
  <c r="J748" i="3"/>
  <c r="K728" i="3" l="1"/>
  <c r="L748" i="3"/>
  <c r="K748" i="3"/>
  <c r="L747" i="3"/>
  <c r="K747" i="3"/>
  <c r="L746" i="3"/>
  <c r="K746" i="3"/>
  <c r="L745" i="3"/>
  <c r="K745" i="3"/>
  <c r="L744" i="3"/>
  <c r="K744" i="3"/>
  <c r="L743" i="3"/>
  <c r="K743" i="3"/>
  <c r="L742" i="3"/>
  <c r="K742" i="3"/>
  <c r="L741" i="3"/>
  <c r="K741" i="3"/>
  <c r="L740" i="3"/>
  <c r="K740" i="3"/>
  <c r="L739" i="3"/>
  <c r="K739" i="3"/>
  <c r="L738" i="3"/>
  <c r="K738" i="3"/>
  <c r="L737" i="3"/>
  <c r="K737" i="3"/>
  <c r="L736" i="3"/>
  <c r="K736" i="3"/>
  <c r="L735" i="3"/>
  <c r="K735" i="3"/>
  <c r="L734" i="3"/>
  <c r="K734" i="3"/>
  <c r="L733" i="3"/>
  <c r="K733" i="3"/>
  <c r="L732" i="3"/>
  <c r="K732" i="3"/>
  <c r="L731" i="3"/>
  <c r="K731" i="3"/>
  <c r="L730" i="3"/>
  <c r="K730" i="3"/>
  <c r="L729" i="3"/>
  <c r="K729" i="3"/>
  <c r="L728" i="3"/>
  <c r="M728" i="3" s="1"/>
  <c r="O728" i="3"/>
  <c r="S728" i="3"/>
  <c r="W728" i="3"/>
  <c r="AA728" i="3"/>
  <c r="AE728" i="3"/>
  <c r="AI728" i="3"/>
  <c r="AM728" i="3"/>
  <c r="AQ728" i="3"/>
  <c r="AU728" i="3"/>
  <c r="AY728" i="3"/>
  <c r="BC728" i="3"/>
  <c r="BG728" i="3"/>
  <c r="N728" i="3"/>
  <c r="V728" i="3"/>
  <c r="AD728" i="3"/>
  <c r="AL728" i="3"/>
  <c r="AT728" i="3"/>
  <c r="BB728" i="3"/>
  <c r="P728" i="3"/>
  <c r="X728" i="3"/>
  <c r="AF728" i="3"/>
  <c r="AN728" i="3"/>
  <c r="AV728" i="3"/>
  <c r="BD728" i="3"/>
  <c r="E538" i="3"/>
  <c r="F538" i="3"/>
  <c r="G538" i="3"/>
  <c r="H538" i="3"/>
  <c r="I538" i="3"/>
  <c r="J538" i="3"/>
  <c r="E539" i="3"/>
  <c r="F539" i="3"/>
  <c r="G539" i="3"/>
  <c r="H539" i="3"/>
  <c r="I539" i="3"/>
  <c r="J539" i="3"/>
  <c r="E540" i="3"/>
  <c r="F540" i="3"/>
  <c r="G540" i="3"/>
  <c r="H540" i="3"/>
  <c r="I540" i="3"/>
  <c r="J540" i="3"/>
  <c r="E541" i="3"/>
  <c r="F541" i="3"/>
  <c r="G541" i="3"/>
  <c r="H541" i="3"/>
  <c r="I541" i="3"/>
  <c r="J541" i="3"/>
  <c r="E542" i="3"/>
  <c r="F542" i="3"/>
  <c r="G542" i="3"/>
  <c r="H542" i="3"/>
  <c r="I542" i="3"/>
  <c r="J542" i="3"/>
  <c r="E543" i="3"/>
  <c r="F543" i="3"/>
  <c r="G543" i="3"/>
  <c r="H543" i="3"/>
  <c r="I543" i="3"/>
  <c r="J543" i="3"/>
  <c r="E544" i="3"/>
  <c r="F544" i="3"/>
  <c r="G544" i="3"/>
  <c r="H544" i="3"/>
  <c r="I544" i="3"/>
  <c r="J544" i="3"/>
  <c r="E545" i="3"/>
  <c r="F545" i="3"/>
  <c r="G545" i="3"/>
  <c r="H545" i="3"/>
  <c r="I545" i="3"/>
  <c r="J545" i="3"/>
  <c r="E546" i="3"/>
  <c r="F546" i="3"/>
  <c r="G546" i="3"/>
  <c r="H546" i="3"/>
  <c r="I546" i="3"/>
  <c r="J546" i="3"/>
  <c r="E547" i="3"/>
  <c r="F547" i="3"/>
  <c r="G547" i="3"/>
  <c r="H547" i="3"/>
  <c r="I547" i="3"/>
  <c r="J547" i="3"/>
  <c r="E548" i="3"/>
  <c r="F548" i="3"/>
  <c r="G548" i="3"/>
  <c r="H548" i="3"/>
  <c r="I548" i="3"/>
  <c r="J548" i="3"/>
  <c r="E549" i="3"/>
  <c r="F549" i="3"/>
  <c r="G549" i="3"/>
  <c r="H549" i="3"/>
  <c r="I549" i="3"/>
  <c r="J549" i="3"/>
  <c r="E550" i="3"/>
  <c r="F550" i="3"/>
  <c r="G550" i="3"/>
  <c r="H550" i="3"/>
  <c r="I550" i="3"/>
  <c r="J550" i="3"/>
  <c r="E551" i="3"/>
  <c r="F551" i="3"/>
  <c r="G551" i="3"/>
  <c r="H551" i="3"/>
  <c r="I551" i="3"/>
  <c r="J551" i="3"/>
  <c r="E552" i="3"/>
  <c r="F552" i="3"/>
  <c r="G552" i="3"/>
  <c r="H552" i="3"/>
  <c r="I552" i="3"/>
  <c r="J552" i="3"/>
  <c r="E553" i="3"/>
  <c r="F553" i="3"/>
  <c r="G553" i="3"/>
  <c r="H553" i="3"/>
  <c r="I553" i="3"/>
  <c r="J553" i="3"/>
  <c r="E554" i="3"/>
  <c r="F554" i="3"/>
  <c r="G554" i="3"/>
  <c r="H554" i="3"/>
  <c r="I554" i="3"/>
  <c r="J554" i="3"/>
  <c r="E555" i="3"/>
  <c r="F555" i="3"/>
  <c r="G555" i="3"/>
  <c r="H555" i="3"/>
  <c r="I555" i="3"/>
  <c r="J555" i="3"/>
  <c r="E556" i="3"/>
  <c r="F556" i="3"/>
  <c r="G556" i="3"/>
  <c r="H556" i="3"/>
  <c r="I556" i="3"/>
  <c r="J556" i="3"/>
  <c r="E557" i="3"/>
  <c r="F557" i="3"/>
  <c r="G557" i="3"/>
  <c r="H557" i="3"/>
  <c r="I557" i="3"/>
  <c r="J557" i="3"/>
  <c r="E558" i="3"/>
  <c r="F558" i="3"/>
  <c r="G558" i="3"/>
  <c r="H558" i="3"/>
  <c r="I558" i="3"/>
  <c r="J558" i="3"/>
  <c r="E559" i="3"/>
  <c r="F559" i="3"/>
  <c r="G559" i="3"/>
  <c r="H559" i="3"/>
  <c r="I559" i="3"/>
  <c r="J559" i="3"/>
  <c r="E560" i="3"/>
  <c r="F560" i="3"/>
  <c r="G560" i="3"/>
  <c r="H560" i="3"/>
  <c r="I560" i="3"/>
  <c r="J560" i="3"/>
  <c r="E561" i="3"/>
  <c r="F561" i="3"/>
  <c r="G561" i="3"/>
  <c r="H561" i="3"/>
  <c r="I561" i="3"/>
  <c r="J561" i="3"/>
  <c r="E562" i="3"/>
  <c r="F562" i="3"/>
  <c r="G562" i="3"/>
  <c r="H562" i="3"/>
  <c r="I562" i="3"/>
  <c r="J562" i="3"/>
  <c r="E563" i="3"/>
  <c r="F563" i="3"/>
  <c r="G563" i="3"/>
  <c r="H563" i="3"/>
  <c r="I563" i="3"/>
  <c r="J563" i="3"/>
  <c r="E564" i="3"/>
  <c r="F564" i="3"/>
  <c r="G564" i="3"/>
  <c r="H564" i="3"/>
  <c r="I564" i="3"/>
  <c r="J564" i="3"/>
  <c r="E565" i="3"/>
  <c r="F565" i="3"/>
  <c r="G565" i="3"/>
  <c r="H565" i="3"/>
  <c r="I565" i="3"/>
  <c r="J565" i="3"/>
  <c r="E566" i="3"/>
  <c r="F566" i="3"/>
  <c r="G566" i="3"/>
  <c r="H566" i="3"/>
  <c r="I566" i="3"/>
  <c r="J566" i="3"/>
  <c r="E567" i="3"/>
  <c r="F567" i="3"/>
  <c r="G567" i="3"/>
  <c r="H567" i="3"/>
  <c r="I567" i="3"/>
  <c r="J567" i="3"/>
  <c r="E568" i="3"/>
  <c r="F568" i="3"/>
  <c r="G568" i="3"/>
  <c r="H568" i="3"/>
  <c r="I568" i="3"/>
  <c r="J568" i="3"/>
  <c r="E569" i="3"/>
  <c r="F569" i="3"/>
  <c r="G569" i="3"/>
  <c r="H569" i="3"/>
  <c r="I569" i="3"/>
  <c r="J569" i="3"/>
  <c r="E570" i="3"/>
  <c r="F570" i="3"/>
  <c r="G570" i="3"/>
  <c r="H570" i="3"/>
  <c r="I570" i="3"/>
  <c r="J570" i="3"/>
  <c r="L570" i="3"/>
  <c r="E571" i="3"/>
  <c r="F571" i="3"/>
  <c r="G571" i="3"/>
  <c r="H571" i="3"/>
  <c r="I571" i="3"/>
  <c r="J571" i="3"/>
  <c r="E572" i="3"/>
  <c r="F572" i="3"/>
  <c r="G572" i="3"/>
  <c r="H572" i="3"/>
  <c r="I572" i="3"/>
  <c r="J572" i="3"/>
  <c r="E573" i="3"/>
  <c r="F573" i="3"/>
  <c r="G573" i="3"/>
  <c r="H573" i="3"/>
  <c r="I573" i="3"/>
  <c r="J573" i="3"/>
  <c r="E574" i="3"/>
  <c r="F574" i="3"/>
  <c r="G574" i="3"/>
  <c r="H574" i="3"/>
  <c r="I574" i="3"/>
  <c r="J574" i="3"/>
  <c r="L574" i="3" s="1"/>
  <c r="E575" i="3"/>
  <c r="F575" i="3"/>
  <c r="G575" i="3"/>
  <c r="H575" i="3"/>
  <c r="I575" i="3"/>
  <c r="J575" i="3"/>
  <c r="E576" i="3"/>
  <c r="F576" i="3"/>
  <c r="G576" i="3"/>
  <c r="H576" i="3"/>
  <c r="I576" i="3"/>
  <c r="J576" i="3"/>
  <c r="E577" i="3"/>
  <c r="F577" i="3"/>
  <c r="G577" i="3"/>
  <c r="H577" i="3"/>
  <c r="I577" i="3"/>
  <c r="J577" i="3"/>
  <c r="E578" i="3"/>
  <c r="F578" i="3"/>
  <c r="G578" i="3"/>
  <c r="H578" i="3"/>
  <c r="I578" i="3"/>
  <c r="J578" i="3"/>
  <c r="L578" i="3" s="1"/>
  <c r="E579" i="3"/>
  <c r="F579" i="3"/>
  <c r="G579" i="3"/>
  <c r="H579" i="3"/>
  <c r="I579" i="3"/>
  <c r="J579" i="3"/>
  <c r="E580" i="3"/>
  <c r="F580" i="3"/>
  <c r="G580" i="3"/>
  <c r="H580" i="3"/>
  <c r="I580" i="3"/>
  <c r="J580" i="3"/>
  <c r="E581" i="3"/>
  <c r="F581" i="3"/>
  <c r="G581" i="3"/>
  <c r="H581" i="3"/>
  <c r="I581" i="3"/>
  <c r="J581" i="3"/>
  <c r="E582" i="3"/>
  <c r="F582" i="3"/>
  <c r="G582" i="3"/>
  <c r="H582" i="3"/>
  <c r="I582" i="3"/>
  <c r="J582" i="3"/>
  <c r="L582" i="3" s="1"/>
  <c r="E583" i="3"/>
  <c r="F583" i="3"/>
  <c r="G583" i="3"/>
  <c r="H583" i="3"/>
  <c r="I583" i="3"/>
  <c r="J583" i="3"/>
  <c r="E584" i="3"/>
  <c r="F584" i="3"/>
  <c r="G584" i="3"/>
  <c r="H584" i="3"/>
  <c r="I584" i="3"/>
  <c r="J584" i="3"/>
  <c r="E585" i="3"/>
  <c r="F585" i="3"/>
  <c r="G585" i="3"/>
  <c r="H585" i="3"/>
  <c r="I585" i="3"/>
  <c r="J585" i="3"/>
  <c r="E586" i="3"/>
  <c r="F586" i="3"/>
  <c r="G586" i="3"/>
  <c r="H586" i="3"/>
  <c r="I586" i="3"/>
  <c r="J586" i="3"/>
  <c r="L586" i="3" s="1"/>
  <c r="E587" i="3"/>
  <c r="F587" i="3"/>
  <c r="G587" i="3"/>
  <c r="H587" i="3"/>
  <c r="I587" i="3"/>
  <c r="J587" i="3"/>
  <c r="E588" i="3"/>
  <c r="F588" i="3"/>
  <c r="G588" i="3"/>
  <c r="H588" i="3"/>
  <c r="I588" i="3"/>
  <c r="J588" i="3"/>
  <c r="E589" i="3"/>
  <c r="F589" i="3"/>
  <c r="G589" i="3"/>
  <c r="H589" i="3"/>
  <c r="I589" i="3"/>
  <c r="J589" i="3"/>
  <c r="E590" i="3"/>
  <c r="F590" i="3"/>
  <c r="G590" i="3"/>
  <c r="H590" i="3"/>
  <c r="I590" i="3"/>
  <c r="J590" i="3"/>
  <c r="L590" i="3" s="1"/>
  <c r="E591" i="3"/>
  <c r="F591" i="3"/>
  <c r="G591" i="3"/>
  <c r="H591" i="3"/>
  <c r="I591" i="3"/>
  <c r="J591" i="3"/>
  <c r="E592" i="3"/>
  <c r="F592" i="3"/>
  <c r="G592" i="3"/>
  <c r="H592" i="3"/>
  <c r="I592" i="3"/>
  <c r="J592" i="3"/>
  <c r="E593" i="3"/>
  <c r="F593" i="3"/>
  <c r="G593" i="3"/>
  <c r="H593" i="3"/>
  <c r="I593" i="3"/>
  <c r="J593" i="3"/>
  <c r="E594" i="3"/>
  <c r="F594" i="3"/>
  <c r="G594" i="3"/>
  <c r="H594" i="3"/>
  <c r="I594" i="3"/>
  <c r="J594" i="3"/>
  <c r="L594" i="3" s="1"/>
  <c r="E595" i="3"/>
  <c r="F595" i="3"/>
  <c r="G595" i="3"/>
  <c r="H595" i="3"/>
  <c r="I595" i="3"/>
  <c r="J595" i="3"/>
  <c r="E596" i="3"/>
  <c r="F596" i="3"/>
  <c r="G596" i="3"/>
  <c r="H596" i="3"/>
  <c r="I596" i="3"/>
  <c r="J596" i="3"/>
  <c r="E597" i="3"/>
  <c r="F597" i="3"/>
  <c r="G597" i="3"/>
  <c r="H597" i="3"/>
  <c r="I597" i="3"/>
  <c r="J597" i="3"/>
  <c r="E598" i="3"/>
  <c r="F598" i="3"/>
  <c r="G598" i="3"/>
  <c r="H598" i="3"/>
  <c r="I598" i="3"/>
  <c r="J598" i="3"/>
  <c r="L598" i="3" s="1"/>
  <c r="E599" i="3"/>
  <c r="F599" i="3"/>
  <c r="G599" i="3"/>
  <c r="H599" i="3"/>
  <c r="I599" i="3"/>
  <c r="J599" i="3"/>
  <c r="E600" i="3"/>
  <c r="F600" i="3"/>
  <c r="G600" i="3"/>
  <c r="H600" i="3"/>
  <c r="I600" i="3"/>
  <c r="J600" i="3"/>
  <c r="E601" i="3"/>
  <c r="F601" i="3"/>
  <c r="G601" i="3"/>
  <c r="H601" i="3"/>
  <c r="I601" i="3"/>
  <c r="J601" i="3"/>
  <c r="E602" i="3"/>
  <c r="F602" i="3"/>
  <c r="G602" i="3"/>
  <c r="H602" i="3"/>
  <c r="I602" i="3"/>
  <c r="J602" i="3"/>
  <c r="E603" i="3"/>
  <c r="F603" i="3"/>
  <c r="G603" i="3"/>
  <c r="H603" i="3"/>
  <c r="I603" i="3"/>
  <c r="J603" i="3"/>
  <c r="E604" i="3"/>
  <c r="F604" i="3"/>
  <c r="G604" i="3"/>
  <c r="H604" i="3"/>
  <c r="I604" i="3"/>
  <c r="J604" i="3"/>
  <c r="E605" i="3"/>
  <c r="F605" i="3"/>
  <c r="G605" i="3"/>
  <c r="H605" i="3"/>
  <c r="I605" i="3"/>
  <c r="J605" i="3"/>
  <c r="E606" i="3"/>
  <c r="F606" i="3"/>
  <c r="G606" i="3"/>
  <c r="H606" i="3"/>
  <c r="I606" i="3"/>
  <c r="J606" i="3"/>
  <c r="E607" i="3"/>
  <c r="F607" i="3"/>
  <c r="G607" i="3"/>
  <c r="H607" i="3"/>
  <c r="I607" i="3"/>
  <c r="J607" i="3"/>
  <c r="E608" i="3"/>
  <c r="F608" i="3"/>
  <c r="G608" i="3"/>
  <c r="H608" i="3"/>
  <c r="I608" i="3"/>
  <c r="J608" i="3"/>
  <c r="E609" i="3"/>
  <c r="F609" i="3"/>
  <c r="G609" i="3"/>
  <c r="H609" i="3"/>
  <c r="I609" i="3"/>
  <c r="J609" i="3"/>
  <c r="E610" i="3"/>
  <c r="F610" i="3"/>
  <c r="G610" i="3"/>
  <c r="H610" i="3"/>
  <c r="I610" i="3"/>
  <c r="J610" i="3"/>
  <c r="E611" i="3"/>
  <c r="F611" i="3"/>
  <c r="G611" i="3"/>
  <c r="H611" i="3"/>
  <c r="I611" i="3"/>
  <c r="J611" i="3"/>
  <c r="E612" i="3"/>
  <c r="F612" i="3"/>
  <c r="G612" i="3"/>
  <c r="H612" i="3"/>
  <c r="I612" i="3"/>
  <c r="J612" i="3"/>
  <c r="E613" i="3"/>
  <c r="F613" i="3"/>
  <c r="G613" i="3"/>
  <c r="H613" i="3"/>
  <c r="I613" i="3"/>
  <c r="J613" i="3"/>
  <c r="E614" i="3"/>
  <c r="F614" i="3"/>
  <c r="G614" i="3"/>
  <c r="H614" i="3"/>
  <c r="I614" i="3"/>
  <c r="J614" i="3"/>
  <c r="E615" i="3"/>
  <c r="F615" i="3"/>
  <c r="G615" i="3"/>
  <c r="H615" i="3"/>
  <c r="I615" i="3"/>
  <c r="J615" i="3"/>
  <c r="E616" i="3"/>
  <c r="F616" i="3"/>
  <c r="G616" i="3"/>
  <c r="H616" i="3"/>
  <c r="I616" i="3"/>
  <c r="J616" i="3"/>
  <c r="E617" i="3"/>
  <c r="F617" i="3"/>
  <c r="G617" i="3"/>
  <c r="H617" i="3"/>
  <c r="I617" i="3"/>
  <c r="J617" i="3"/>
  <c r="L617" i="3" s="1"/>
  <c r="E618" i="3"/>
  <c r="F618" i="3"/>
  <c r="G618" i="3"/>
  <c r="H618" i="3"/>
  <c r="I618" i="3"/>
  <c r="J618" i="3"/>
  <c r="E619" i="3"/>
  <c r="F619" i="3"/>
  <c r="G619" i="3"/>
  <c r="H619" i="3"/>
  <c r="I619" i="3"/>
  <c r="J619" i="3"/>
  <c r="E620" i="3"/>
  <c r="F620" i="3"/>
  <c r="G620" i="3"/>
  <c r="H620" i="3"/>
  <c r="I620" i="3"/>
  <c r="J620" i="3"/>
  <c r="E621" i="3"/>
  <c r="F621" i="3"/>
  <c r="G621" i="3"/>
  <c r="H621" i="3"/>
  <c r="I621" i="3"/>
  <c r="J621" i="3"/>
  <c r="L621" i="3" s="1"/>
  <c r="E622" i="3"/>
  <c r="F622" i="3"/>
  <c r="G622" i="3"/>
  <c r="H622" i="3"/>
  <c r="I622" i="3"/>
  <c r="J622" i="3"/>
  <c r="E623" i="3"/>
  <c r="F623" i="3"/>
  <c r="G623" i="3"/>
  <c r="H623" i="3"/>
  <c r="I623" i="3"/>
  <c r="J623" i="3"/>
  <c r="E624" i="3"/>
  <c r="F624" i="3"/>
  <c r="G624" i="3"/>
  <c r="H624" i="3"/>
  <c r="I624" i="3"/>
  <c r="J624" i="3"/>
  <c r="E625" i="3"/>
  <c r="F625" i="3"/>
  <c r="G625" i="3"/>
  <c r="H625" i="3"/>
  <c r="I625" i="3"/>
  <c r="J625" i="3"/>
  <c r="E626" i="3"/>
  <c r="F626" i="3"/>
  <c r="G626" i="3"/>
  <c r="H626" i="3"/>
  <c r="I626" i="3"/>
  <c r="J626" i="3"/>
  <c r="E627" i="3"/>
  <c r="F627" i="3"/>
  <c r="G627" i="3"/>
  <c r="H627" i="3"/>
  <c r="I627" i="3"/>
  <c r="J627" i="3"/>
  <c r="E628" i="3"/>
  <c r="F628" i="3"/>
  <c r="G628" i="3"/>
  <c r="H628" i="3"/>
  <c r="I628" i="3"/>
  <c r="J628" i="3"/>
  <c r="E629" i="3"/>
  <c r="F629" i="3"/>
  <c r="G629" i="3"/>
  <c r="H629" i="3"/>
  <c r="I629" i="3"/>
  <c r="J629" i="3"/>
  <c r="E630" i="3"/>
  <c r="F630" i="3"/>
  <c r="G630" i="3"/>
  <c r="H630" i="3"/>
  <c r="I630" i="3"/>
  <c r="J630" i="3"/>
  <c r="E631" i="3"/>
  <c r="F631" i="3"/>
  <c r="G631" i="3"/>
  <c r="H631" i="3"/>
  <c r="I631" i="3"/>
  <c r="J631" i="3"/>
  <c r="E632" i="3"/>
  <c r="F632" i="3"/>
  <c r="G632" i="3"/>
  <c r="H632" i="3"/>
  <c r="I632" i="3"/>
  <c r="J632" i="3"/>
  <c r="E633" i="3"/>
  <c r="F633" i="3"/>
  <c r="G633" i="3"/>
  <c r="H633" i="3"/>
  <c r="I633" i="3"/>
  <c r="J633" i="3"/>
  <c r="E634" i="3"/>
  <c r="F634" i="3"/>
  <c r="G634" i="3"/>
  <c r="H634" i="3"/>
  <c r="I634" i="3"/>
  <c r="J634" i="3"/>
  <c r="E635" i="3"/>
  <c r="F635" i="3"/>
  <c r="G635" i="3"/>
  <c r="H635" i="3"/>
  <c r="I635" i="3"/>
  <c r="J635" i="3"/>
  <c r="E636" i="3"/>
  <c r="F636" i="3"/>
  <c r="G636" i="3"/>
  <c r="H636" i="3"/>
  <c r="I636" i="3"/>
  <c r="J636" i="3"/>
  <c r="E637" i="3"/>
  <c r="F637" i="3"/>
  <c r="G637" i="3"/>
  <c r="H637" i="3"/>
  <c r="I637" i="3"/>
  <c r="J637" i="3"/>
  <c r="E638" i="3"/>
  <c r="F638" i="3"/>
  <c r="G638" i="3"/>
  <c r="H638" i="3"/>
  <c r="I638" i="3"/>
  <c r="J638" i="3"/>
  <c r="E639" i="3"/>
  <c r="F639" i="3"/>
  <c r="G639" i="3"/>
  <c r="H639" i="3"/>
  <c r="I639" i="3"/>
  <c r="J639" i="3"/>
  <c r="E640" i="3"/>
  <c r="F640" i="3"/>
  <c r="G640" i="3"/>
  <c r="H640" i="3"/>
  <c r="I640" i="3"/>
  <c r="J640" i="3"/>
  <c r="E641" i="3"/>
  <c r="F641" i="3"/>
  <c r="G641" i="3"/>
  <c r="H641" i="3"/>
  <c r="I641" i="3"/>
  <c r="J641" i="3"/>
  <c r="E642" i="3"/>
  <c r="F642" i="3"/>
  <c r="G642" i="3"/>
  <c r="H642" i="3"/>
  <c r="I642" i="3"/>
  <c r="J642" i="3"/>
  <c r="E643" i="3"/>
  <c r="F643" i="3"/>
  <c r="G643" i="3"/>
  <c r="H643" i="3"/>
  <c r="I643" i="3"/>
  <c r="J643" i="3"/>
  <c r="E644" i="3"/>
  <c r="F644" i="3"/>
  <c r="G644" i="3"/>
  <c r="H644" i="3"/>
  <c r="I644" i="3"/>
  <c r="J644" i="3"/>
  <c r="E645" i="3"/>
  <c r="F645" i="3"/>
  <c r="G645" i="3"/>
  <c r="H645" i="3"/>
  <c r="I645" i="3"/>
  <c r="J645" i="3"/>
  <c r="E646" i="3"/>
  <c r="F646" i="3"/>
  <c r="G646" i="3"/>
  <c r="H646" i="3"/>
  <c r="I646" i="3"/>
  <c r="J646" i="3"/>
  <c r="E647" i="3"/>
  <c r="F647" i="3"/>
  <c r="G647" i="3"/>
  <c r="H647" i="3"/>
  <c r="I647" i="3"/>
  <c r="J647" i="3"/>
  <c r="E648" i="3"/>
  <c r="F648" i="3"/>
  <c r="G648" i="3"/>
  <c r="H648" i="3"/>
  <c r="I648" i="3"/>
  <c r="J648" i="3"/>
  <c r="E649" i="3"/>
  <c r="F649" i="3"/>
  <c r="G649" i="3"/>
  <c r="H649" i="3"/>
  <c r="I649" i="3"/>
  <c r="J649" i="3"/>
  <c r="E650" i="3"/>
  <c r="F650" i="3"/>
  <c r="G650" i="3"/>
  <c r="H650" i="3"/>
  <c r="I650" i="3"/>
  <c r="J650" i="3"/>
  <c r="E651" i="3"/>
  <c r="F651" i="3"/>
  <c r="G651" i="3"/>
  <c r="H651" i="3"/>
  <c r="I651" i="3"/>
  <c r="J651" i="3"/>
  <c r="E652" i="3"/>
  <c r="F652" i="3"/>
  <c r="G652" i="3"/>
  <c r="H652" i="3"/>
  <c r="I652" i="3"/>
  <c r="J652" i="3"/>
  <c r="E653" i="3"/>
  <c r="F653" i="3"/>
  <c r="G653" i="3"/>
  <c r="H653" i="3"/>
  <c r="I653" i="3"/>
  <c r="J653" i="3"/>
  <c r="E654" i="3"/>
  <c r="F654" i="3"/>
  <c r="G654" i="3"/>
  <c r="H654" i="3"/>
  <c r="I654" i="3"/>
  <c r="J654" i="3"/>
  <c r="E655" i="3"/>
  <c r="F655" i="3"/>
  <c r="G655" i="3"/>
  <c r="H655" i="3"/>
  <c r="I655" i="3"/>
  <c r="J655" i="3"/>
  <c r="E656" i="3"/>
  <c r="F656" i="3"/>
  <c r="G656" i="3"/>
  <c r="H656" i="3"/>
  <c r="I656" i="3"/>
  <c r="J656" i="3"/>
  <c r="E657" i="3"/>
  <c r="F657" i="3"/>
  <c r="G657" i="3"/>
  <c r="H657" i="3"/>
  <c r="I657" i="3"/>
  <c r="J657" i="3"/>
  <c r="E658" i="3"/>
  <c r="F658" i="3"/>
  <c r="G658" i="3"/>
  <c r="H658" i="3"/>
  <c r="I658" i="3"/>
  <c r="J658" i="3"/>
  <c r="E659" i="3"/>
  <c r="F659" i="3"/>
  <c r="G659" i="3"/>
  <c r="H659" i="3"/>
  <c r="I659" i="3"/>
  <c r="J659" i="3"/>
  <c r="E660" i="3"/>
  <c r="F660" i="3"/>
  <c r="G660" i="3"/>
  <c r="H660" i="3"/>
  <c r="I660" i="3"/>
  <c r="J660" i="3"/>
  <c r="E661" i="3"/>
  <c r="F661" i="3"/>
  <c r="G661" i="3"/>
  <c r="H661" i="3"/>
  <c r="I661" i="3"/>
  <c r="J661" i="3"/>
  <c r="E662" i="3"/>
  <c r="F662" i="3"/>
  <c r="G662" i="3"/>
  <c r="H662" i="3"/>
  <c r="I662" i="3"/>
  <c r="J662" i="3"/>
  <c r="E663" i="3"/>
  <c r="F663" i="3"/>
  <c r="G663" i="3"/>
  <c r="H663" i="3"/>
  <c r="I663" i="3"/>
  <c r="J663" i="3"/>
  <c r="E664" i="3"/>
  <c r="F664" i="3"/>
  <c r="G664" i="3"/>
  <c r="H664" i="3"/>
  <c r="I664" i="3"/>
  <c r="J664" i="3"/>
  <c r="E665" i="3"/>
  <c r="F665" i="3"/>
  <c r="G665" i="3"/>
  <c r="H665" i="3"/>
  <c r="I665" i="3"/>
  <c r="J665" i="3"/>
  <c r="E666" i="3"/>
  <c r="F666" i="3"/>
  <c r="G666" i="3"/>
  <c r="H666" i="3"/>
  <c r="I666" i="3"/>
  <c r="J666" i="3"/>
  <c r="E667" i="3"/>
  <c r="F667" i="3"/>
  <c r="G667" i="3"/>
  <c r="H667" i="3"/>
  <c r="I667" i="3"/>
  <c r="J667" i="3"/>
  <c r="E668" i="3"/>
  <c r="F668" i="3"/>
  <c r="G668" i="3"/>
  <c r="H668" i="3"/>
  <c r="I668" i="3"/>
  <c r="J668" i="3"/>
  <c r="E669" i="3"/>
  <c r="F669" i="3"/>
  <c r="G669" i="3"/>
  <c r="H669" i="3"/>
  <c r="I669" i="3"/>
  <c r="J669" i="3"/>
  <c r="E670" i="3"/>
  <c r="F670" i="3"/>
  <c r="G670" i="3"/>
  <c r="H670" i="3"/>
  <c r="I670" i="3"/>
  <c r="J670" i="3"/>
  <c r="E671" i="3"/>
  <c r="F671" i="3"/>
  <c r="G671" i="3"/>
  <c r="H671" i="3"/>
  <c r="I671" i="3"/>
  <c r="J671" i="3"/>
  <c r="E672" i="3"/>
  <c r="F672" i="3"/>
  <c r="G672" i="3"/>
  <c r="H672" i="3"/>
  <c r="I672" i="3"/>
  <c r="J672" i="3"/>
  <c r="E673" i="3"/>
  <c r="F673" i="3"/>
  <c r="G673" i="3"/>
  <c r="H673" i="3"/>
  <c r="I673" i="3"/>
  <c r="J673" i="3"/>
  <c r="E674" i="3"/>
  <c r="F674" i="3"/>
  <c r="G674" i="3"/>
  <c r="H674" i="3"/>
  <c r="I674" i="3"/>
  <c r="J674" i="3"/>
  <c r="E675" i="3"/>
  <c r="F675" i="3"/>
  <c r="G675" i="3"/>
  <c r="H675" i="3"/>
  <c r="I675" i="3"/>
  <c r="J675" i="3"/>
  <c r="E676" i="3"/>
  <c r="F676" i="3"/>
  <c r="G676" i="3"/>
  <c r="H676" i="3"/>
  <c r="I676" i="3"/>
  <c r="J676" i="3"/>
  <c r="E677" i="3"/>
  <c r="F677" i="3"/>
  <c r="G677" i="3"/>
  <c r="H677" i="3"/>
  <c r="I677" i="3"/>
  <c r="J677" i="3"/>
  <c r="E678" i="3"/>
  <c r="F678" i="3"/>
  <c r="G678" i="3"/>
  <c r="H678" i="3"/>
  <c r="I678" i="3"/>
  <c r="J678" i="3"/>
  <c r="E679" i="3"/>
  <c r="F679" i="3"/>
  <c r="G679" i="3"/>
  <c r="H679" i="3"/>
  <c r="I679" i="3"/>
  <c r="J679" i="3"/>
  <c r="E680" i="3"/>
  <c r="F680" i="3"/>
  <c r="G680" i="3"/>
  <c r="H680" i="3"/>
  <c r="I680" i="3"/>
  <c r="J680" i="3"/>
  <c r="E681" i="3"/>
  <c r="F681" i="3"/>
  <c r="G681" i="3"/>
  <c r="H681" i="3"/>
  <c r="I681" i="3"/>
  <c r="J681" i="3"/>
  <c r="E682" i="3"/>
  <c r="F682" i="3"/>
  <c r="G682" i="3"/>
  <c r="H682" i="3"/>
  <c r="I682" i="3"/>
  <c r="J682" i="3"/>
  <c r="E683" i="3"/>
  <c r="F683" i="3"/>
  <c r="G683" i="3"/>
  <c r="H683" i="3"/>
  <c r="I683" i="3"/>
  <c r="J683" i="3"/>
  <c r="E684" i="3"/>
  <c r="F684" i="3"/>
  <c r="G684" i="3"/>
  <c r="H684" i="3"/>
  <c r="I684" i="3"/>
  <c r="J684" i="3"/>
  <c r="E685" i="3"/>
  <c r="F685" i="3"/>
  <c r="G685" i="3"/>
  <c r="H685" i="3"/>
  <c r="I685" i="3"/>
  <c r="J685" i="3"/>
  <c r="E686" i="3"/>
  <c r="F686" i="3"/>
  <c r="G686" i="3"/>
  <c r="H686" i="3"/>
  <c r="I686" i="3"/>
  <c r="J686" i="3"/>
  <c r="E687" i="3"/>
  <c r="F687" i="3"/>
  <c r="G687" i="3"/>
  <c r="H687" i="3"/>
  <c r="I687" i="3"/>
  <c r="J687" i="3"/>
  <c r="E688" i="3"/>
  <c r="F688" i="3"/>
  <c r="G688" i="3"/>
  <c r="H688" i="3"/>
  <c r="I688" i="3"/>
  <c r="J688" i="3"/>
  <c r="E689" i="3"/>
  <c r="F689" i="3"/>
  <c r="G689" i="3"/>
  <c r="H689" i="3"/>
  <c r="I689" i="3"/>
  <c r="J689" i="3"/>
  <c r="E690" i="3"/>
  <c r="F690" i="3"/>
  <c r="G690" i="3"/>
  <c r="H690" i="3"/>
  <c r="I690" i="3"/>
  <c r="J690" i="3"/>
  <c r="E691" i="3"/>
  <c r="F691" i="3"/>
  <c r="G691" i="3"/>
  <c r="H691" i="3"/>
  <c r="I691" i="3"/>
  <c r="J691" i="3"/>
  <c r="E692" i="3"/>
  <c r="F692" i="3"/>
  <c r="G692" i="3"/>
  <c r="H692" i="3"/>
  <c r="I692" i="3"/>
  <c r="J692" i="3"/>
  <c r="E693" i="3"/>
  <c r="F693" i="3"/>
  <c r="G693" i="3"/>
  <c r="H693" i="3"/>
  <c r="I693" i="3"/>
  <c r="J693" i="3"/>
  <c r="E694" i="3"/>
  <c r="F694" i="3"/>
  <c r="G694" i="3"/>
  <c r="H694" i="3"/>
  <c r="I694" i="3"/>
  <c r="J694" i="3"/>
  <c r="E695" i="3"/>
  <c r="F695" i="3"/>
  <c r="G695" i="3"/>
  <c r="H695" i="3"/>
  <c r="I695" i="3"/>
  <c r="J695" i="3"/>
  <c r="E696" i="3"/>
  <c r="F696" i="3"/>
  <c r="G696" i="3"/>
  <c r="H696" i="3"/>
  <c r="I696" i="3"/>
  <c r="J696" i="3"/>
  <c r="E697" i="3"/>
  <c r="F697" i="3"/>
  <c r="G697" i="3"/>
  <c r="H697" i="3"/>
  <c r="I697" i="3"/>
  <c r="J697" i="3"/>
  <c r="E698" i="3"/>
  <c r="F698" i="3"/>
  <c r="G698" i="3"/>
  <c r="H698" i="3"/>
  <c r="I698" i="3"/>
  <c r="J698" i="3"/>
  <c r="E699" i="3"/>
  <c r="F699" i="3"/>
  <c r="G699" i="3"/>
  <c r="H699" i="3"/>
  <c r="I699" i="3"/>
  <c r="J699" i="3"/>
  <c r="E700" i="3"/>
  <c r="F700" i="3"/>
  <c r="G700" i="3"/>
  <c r="H700" i="3"/>
  <c r="I700" i="3"/>
  <c r="J700" i="3"/>
  <c r="E701" i="3"/>
  <c r="F701" i="3"/>
  <c r="G701" i="3"/>
  <c r="H701" i="3"/>
  <c r="I701" i="3"/>
  <c r="J701" i="3"/>
  <c r="E702" i="3"/>
  <c r="F702" i="3"/>
  <c r="G702" i="3"/>
  <c r="H702" i="3"/>
  <c r="I702" i="3"/>
  <c r="J702" i="3"/>
  <c r="E703" i="3"/>
  <c r="F703" i="3"/>
  <c r="G703" i="3"/>
  <c r="H703" i="3"/>
  <c r="I703" i="3"/>
  <c r="J703" i="3"/>
  <c r="E704" i="3"/>
  <c r="F704" i="3"/>
  <c r="G704" i="3"/>
  <c r="H704" i="3"/>
  <c r="I704" i="3"/>
  <c r="J704" i="3"/>
  <c r="E705" i="3"/>
  <c r="F705" i="3"/>
  <c r="G705" i="3"/>
  <c r="H705" i="3"/>
  <c r="I705" i="3"/>
  <c r="J705" i="3"/>
  <c r="E706" i="3"/>
  <c r="F706" i="3"/>
  <c r="G706" i="3"/>
  <c r="H706" i="3"/>
  <c r="I706" i="3"/>
  <c r="J706" i="3"/>
  <c r="E707" i="3"/>
  <c r="F707" i="3"/>
  <c r="G707" i="3"/>
  <c r="H707" i="3"/>
  <c r="I707" i="3"/>
  <c r="J707" i="3"/>
  <c r="E708" i="3"/>
  <c r="F708" i="3"/>
  <c r="G708" i="3"/>
  <c r="H708" i="3"/>
  <c r="I708" i="3"/>
  <c r="J708" i="3"/>
  <c r="E709" i="3"/>
  <c r="F709" i="3"/>
  <c r="G709" i="3"/>
  <c r="H709" i="3"/>
  <c r="I709" i="3"/>
  <c r="J709" i="3"/>
  <c r="E710" i="3"/>
  <c r="F710" i="3"/>
  <c r="G710" i="3"/>
  <c r="H710" i="3"/>
  <c r="I710" i="3"/>
  <c r="J710" i="3"/>
  <c r="E711" i="3"/>
  <c r="F711" i="3"/>
  <c r="G711" i="3"/>
  <c r="H711" i="3"/>
  <c r="I711" i="3"/>
  <c r="J711" i="3"/>
  <c r="E712" i="3"/>
  <c r="F712" i="3"/>
  <c r="G712" i="3"/>
  <c r="H712" i="3"/>
  <c r="I712" i="3"/>
  <c r="J712" i="3"/>
  <c r="E713" i="3"/>
  <c r="F713" i="3"/>
  <c r="G713" i="3"/>
  <c r="H713" i="3"/>
  <c r="I713" i="3"/>
  <c r="J713" i="3"/>
  <c r="E714" i="3"/>
  <c r="F714" i="3"/>
  <c r="G714" i="3"/>
  <c r="H714" i="3"/>
  <c r="I714" i="3"/>
  <c r="J714" i="3"/>
  <c r="E715" i="3"/>
  <c r="F715" i="3"/>
  <c r="G715" i="3"/>
  <c r="H715" i="3"/>
  <c r="I715" i="3"/>
  <c r="J715" i="3"/>
  <c r="E716" i="3"/>
  <c r="F716" i="3"/>
  <c r="G716" i="3"/>
  <c r="H716" i="3"/>
  <c r="I716" i="3"/>
  <c r="J716" i="3"/>
  <c r="E717" i="3"/>
  <c r="F717" i="3"/>
  <c r="G717" i="3"/>
  <c r="H717" i="3"/>
  <c r="I717" i="3"/>
  <c r="J717" i="3"/>
  <c r="E718" i="3"/>
  <c r="F718" i="3"/>
  <c r="G718" i="3"/>
  <c r="H718" i="3"/>
  <c r="I718" i="3"/>
  <c r="J718" i="3"/>
  <c r="E719" i="3"/>
  <c r="F719" i="3"/>
  <c r="G719" i="3"/>
  <c r="H719" i="3"/>
  <c r="I719" i="3"/>
  <c r="J719" i="3"/>
  <c r="E720" i="3"/>
  <c r="F720" i="3"/>
  <c r="G720" i="3"/>
  <c r="H720" i="3"/>
  <c r="I720" i="3"/>
  <c r="J720" i="3"/>
  <c r="E721" i="3"/>
  <c r="F721" i="3"/>
  <c r="G721" i="3"/>
  <c r="H721" i="3"/>
  <c r="I721" i="3"/>
  <c r="J721" i="3"/>
  <c r="E722" i="3"/>
  <c r="F722" i="3"/>
  <c r="G722" i="3"/>
  <c r="H722" i="3"/>
  <c r="I722" i="3"/>
  <c r="J722" i="3"/>
  <c r="E723" i="3"/>
  <c r="F723" i="3"/>
  <c r="G723" i="3"/>
  <c r="H723" i="3"/>
  <c r="I723" i="3"/>
  <c r="J723" i="3"/>
  <c r="E724" i="3"/>
  <c r="F724" i="3"/>
  <c r="G724" i="3"/>
  <c r="H724" i="3"/>
  <c r="I724" i="3"/>
  <c r="J724" i="3"/>
  <c r="E725" i="3"/>
  <c r="F725" i="3"/>
  <c r="G725" i="3"/>
  <c r="H725" i="3"/>
  <c r="I725" i="3"/>
  <c r="J725" i="3"/>
  <c r="E726" i="3"/>
  <c r="F726" i="3"/>
  <c r="G726" i="3"/>
  <c r="H726" i="3"/>
  <c r="I726" i="3"/>
  <c r="J726" i="3"/>
  <c r="E727" i="3"/>
  <c r="F727" i="3"/>
  <c r="G727" i="3"/>
  <c r="H727" i="3"/>
  <c r="I727" i="3"/>
  <c r="J727" i="3"/>
  <c r="K569" i="3" l="1"/>
  <c r="K567" i="3"/>
  <c r="K628" i="3"/>
  <c r="K626" i="3"/>
  <c r="K624" i="3"/>
  <c r="K612" i="3"/>
  <c r="K608" i="3"/>
  <c r="K604" i="3"/>
  <c r="BH728" i="3"/>
  <c r="AZ728" i="3"/>
  <c r="AR728" i="3"/>
  <c r="AJ728" i="3"/>
  <c r="AB728" i="3"/>
  <c r="T728" i="3"/>
  <c r="BF728" i="3"/>
  <c r="AX728" i="3"/>
  <c r="AP728" i="3"/>
  <c r="AH728" i="3"/>
  <c r="Z728" i="3"/>
  <c r="R728" i="3"/>
  <c r="BI728" i="3"/>
  <c r="BE728" i="3"/>
  <c r="BA728" i="3"/>
  <c r="AW728" i="3"/>
  <c r="AS728" i="3"/>
  <c r="AO728" i="3"/>
  <c r="AK728" i="3"/>
  <c r="AG728" i="3"/>
  <c r="AC728" i="3"/>
  <c r="Y728" i="3"/>
  <c r="U728" i="3"/>
  <c r="Q728" i="3"/>
  <c r="BJ728" i="3" s="1"/>
  <c r="L724" i="3"/>
  <c r="L722" i="3"/>
  <c r="L720" i="3"/>
  <c r="L718" i="3"/>
  <c r="L703" i="3"/>
  <c r="L701" i="3"/>
  <c r="L699" i="3"/>
  <c r="L697" i="3"/>
  <c r="L695" i="3"/>
  <c r="L693" i="3"/>
  <c r="L691" i="3"/>
  <c r="L689" i="3"/>
  <c r="L687" i="3"/>
  <c r="L685" i="3"/>
  <c r="L683" i="3"/>
  <c r="L681" i="3"/>
  <c r="L679" i="3"/>
  <c r="L677" i="3"/>
  <c r="L675" i="3"/>
  <c r="L673" i="3"/>
  <c r="L671" i="3"/>
  <c r="L589" i="3"/>
  <c r="L587" i="3"/>
  <c r="L573" i="3"/>
  <c r="L571" i="3"/>
  <c r="BM728" i="3"/>
  <c r="BK728" i="3"/>
  <c r="BN728" i="3"/>
  <c r="M729" i="3"/>
  <c r="O729" i="3"/>
  <c r="Q729" i="3"/>
  <c r="S729" i="3"/>
  <c r="U729" i="3"/>
  <c r="W729" i="3"/>
  <c r="Y729" i="3"/>
  <c r="AA729" i="3"/>
  <c r="AC729" i="3"/>
  <c r="AE729" i="3"/>
  <c r="AG729" i="3"/>
  <c r="AI729" i="3"/>
  <c r="AK729" i="3"/>
  <c r="AM729" i="3"/>
  <c r="AO729" i="3"/>
  <c r="AQ729" i="3"/>
  <c r="AS729" i="3"/>
  <c r="AU729" i="3"/>
  <c r="AW729" i="3"/>
  <c r="AY729" i="3"/>
  <c r="BA729" i="3"/>
  <c r="BC729" i="3"/>
  <c r="BE729" i="3"/>
  <c r="BG729" i="3"/>
  <c r="BI729" i="3"/>
  <c r="N729" i="3"/>
  <c r="R729" i="3"/>
  <c r="V729" i="3"/>
  <c r="Z729" i="3"/>
  <c r="AD729" i="3"/>
  <c r="AH729" i="3"/>
  <c r="AL729" i="3"/>
  <c r="AP729" i="3"/>
  <c r="AT729" i="3"/>
  <c r="AX729" i="3"/>
  <c r="BB729" i="3"/>
  <c r="BF729" i="3"/>
  <c r="P729" i="3"/>
  <c r="T729" i="3"/>
  <c r="X729" i="3"/>
  <c r="AB729" i="3"/>
  <c r="AF729" i="3"/>
  <c r="AJ729" i="3"/>
  <c r="AN729" i="3"/>
  <c r="AR729" i="3"/>
  <c r="AV729" i="3"/>
  <c r="AZ729" i="3"/>
  <c r="BD729" i="3"/>
  <c r="BH729" i="3"/>
  <c r="N730" i="3"/>
  <c r="P730" i="3"/>
  <c r="R730" i="3"/>
  <c r="T730" i="3"/>
  <c r="V730" i="3"/>
  <c r="X730" i="3"/>
  <c r="Z730" i="3"/>
  <c r="AB730" i="3"/>
  <c r="AD730" i="3"/>
  <c r="AF730" i="3"/>
  <c r="AH730" i="3"/>
  <c r="AJ730" i="3"/>
  <c r="AL730" i="3"/>
  <c r="AN730" i="3"/>
  <c r="AP730" i="3"/>
  <c r="AR730" i="3"/>
  <c r="AT730" i="3"/>
  <c r="AV730" i="3"/>
  <c r="AX730" i="3"/>
  <c r="AZ730" i="3"/>
  <c r="BB730" i="3"/>
  <c r="BD730" i="3"/>
  <c r="BF730" i="3"/>
  <c r="BH730" i="3"/>
  <c r="M730" i="3"/>
  <c r="Q730" i="3"/>
  <c r="U730" i="3"/>
  <c r="Y730" i="3"/>
  <c r="AC730" i="3"/>
  <c r="AG730" i="3"/>
  <c r="AK730" i="3"/>
  <c r="AO730" i="3"/>
  <c r="AS730" i="3"/>
  <c r="AW730" i="3"/>
  <c r="BA730" i="3"/>
  <c r="BE730" i="3"/>
  <c r="BI730" i="3"/>
  <c r="O730" i="3"/>
  <c r="S730" i="3"/>
  <c r="W730" i="3"/>
  <c r="AA730" i="3"/>
  <c r="AE730" i="3"/>
  <c r="AI730" i="3"/>
  <c r="AM730" i="3"/>
  <c r="AQ730" i="3"/>
  <c r="AU730" i="3"/>
  <c r="AY730" i="3"/>
  <c r="BC730" i="3"/>
  <c r="BG730" i="3"/>
  <c r="N731" i="3"/>
  <c r="P731" i="3"/>
  <c r="R731" i="3"/>
  <c r="T731" i="3"/>
  <c r="V731" i="3"/>
  <c r="X731" i="3"/>
  <c r="Z731" i="3"/>
  <c r="AB731" i="3"/>
  <c r="AD731" i="3"/>
  <c r="O731" i="3"/>
  <c r="S731" i="3"/>
  <c r="W731" i="3"/>
  <c r="AA731" i="3"/>
  <c r="AE731" i="3"/>
  <c r="AG731" i="3"/>
  <c r="AI731" i="3"/>
  <c r="AK731" i="3"/>
  <c r="AM731" i="3"/>
  <c r="AO731" i="3"/>
  <c r="AQ731" i="3"/>
  <c r="AS731" i="3"/>
  <c r="AU731" i="3"/>
  <c r="AW731" i="3"/>
  <c r="AY731" i="3"/>
  <c r="BA731" i="3"/>
  <c r="BC731" i="3"/>
  <c r="BE731" i="3"/>
  <c r="BG731" i="3"/>
  <c r="BI731" i="3"/>
  <c r="M731" i="3"/>
  <c r="Q731" i="3"/>
  <c r="U731" i="3"/>
  <c r="Y731" i="3"/>
  <c r="AC731" i="3"/>
  <c r="AF731" i="3"/>
  <c r="AH731" i="3"/>
  <c r="AJ731" i="3"/>
  <c r="AL731" i="3"/>
  <c r="AN731" i="3"/>
  <c r="AP731" i="3"/>
  <c r="AR731" i="3"/>
  <c r="AT731" i="3"/>
  <c r="AV731" i="3"/>
  <c r="AX731" i="3"/>
  <c r="AZ731" i="3"/>
  <c r="BB731" i="3"/>
  <c r="BD731" i="3"/>
  <c r="BF731" i="3"/>
  <c r="BH731" i="3"/>
  <c r="N732" i="3"/>
  <c r="P732" i="3"/>
  <c r="R732" i="3"/>
  <c r="T732" i="3"/>
  <c r="V732" i="3"/>
  <c r="X732" i="3"/>
  <c r="Z732" i="3"/>
  <c r="AB732" i="3"/>
  <c r="AD732" i="3"/>
  <c r="AF732" i="3"/>
  <c r="AH732" i="3"/>
  <c r="AJ732" i="3"/>
  <c r="AL732" i="3"/>
  <c r="AN732" i="3"/>
  <c r="AP732" i="3"/>
  <c r="AR732" i="3"/>
  <c r="AT732" i="3"/>
  <c r="AV732" i="3"/>
  <c r="AX732" i="3"/>
  <c r="AZ732" i="3"/>
  <c r="BB732" i="3"/>
  <c r="BD732" i="3"/>
  <c r="BF732" i="3"/>
  <c r="BH732" i="3"/>
  <c r="M732" i="3"/>
  <c r="O732" i="3"/>
  <c r="Q732" i="3"/>
  <c r="S732" i="3"/>
  <c r="U732" i="3"/>
  <c r="W732" i="3"/>
  <c r="Y732" i="3"/>
  <c r="AA732" i="3"/>
  <c r="AC732" i="3"/>
  <c r="AE732" i="3"/>
  <c r="AG732" i="3"/>
  <c r="AI732" i="3"/>
  <c r="AK732" i="3"/>
  <c r="AM732" i="3"/>
  <c r="AO732" i="3"/>
  <c r="AQ732" i="3"/>
  <c r="AS732" i="3"/>
  <c r="AU732" i="3"/>
  <c r="AW732" i="3"/>
  <c r="AY732" i="3"/>
  <c r="BA732" i="3"/>
  <c r="BC732" i="3"/>
  <c r="BE732" i="3"/>
  <c r="BG732" i="3"/>
  <c r="BI732" i="3"/>
  <c r="N733" i="3"/>
  <c r="P733" i="3"/>
  <c r="R733" i="3"/>
  <c r="T733" i="3"/>
  <c r="V733" i="3"/>
  <c r="X733" i="3"/>
  <c r="Z733" i="3"/>
  <c r="M733" i="3"/>
  <c r="O733" i="3"/>
  <c r="Q733" i="3"/>
  <c r="S733" i="3"/>
  <c r="W733" i="3"/>
  <c r="AA733" i="3"/>
  <c r="AC733" i="3"/>
  <c r="AE733" i="3"/>
  <c r="AG733" i="3"/>
  <c r="AI733" i="3"/>
  <c r="AK733" i="3"/>
  <c r="AM733" i="3"/>
  <c r="AO733" i="3"/>
  <c r="AQ733" i="3"/>
  <c r="AS733" i="3"/>
  <c r="AU733" i="3"/>
  <c r="AW733" i="3"/>
  <c r="AY733" i="3"/>
  <c r="BA733" i="3"/>
  <c r="BC733" i="3"/>
  <c r="BE733" i="3"/>
  <c r="BG733" i="3"/>
  <c r="BI733" i="3"/>
  <c r="U733" i="3"/>
  <c r="Y733" i="3"/>
  <c r="AB733" i="3"/>
  <c r="AD733" i="3"/>
  <c r="AF733" i="3"/>
  <c r="AH733" i="3"/>
  <c r="AJ733" i="3"/>
  <c r="AL733" i="3"/>
  <c r="AN733" i="3"/>
  <c r="AP733" i="3"/>
  <c r="AR733" i="3"/>
  <c r="AT733" i="3"/>
  <c r="AV733" i="3"/>
  <c r="AX733" i="3"/>
  <c r="AZ733" i="3"/>
  <c r="BB733" i="3"/>
  <c r="BD733" i="3"/>
  <c r="BF733" i="3"/>
  <c r="BH733" i="3"/>
  <c r="N734" i="3"/>
  <c r="P734" i="3"/>
  <c r="R734" i="3"/>
  <c r="T734" i="3"/>
  <c r="V734" i="3"/>
  <c r="X734" i="3"/>
  <c r="Z734" i="3"/>
  <c r="AB734" i="3"/>
  <c r="AD734" i="3"/>
  <c r="AF734" i="3"/>
  <c r="AH734" i="3"/>
  <c r="AJ734" i="3"/>
  <c r="AL734" i="3"/>
  <c r="AN734" i="3"/>
  <c r="AP734" i="3"/>
  <c r="AR734" i="3"/>
  <c r="AT734" i="3"/>
  <c r="AV734" i="3"/>
  <c r="AX734" i="3"/>
  <c r="AZ734" i="3"/>
  <c r="BB734" i="3"/>
  <c r="BD734" i="3"/>
  <c r="BF734" i="3"/>
  <c r="BH734" i="3"/>
  <c r="M734" i="3"/>
  <c r="O734" i="3"/>
  <c r="Q734" i="3"/>
  <c r="S734" i="3"/>
  <c r="U734" i="3"/>
  <c r="W734" i="3"/>
  <c r="Y734" i="3"/>
  <c r="AA734" i="3"/>
  <c r="AC734" i="3"/>
  <c r="AE734" i="3"/>
  <c r="AG734" i="3"/>
  <c r="AI734" i="3"/>
  <c r="AK734" i="3"/>
  <c r="AM734" i="3"/>
  <c r="AO734" i="3"/>
  <c r="AQ734" i="3"/>
  <c r="AS734" i="3"/>
  <c r="AU734" i="3"/>
  <c r="AW734" i="3"/>
  <c r="AY734" i="3"/>
  <c r="BA734" i="3"/>
  <c r="BC734" i="3"/>
  <c r="BE734" i="3"/>
  <c r="BG734" i="3"/>
  <c r="BI734" i="3"/>
  <c r="N735" i="3"/>
  <c r="P735" i="3"/>
  <c r="R735" i="3"/>
  <c r="T735" i="3"/>
  <c r="V735" i="3"/>
  <c r="X735" i="3"/>
  <c r="Z735" i="3"/>
  <c r="AB735" i="3"/>
  <c r="AD735" i="3"/>
  <c r="AF735" i="3"/>
  <c r="AH735" i="3"/>
  <c r="AJ735" i="3"/>
  <c r="AL735" i="3"/>
  <c r="AN735" i="3"/>
  <c r="AP735" i="3"/>
  <c r="AR735" i="3"/>
  <c r="AT735" i="3"/>
  <c r="AV735" i="3"/>
  <c r="AX735" i="3"/>
  <c r="AZ735" i="3"/>
  <c r="BB735" i="3"/>
  <c r="BD735" i="3"/>
  <c r="BF735" i="3"/>
  <c r="BH735" i="3"/>
  <c r="M735" i="3"/>
  <c r="O735" i="3"/>
  <c r="Q735" i="3"/>
  <c r="S735" i="3"/>
  <c r="U735" i="3"/>
  <c r="W735" i="3"/>
  <c r="Y735" i="3"/>
  <c r="AA735" i="3"/>
  <c r="AC735" i="3"/>
  <c r="AE735" i="3"/>
  <c r="AG735" i="3"/>
  <c r="AI735" i="3"/>
  <c r="AK735" i="3"/>
  <c r="AM735" i="3"/>
  <c r="AO735" i="3"/>
  <c r="AQ735" i="3"/>
  <c r="AS735" i="3"/>
  <c r="AU735" i="3"/>
  <c r="AW735" i="3"/>
  <c r="AY735" i="3"/>
  <c r="BA735" i="3"/>
  <c r="BC735" i="3"/>
  <c r="BE735" i="3"/>
  <c r="BG735" i="3"/>
  <c r="BI735" i="3"/>
  <c r="N736" i="3"/>
  <c r="P736" i="3"/>
  <c r="R736" i="3"/>
  <c r="T736" i="3"/>
  <c r="V736" i="3"/>
  <c r="X736" i="3"/>
  <c r="Z736" i="3"/>
  <c r="AB736" i="3"/>
  <c r="AD736" i="3"/>
  <c r="AF736" i="3"/>
  <c r="AH736" i="3"/>
  <c r="AJ736" i="3"/>
  <c r="AL736" i="3"/>
  <c r="AN736" i="3"/>
  <c r="AP736" i="3"/>
  <c r="AR736" i="3"/>
  <c r="AT736" i="3"/>
  <c r="AV736" i="3"/>
  <c r="AX736" i="3"/>
  <c r="AZ736" i="3"/>
  <c r="BB736" i="3"/>
  <c r="BD736" i="3"/>
  <c r="BF736" i="3"/>
  <c r="BH736" i="3"/>
  <c r="M736" i="3"/>
  <c r="O736" i="3"/>
  <c r="Q736" i="3"/>
  <c r="S736" i="3"/>
  <c r="U736" i="3"/>
  <c r="W736" i="3"/>
  <c r="Y736" i="3"/>
  <c r="AA736" i="3"/>
  <c r="AC736" i="3"/>
  <c r="AE736" i="3"/>
  <c r="AG736" i="3"/>
  <c r="AI736" i="3"/>
  <c r="AK736" i="3"/>
  <c r="AM736" i="3"/>
  <c r="AO736" i="3"/>
  <c r="AQ736" i="3"/>
  <c r="AS736" i="3"/>
  <c r="AU736" i="3"/>
  <c r="AW736" i="3"/>
  <c r="AY736" i="3"/>
  <c r="BA736" i="3"/>
  <c r="BC736" i="3"/>
  <c r="BE736" i="3"/>
  <c r="BG736" i="3"/>
  <c r="BI736" i="3"/>
  <c r="N737" i="3"/>
  <c r="P737" i="3"/>
  <c r="R737" i="3"/>
  <c r="T737" i="3"/>
  <c r="V737" i="3"/>
  <c r="X737" i="3"/>
  <c r="Z737" i="3"/>
  <c r="AB737" i="3"/>
  <c r="AD737" i="3"/>
  <c r="AF737" i="3"/>
  <c r="AH737" i="3"/>
  <c r="AJ737" i="3"/>
  <c r="AL737" i="3"/>
  <c r="AN737" i="3"/>
  <c r="AP737" i="3"/>
  <c r="AR737" i="3"/>
  <c r="AT737" i="3"/>
  <c r="AV737" i="3"/>
  <c r="AX737" i="3"/>
  <c r="AZ737" i="3"/>
  <c r="BB737" i="3"/>
  <c r="BD737" i="3"/>
  <c r="BF737" i="3"/>
  <c r="BH737" i="3"/>
  <c r="M737" i="3"/>
  <c r="O737" i="3"/>
  <c r="Q737" i="3"/>
  <c r="S737" i="3"/>
  <c r="U737" i="3"/>
  <c r="W737" i="3"/>
  <c r="Y737" i="3"/>
  <c r="AA737" i="3"/>
  <c r="AC737" i="3"/>
  <c r="AE737" i="3"/>
  <c r="AG737" i="3"/>
  <c r="AI737" i="3"/>
  <c r="AK737" i="3"/>
  <c r="AM737" i="3"/>
  <c r="AO737" i="3"/>
  <c r="AQ737" i="3"/>
  <c r="AS737" i="3"/>
  <c r="AU737" i="3"/>
  <c r="AW737" i="3"/>
  <c r="AY737" i="3"/>
  <c r="BA737" i="3"/>
  <c r="BC737" i="3"/>
  <c r="BE737" i="3"/>
  <c r="BG737" i="3"/>
  <c r="BI737" i="3"/>
  <c r="N738" i="3"/>
  <c r="P738" i="3"/>
  <c r="R738" i="3"/>
  <c r="T738" i="3"/>
  <c r="V738" i="3"/>
  <c r="X738" i="3"/>
  <c r="Z738" i="3"/>
  <c r="AB738" i="3"/>
  <c r="AD738" i="3"/>
  <c r="AF738" i="3"/>
  <c r="AH738" i="3"/>
  <c r="AJ738" i="3"/>
  <c r="AL738" i="3"/>
  <c r="AN738" i="3"/>
  <c r="AP738" i="3"/>
  <c r="AR738" i="3"/>
  <c r="AT738" i="3"/>
  <c r="AV738" i="3"/>
  <c r="AX738" i="3"/>
  <c r="AZ738" i="3"/>
  <c r="BB738" i="3"/>
  <c r="BD738" i="3"/>
  <c r="BF738" i="3"/>
  <c r="BH738" i="3"/>
  <c r="M738" i="3"/>
  <c r="O738" i="3"/>
  <c r="Q738" i="3"/>
  <c r="S738" i="3"/>
  <c r="U738" i="3"/>
  <c r="W738" i="3"/>
  <c r="Y738" i="3"/>
  <c r="AA738" i="3"/>
  <c r="AC738" i="3"/>
  <c r="AE738" i="3"/>
  <c r="AG738" i="3"/>
  <c r="AI738" i="3"/>
  <c r="AK738" i="3"/>
  <c r="AM738" i="3"/>
  <c r="AO738" i="3"/>
  <c r="AQ738" i="3"/>
  <c r="AS738" i="3"/>
  <c r="AU738" i="3"/>
  <c r="AW738" i="3"/>
  <c r="AY738" i="3"/>
  <c r="BA738" i="3"/>
  <c r="BC738" i="3"/>
  <c r="BE738" i="3"/>
  <c r="BG738" i="3"/>
  <c r="BI738" i="3"/>
  <c r="N739" i="3"/>
  <c r="P739" i="3"/>
  <c r="R739" i="3"/>
  <c r="T739" i="3"/>
  <c r="V739" i="3"/>
  <c r="X739" i="3"/>
  <c r="Z739" i="3"/>
  <c r="AB739" i="3"/>
  <c r="AD739" i="3"/>
  <c r="AF739" i="3"/>
  <c r="AH739" i="3"/>
  <c r="AJ739" i="3"/>
  <c r="AL739" i="3"/>
  <c r="AN739" i="3"/>
  <c r="AP739" i="3"/>
  <c r="AR739" i="3"/>
  <c r="AT739" i="3"/>
  <c r="AV739" i="3"/>
  <c r="AX739" i="3"/>
  <c r="AZ739" i="3"/>
  <c r="BB739" i="3"/>
  <c r="BD739" i="3"/>
  <c r="BF739" i="3"/>
  <c r="BH739" i="3"/>
  <c r="M739" i="3"/>
  <c r="O739" i="3"/>
  <c r="Q739" i="3"/>
  <c r="S739" i="3"/>
  <c r="U739" i="3"/>
  <c r="W739" i="3"/>
  <c r="Y739" i="3"/>
  <c r="AA739" i="3"/>
  <c r="AC739" i="3"/>
  <c r="AE739" i="3"/>
  <c r="AG739" i="3"/>
  <c r="AI739" i="3"/>
  <c r="AK739" i="3"/>
  <c r="AM739" i="3"/>
  <c r="AO739" i="3"/>
  <c r="AQ739" i="3"/>
  <c r="AS739" i="3"/>
  <c r="AU739" i="3"/>
  <c r="AW739" i="3"/>
  <c r="AY739" i="3"/>
  <c r="BA739" i="3"/>
  <c r="BC739" i="3"/>
  <c r="BE739" i="3"/>
  <c r="BG739" i="3"/>
  <c r="BI739" i="3"/>
  <c r="M740" i="3"/>
  <c r="N740" i="3"/>
  <c r="P740" i="3"/>
  <c r="R740" i="3"/>
  <c r="T740" i="3"/>
  <c r="V740" i="3"/>
  <c r="X740" i="3"/>
  <c r="Z740" i="3"/>
  <c r="AB740" i="3"/>
  <c r="AD740" i="3"/>
  <c r="AF740" i="3"/>
  <c r="AH740" i="3"/>
  <c r="AJ740" i="3"/>
  <c r="AL740" i="3"/>
  <c r="AN740" i="3"/>
  <c r="AP740" i="3"/>
  <c r="AR740" i="3"/>
  <c r="AT740" i="3"/>
  <c r="AV740" i="3"/>
  <c r="AX740" i="3"/>
  <c r="AZ740" i="3"/>
  <c r="BB740" i="3"/>
  <c r="BD740" i="3"/>
  <c r="BF740" i="3"/>
  <c r="BH740" i="3"/>
  <c r="O740" i="3"/>
  <c r="Q740" i="3"/>
  <c r="S740" i="3"/>
  <c r="U740" i="3"/>
  <c r="W740" i="3"/>
  <c r="Y740" i="3"/>
  <c r="AA740" i="3"/>
  <c r="AC740" i="3"/>
  <c r="AE740" i="3"/>
  <c r="AG740" i="3"/>
  <c r="AI740" i="3"/>
  <c r="AK740" i="3"/>
  <c r="AM740" i="3"/>
  <c r="AO740" i="3"/>
  <c r="AQ740" i="3"/>
  <c r="AS740" i="3"/>
  <c r="AU740" i="3"/>
  <c r="AW740" i="3"/>
  <c r="AY740" i="3"/>
  <c r="BA740" i="3"/>
  <c r="BC740" i="3"/>
  <c r="BE740" i="3"/>
  <c r="BG740" i="3"/>
  <c r="BI740" i="3"/>
  <c r="N741" i="3"/>
  <c r="P741" i="3"/>
  <c r="R741" i="3"/>
  <c r="T741" i="3"/>
  <c r="V741" i="3"/>
  <c r="X741" i="3"/>
  <c r="Z741" i="3"/>
  <c r="AB741" i="3"/>
  <c r="AD741" i="3"/>
  <c r="AF741" i="3"/>
  <c r="AH741" i="3"/>
  <c r="AJ741" i="3"/>
  <c r="AL741" i="3"/>
  <c r="AN741" i="3"/>
  <c r="AP741" i="3"/>
  <c r="AR741" i="3"/>
  <c r="AT741" i="3"/>
  <c r="AV741" i="3"/>
  <c r="AX741" i="3"/>
  <c r="AZ741" i="3"/>
  <c r="BB741" i="3"/>
  <c r="BD741" i="3"/>
  <c r="BF741" i="3"/>
  <c r="BH741" i="3"/>
  <c r="M741" i="3"/>
  <c r="O741" i="3"/>
  <c r="Q741" i="3"/>
  <c r="S741" i="3"/>
  <c r="U741" i="3"/>
  <c r="W741" i="3"/>
  <c r="Y741" i="3"/>
  <c r="AA741" i="3"/>
  <c r="AC741" i="3"/>
  <c r="AE741" i="3"/>
  <c r="AG741" i="3"/>
  <c r="AI741" i="3"/>
  <c r="AK741" i="3"/>
  <c r="AM741" i="3"/>
  <c r="AO741" i="3"/>
  <c r="AQ741" i="3"/>
  <c r="AS741" i="3"/>
  <c r="AU741" i="3"/>
  <c r="AW741" i="3"/>
  <c r="AY741" i="3"/>
  <c r="BA741" i="3"/>
  <c r="BC741" i="3"/>
  <c r="BE741" i="3"/>
  <c r="BG741" i="3"/>
  <c r="BI741" i="3"/>
  <c r="M742" i="3"/>
  <c r="O742" i="3"/>
  <c r="Q742" i="3"/>
  <c r="S742" i="3"/>
  <c r="U742" i="3"/>
  <c r="W742" i="3"/>
  <c r="Y742" i="3"/>
  <c r="AA742" i="3"/>
  <c r="AC742" i="3"/>
  <c r="AE742" i="3"/>
  <c r="AG742" i="3"/>
  <c r="AI742" i="3"/>
  <c r="AK742" i="3"/>
  <c r="AM742" i="3"/>
  <c r="AO742" i="3"/>
  <c r="AQ742" i="3"/>
  <c r="AS742" i="3"/>
  <c r="AU742" i="3"/>
  <c r="AW742" i="3"/>
  <c r="AY742" i="3"/>
  <c r="BA742" i="3"/>
  <c r="BC742" i="3"/>
  <c r="BE742" i="3"/>
  <c r="BG742" i="3"/>
  <c r="BI742" i="3"/>
  <c r="N742" i="3"/>
  <c r="P742" i="3"/>
  <c r="R742" i="3"/>
  <c r="T742" i="3"/>
  <c r="V742" i="3"/>
  <c r="X742" i="3"/>
  <c r="Z742" i="3"/>
  <c r="AB742" i="3"/>
  <c r="AD742" i="3"/>
  <c r="AF742" i="3"/>
  <c r="AH742" i="3"/>
  <c r="AJ742" i="3"/>
  <c r="AL742" i="3"/>
  <c r="AN742" i="3"/>
  <c r="AP742" i="3"/>
  <c r="AR742" i="3"/>
  <c r="AT742" i="3"/>
  <c r="AV742" i="3"/>
  <c r="AX742" i="3"/>
  <c r="AZ742" i="3"/>
  <c r="BB742" i="3"/>
  <c r="BD742" i="3"/>
  <c r="BF742" i="3"/>
  <c r="BH742" i="3"/>
  <c r="M743" i="3"/>
  <c r="O743" i="3"/>
  <c r="Q743" i="3"/>
  <c r="S743" i="3"/>
  <c r="U743" i="3"/>
  <c r="W743" i="3"/>
  <c r="Y743" i="3"/>
  <c r="AA743" i="3"/>
  <c r="AC743" i="3"/>
  <c r="AE743" i="3"/>
  <c r="AG743" i="3"/>
  <c r="AI743" i="3"/>
  <c r="AK743" i="3"/>
  <c r="AM743" i="3"/>
  <c r="AO743" i="3"/>
  <c r="AQ743" i="3"/>
  <c r="AS743" i="3"/>
  <c r="AU743" i="3"/>
  <c r="AW743" i="3"/>
  <c r="AY743" i="3"/>
  <c r="BA743" i="3"/>
  <c r="BC743" i="3"/>
  <c r="BE743" i="3"/>
  <c r="BG743" i="3"/>
  <c r="BI743" i="3"/>
  <c r="N743" i="3"/>
  <c r="P743" i="3"/>
  <c r="R743" i="3"/>
  <c r="T743" i="3"/>
  <c r="V743" i="3"/>
  <c r="X743" i="3"/>
  <c r="Z743" i="3"/>
  <c r="AB743" i="3"/>
  <c r="AD743" i="3"/>
  <c r="AF743" i="3"/>
  <c r="AH743" i="3"/>
  <c r="AJ743" i="3"/>
  <c r="AL743" i="3"/>
  <c r="AN743" i="3"/>
  <c r="AP743" i="3"/>
  <c r="AR743" i="3"/>
  <c r="AT743" i="3"/>
  <c r="AV743" i="3"/>
  <c r="AX743" i="3"/>
  <c r="AZ743" i="3"/>
  <c r="BB743" i="3"/>
  <c r="BD743" i="3"/>
  <c r="BF743" i="3"/>
  <c r="BH743" i="3"/>
  <c r="M744" i="3"/>
  <c r="O744" i="3"/>
  <c r="Q744" i="3"/>
  <c r="S744" i="3"/>
  <c r="U744" i="3"/>
  <c r="W744" i="3"/>
  <c r="Y744" i="3"/>
  <c r="AA744" i="3"/>
  <c r="AC744" i="3"/>
  <c r="AE744" i="3"/>
  <c r="AG744" i="3"/>
  <c r="AI744" i="3"/>
  <c r="AK744" i="3"/>
  <c r="AM744" i="3"/>
  <c r="AO744" i="3"/>
  <c r="AQ744" i="3"/>
  <c r="AS744" i="3"/>
  <c r="AU744" i="3"/>
  <c r="AW744" i="3"/>
  <c r="AY744" i="3"/>
  <c r="BA744" i="3"/>
  <c r="BC744" i="3"/>
  <c r="BE744" i="3"/>
  <c r="BG744" i="3"/>
  <c r="BI744" i="3"/>
  <c r="N744" i="3"/>
  <c r="P744" i="3"/>
  <c r="R744" i="3"/>
  <c r="T744" i="3"/>
  <c r="V744" i="3"/>
  <c r="X744" i="3"/>
  <c r="Z744" i="3"/>
  <c r="AB744" i="3"/>
  <c r="AD744" i="3"/>
  <c r="AF744" i="3"/>
  <c r="AH744" i="3"/>
  <c r="AJ744" i="3"/>
  <c r="AL744" i="3"/>
  <c r="AN744" i="3"/>
  <c r="AP744" i="3"/>
  <c r="AR744" i="3"/>
  <c r="AT744" i="3"/>
  <c r="AV744" i="3"/>
  <c r="AX744" i="3"/>
  <c r="AZ744" i="3"/>
  <c r="BB744" i="3"/>
  <c r="BD744" i="3"/>
  <c r="BF744" i="3"/>
  <c r="BH744" i="3"/>
  <c r="M745" i="3"/>
  <c r="O745" i="3"/>
  <c r="Q745" i="3"/>
  <c r="S745" i="3"/>
  <c r="U745" i="3"/>
  <c r="W745" i="3"/>
  <c r="Y745" i="3"/>
  <c r="AA745" i="3"/>
  <c r="AC745" i="3"/>
  <c r="AE745" i="3"/>
  <c r="AG745" i="3"/>
  <c r="AI745" i="3"/>
  <c r="AK745" i="3"/>
  <c r="AM745" i="3"/>
  <c r="AO745" i="3"/>
  <c r="AQ745" i="3"/>
  <c r="AS745" i="3"/>
  <c r="AU745" i="3"/>
  <c r="AW745" i="3"/>
  <c r="AY745" i="3"/>
  <c r="BA745" i="3"/>
  <c r="BC745" i="3"/>
  <c r="BE745" i="3"/>
  <c r="BG745" i="3"/>
  <c r="BI745" i="3"/>
  <c r="N745" i="3"/>
  <c r="P745" i="3"/>
  <c r="R745" i="3"/>
  <c r="T745" i="3"/>
  <c r="V745" i="3"/>
  <c r="X745" i="3"/>
  <c r="Z745" i="3"/>
  <c r="AB745" i="3"/>
  <c r="AD745" i="3"/>
  <c r="AF745" i="3"/>
  <c r="AH745" i="3"/>
  <c r="AJ745" i="3"/>
  <c r="AL745" i="3"/>
  <c r="AN745" i="3"/>
  <c r="AP745" i="3"/>
  <c r="AR745" i="3"/>
  <c r="AT745" i="3"/>
  <c r="AV745" i="3"/>
  <c r="AX745" i="3"/>
  <c r="AZ745" i="3"/>
  <c r="BB745" i="3"/>
  <c r="BD745" i="3"/>
  <c r="BF745" i="3"/>
  <c r="BH745" i="3"/>
  <c r="M746" i="3"/>
  <c r="O746" i="3"/>
  <c r="Q746" i="3"/>
  <c r="S746" i="3"/>
  <c r="U746" i="3"/>
  <c r="W746" i="3"/>
  <c r="Y746" i="3"/>
  <c r="AA746" i="3"/>
  <c r="AC746" i="3"/>
  <c r="AE746" i="3"/>
  <c r="AG746" i="3"/>
  <c r="AI746" i="3"/>
  <c r="AK746" i="3"/>
  <c r="AM746" i="3"/>
  <c r="AO746" i="3"/>
  <c r="AQ746" i="3"/>
  <c r="AS746" i="3"/>
  <c r="AU746" i="3"/>
  <c r="AW746" i="3"/>
  <c r="AY746" i="3"/>
  <c r="BA746" i="3"/>
  <c r="P746" i="3"/>
  <c r="T746" i="3"/>
  <c r="X746" i="3"/>
  <c r="AB746" i="3"/>
  <c r="AF746" i="3"/>
  <c r="AJ746" i="3"/>
  <c r="AN746" i="3"/>
  <c r="AR746" i="3"/>
  <c r="AV746" i="3"/>
  <c r="AZ746" i="3"/>
  <c r="BC746" i="3"/>
  <c r="BE746" i="3"/>
  <c r="BG746" i="3"/>
  <c r="BI746" i="3"/>
  <c r="N746" i="3"/>
  <c r="R746" i="3"/>
  <c r="V746" i="3"/>
  <c r="Z746" i="3"/>
  <c r="AD746" i="3"/>
  <c r="AH746" i="3"/>
  <c r="AL746" i="3"/>
  <c r="AP746" i="3"/>
  <c r="AT746" i="3"/>
  <c r="AX746" i="3"/>
  <c r="BB746" i="3"/>
  <c r="BD746" i="3"/>
  <c r="BF746" i="3"/>
  <c r="BH746" i="3"/>
  <c r="M747" i="3"/>
  <c r="O747" i="3"/>
  <c r="Q747" i="3"/>
  <c r="S747" i="3"/>
  <c r="U747" i="3"/>
  <c r="W747" i="3"/>
  <c r="Y747" i="3"/>
  <c r="AA747" i="3"/>
  <c r="AC747" i="3"/>
  <c r="AE747" i="3"/>
  <c r="AG747" i="3"/>
  <c r="AI747" i="3"/>
  <c r="AK747" i="3"/>
  <c r="AM747" i="3"/>
  <c r="AO747" i="3"/>
  <c r="AQ747" i="3"/>
  <c r="AS747" i="3"/>
  <c r="AU747" i="3"/>
  <c r="AW747" i="3"/>
  <c r="AY747" i="3"/>
  <c r="BA747" i="3"/>
  <c r="BC747" i="3"/>
  <c r="BE747" i="3"/>
  <c r="BG747" i="3"/>
  <c r="BI747" i="3"/>
  <c r="N747" i="3"/>
  <c r="P747" i="3"/>
  <c r="R747" i="3"/>
  <c r="T747" i="3"/>
  <c r="V747" i="3"/>
  <c r="X747" i="3"/>
  <c r="Z747" i="3"/>
  <c r="AB747" i="3"/>
  <c r="AD747" i="3"/>
  <c r="AF747" i="3"/>
  <c r="AH747" i="3"/>
  <c r="AJ747" i="3"/>
  <c r="AL747" i="3"/>
  <c r="AN747" i="3"/>
  <c r="AP747" i="3"/>
  <c r="AR747" i="3"/>
  <c r="AT747" i="3"/>
  <c r="AV747" i="3"/>
  <c r="AX747" i="3"/>
  <c r="AZ747" i="3"/>
  <c r="BB747" i="3"/>
  <c r="BD747" i="3"/>
  <c r="BF747" i="3"/>
  <c r="BH747" i="3"/>
  <c r="N748" i="3"/>
  <c r="P748" i="3"/>
  <c r="R748" i="3"/>
  <c r="T748" i="3"/>
  <c r="V748" i="3"/>
  <c r="X748" i="3"/>
  <c r="Z748" i="3"/>
  <c r="AB748" i="3"/>
  <c r="AD748" i="3"/>
  <c r="AF748" i="3"/>
  <c r="AH748" i="3"/>
  <c r="AJ748" i="3"/>
  <c r="AL748" i="3"/>
  <c r="AN748" i="3"/>
  <c r="AP748" i="3"/>
  <c r="AR748" i="3"/>
  <c r="AT748" i="3"/>
  <c r="AV748" i="3"/>
  <c r="AX748" i="3"/>
  <c r="AZ748" i="3"/>
  <c r="BB748" i="3"/>
  <c r="BD748" i="3"/>
  <c r="BF748" i="3"/>
  <c r="BH748" i="3"/>
  <c r="M748" i="3"/>
  <c r="O748" i="3"/>
  <c r="Q748" i="3"/>
  <c r="S748" i="3"/>
  <c r="U748" i="3"/>
  <c r="W748" i="3"/>
  <c r="Y748" i="3"/>
  <c r="AA748" i="3"/>
  <c r="AC748" i="3"/>
  <c r="AE748" i="3"/>
  <c r="AG748" i="3"/>
  <c r="AI748" i="3"/>
  <c r="AK748" i="3"/>
  <c r="AM748" i="3"/>
  <c r="AO748" i="3"/>
  <c r="AQ748" i="3"/>
  <c r="AS748" i="3"/>
  <c r="AU748" i="3"/>
  <c r="AW748" i="3"/>
  <c r="AY748" i="3"/>
  <c r="BA748" i="3"/>
  <c r="BC748" i="3"/>
  <c r="BE748" i="3"/>
  <c r="BG748" i="3"/>
  <c r="BI748" i="3"/>
  <c r="L614" i="3"/>
  <c r="L603" i="3"/>
  <c r="K595" i="3"/>
  <c r="K589" i="3"/>
  <c r="K587" i="3"/>
  <c r="K585" i="3"/>
  <c r="K583" i="3"/>
  <c r="K575" i="3"/>
  <c r="K571" i="3"/>
  <c r="L564" i="3"/>
  <c r="L560" i="3"/>
  <c r="L554" i="3"/>
  <c r="L548" i="3"/>
  <c r="L544" i="3"/>
  <c r="BL728" i="3"/>
  <c r="L726" i="3"/>
  <c r="K705" i="3"/>
  <c r="K671" i="3"/>
  <c r="K619" i="3"/>
  <c r="K615" i="3"/>
  <c r="L612" i="3"/>
  <c r="K596" i="3"/>
  <c r="K594" i="3"/>
  <c r="K592" i="3"/>
  <c r="K584" i="3"/>
  <c r="K580" i="3"/>
  <c r="K578" i="3"/>
  <c r="K576" i="3"/>
  <c r="L566" i="3"/>
  <c r="L562" i="3"/>
  <c r="L558" i="3"/>
  <c r="L557" i="3"/>
  <c r="L555" i="3"/>
  <c r="K553" i="3"/>
  <c r="K551" i="3"/>
  <c r="K547" i="3"/>
  <c r="K703" i="3"/>
  <c r="K701" i="3"/>
  <c r="K699" i="3"/>
  <c r="K697" i="3"/>
  <c r="K695" i="3"/>
  <c r="K693" i="3"/>
  <c r="K691" i="3"/>
  <c r="Y691" i="3" s="1"/>
  <c r="K689" i="3"/>
  <c r="K687" i="3"/>
  <c r="K683" i="3"/>
  <c r="K679" i="3"/>
  <c r="K677" i="3"/>
  <c r="K675" i="3"/>
  <c r="K673" i="3"/>
  <c r="K686" i="3"/>
  <c r="K682" i="3"/>
  <c r="L622" i="3"/>
  <c r="L619" i="3"/>
  <c r="L618" i="3"/>
  <c r="K603" i="3"/>
  <c r="L601" i="3"/>
  <c r="K599" i="3"/>
  <c r="L596" i="3"/>
  <c r="M596" i="3" s="1"/>
  <c r="L592" i="3"/>
  <c r="L580" i="3"/>
  <c r="L576" i="3"/>
  <c r="K568" i="3"/>
  <c r="K564" i="3"/>
  <c r="K562" i="3"/>
  <c r="K560" i="3"/>
  <c r="L553" i="3"/>
  <c r="L550" i="3"/>
  <c r="L546" i="3"/>
  <c r="L542" i="3"/>
  <c r="L538" i="3"/>
  <c r="L626" i="3"/>
  <c r="L624" i="3"/>
  <c r="L610" i="3"/>
  <c r="L606" i="3"/>
  <c r="L602" i="3"/>
  <c r="K552" i="3"/>
  <c r="K548" i="3"/>
  <c r="K546" i="3"/>
  <c r="K544" i="3"/>
  <c r="K540" i="3"/>
  <c r="K538" i="3"/>
  <c r="M538" i="3" s="1"/>
  <c r="AS538" i="3"/>
  <c r="BF538" i="3"/>
  <c r="AQ538" i="3"/>
  <c r="T538" i="3"/>
  <c r="BH538" i="3"/>
  <c r="K727" i="3"/>
  <c r="L725" i="3"/>
  <c r="K725" i="3"/>
  <c r="N671" i="3"/>
  <c r="R671" i="3"/>
  <c r="V671" i="3"/>
  <c r="Z671" i="3"/>
  <c r="AD671" i="3"/>
  <c r="AH671" i="3"/>
  <c r="AL671" i="3"/>
  <c r="AP671" i="3"/>
  <c r="AT671" i="3"/>
  <c r="AX671" i="3"/>
  <c r="BB671" i="3"/>
  <c r="BF671" i="3"/>
  <c r="O671" i="3"/>
  <c r="S671" i="3"/>
  <c r="W671" i="3"/>
  <c r="AA671" i="3"/>
  <c r="AE671" i="3"/>
  <c r="AI671" i="3"/>
  <c r="AM671" i="3"/>
  <c r="AQ671" i="3"/>
  <c r="AU671" i="3"/>
  <c r="AY671" i="3"/>
  <c r="BC671" i="3"/>
  <c r="BG671" i="3"/>
  <c r="P671" i="3"/>
  <c r="T671" i="3"/>
  <c r="X671" i="3"/>
  <c r="AB671" i="3"/>
  <c r="AF671" i="3"/>
  <c r="AJ671" i="3"/>
  <c r="AN671" i="3"/>
  <c r="AR671" i="3"/>
  <c r="AV671" i="3"/>
  <c r="AZ671" i="3"/>
  <c r="BD671" i="3"/>
  <c r="BH671" i="3"/>
  <c r="M671" i="3"/>
  <c r="Q671" i="3"/>
  <c r="U671" i="3"/>
  <c r="Y671" i="3"/>
  <c r="AC671" i="3"/>
  <c r="AG671" i="3"/>
  <c r="AK671" i="3"/>
  <c r="AO671" i="3"/>
  <c r="AS671" i="3"/>
  <c r="AW671" i="3"/>
  <c r="BA671" i="3"/>
  <c r="BE671" i="3"/>
  <c r="BI671" i="3"/>
  <c r="L669" i="3"/>
  <c r="K669" i="3"/>
  <c r="L667" i="3"/>
  <c r="K667" i="3"/>
  <c r="L665" i="3"/>
  <c r="K665" i="3"/>
  <c r="L663" i="3"/>
  <c r="K663" i="3"/>
  <c r="L661" i="3"/>
  <c r="K661" i="3"/>
  <c r="L659" i="3"/>
  <c r="K659" i="3"/>
  <c r="L657" i="3"/>
  <c r="K657" i="3"/>
  <c r="L655" i="3"/>
  <c r="K655" i="3"/>
  <c r="L653" i="3"/>
  <c r="K653" i="3"/>
  <c r="L651" i="3"/>
  <c r="K651" i="3"/>
  <c r="L649" i="3"/>
  <c r="K649" i="3"/>
  <c r="L647" i="3"/>
  <c r="K647" i="3"/>
  <c r="L645" i="3"/>
  <c r="K645" i="3"/>
  <c r="L643" i="3"/>
  <c r="K643" i="3"/>
  <c r="L641" i="3"/>
  <c r="K641" i="3"/>
  <c r="L639" i="3"/>
  <c r="K639" i="3"/>
  <c r="L637" i="3"/>
  <c r="K637" i="3"/>
  <c r="L635" i="3"/>
  <c r="K635" i="3"/>
  <c r="L633" i="3"/>
  <c r="K633" i="3"/>
  <c r="L631" i="3"/>
  <c r="K631" i="3"/>
  <c r="L629" i="3"/>
  <c r="K629" i="3"/>
  <c r="L627" i="3"/>
  <c r="K627" i="3"/>
  <c r="L625" i="3"/>
  <c r="K625" i="3"/>
  <c r="K623" i="3"/>
  <c r="K616" i="3"/>
  <c r="L611" i="3"/>
  <c r="K607" i="3"/>
  <c r="K600" i="3"/>
  <c r="L595" i="3"/>
  <c r="K593" i="3"/>
  <c r="K591" i="3"/>
  <c r="L588" i="3"/>
  <c r="K586" i="3"/>
  <c r="L581" i="3"/>
  <c r="L579" i="3"/>
  <c r="K577" i="3"/>
  <c r="L572" i="3"/>
  <c r="K570" i="3"/>
  <c r="L565" i="3"/>
  <c r="L563" i="3"/>
  <c r="K561" i="3"/>
  <c r="K559" i="3"/>
  <c r="L556" i="3"/>
  <c r="K554" i="3"/>
  <c r="L549" i="3"/>
  <c r="L547" i="3"/>
  <c r="K545" i="3"/>
  <c r="K543" i="3"/>
  <c r="L540" i="3"/>
  <c r="K723" i="3"/>
  <c r="K719" i="3"/>
  <c r="L717" i="3"/>
  <c r="K715" i="3"/>
  <c r="L713" i="3"/>
  <c r="K711" i="3"/>
  <c r="L709" i="3"/>
  <c r="K707" i="3"/>
  <c r="P701" i="3"/>
  <c r="T701" i="3"/>
  <c r="X701" i="3"/>
  <c r="AB701" i="3"/>
  <c r="AF701" i="3"/>
  <c r="AJ701" i="3"/>
  <c r="AN701" i="3"/>
  <c r="AR701" i="3"/>
  <c r="AV701" i="3"/>
  <c r="AZ701" i="3"/>
  <c r="BD701" i="3"/>
  <c r="BH701" i="3"/>
  <c r="M701" i="3"/>
  <c r="Q701" i="3"/>
  <c r="U701" i="3"/>
  <c r="Y701" i="3"/>
  <c r="AC701" i="3"/>
  <c r="AG701" i="3"/>
  <c r="AK701" i="3"/>
  <c r="AO701" i="3"/>
  <c r="AS701" i="3"/>
  <c r="AW701" i="3"/>
  <c r="BA701" i="3"/>
  <c r="BE701" i="3"/>
  <c r="BI701" i="3"/>
  <c r="N701" i="3"/>
  <c r="R701" i="3"/>
  <c r="V701" i="3"/>
  <c r="Z701" i="3"/>
  <c r="AD701" i="3"/>
  <c r="AH701" i="3"/>
  <c r="AL701" i="3"/>
  <c r="AP701" i="3"/>
  <c r="AT701" i="3"/>
  <c r="AX701" i="3"/>
  <c r="BB701" i="3"/>
  <c r="BF701" i="3"/>
  <c r="O701" i="3"/>
  <c r="S701" i="3"/>
  <c r="W701" i="3"/>
  <c r="AA701" i="3"/>
  <c r="AE701" i="3"/>
  <c r="AI701" i="3"/>
  <c r="AM701" i="3"/>
  <c r="AQ701" i="3"/>
  <c r="AU701" i="3"/>
  <c r="AY701" i="3"/>
  <c r="BC701" i="3"/>
  <c r="BG701" i="3"/>
  <c r="O695" i="3"/>
  <c r="S695" i="3"/>
  <c r="W695" i="3"/>
  <c r="AA695" i="3"/>
  <c r="AE695" i="3"/>
  <c r="AI695" i="3"/>
  <c r="AM695" i="3"/>
  <c r="AQ695" i="3"/>
  <c r="AU695" i="3"/>
  <c r="AY695" i="3"/>
  <c r="BC695" i="3"/>
  <c r="BG695" i="3"/>
  <c r="P695" i="3"/>
  <c r="T695" i="3"/>
  <c r="X695" i="3"/>
  <c r="AB695" i="3"/>
  <c r="AF695" i="3"/>
  <c r="AJ695" i="3"/>
  <c r="AN695" i="3"/>
  <c r="AR695" i="3"/>
  <c r="AV695" i="3"/>
  <c r="AZ695" i="3"/>
  <c r="BD695" i="3"/>
  <c r="BH695" i="3"/>
  <c r="M695" i="3"/>
  <c r="Q695" i="3"/>
  <c r="U695" i="3"/>
  <c r="Y695" i="3"/>
  <c r="AC695" i="3"/>
  <c r="AG695" i="3"/>
  <c r="AK695" i="3"/>
  <c r="AO695" i="3"/>
  <c r="AS695" i="3"/>
  <c r="AW695" i="3"/>
  <c r="BA695" i="3"/>
  <c r="BE695" i="3"/>
  <c r="BI695" i="3"/>
  <c r="N695" i="3"/>
  <c r="R695" i="3"/>
  <c r="V695" i="3"/>
  <c r="Z695" i="3"/>
  <c r="AD695" i="3"/>
  <c r="AH695" i="3"/>
  <c r="AL695" i="3"/>
  <c r="AP695" i="3"/>
  <c r="AT695" i="3"/>
  <c r="AX695" i="3"/>
  <c r="BB695" i="3"/>
  <c r="BF695" i="3"/>
  <c r="U691" i="3"/>
  <c r="AK691" i="3"/>
  <c r="BA691" i="3"/>
  <c r="R691" i="3"/>
  <c r="AH691" i="3"/>
  <c r="AX691" i="3"/>
  <c r="S691" i="3"/>
  <c r="AI691" i="3"/>
  <c r="AY691" i="3"/>
  <c r="T691" i="3"/>
  <c r="AJ691" i="3"/>
  <c r="AZ691" i="3"/>
  <c r="M677" i="3"/>
  <c r="Q677" i="3"/>
  <c r="U677" i="3"/>
  <c r="Y677" i="3"/>
  <c r="AC677" i="3"/>
  <c r="AG677" i="3"/>
  <c r="AK677" i="3"/>
  <c r="AO677" i="3"/>
  <c r="AS677" i="3"/>
  <c r="AW677" i="3"/>
  <c r="BA677" i="3"/>
  <c r="BE677" i="3"/>
  <c r="BI677" i="3"/>
  <c r="N677" i="3"/>
  <c r="R677" i="3"/>
  <c r="V677" i="3"/>
  <c r="Z677" i="3"/>
  <c r="AD677" i="3"/>
  <c r="AH677" i="3"/>
  <c r="AL677" i="3"/>
  <c r="AP677" i="3"/>
  <c r="AT677" i="3"/>
  <c r="AX677" i="3"/>
  <c r="BB677" i="3"/>
  <c r="BF677" i="3"/>
  <c r="O677" i="3"/>
  <c r="S677" i="3"/>
  <c r="W677" i="3"/>
  <c r="AA677" i="3"/>
  <c r="AE677" i="3"/>
  <c r="AI677" i="3"/>
  <c r="AM677" i="3"/>
  <c r="AQ677" i="3"/>
  <c r="AU677" i="3"/>
  <c r="AY677" i="3"/>
  <c r="BC677" i="3"/>
  <c r="BG677" i="3"/>
  <c r="P677" i="3"/>
  <c r="T677" i="3"/>
  <c r="X677" i="3"/>
  <c r="AB677" i="3"/>
  <c r="AF677" i="3"/>
  <c r="AJ677" i="3"/>
  <c r="AN677" i="3"/>
  <c r="AR677" i="3"/>
  <c r="AV677" i="3"/>
  <c r="AZ677" i="3"/>
  <c r="BD677" i="3"/>
  <c r="BH677" i="3"/>
  <c r="P675" i="3"/>
  <c r="T675" i="3"/>
  <c r="X675" i="3"/>
  <c r="AB675" i="3"/>
  <c r="AF675" i="3"/>
  <c r="AJ675" i="3"/>
  <c r="AN675" i="3"/>
  <c r="AR675" i="3"/>
  <c r="AV675" i="3"/>
  <c r="AZ675" i="3"/>
  <c r="BD675" i="3"/>
  <c r="BH675" i="3"/>
  <c r="M675" i="3"/>
  <c r="Q675" i="3"/>
  <c r="U675" i="3"/>
  <c r="Y675" i="3"/>
  <c r="AC675" i="3"/>
  <c r="AG675" i="3"/>
  <c r="AK675" i="3"/>
  <c r="AO675" i="3"/>
  <c r="AS675" i="3"/>
  <c r="AW675" i="3"/>
  <c r="BA675" i="3"/>
  <c r="BE675" i="3"/>
  <c r="BI675" i="3"/>
  <c r="N675" i="3"/>
  <c r="R675" i="3"/>
  <c r="V675" i="3"/>
  <c r="Z675" i="3"/>
  <c r="AD675" i="3"/>
  <c r="AH675" i="3"/>
  <c r="AL675" i="3"/>
  <c r="AP675" i="3"/>
  <c r="AT675" i="3"/>
  <c r="AX675" i="3"/>
  <c r="BB675" i="3"/>
  <c r="BF675" i="3"/>
  <c r="O675" i="3"/>
  <c r="S675" i="3"/>
  <c r="W675" i="3"/>
  <c r="AA675" i="3"/>
  <c r="AE675" i="3"/>
  <c r="AI675" i="3"/>
  <c r="AM675" i="3"/>
  <c r="AQ675" i="3"/>
  <c r="AU675" i="3"/>
  <c r="AY675" i="3"/>
  <c r="BC675" i="3"/>
  <c r="BG675" i="3"/>
  <c r="O673" i="3"/>
  <c r="S673" i="3"/>
  <c r="W673" i="3"/>
  <c r="AA673" i="3"/>
  <c r="AE673" i="3"/>
  <c r="AI673" i="3"/>
  <c r="AM673" i="3"/>
  <c r="AQ673" i="3"/>
  <c r="AU673" i="3"/>
  <c r="AY673" i="3"/>
  <c r="BC673" i="3"/>
  <c r="BG673" i="3"/>
  <c r="P673" i="3"/>
  <c r="T673" i="3"/>
  <c r="X673" i="3"/>
  <c r="AB673" i="3"/>
  <c r="AF673" i="3"/>
  <c r="AJ673" i="3"/>
  <c r="AN673" i="3"/>
  <c r="AR673" i="3"/>
  <c r="AV673" i="3"/>
  <c r="AZ673" i="3"/>
  <c r="BD673" i="3"/>
  <c r="BH673" i="3"/>
  <c r="M673" i="3"/>
  <c r="Q673" i="3"/>
  <c r="U673" i="3"/>
  <c r="Y673" i="3"/>
  <c r="AC673" i="3"/>
  <c r="AG673" i="3"/>
  <c r="AK673" i="3"/>
  <c r="AO673" i="3"/>
  <c r="AS673" i="3"/>
  <c r="AW673" i="3"/>
  <c r="BA673" i="3"/>
  <c r="BE673" i="3"/>
  <c r="BI673" i="3"/>
  <c r="N673" i="3"/>
  <c r="R673" i="3"/>
  <c r="V673" i="3"/>
  <c r="Z673" i="3"/>
  <c r="AD673" i="3"/>
  <c r="AH673" i="3"/>
  <c r="AL673" i="3"/>
  <c r="AP673" i="3"/>
  <c r="AT673" i="3"/>
  <c r="AX673" i="3"/>
  <c r="BB673" i="3"/>
  <c r="BF673" i="3"/>
  <c r="L727" i="3"/>
  <c r="L723" i="3"/>
  <c r="L623" i="3"/>
  <c r="AB619" i="3"/>
  <c r="AR619" i="3"/>
  <c r="BH619" i="3"/>
  <c r="Y619" i="3"/>
  <c r="AO619" i="3"/>
  <c r="BE619" i="3"/>
  <c r="V619" i="3"/>
  <c r="AL619" i="3"/>
  <c r="BB619" i="3"/>
  <c r="W619" i="3"/>
  <c r="AM619" i="3"/>
  <c r="BC619" i="3"/>
  <c r="O612" i="3"/>
  <c r="S612" i="3"/>
  <c r="W612" i="3"/>
  <c r="AA612" i="3"/>
  <c r="AE612" i="3"/>
  <c r="AI612" i="3"/>
  <c r="AM612" i="3"/>
  <c r="AQ612" i="3"/>
  <c r="AU612" i="3"/>
  <c r="AY612" i="3"/>
  <c r="BC612" i="3"/>
  <c r="BG612" i="3"/>
  <c r="M612" i="3"/>
  <c r="Q612" i="3"/>
  <c r="U612" i="3"/>
  <c r="Y612" i="3"/>
  <c r="AC612" i="3"/>
  <c r="AG612" i="3"/>
  <c r="AK612" i="3"/>
  <c r="AO612" i="3"/>
  <c r="AS612" i="3"/>
  <c r="AW612" i="3"/>
  <c r="BA612" i="3"/>
  <c r="BE612" i="3"/>
  <c r="BI612" i="3"/>
  <c r="T612" i="3"/>
  <c r="AB612" i="3"/>
  <c r="AJ612" i="3"/>
  <c r="AR612" i="3"/>
  <c r="AZ612" i="3"/>
  <c r="BH612" i="3"/>
  <c r="N612" i="3"/>
  <c r="V612" i="3"/>
  <c r="AD612" i="3"/>
  <c r="AL612" i="3"/>
  <c r="AT612" i="3"/>
  <c r="BB612" i="3"/>
  <c r="P612" i="3"/>
  <c r="X612" i="3"/>
  <c r="AF612" i="3"/>
  <c r="AN612" i="3"/>
  <c r="AV612" i="3"/>
  <c r="BD612" i="3"/>
  <c r="R612" i="3"/>
  <c r="Z612" i="3"/>
  <c r="AH612" i="3"/>
  <c r="AP612" i="3"/>
  <c r="AX612" i="3"/>
  <c r="BF612" i="3"/>
  <c r="L607" i="3"/>
  <c r="O603" i="3"/>
  <c r="S603" i="3"/>
  <c r="W603" i="3"/>
  <c r="AA603" i="3"/>
  <c r="AE603" i="3"/>
  <c r="AI603" i="3"/>
  <c r="AM603" i="3"/>
  <c r="AQ603" i="3"/>
  <c r="AU603" i="3"/>
  <c r="AY603" i="3"/>
  <c r="BC603" i="3"/>
  <c r="BG603" i="3"/>
  <c r="P603" i="3"/>
  <c r="T603" i="3"/>
  <c r="X603" i="3"/>
  <c r="AB603" i="3"/>
  <c r="AF603" i="3"/>
  <c r="AJ603" i="3"/>
  <c r="AN603" i="3"/>
  <c r="AR603" i="3"/>
  <c r="AV603" i="3"/>
  <c r="AZ603" i="3"/>
  <c r="BD603" i="3"/>
  <c r="BH603" i="3"/>
  <c r="M603" i="3"/>
  <c r="Q603" i="3"/>
  <c r="U603" i="3"/>
  <c r="Y603" i="3"/>
  <c r="AC603" i="3"/>
  <c r="AG603" i="3"/>
  <c r="AK603" i="3"/>
  <c r="AO603" i="3"/>
  <c r="AS603" i="3"/>
  <c r="AW603" i="3"/>
  <c r="BA603" i="3"/>
  <c r="BE603" i="3"/>
  <c r="BI603" i="3"/>
  <c r="N603" i="3"/>
  <c r="R603" i="3"/>
  <c r="V603" i="3"/>
  <c r="Z603" i="3"/>
  <c r="AD603" i="3"/>
  <c r="AH603" i="3"/>
  <c r="AL603" i="3"/>
  <c r="AP603" i="3"/>
  <c r="AT603" i="3"/>
  <c r="AX603" i="3"/>
  <c r="BB603" i="3"/>
  <c r="BF603" i="3"/>
  <c r="Y596" i="3"/>
  <c r="Z596" i="3"/>
  <c r="AH596" i="3"/>
  <c r="AX596" i="3"/>
  <c r="AA596" i="3"/>
  <c r="AQ596" i="3"/>
  <c r="BG596" i="3"/>
  <c r="AJ596" i="3"/>
  <c r="AZ596" i="3"/>
  <c r="W596" i="3"/>
  <c r="AO596" i="3"/>
  <c r="BE596" i="3"/>
  <c r="L593" i="3"/>
  <c r="L591" i="3"/>
  <c r="M589" i="3"/>
  <c r="Q589" i="3"/>
  <c r="U589" i="3"/>
  <c r="Y589" i="3"/>
  <c r="AC589" i="3"/>
  <c r="AG589" i="3"/>
  <c r="AK589" i="3"/>
  <c r="AO589" i="3"/>
  <c r="AS589" i="3"/>
  <c r="AW589" i="3"/>
  <c r="BA589" i="3"/>
  <c r="BE589" i="3"/>
  <c r="BI589" i="3"/>
  <c r="N589" i="3"/>
  <c r="R589" i="3"/>
  <c r="V589" i="3"/>
  <c r="Z589" i="3"/>
  <c r="AD589" i="3"/>
  <c r="AH589" i="3"/>
  <c r="AL589" i="3"/>
  <c r="AP589" i="3"/>
  <c r="AT589" i="3"/>
  <c r="AX589" i="3"/>
  <c r="BB589" i="3"/>
  <c r="BF589" i="3"/>
  <c r="O589" i="3"/>
  <c r="S589" i="3"/>
  <c r="W589" i="3"/>
  <c r="AA589" i="3"/>
  <c r="AE589" i="3"/>
  <c r="AI589" i="3"/>
  <c r="AM589" i="3"/>
  <c r="AQ589" i="3"/>
  <c r="AU589" i="3"/>
  <c r="AY589" i="3"/>
  <c r="BC589" i="3"/>
  <c r="BG589" i="3"/>
  <c r="P589" i="3"/>
  <c r="T589" i="3"/>
  <c r="X589" i="3"/>
  <c r="AB589" i="3"/>
  <c r="AF589" i="3"/>
  <c r="AJ589" i="3"/>
  <c r="AN589" i="3"/>
  <c r="AR589" i="3"/>
  <c r="AV589" i="3"/>
  <c r="AZ589" i="3"/>
  <c r="BD589" i="3"/>
  <c r="BH589" i="3"/>
  <c r="P587" i="3"/>
  <c r="T587" i="3"/>
  <c r="X587" i="3"/>
  <c r="AB587" i="3"/>
  <c r="AF587" i="3"/>
  <c r="AJ587" i="3"/>
  <c r="AN587" i="3"/>
  <c r="AR587" i="3"/>
  <c r="AV587" i="3"/>
  <c r="AZ587" i="3"/>
  <c r="BD587" i="3"/>
  <c r="BH587" i="3"/>
  <c r="M587" i="3"/>
  <c r="Q587" i="3"/>
  <c r="U587" i="3"/>
  <c r="Y587" i="3"/>
  <c r="AC587" i="3"/>
  <c r="AG587" i="3"/>
  <c r="AK587" i="3"/>
  <c r="AO587" i="3"/>
  <c r="AS587" i="3"/>
  <c r="AW587" i="3"/>
  <c r="BA587" i="3"/>
  <c r="BE587" i="3"/>
  <c r="BI587" i="3"/>
  <c r="N587" i="3"/>
  <c r="R587" i="3"/>
  <c r="V587" i="3"/>
  <c r="Z587" i="3"/>
  <c r="AD587" i="3"/>
  <c r="AH587" i="3"/>
  <c r="AL587" i="3"/>
  <c r="AP587" i="3"/>
  <c r="AT587" i="3"/>
  <c r="AX587" i="3"/>
  <c r="BB587" i="3"/>
  <c r="BF587" i="3"/>
  <c r="O587" i="3"/>
  <c r="S587" i="3"/>
  <c r="W587" i="3"/>
  <c r="AA587" i="3"/>
  <c r="AE587" i="3"/>
  <c r="AI587" i="3"/>
  <c r="AM587" i="3"/>
  <c r="AQ587" i="3"/>
  <c r="AU587" i="3"/>
  <c r="AY587" i="3"/>
  <c r="BC587" i="3"/>
  <c r="BG587" i="3"/>
  <c r="L584" i="3"/>
  <c r="Z584" i="3" s="1"/>
  <c r="K582" i="3"/>
  <c r="O580" i="3"/>
  <c r="S580" i="3"/>
  <c r="W580" i="3"/>
  <c r="AA580" i="3"/>
  <c r="AE580" i="3"/>
  <c r="AI580" i="3"/>
  <c r="AM580" i="3"/>
  <c r="AQ580" i="3"/>
  <c r="AU580" i="3"/>
  <c r="AY580" i="3"/>
  <c r="BC580" i="3"/>
  <c r="BG580" i="3"/>
  <c r="P580" i="3"/>
  <c r="T580" i="3"/>
  <c r="X580" i="3"/>
  <c r="AB580" i="3"/>
  <c r="R580" i="3"/>
  <c r="Z580" i="3"/>
  <c r="AG580" i="3"/>
  <c r="AL580" i="3"/>
  <c r="AR580" i="3"/>
  <c r="AW580" i="3"/>
  <c r="BB580" i="3"/>
  <c r="BH580" i="3"/>
  <c r="M580" i="3"/>
  <c r="U580" i="3"/>
  <c r="AC580" i="3"/>
  <c r="AH580" i="3"/>
  <c r="AN580" i="3"/>
  <c r="AS580" i="3"/>
  <c r="AX580" i="3"/>
  <c r="BD580" i="3"/>
  <c r="BI580" i="3"/>
  <c r="N580" i="3"/>
  <c r="V580" i="3"/>
  <c r="AD580" i="3"/>
  <c r="AJ580" i="3"/>
  <c r="AO580" i="3"/>
  <c r="AT580" i="3"/>
  <c r="AZ580" i="3"/>
  <c r="BE580" i="3"/>
  <c r="Q580" i="3"/>
  <c r="Y580" i="3"/>
  <c r="AF580" i="3"/>
  <c r="AK580" i="3"/>
  <c r="AP580" i="3"/>
  <c r="AV580" i="3"/>
  <c r="BA580" i="3"/>
  <c r="BF580" i="3"/>
  <c r="L577" i="3"/>
  <c r="L575" i="3"/>
  <c r="U575" i="3" s="1"/>
  <c r="K573" i="3"/>
  <c r="N571" i="3"/>
  <c r="R571" i="3"/>
  <c r="V571" i="3"/>
  <c r="Z571" i="3"/>
  <c r="AD571" i="3"/>
  <c r="AH571" i="3"/>
  <c r="AL571" i="3"/>
  <c r="AP571" i="3"/>
  <c r="AT571" i="3"/>
  <c r="AX571" i="3"/>
  <c r="BB571" i="3"/>
  <c r="BF571" i="3"/>
  <c r="O571" i="3"/>
  <c r="S571" i="3"/>
  <c r="W571" i="3"/>
  <c r="AA571" i="3"/>
  <c r="AE571" i="3"/>
  <c r="AI571" i="3"/>
  <c r="AM571" i="3"/>
  <c r="AQ571" i="3"/>
  <c r="AU571" i="3"/>
  <c r="AY571" i="3"/>
  <c r="BC571" i="3"/>
  <c r="BG571" i="3"/>
  <c r="P571" i="3"/>
  <c r="T571" i="3"/>
  <c r="X571" i="3"/>
  <c r="AB571" i="3"/>
  <c r="AF571" i="3"/>
  <c r="AJ571" i="3"/>
  <c r="AN571" i="3"/>
  <c r="AR571" i="3"/>
  <c r="AV571" i="3"/>
  <c r="AZ571" i="3"/>
  <c r="BD571" i="3"/>
  <c r="BH571" i="3"/>
  <c r="M571" i="3"/>
  <c r="Q571" i="3"/>
  <c r="U571" i="3"/>
  <c r="Y571" i="3"/>
  <c r="AC571" i="3"/>
  <c r="AG571" i="3"/>
  <c r="AK571" i="3"/>
  <c r="AO571" i="3"/>
  <c r="AS571" i="3"/>
  <c r="AW571" i="3"/>
  <c r="BA571" i="3"/>
  <c r="BE571" i="3"/>
  <c r="BI571" i="3"/>
  <c r="L568" i="3"/>
  <c r="P568" i="3" s="1"/>
  <c r="K566" i="3"/>
  <c r="M564" i="3"/>
  <c r="Q564" i="3"/>
  <c r="U564" i="3"/>
  <c r="Y564" i="3"/>
  <c r="AC564" i="3"/>
  <c r="AG564" i="3"/>
  <c r="AK564" i="3"/>
  <c r="AO564" i="3"/>
  <c r="AS564" i="3"/>
  <c r="AW564" i="3"/>
  <c r="BA564" i="3"/>
  <c r="N564" i="3"/>
  <c r="R564" i="3"/>
  <c r="V564" i="3"/>
  <c r="Z564" i="3"/>
  <c r="AD564" i="3"/>
  <c r="AH564" i="3"/>
  <c r="AL564" i="3"/>
  <c r="AP564" i="3"/>
  <c r="AT564" i="3"/>
  <c r="AX564" i="3"/>
  <c r="BB564" i="3"/>
  <c r="O564" i="3"/>
  <c r="S564" i="3"/>
  <c r="W564" i="3"/>
  <c r="AA564" i="3"/>
  <c r="AE564" i="3"/>
  <c r="AI564" i="3"/>
  <c r="AM564" i="3"/>
  <c r="AQ564" i="3"/>
  <c r="AU564" i="3"/>
  <c r="AY564" i="3"/>
  <c r="BC564" i="3"/>
  <c r="BG564" i="3"/>
  <c r="P564" i="3"/>
  <c r="T564" i="3"/>
  <c r="X564" i="3"/>
  <c r="AB564" i="3"/>
  <c r="AF564" i="3"/>
  <c r="AJ564" i="3"/>
  <c r="AN564" i="3"/>
  <c r="AR564" i="3"/>
  <c r="AV564" i="3"/>
  <c r="AZ564" i="3"/>
  <c r="BD564" i="3"/>
  <c r="BH564" i="3"/>
  <c r="BE564" i="3"/>
  <c r="BF564" i="3"/>
  <c r="BI564" i="3"/>
  <c r="L561" i="3"/>
  <c r="L559" i="3"/>
  <c r="K557" i="3"/>
  <c r="K555" i="3"/>
  <c r="L552" i="3"/>
  <c r="S552" i="3" s="1"/>
  <c r="K550" i="3"/>
  <c r="M548" i="3"/>
  <c r="N548" i="3"/>
  <c r="R548" i="3"/>
  <c r="V548" i="3"/>
  <c r="Z548" i="3"/>
  <c r="AD548" i="3"/>
  <c r="AH548" i="3"/>
  <c r="AL548" i="3"/>
  <c r="AP548" i="3"/>
  <c r="AT548" i="3"/>
  <c r="AX548" i="3"/>
  <c r="BB548" i="3"/>
  <c r="BF548" i="3"/>
  <c r="O548" i="3"/>
  <c r="S548" i="3"/>
  <c r="W548" i="3"/>
  <c r="AA548" i="3"/>
  <c r="AE548" i="3"/>
  <c r="AI548" i="3"/>
  <c r="AM548" i="3"/>
  <c r="AQ548" i="3"/>
  <c r="AU548" i="3"/>
  <c r="AY548" i="3"/>
  <c r="BC548" i="3"/>
  <c r="BG548" i="3"/>
  <c r="P548" i="3"/>
  <c r="T548" i="3"/>
  <c r="X548" i="3"/>
  <c r="AB548" i="3"/>
  <c r="AF548" i="3"/>
  <c r="AJ548" i="3"/>
  <c r="AN548" i="3"/>
  <c r="AR548" i="3"/>
  <c r="AV548" i="3"/>
  <c r="AZ548" i="3"/>
  <c r="BD548" i="3"/>
  <c r="BH548" i="3"/>
  <c r="Q548" i="3"/>
  <c r="U548" i="3"/>
  <c r="Y548" i="3"/>
  <c r="AC548" i="3"/>
  <c r="AG548" i="3"/>
  <c r="AK548" i="3"/>
  <c r="AO548" i="3"/>
  <c r="AS548" i="3"/>
  <c r="AW548" i="3"/>
  <c r="BA548" i="3"/>
  <c r="BE548" i="3"/>
  <c r="BI548" i="3"/>
  <c r="L545" i="3"/>
  <c r="L543" i="3"/>
  <c r="K541" i="3"/>
  <c r="K539" i="3"/>
  <c r="K721" i="3"/>
  <c r="K717" i="3"/>
  <c r="L715" i="3"/>
  <c r="K713" i="3"/>
  <c r="L711" i="3"/>
  <c r="K709" i="3"/>
  <c r="L707" i="3"/>
  <c r="L705" i="3"/>
  <c r="Z705" i="3" s="1"/>
  <c r="O703" i="3"/>
  <c r="S703" i="3"/>
  <c r="W703" i="3"/>
  <c r="AA703" i="3"/>
  <c r="AE703" i="3"/>
  <c r="AI703" i="3"/>
  <c r="AM703" i="3"/>
  <c r="AQ703" i="3"/>
  <c r="AU703" i="3"/>
  <c r="AY703" i="3"/>
  <c r="BC703" i="3"/>
  <c r="BG703" i="3"/>
  <c r="P703" i="3"/>
  <c r="T703" i="3"/>
  <c r="X703" i="3"/>
  <c r="AB703" i="3"/>
  <c r="AF703" i="3"/>
  <c r="AJ703" i="3"/>
  <c r="AN703" i="3"/>
  <c r="AR703" i="3"/>
  <c r="AV703" i="3"/>
  <c r="AZ703" i="3"/>
  <c r="BD703" i="3"/>
  <c r="BH703" i="3"/>
  <c r="M703" i="3"/>
  <c r="Q703" i="3"/>
  <c r="U703" i="3"/>
  <c r="Y703" i="3"/>
  <c r="AC703" i="3"/>
  <c r="AG703" i="3"/>
  <c r="AK703" i="3"/>
  <c r="AO703" i="3"/>
  <c r="AS703" i="3"/>
  <c r="AW703" i="3"/>
  <c r="BA703" i="3"/>
  <c r="BE703" i="3"/>
  <c r="BI703" i="3"/>
  <c r="N703" i="3"/>
  <c r="R703" i="3"/>
  <c r="V703" i="3"/>
  <c r="Z703" i="3"/>
  <c r="AD703" i="3"/>
  <c r="AH703" i="3"/>
  <c r="AL703" i="3"/>
  <c r="AP703" i="3"/>
  <c r="AT703" i="3"/>
  <c r="AX703" i="3"/>
  <c r="BB703" i="3"/>
  <c r="BF703" i="3"/>
  <c r="M699" i="3"/>
  <c r="Q699" i="3"/>
  <c r="U699" i="3"/>
  <c r="Y699" i="3"/>
  <c r="AC699" i="3"/>
  <c r="AG699" i="3"/>
  <c r="AK699" i="3"/>
  <c r="AO699" i="3"/>
  <c r="AS699" i="3"/>
  <c r="AW699" i="3"/>
  <c r="BA699" i="3"/>
  <c r="BE699" i="3"/>
  <c r="BI699" i="3"/>
  <c r="N699" i="3"/>
  <c r="R699" i="3"/>
  <c r="V699" i="3"/>
  <c r="Z699" i="3"/>
  <c r="AD699" i="3"/>
  <c r="AH699" i="3"/>
  <c r="AL699" i="3"/>
  <c r="AP699" i="3"/>
  <c r="AT699" i="3"/>
  <c r="AX699" i="3"/>
  <c r="BB699" i="3"/>
  <c r="BF699" i="3"/>
  <c r="O699" i="3"/>
  <c r="S699" i="3"/>
  <c r="W699" i="3"/>
  <c r="AA699" i="3"/>
  <c r="AE699" i="3"/>
  <c r="AI699" i="3"/>
  <c r="AM699" i="3"/>
  <c r="AQ699" i="3"/>
  <c r="AU699" i="3"/>
  <c r="AY699" i="3"/>
  <c r="BC699" i="3"/>
  <c r="BG699" i="3"/>
  <c r="P699" i="3"/>
  <c r="T699" i="3"/>
  <c r="X699" i="3"/>
  <c r="AB699" i="3"/>
  <c r="AF699" i="3"/>
  <c r="AJ699" i="3"/>
  <c r="AN699" i="3"/>
  <c r="AR699" i="3"/>
  <c r="AV699" i="3"/>
  <c r="AZ699" i="3"/>
  <c r="BD699" i="3"/>
  <c r="BH699" i="3"/>
  <c r="N697" i="3"/>
  <c r="R697" i="3"/>
  <c r="V697" i="3"/>
  <c r="Z697" i="3"/>
  <c r="AD697" i="3"/>
  <c r="AH697" i="3"/>
  <c r="AL697" i="3"/>
  <c r="AP697" i="3"/>
  <c r="AT697" i="3"/>
  <c r="AX697" i="3"/>
  <c r="BB697" i="3"/>
  <c r="BF697" i="3"/>
  <c r="O697" i="3"/>
  <c r="S697" i="3"/>
  <c r="W697" i="3"/>
  <c r="AA697" i="3"/>
  <c r="AE697" i="3"/>
  <c r="AI697" i="3"/>
  <c r="AM697" i="3"/>
  <c r="AQ697" i="3"/>
  <c r="AU697" i="3"/>
  <c r="AY697" i="3"/>
  <c r="BC697" i="3"/>
  <c r="BG697" i="3"/>
  <c r="P697" i="3"/>
  <c r="T697" i="3"/>
  <c r="X697" i="3"/>
  <c r="AB697" i="3"/>
  <c r="AF697" i="3"/>
  <c r="AJ697" i="3"/>
  <c r="AN697" i="3"/>
  <c r="AR697" i="3"/>
  <c r="AV697" i="3"/>
  <c r="AZ697" i="3"/>
  <c r="BD697" i="3"/>
  <c r="BH697" i="3"/>
  <c r="M697" i="3"/>
  <c r="Q697" i="3"/>
  <c r="U697" i="3"/>
  <c r="Y697" i="3"/>
  <c r="AC697" i="3"/>
  <c r="AG697" i="3"/>
  <c r="AK697" i="3"/>
  <c r="AO697" i="3"/>
  <c r="AS697" i="3"/>
  <c r="AW697" i="3"/>
  <c r="BA697" i="3"/>
  <c r="BE697" i="3"/>
  <c r="BI697" i="3"/>
  <c r="P693" i="3"/>
  <c r="T693" i="3"/>
  <c r="X693" i="3"/>
  <c r="AB693" i="3"/>
  <c r="AF693" i="3"/>
  <c r="AJ693" i="3"/>
  <c r="AN693" i="3"/>
  <c r="AR693" i="3"/>
  <c r="AV693" i="3"/>
  <c r="AZ693" i="3"/>
  <c r="BD693" i="3"/>
  <c r="BH693" i="3"/>
  <c r="M693" i="3"/>
  <c r="Q693" i="3"/>
  <c r="U693" i="3"/>
  <c r="Y693" i="3"/>
  <c r="AC693" i="3"/>
  <c r="AG693" i="3"/>
  <c r="AK693" i="3"/>
  <c r="AO693" i="3"/>
  <c r="AS693" i="3"/>
  <c r="AW693" i="3"/>
  <c r="BA693" i="3"/>
  <c r="BE693" i="3"/>
  <c r="BI693" i="3"/>
  <c r="N693" i="3"/>
  <c r="R693" i="3"/>
  <c r="V693" i="3"/>
  <c r="Z693" i="3"/>
  <c r="AD693" i="3"/>
  <c r="AH693" i="3"/>
  <c r="AL693" i="3"/>
  <c r="AP693" i="3"/>
  <c r="AT693" i="3"/>
  <c r="AX693" i="3"/>
  <c r="BB693" i="3"/>
  <c r="BF693" i="3"/>
  <c r="O693" i="3"/>
  <c r="S693" i="3"/>
  <c r="W693" i="3"/>
  <c r="AA693" i="3"/>
  <c r="AE693" i="3"/>
  <c r="AI693" i="3"/>
  <c r="AM693" i="3"/>
  <c r="AQ693" i="3"/>
  <c r="AU693" i="3"/>
  <c r="AY693" i="3"/>
  <c r="BC693" i="3"/>
  <c r="BG693" i="3"/>
  <c r="M689" i="3"/>
  <c r="Q689" i="3"/>
  <c r="U689" i="3"/>
  <c r="Y689" i="3"/>
  <c r="AC689" i="3"/>
  <c r="AG689" i="3"/>
  <c r="AK689" i="3"/>
  <c r="O689" i="3"/>
  <c r="S689" i="3"/>
  <c r="W689" i="3"/>
  <c r="AA689" i="3"/>
  <c r="AE689" i="3"/>
  <c r="AI689" i="3"/>
  <c r="N689" i="3"/>
  <c r="V689" i="3"/>
  <c r="AD689" i="3"/>
  <c r="AL689" i="3"/>
  <c r="AP689" i="3"/>
  <c r="AT689" i="3"/>
  <c r="AX689" i="3"/>
  <c r="BB689" i="3"/>
  <c r="BF689" i="3"/>
  <c r="P689" i="3"/>
  <c r="X689" i="3"/>
  <c r="AF689" i="3"/>
  <c r="AM689" i="3"/>
  <c r="AQ689" i="3"/>
  <c r="AU689" i="3"/>
  <c r="AY689" i="3"/>
  <c r="BC689" i="3"/>
  <c r="BG689" i="3"/>
  <c r="R689" i="3"/>
  <c r="Z689" i="3"/>
  <c r="AH689" i="3"/>
  <c r="AN689" i="3"/>
  <c r="AR689" i="3"/>
  <c r="AV689" i="3"/>
  <c r="AZ689" i="3"/>
  <c r="BD689" i="3"/>
  <c r="BH689" i="3"/>
  <c r="T689" i="3"/>
  <c r="AB689" i="3"/>
  <c r="AJ689" i="3"/>
  <c r="AO689" i="3"/>
  <c r="AS689" i="3"/>
  <c r="AW689" i="3"/>
  <c r="BA689" i="3"/>
  <c r="BE689" i="3"/>
  <c r="BI689" i="3"/>
  <c r="M687" i="3"/>
  <c r="Q687" i="3"/>
  <c r="U687" i="3"/>
  <c r="Y687" i="3"/>
  <c r="AC687" i="3"/>
  <c r="AG687" i="3"/>
  <c r="AK687" i="3"/>
  <c r="AO687" i="3"/>
  <c r="AS687" i="3"/>
  <c r="AW687" i="3"/>
  <c r="BA687" i="3"/>
  <c r="BE687" i="3"/>
  <c r="BI687" i="3"/>
  <c r="N687" i="3"/>
  <c r="R687" i="3"/>
  <c r="V687" i="3"/>
  <c r="Z687" i="3"/>
  <c r="AD687" i="3"/>
  <c r="AH687" i="3"/>
  <c r="AL687" i="3"/>
  <c r="AP687" i="3"/>
  <c r="AT687" i="3"/>
  <c r="AX687" i="3"/>
  <c r="BB687" i="3"/>
  <c r="BF687" i="3"/>
  <c r="O687" i="3"/>
  <c r="S687" i="3"/>
  <c r="W687" i="3"/>
  <c r="AA687" i="3"/>
  <c r="AE687" i="3"/>
  <c r="AI687" i="3"/>
  <c r="AM687" i="3"/>
  <c r="AQ687" i="3"/>
  <c r="AU687" i="3"/>
  <c r="AY687" i="3"/>
  <c r="BC687" i="3"/>
  <c r="BG687" i="3"/>
  <c r="P687" i="3"/>
  <c r="T687" i="3"/>
  <c r="X687" i="3"/>
  <c r="AB687" i="3"/>
  <c r="AF687" i="3"/>
  <c r="AJ687" i="3"/>
  <c r="AN687" i="3"/>
  <c r="AR687" i="3"/>
  <c r="AV687" i="3"/>
  <c r="AZ687" i="3"/>
  <c r="BD687" i="3"/>
  <c r="BH687" i="3"/>
  <c r="N683" i="3"/>
  <c r="R683" i="3"/>
  <c r="V683" i="3"/>
  <c r="Z683" i="3"/>
  <c r="AD683" i="3"/>
  <c r="AH683" i="3"/>
  <c r="AL683" i="3"/>
  <c r="AP683" i="3"/>
  <c r="AT683" i="3"/>
  <c r="AX683" i="3"/>
  <c r="BB683" i="3"/>
  <c r="BF683" i="3"/>
  <c r="O683" i="3"/>
  <c r="S683" i="3"/>
  <c r="W683" i="3"/>
  <c r="AA683" i="3"/>
  <c r="AE683" i="3"/>
  <c r="AI683" i="3"/>
  <c r="AM683" i="3"/>
  <c r="AQ683" i="3"/>
  <c r="AU683" i="3"/>
  <c r="AY683" i="3"/>
  <c r="BC683" i="3"/>
  <c r="BG683" i="3"/>
  <c r="P683" i="3"/>
  <c r="T683" i="3"/>
  <c r="X683" i="3"/>
  <c r="AB683" i="3"/>
  <c r="AF683" i="3"/>
  <c r="AJ683" i="3"/>
  <c r="AN683" i="3"/>
  <c r="AR683" i="3"/>
  <c r="AV683" i="3"/>
  <c r="AZ683" i="3"/>
  <c r="BD683" i="3"/>
  <c r="BH683" i="3"/>
  <c r="M683" i="3"/>
  <c r="Q683" i="3"/>
  <c r="U683" i="3"/>
  <c r="Y683" i="3"/>
  <c r="AC683" i="3"/>
  <c r="AG683" i="3"/>
  <c r="AK683" i="3"/>
  <c r="AO683" i="3"/>
  <c r="AS683" i="3"/>
  <c r="AW683" i="3"/>
  <c r="BA683" i="3"/>
  <c r="BE683" i="3"/>
  <c r="BI683" i="3"/>
  <c r="P679" i="3"/>
  <c r="T679" i="3"/>
  <c r="X679" i="3"/>
  <c r="AB679" i="3"/>
  <c r="AF679" i="3"/>
  <c r="AJ679" i="3"/>
  <c r="AN679" i="3"/>
  <c r="AR679" i="3"/>
  <c r="AV679" i="3"/>
  <c r="AZ679" i="3"/>
  <c r="BD679" i="3"/>
  <c r="BH679" i="3"/>
  <c r="M679" i="3"/>
  <c r="Q679" i="3"/>
  <c r="U679" i="3"/>
  <c r="Y679" i="3"/>
  <c r="AC679" i="3"/>
  <c r="AG679" i="3"/>
  <c r="AK679" i="3"/>
  <c r="AO679" i="3"/>
  <c r="AS679" i="3"/>
  <c r="AW679" i="3"/>
  <c r="BA679" i="3"/>
  <c r="BE679" i="3"/>
  <c r="BI679" i="3"/>
  <c r="N679" i="3"/>
  <c r="R679" i="3"/>
  <c r="V679" i="3"/>
  <c r="Z679" i="3"/>
  <c r="AD679" i="3"/>
  <c r="AH679" i="3"/>
  <c r="AL679" i="3"/>
  <c r="AP679" i="3"/>
  <c r="AT679" i="3"/>
  <c r="AX679" i="3"/>
  <c r="BB679" i="3"/>
  <c r="BF679" i="3"/>
  <c r="O679" i="3"/>
  <c r="S679" i="3"/>
  <c r="W679" i="3"/>
  <c r="AA679" i="3"/>
  <c r="AE679" i="3"/>
  <c r="AI679" i="3"/>
  <c r="AM679" i="3"/>
  <c r="AQ679" i="3"/>
  <c r="AU679" i="3"/>
  <c r="AY679" i="3"/>
  <c r="BC679" i="3"/>
  <c r="BG679" i="3"/>
  <c r="L721" i="3"/>
  <c r="L719" i="3"/>
  <c r="K726" i="3"/>
  <c r="K724" i="3"/>
  <c r="K722" i="3"/>
  <c r="K720" i="3"/>
  <c r="K718" i="3"/>
  <c r="L716" i="3"/>
  <c r="K716" i="3"/>
  <c r="L714" i="3"/>
  <c r="K714" i="3"/>
  <c r="L712" i="3"/>
  <c r="K712" i="3"/>
  <c r="L710" i="3"/>
  <c r="K710" i="3"/>
  <c r="L708" i="3"/>
  <c r="K708" i="3"/>
  <c r="L706" i="3"/>
  <c r="K706" i="3"/>
  <c r="L704" i="3"/>
  <c r="K704" i="3"/>
  <c r="L702" i="3"/>
  <c r="K702" i="3"/>
  <c r="L700" i="3"/>
  <c r="K700" i="3"/>
  <c r="L698" i="3"/>
  <c r="K698" i="3"/>
  <c r="L696" i="3"/>
  <c r="K696" i="3"/>
  <c r="L694" i="3"/>
  <c r="K694" i="3"/>
  <c r="L692" i="3"/>
  <c r="K692" i="3"/>
  <c r="L690" i="3"/>
  <c r="K690" i="3"/>
  <c r="L688" i="3"/>
  <c r="K688" i="3"/>
  <c r="K685" i="3"/>
  <c r="K684" i="3"/>
  <c r="K681" i="3"/>
  <c r="L680" i="3"/>
  <c r="K680" i="3"/>
  <c r="L678" i="3"/>
  <c r="K678" i="3"/>
  <c r="L676" i="3"/>
  <c r="K676" i="3"/>
  <c r="L674" i="3"/>
  <c r="K674" i="3"/>
  <c r="L672" i="3"/>
  <c r="K672" i="3"/>
  <c r="L670" i="3"/>
  <c r="K670" i="3"/>
  <c r="L668" i="3"/>
  <c r="K668" i="3"/>
  <c r="L666" i="3"/>
  <c r="K666" i="3"/>
  <c r="L664" i="3"/>
  <c r="K664" i="3"/>
  <c r="L662" i="3"/>
  <c r="K662" i="3"/>
  <c r="L660" i="3"/>
  <c r="K660" i="3"/>
  <c r="L658" i="3"/>
  <c r="K658" i="3"/>
  <c r="L656" i="3"/>
  <c r="K656" i="3"/>
  <c r="L654" i="3"/>
  <c r="K654" i="3"/>
  <c r="L652" i="3"/>
  <c r="K652" i="3"/>
  <c r="L650" i="3"/>
  <c r="K650" i="3"/>
  <c r="L648" i="3"/>
  <c r="K648" i="3"/>
  <c r="L646" i="3"/>
  <c r="K646" i="3"/>
  <c r="L644" i="3"/>
  <c r="K644" i="3"/>
  <c r="L642" i="3"/>
  <c r="K642" i="3"/>
  <c r="L640" i="3"/>
  <c r="K640" i="3"/>
  <c r="L638" i="3"/>
  <c r="K638" i="3"/>
  <c r="L636" i="3"/>
  <c r="K636" i="3"/>
  <c r="L634" i="3"/>
  <c r="K634" i="3"/>
  <c r="L632" i="3"/>
  <c r="K632" i="3"/>
  <c r="L630" i="3"/>
  <c r="K630" i="3"/>
  <c r="L628" i="3"/>
  <c r="O628" i="3"/>
  <c r="S628" i="3"/>
  <c r="W628" i="3"/>
  <c r="AA628" i="3"/>
  <c r="AE628" i="3"/>
  <c r="AI628" i="3"/>
  <c r="AM628" i="3"/>
  <c r="AQ628" i="3"/>
  <c r="AU628" i="3"/>
  <c r="AY628" i="3"/>
  <c r="BC628" i="3"/>
  <c r="BG628" i="3"/>
  <c r="P628" i="3"/>
  <c r="T628" i="3"/>
  <c r="X628" i="3"/>
  <c r="AB628" i="3"/>
  <c r="AF628" i="3"/>
  <c r="AJ628" i="3"/>
  <c r="AN628" i="3"/>
  <c r="AR628" i="3"/>
  <c r="AV628" i="3"/>
  <c r="AZ628" i="3"/>
  <c r="BD628" i="3"/>
  <c r="BH628" i="3"/>
  <c r="M628" i="3"/>
  <c r="Q628" i="3"/>
  <c r="U628" i="3"/>
  <c r="Y628" i="3"/>
  <c r="AC628" i="3"/>
  <c r="AG628" i="3"/>
  <c r="AK628" i="3"/>
  <c r="AO628" i="3"/>
  <c r="AS628" i="3"/>
  <c r="AW628" i="3"/>
  <c r="BA628" i="3"/>
  <c r="BE628" i="3"/>
  <c r="BI628" i="3"/>
  <c r="N628" i="3"/>
  <c r="R628" i="3"/>
  <c r="V628" i="3"/>
  <c r="Z628" i="3"/>
  <c r="AD628" i="3"/>
  <c r="AH628" i="3"/>
  <c r="AL628" i="3"/>
  <c r="AP628" i="3"/>
  <c r="AT628" i="3"/>
  <c r="AX628" i="3"/>
  <c r="BB628" i="3"/>
  <c r="BF628" i="3"/>
  <c r="N626" i="3"/>
  <c r="R626" i="3"/>
  <c r="V626" i="3"/>
  <c r="Z626" i="3"/>
  <c r="AD626" i="3"/>
  <c r="AH626" i="3"/>
  <c r="AL626" i="3"/>
  <c r="AP626" i="3"/>
  <c r="AT626" i="3"/>
  <c r="AX626" i="3"/>
  <c r="BB626" i="3"/>
  <c r="BF626" i="3"/>
  <c r="O626" i="3"/>
  <c r="S626" i="3"/>
  <c r="W626" i="3"/>
  <c r="AA626" i="3"/>
  <c r="AE626" i="3"/>
  <c r="AI626" i="3"/>
  <c r="AM626" i="3"/>
  <c r="AQ626" i="3"/>
  <c r="AU626" i="3"/>
  <c r="AY626" i="3"/>
  <c r="BC626" i="3"/>
  <c r="BG626" i="3"/>
  <c r="P626" i="3"/>
  <c r="T626" i="3"/>
  <c r="X626" i="3"/>
  <c r="AB626" i="3"/>
  <c r="AF626" i="3"/>
  <c r="AJ626" i="3"/>
  <c r="AN626" i="3"/>
  <c r="AR626" i="3"/>
  <c r="AV626" i="3"/>
  <c r="AZ626" i="3"/>
  <c r="BD626" i="3"/>
  <c r="BH626" i="3"/>
  <c r="M626" i="3"/>
  <c r="Q626" i="3"/>
  <c r="U626" i="3"/>
  <c r="Y626" i="3"/>
  <c r="AC626" i="3"/>
  <c r="AG626" i="3"/>
  <c r="AK626" i="3"/>
  <c r="AO626" i="3"/>
  <c r="AS626" i="3"/>
  <c r="AW626" i="3"/>
  <c r="BA626" i="3"/>
  <c r="BE626" i="3"/>
  <c r="BI626" i="3"/>
  <c r="O624" i="3"/>
  <c r="S624" i="3"/>
  <c r="W624" i="3"/>
  <c r="AA624" i="3"/>
  <c r="AE624" i="3"/>
  <c r="AI624" i="3"/>
  <c r="AM624" i="3"/>
  <c r="AQ624" i="3"/>
  <c r="AU624" i="3"/>
  <c r="AY624" i="3"/>
  <c r="BC624" i="3"/>
  <c r="BG624" i="3"/>
  <c r="P624" i="3"/>
  <c r="T624" i="3"/>
  <c r="X624" i="3"/>
  <c r="AB624" i="3"/>
  <c r="AF624" i="3"/>
  <c r="AJ624" i="3"/>
  <c r="AN624" i="3"/>
  <c r="AR624" i="3"/>
  <c r="AV624" i="3"/>
  <c r="AZ624" i="3"/>
  <c r="BD624" i="3"/>
  <c r="BH624" i="3"/>
  <c r="M624" i="3"/>
  <c r="Q624" i="3"/>
  <c r="U624" i="3"/>
  <c r="Y624" i="3"/>
  <c r="AC624" i="3"/>
  <c r="AG624" i="3"/>
  <c r="AK624" i="3"/>
  <c r="AO624" i="3"/>
  <c r="AS624" i="3"/>
  <c r="AW624" i="3"/>
  <c r="BA624" i="3"/>
  <c r="BE624" i="3"/>
  <c r="BI624" i="3"/>
  <c r="N624" i="3"/>
  <c r="R624" i="3"/>
  <c r="V624" i="3"/>
  <c r="Z624" i="3"/>
  <c r="AD624" i="3"/>
  <c r="AH624" i="3"/>
  <c r="AL624" i="3"/>
  <c r="AP624" i="3"/>
  <c r="AT624" i="3"/>
  <c r="AX624" i="3"/>
  <c r="BB624" i="3"/>
  <c r="BF624" i="3"/>
  <c r="P594" i="3"/>
  <c r="T594" i="3"/>
  <c r="X594" i="3"/>
  <c r="AB594" i="3"/>
  <c r="AF594" i="3"/>
  <c r="AJ594" i="3"/>
  <c r="AN594" i="3"/>
  <c r="AR594" i="3"/>
  <c r="AV594" i="3"/>
  <c r="AZ594" i="3"/>
  <c r="BD594" i="3"/>
  <c r="BH594" i="3"/>
  <c r="M594" i="3"/>
  <c r="Q594" i="3"/>
  <c r="U594" i="3"/>
  <c r="Y594" i="3"/>
  <c r="AC594" i="3"/>
  <c r="AG594" i="3"/>
  <c r="AK594" i="3"/>
  <c r="AO594" i="3"/>
  <c r="AS594" i="3"/>
  <c r="AW594" i="3"/>
  <c r="BA594" i="3"/>
  <c r="BE594" i="3"/>
  <c r="BI594" i="3"/>
  <c r="S594" i="3"/>
  <c r="AA594" i="3"/>
  <c r="AI594" i="3"/>
  <c r="AQ594" i="3"/>
  <c r="AY594" i="3"/>
  <c r="BG594" i="3"/>
  <c r="N594" i="3"/>
  <c r="V594" i="3"/>
  <c r="AD594" i="3"/>
  <c r="AL594" i="3"/>
  <c r="AT594" i="3"/>
  <c r="BB594" i="3"/>
  <c r="O594" i="3"/>
  <c r="W594" i="3"/>
  <c r="AE594" i="3"/>
  <c r="AM594" i="3"/>
  <c r="AU594" i="3"/>
  <c r="BC594" i="3"/>
  <c r="R594" i="3"/>
  <c r="Z594" i="3"/>
  <c r="AH594" i="3"/>
  <c r="AP594" i="3"/>
  <c r="AX594" i="3"/>
  <c r="BF594" i="3"/>
  <c r="M592" i="3"/>
  <c r="Q592" i="3"/>
  <c r="U592" i="3"/>
  <c r="Y592" i="3"/>
  <c r="AC592" i="3"/>
  <c r="AG592" i="3"/>
  <c r="AK592" i="3"/>
  <c r="AO592" i="3"/>
  <c r="AS592" i="3"/>
  <c r="AW592" i="3"/>
  <c r="BA592" i="3"/>
  <c r="BE592" i="3"/>
  <c r="BI592" i="3"/>
  <c r="N592" i="3"/>
  <c r="R592" i="3"/>
  <c r="V592" i="3"/>
  <c r="Z592" i="3"/>
  <c r="AD592" i="3"/>
  <c r="AH592" i="3"/>
  <c r="AL592" i="3"/>
  <c r="AP592" i="3"/>
  <c r="AT592" i="3"/>
  <c r="AX592" i="3"/>
  <c r="BB592" i="3"/>
  <c r="BF592" i="3"/>
  <c r="P592" i="3"/>
  <c r="X592" i="3"/>
  <c r="AF592" i="3"/>
  <c r="AN592" i="3"/>
  <c r="AV592" i="3"/>
  <c r="BD592" i="3"/>
  <c r="S592" i="3"/>
  <c r="AA592" i="3"/>
  <c r="AI592" i="3"/>
  <c r="AQ592" i="3"/>
  <c r="AY592" i="3"/>
  <c r="BG592" i="3"/>
  <c r="T592" i="3"/>
  <c r="AB592" i="3"/>
  <c r="AJ592" i="3"/>
  <c r="AR592" i="3"/>
  <c r="AZ592" i="3"/>
  <c r="BH592" i="3"/>
  <c r="O592" i="3"/>
  <c r="W592" i="3"/>
  <c r="AE592" i="3"/>
  <c r="AM592" i="3"/>
  <c r="AU592" i="3"/>
  <c r="BC592" i="3"/>
  <c r="N578" i="3"/>
  <c r="R578" i="3"/>
  <c r="V578" i="3"/>
  <c r="Z578" i="3"/>
  <c r="AD578" i="3"/>
  <c r="AH578" i="3"/>
  <c r="AL578" i="3"/>
  <c r="AP578" i="3"/>
  <c r="AT578" i="3"/>
  <c r="AX578" i="3"/>
  <c r="BB578" i="3"/>
  <c r="BF578" i="3"/>
  <c r="O578" i="3"/>
  <c r="S578" i="3"/>
  <c r="W578" i="3"/>
  <c r="AA578" i="3"/>
  <c r="AE578" i="3"/>
  <c r="AI578" i="3"/>
  <c r="AM578" i="3"/>
  <c r="AQ578" i="3"/>
  <c r="AU578" i="3"/>
  <c r="AY578" i="3"/>
  <c r="BC578" i="3"/>
  <c r="BG578" i="3"/>
  <c r="M578" i="3"/>
  <c r="U578" i="3"/>
  <c r="AC578" i="3"/>
  <c r="AK578" i="3"/>
  <c r="AS578" i="3"/>
  <c r="BA578" i="3"/>
  <c r="BI578" i="3"/>
  <c r="P578" i="3"/>
  <c r="X578" i="3"/>
  <c r="AF578" i="3"/>
  <c r="AN578" i="3"/>
  <c r="AV578" i="3"/>
  <c r="BD578" i="3"/>
  <c r="Q578" i="3"/>
  <c r="Y578" i="3"/>
  <c r="AG578" i="3"/>
  <c r="AO578" i="3"/>
  <c r="AW578" i="3"/>
  <c r="BE578" i="3"/>
  <c r="T578" i="3"/>
  <c r="AB578" i="3"/>
  <c r="AJ578" i="3"/>
  <c r="AR578" i="3"/>
  <c r="AZ578" i="3"/>
  <c r="BH578" i="3"/>
  <c r="O576" i="3"/>
  <c r="S576" i="3"/>
  <c r="W576" i="3"/>
  <c r="AA576" i="3"/>
  <c r="AE576" i="3"/>
  <c r="AI576" i="3"/>
  <c r="AM576" i="3"/>
  <c r="AQ576" i="3"/>
  <c r="AU576" i="3"/>
  <c r="AY576" i="3"/>
  <c r="BC576" i="3"/>
  <c r="BG576" i="3"/>
  <c r="P576" i="3"/>
  <c r="T576" i="3"/>
  <c r="X576" i="3"/>
  <c r="AB576" i="3"/>
  <c r="AF576" i="3"/>
  <c r="AJ576" i="3"/>
  <c r="AN576" i="3"/>
  <c r="AR576" i="3"/>
  <c r="AV576" i="3"/>
  <c r="AZ576" i="3"/>
  <c r="BD576" i="3"/>
  <c r="BH576" i="3"/>
  <c r="R576" i="3"/>
  <c r="Z576" i="3"/>
  <c r="AH576" i="3"/>
  <c r="AP576" i="3"/>
  <c r="AX576" i="3"/>
  <c r="BF576" i="3"/>
  <c r="M576" i="3"/>
  <c r="U576" i="3"/>
  <c r="AC576" i="3"/>
  <c r="AK576" i="3"/>
  <c r="AS576" i="3"/>
  <c r="BA576" i="3"/>
  <c r="BI576" i="3"/>
  <c r="N576" i="3"/>
  <c r="V576" i="3"/>
  <c r="AD576" i="3"/>
  <c r="AL576" i="3"/>
  <c r="AT576" i="3"/>
  <c r="BB576" i="3"/>
  <c r="Q576" i="3"/>
  <c r="Y576" i="3"/>
  <c r="AG576" i="3"/>
  <c r="AO576" i="3"/>
  <c r="AW576" i="3"/>
  <c r="BE576" i="3"/>
  <c r="P562" i="3"/>
  <c r="T562" i="3"/>
  <c r="X562" i="3"/>
  <c r="AB562" i="3"/>
  <c r="AF562" i="3"/>
  <c r="AJ562" i="3"/>
  <c r="AN562" i="3"/>
  <c r="AR562" i="3"/>
  <c r="AV562" i="3"/>
  <c r="AZ562" i="3"/>
  <c r="BD562" i="3"/>
  <c r="BH562" i="3"/>
  <c r="M562" i="3"/>
  <c r="Q562" i="3"/>
  <c r="U562" i="3"/>
  <c r="Y562" i="3"/>
  <c r="AC562" i="3"/>
  <c r="AG562" i="3"/>
  <c r="AK562" i="3"/>
  <c r="AO562" i="3"/>
  <c r="AS562" i="3"/>
  <c r="AW562" i="3"/>
  <c r="BA562" i="3"/>
  <c r="BE562" i="3"/>
  <c r="BI562" i="3"/>
  <c r="N562" i="3"/>
  <c r="R562" i="3"/>
  <c r="V562" i="3"/>
  <c r="Z562" i="3"/>
  <c r="AD562" i="3"/>
  <c r="AH562" i="3"/>
  <c r="AL562" i="3"/>
  <c r="AP562" i="3"/>
  <c r="AT562" i="3"/>
  <c r="AX562" i="3"/>
  <c r="BB562" i="3"/>
  <c r="BF562" i="3"/>
  <c r="O562" i="3"/>
  <c r="S562" i="3"/>
  <c r="W562" i="3"/>
  <c r="AA562" i="3"/>
  <c r="AE562" i="3"/>
  <c r="AI562" i="3"/>
  <c r="AM562" i="3"/>
  <c r="AQ562" i="3"/>
  <c r="AU562" i="3"/>
  <c r="AY562" i="3"/>
  <c r="BC562" i="3"/>
  <c r="BG562" i="3"/>
  <c r="M560" i="3"/>
  <c r="Q560" i="3"/>
  <c r="U560" i="3"/>
  <c r="Y560" i="3"/>
  <c r="AC560" i="3"/>
  <c r="AG560" i="3"/>
  <c r="AK560" i="3"/>
  <c r="AO560" i="3"/>
  <c r="AS560" i="3"/>
  <c r="AW560" i="3"/>
  <c r="BA560" i="3"/>
  <c r="BE560" i="3"/>
  <c r="BI560" i="3"/>
  <c r="N560" i="3"/>
  <c r="R560" i="3"/>
  <c r="V560" i="3"/>
  <c r="Z560" i="3"/>
  <c r="AD560" i="3"/>
  <c r="AH560" i="3"/>
  <c r="AL560" i="3"/>
  <c r="AP560" i="3"/>
  <c r="AT560" i="3"/>
  <c r="AX560" i="3"/>
  <c r="BB560" i="3"/>
  <c r="BF560" i="3"/>
  <c r="O560" i="3"/>
  <c r="S560" i="3"/>
  <c r="W560" i="3"/>
  <c r="AA560" i="3"/>
  <c r="AE560" i="3"/>
  <c r="AI560" i="3"/>
  <c r="AM560" i="3"/>
  <c r="AQ560" i="3"/>
  <c r="AU560" i="3"/>
  <c r="AY560" i="3"/>
  <c r="BC560" i="3"/>
  <c r="BG560" i="3"/>
  <c r="P560" i="3"/>
  <c r="T560" i="3"/>
  <c r="X560" i="3"/>
  <c r="AB560" i="3"/>
  <c r="AF560" i="3"/>
  <c r="AJ560" i="3"/>
  <c r="AN560" i="3"/>
  <c r="AR560" i="3"/>
  <c r="AV560" i="3"/>
  <c r="AZ560" i="3"/>
  <c r="BD560" i="3"/>
  <c r="BH560" i="3"/>
  <c r="M553" i="3"/>
  <c r="Q553" i="3"/>
  <c r="U553" i="3"/>
  <c r="Y553" i="3"/>
  <c r="AC553" i="3"/>
  <c r="AG553" i="3"/>
  <c r="AK553" i="3"/>
  <c r="AO553" i="3"/>
  <c r="AS553" i="3"/>
  <c r="N553" i="3"/>
  <c r="R553" i="3"/>
  <c r="V553" i="3"/>
  <c r="Z553" i="3"/>
  <c r="AD553" i="3"/>
  <c r="AH553" i="3"/>
  <c r="AL553" i="3"/>
  <c r="AP553" i="3"/>
  <c r="O553" i="3"/>
  <c r="S553" i="3"/>
  <c r="W553" i="3"/>
  <c r="AA553" i="3"/>
  <c r="AE553" i="3"/>
  <c r="AI553" i="3"/>
  <c r="AM553" i="3"/>
  <c r="AQ553" i="3"/>
  <c r="AU553" i="3"/>
  <c r="AY553" i="3"/>
  <c r="BC553" i="3"/>
  <c r="BG553" i="3"/>
  <c r="P553" i="3"/>
  <c r="BK553" i="3" s="1"/>
  <c r="T553" i="3"/>
  <c r="X553" i="3"/>
  <c r="AB553" i="3"/>
  <c r="AF553" i="3"/>
  <c r="AJ553" i="3"/>
  <c r="AN553" i="3"/>
  <c r="AR553" i="3"/>
  <c r="AV553" i="3"/>
  <c r="AZ553" i="3"/>
  <c r="BD553" i="3"/>
  <c r="BH553" i="3"/>
  <c r="AT553" i="3"/>
  <c r="BB553" i="3"/>
  <c r="AW553" i="3"/>
  <c r="BE553" i="3"/>
  <c r="AX553" i="3"/>
  <c r="BF553" i="3"/>
  <c r="BA553" i="3"/>
  <c r="BI553" i="3"/>
  <c r="P546" i="3"/>
  <c r="T546" i="3"/>
  <c r="X546" i="3"/>
  <c r="AB546" i="3"/>
  <c r="AF546" i="3"/>
  <c r="AJ546" i="3"/>
  <c r="AN546" i="3"/>
  <c r="AR546" i="3"/>
  <c r="AV546" i="3"/>
  <c r="AZ546" i="3"/>
  <c r="BD546" i="3"/>
  <c r="BH546" i="3"/>
  <c r="M546" i="3"/>
  <c r="Q546" i="3"/>
  <c r="U546" i="3"/>
  <c r="Y546" i="3"/>
  <c r="AC546" i="3"/>
  <c r="AG546" i="3"/>
  <c r="AK546" i="3"/>
  <c r="AO546" i="3"/>
  <c r="AS546" i="3"/>
  <c r="AW546" i="3"/>
  <c r="BA546" i="3"/>
  <c r="BE546" i="3"/>
  <c r="BI546" i="3"/>
  <c r="O546" i="3"/>
  <c r="W546" i="3"/>
  <c r="AE546" i="3"/>
  <c r="AM546" i="3"/>
  <c r="AU546" i="3"/>
  <c r="BC546" i="3"/>
  <c r="R546" i="3"/>
  <c r="Z546" i="3"/>
  <c r="AH546" i="3"/>
  <c r="AP546" i="3"/>
  <c r="AX546" i="3"/>
  <c r="BF546" i="3"/>
  <c r="S546" i="3"/>
  <c r="AA546" i="3"/>
  <c r="AI546" i="3"/>
  <c r="AQ546" i="3"/>
  <c r="AY546" i="3"/>
  <c r="BG546" i="3"/>
  <c r="N546" i="3"/>
  <c r="V546" i="3"/>
  <c r="AD546" i="3"/>
  <c r="AL546" i="3"/>
  <c r="AT546" i="3"/>
  <c r="BB546" i="3"/>
  <c r="O544" i="3"/>
  <c r="S544" i="3"/>
  <c r="W544" i="3"/>
  <c r="AA544" i="3"/>
  <c r="AE544" i="3"/>
  <c r="AI544" i="3"/>
  <c r="AM544" i="3"/>
  <c r="AQ544" i="3"/>
  <c r="AU544" i="3"/>
  <c r="AY544" i="3"/>
  <c r="M544" i="3"/>
  <c r="R544" i="3"/>
  <c r="X544" i="3"/>
  <c r="AC544" i="3"/>
  <c r="AH544" i="3"/>
  <c r="AN544" i="3"/>
  <c r="AS544" i="3"/>
  <c r="AX544" i="3"/>
  <c r="BC544" i="3"/>
  <c r="BG544" i="3"/>
  <c r="N544" i="3"/>
  <c r="T544" i="3"/>
  <c r="Y544" i="3"/>
  <c r="AD544" i="3"/>
  <c r="AJ544" i="3"/>
  <c r="AO544" i="3"/>
  <c r="AT544" i="3"/>
  <c r="AZ544" i="3"/>
  <c r="BD544" i="3"/>
  <c r="BH544" i="3"/>
  <c r="P544" i="3"/>
  <c r="U544" i="3"/>
  <c r="Z544" i="3"/>
  <c r="AF544" i="3"/>
  <c r="AK544" i="3"/>
  <c r="AP544" i="3"/>
  <c r="AV544" i="3"/>
  <c r="BA544" i="3"/>
  <c r="BE544" i="3"/>
  <c r="BI544" i="3"/>
  <c r="Q544" i="3"/>
  <c r="V544" i="3"/>
  <c r="AB544" i="3"/>
  <c r="AG544" i="3"/>
  <c r="AL544" i="3"/>
  <c r="AR544" i="3"/>
  <c r="AW544" i="3"/>
  <c r="BB544" i="3"/>
  <c r="BF544" i="3"/>
  <c r="L541" i="3"/>
  <c r="L539" i="3"/>
  <c r="K620" i="3"/>
  <c r="L615" i="3"/>
  <c r="AK615" i="3" s="1"/>
  <c r="K611" i="3"/>
  <c r="L599" i="3"/>
  <c r="N595" i="3"/>
  <c r="R595" i="3"/>
  <c r="V595" i="3"/>
  <c r="Z595" i="3"/>
  <c r="AD595" i="3"/>
  <c r="AH595" i="3"/>
  <c r="AL595" i="3"/>
  <c r="AP595" i="3"/>
  <c r="AT595" i="3"/>
  <c r="AX595" i="3"/>
  <c r="BB595" i="3"/>
  <c r="BF595" i="3"/>
  <c r="O595" i="3"/>
  <c r="S595" i="3"/>
  <c r="W595" i="3"/>
  <c r="AA595" i="3"/>
  <c r="AE595" i="3"/>
  <c r="AI595" i="3"/>
  <c r="AM595" i="3"/>
  <c r="AQ595" i="3"/>
  <c r="AU595" i="3"/>
  <c r="AY595" i="3"/>
  <c r="BC595" i="3"/>
  <c r="BG595" i="3"/>
  <c r="Q595" i="3"/>
  <c r="Y595" i="3"/>
  <c r="AG595" i="3"/>
  <c r="AO595" i="3"/>
  <c r="AW595" i="3"/>
  <c r="BE595" i="3"/>
  <c r="T595" i="3"/>
  <c r="AB595" i="3"/>
  <c r="AJ595" i="3"/>
  <c r="AR595" i="3"/>
  <c r="AZ595" i="3"/>
  <c r="BH595" i="3"/>
  <c r="M595" i="3"/>
  <c r="U595" i="3"/>
  <c r="AC595" i="3"/>
  <c r="AK595" i="3"/>
  <c r="AS595" i="3"/>
  <c r="BA595" i="3"/>
  <c r="BI595" i="3"/>
  <c r="P595" i="3"/>
  <c r="X595" i="3"/>
  <c r="AF595" i="3"/>
  <c r="AN595" i="3"/>
  <c r="AV595" i="3"/>
  <c r="BD595" i="3"/>
  <c r="K590" i="3"/>
  <c r="K588" i="3"/>
  <c r="L585" i="3"/>
  <c r="AZ585" i="3" s="1"/>
  <c r="L583" i="3"/>
  <c r="AV583" i="3" s="1"/>
  <c r="K581" i="3"/>
  <c r="K579" i="3"/>
  <c r="K574" i="3"/>
  <c r="K572" i="3"/>
  <c r="L569" i="3"/>
  <c r="AH569" i="3" s="1"/>
  <c r="L567" i="3"/>
  <c r="Z567" i="3" s="1"/>
  <c r="K565" i="3"/>
  <c r="K563" i="3"/>
  <c r="K558" i="3"/>
  <c r="K556" i="3"/>
  <c r="L551" i="3"/>
  <c r="Q551" i="3" s="1"/>
  <c r="K549" i="3"/>
  <c r="O547" i="3"/>
  <c r="S547" i="3"/>
  <c r="W547" i="3"/>
  <c r="AA547" i="3"/>
  <c r="AE547" i="3"/>
  <c r="AI547" i="3"/>
  <c r="AM547" i="3"/>
  <c r="AQ547" i="3"/>
  <c r="AU547" i="3"/>
  <c r="AY547" i="3"/>
  <c r="BC547" i="3"/>
  <c r="BG547" i="3"/>
  <c r="P547" i="3"/>
  <c r="T547" i="3"/>
  <c r="X547" i="3"/>
  <c r="AB547" i="3"/>
  <c r="AF547" i="3"/>
  <c r="AJ547" i="3"/>
  <c r="AN547" i="3"/>
  <c r="AR547" i="3"/>
  <c r="AV547" i="3"/>
  <c r="AZ547" i="3"/>
  <c r="BD547" i="3"/>
  <c r="BH547" i="3"/>
  <c r="N547" i="3"/>
  <c r="V547" i="3"/>
  <c r="AD547" i="3"/>
  <c r="AL547" i="3"/>
  <c r="AT547" i="3"/>
  <c r="BB547" i="3"/>
  <c r="Q547" i="3"/>
  <c r="Y547" i="3"/>
  <c r="AG547" i="3"/>
  <c r="AO547" i="3"/>
  <c r="AW547" i="3"/>
  <c r="BE547" i="3"/>
  <c r="R547" i="3"/>
  <c r="Z547" i="3"/>
  <c r="AH547" i="3"/>
  <c r="AP547" i="3"/>
  <c r="AX547" i="3"/>
  <c r="BF547" i="3"/>
  <c r="M547" i="3"/>
  <c r="BN547" i="3" s="1"/>
  <c r="U547" i="3"/>
  <c r="AC547" i="3"/>
  <c r="AK547" i="3"/>
  <c r="AS547" i="3"/>
  <c r="BA547" i="3"/>
  <c r="BI547" i="3"/>
  <c r="K542" i="3"/>
  <c r="N540" i="3"/>
  <c r="R540" i="3"/>
  <c r="V540" i="3"/>
  <c r="Z540" i="3"/>
  <c r="AD540" i="3"/>
  <c r="AH540" i="3"/>
  <c r="AL540" i="3"/>
  <c r="AP540" i="3"/>
  <c r="AT540" i="3"/>
  <c r="AX540" i="3"/>
  <c r="BB540" i="3"/>
  <c r="BF540" i="3"/>
  <c r="O540" i="3"/>
  <c r="S540" i="3"/>
  <c r="W540" i="3"/>
  <c r="AA540" i="3"/>
  <c r="AE540" i="3"/>
  <c r="AI540" i="3"/>
  <c r="AM540" i="3"/>
  <c r="AQ540" i="3"/>
  <c r="AU540" i="3"/>
  <c r="AY540" i="3"/>
  <c r="BC540" i="3"/>
  <c r="BG540" i="3"/>
  <c r="M540" i="3"/>
  <c r="U540" i="3"/>
  <c r="AC540" i="3"/>
  <c r="AK540" i="3"/>
  <c r="AS540" i="3"/>
  <c r="BA540" i="3"/>
  <c r="BI540" i="3"/>
  <c r="P540" i="3"/>
  <c r="X540" i="3"/>
  <c r="AF540" i="3"/>
  <c r="AN540" i="3"/>
  <c r="AV540" i="3"/>
  <c r="BD540" i="3"/>
  <c r="Q540" i="3"/>
  <c r="Y540" i="3"/>
  <c r="AG540" i="3"/>
  <c r="AO540" i="3"/>
  <c r="AW540" i="3"/>
  <c r="BE540" i="3"/>
  <c r="T540" i="3"/>
  <c r="AB540" i="3"/>
  <c r="AJ540" i="3"/>
  <c r="AR540" i="3"/>
  <c r="AZ540" i="3"/>
  <c r="BH540" i="3"/>
  <c r="BL677" i="3"/>
  <c r="BM675" i="3"/>
  <c r="BL675" i="3"/>
  <c r="BM673" i="3"/>
  <c r="BL673" i="3"/>
  <c r="BM671" i="3"/>
  <c r="BL671" i="3"/>
  <c r="BJ677" i="3"/>
  <c r="BN677" i="3"/>
  <c r="BK675" i="3"/>
  <c r="BK673" i="3"/>
  <c r="BK671" i="3"/>
  <c r="BJ675" i="3"/>
  <c r="BN675" i="3"/>
  <c r="BJ673" i="3"/>
  <c r="BN673" i="3"/>
  <c r="BJ671" i="3"/>
  <c r="BN671" i="3"/>
  <c r="BL626" i="3"/>
  <c r="BK612" i="3"/>
  <c r="BL612" i="3"/>
  <c r="BM603" i="3"/>
  <c r="BJ603" i="3"/>
  <c r="BN603" i="3"/>
  <c r="BK603" i="3"/>
  <c r="BK571" i="3"/>
  <c r="BL571" i="3"/>
  <c r="BN571" i="3"/>
  <c r="BK546" i="3"/>
  <c r="BK587" i="3"/>
  <c r="BM587" i="3"/>
  <c r="BL587" i="3"/>
  <c r="BN587" i="3"/>
  <c r="BN562" i="3"/>
  <c r="BK592" i="3"/>
  <c r="BJ576" i="3"/>
  <c r="BK589" i="3"/>
  <c r="BM589" i="3"/>
  <c r="BL589" i="3"/>
  <c r="BM580" i="3"/>
  <c r="BJ580" i="3"/>
  <c r="BN580" i="3"/>
  <c r="BK580" i="3"/>
  <c r="BM564" i="3"/>
  <c r="BJ564" i="3"/>
  <c r="BN564" i="3"/>
  <c r="BK564" i="3"/>
  <c r="BM548" i="3"/>
  <c r="BJ548" i="3"/>
  <c r="BN548" i="3"/>
  <c r="BK548" i="3"/>
  <c r="L684" i="3"/>
  <c r="L613" i="3"/>
  <c r="L608" i="3"/>
  <c r="O608" i="3" s="1"/>
  <c r="L597" i="3"/>
  <c r="L620" i="3"/>
  <c r="L609" i="3"/>
  <c r="L604" i="3"/>
  <c r="Z604" i="3" s="1"/>
  <c r="L686" i="3"/>
  <c r="W686" i="3" s="1"/>
  <c r="L682" i="3"/>
  <c r="T682" i="3" s="1"/>
  <c r="L616" i="3"/>
  <c r="L605" i="3"/>
  <c r="L600" i="3"/>
  <c r="K621" i="3"/>
  <c r="K617" i="3"/>
  <c r="K613" i="3"/>
  <c r="K609" i="3"/>
  <c r="K605" i="3"/>
  <c r="K601" i="3"/>
  <c r="K597" i="3"/>
  <c r="K622" i="3"/>
  <c r="K618" i="3"/>
  <c r="K614" i="3"/>
  <c r="K610" i="3"/>
  <c r="K606" i="3"/>
  <c r="K602" i="3"/>
  <c r="K598" i="3"/>
  <c r="BN576" i="3" l="1"/>
  <c r="Z538" i="3"/>
  <c r="AG538" i="3"/>
  <c r="P619" i="3"/>
  <c r="BM741" i="3"/>
  <c r="BK540" i="3"/>
  <c r="BM595" i="3"/>
  <c r="BJ546" i="3"/>
  <c r="S569" i="3"/>
  <c r="AX615" i="3"/>
  <c r="AA575" i="3"/>
  <c r="BE575" i="3"/>
  <c r="AS584" i="3"/>
  <c r="O584" i="3"/>
  <c r="AN538" i="3"/>
  <c r="BG538" i="3"/>
  <c r="AA538" i="3"/>
  <c r="AP538" i="3"/>
  <c r="BI538" i="3"/>
  <c r="AC538" i="3"/>
  <c r="Q538" i="3"/>
  <c r="BK748" i="3"/>
  <c r="BN748" i="3"/>
  <c r="BK746" i="3"/>
  <c r="BM745" i="3"/>
  <c r="BK744" i="3"/>
  <c r="BM743" i="3"/>
  <c r="BK742" i="3"/>
  <c r="BK740" i="3"/>
  <c r="BM739" i="3"/>
  <c r="BK738" i="3"/>
  <c r="BM737" i="3"/>
  <c r="BK736" i="3"/>
  <c r="BM735" i="3"/>
  <c r="BK734" i="3"/>
  <c r="BM733" i="3"/>
  <c r="BJ733" i="3"/>
  <c r="BK733" i="3"/>
  <c r="BN733" i="3"/>
  <c r="BK732" i="3"/>
  <c r="BL731" i="3"/>
  <c r="BK731" i="3"/>
  <c r="BN731" i="3"/>
  <c r="BM730" i="3"/>
  <c r="BK730" i="3"/>
  <c r="BK729" i="3"/>
  <c r="BJ560" i="3"/>
  <c r="BN560" i="3"/>
  <c r="BJ562" i="3"/>
  <c r="BL562" i="3"/>
  <c r="AK569" i="3"/>
  <c r="BN578" i="3"/>
  <c r="BL578" i="3"/>
  <c r="AA583" i="3"/>
  <c r="BM624" i="3"/>
  <c r="AJ575" i="3"/>
  <c r="AF584" i="3"/>
  <c r="BJ748" i="3"/>
  <c r="BM748" i="3"/>
  <c r="BL748" i="3"/>
  <c r="BM747" i="3"/>
  <c r="BL747" i="3"/>
  <c r="BJ747" i="3"/>
  <c r="BK747" i="3"/>
  <c r="BN747" i="3"/>
  <c r="BJ746" i="3"/>
  <c r="BM746" i="3"/>
  <c r="BN746" i="3"/>
  <c r="BL746" i="3"/>
  <c r="BL745" i="3"/>
  <c r="BJ745" i="3"/>
  <c r="BK745" i="3"/>
  <c r="BN745" i="3"/>
  <c r="BJ744" i="3"/>
  <c r="BM744" i="3"/>
  <c r="BN744" i="3"/>
  <c r="BL744" i="3"/>
  <c r="BL743" i="3"/>
  <c r="BJ743" i="3"/>
  <c r="BK743" i="3"/>
  <c r="BN743" i="3"/>
  <c r="BJ742" i="3"/>
  <c r="BM742" i="3"/>
  <c r="BN742" i="3"/>
  <c r="BL742" i="3"/>
  <c r="BL741" i="3"/>
  <c r="BJ741" i="3"/>
  <c r="BK741" i="3"/>
  <c r="BN741" i="3"/>
  <c r="BJ740" i="3"/>
  <c r="BM740" i="3"/>
  <c r="BN740" i="3"/>
  <c r="BL740" i="3"/>
  <c r="BL739" i="3"/>
  <c r="BJ739" i="3"/>
  <c r="BK739" i="3"/>
  <c r="BN739" i="3"/>
  <c r="BJ738" i="3"/>
  <c r="BM738" i="3"/>
  <c r="BN738" i="3"/>
  <c r="BL738" i="3"/>
  <c r="BL737" i="3"/>
  <c r="BJ737" i="3"/>
  <c r="BK737" i="3"/>
  <c r="BN737" i="3"/>
  <c r="BJ736" i="3"/>
  <c r="BM736" i="3"/>
  <c r="BN736" i="3"/>
  <c r="BL736" i="3"/>
  <c r="BL735" i="3"/>
  <c r="BJ735" i="3"/>
  <c r="BK735" i="3"/>
  <c r="BN735" i="3"/>
  <c r="BJ734" i="3"/>
  <c r="BM734" i="3"/>
  <c r="BN734" i="3"/>
  <c r="BL734" i="3"/>
  <c r="BL733" i="3"/>
  <c r="BJ732" i="3"/>
  <c r="BM732" i="3"/>
  <c r="BN732" i="3"/>
  <c r="BL732" i="3"/>
  <c r="BJ731" i="3"/>
  <c r="BM731" i="3"/>
  <c r="BJ730" i="3"/>
  <c r="BN730" i="3"/>
  <c r="BL730" i="3"/>
  <c r="BM729" i="3"/>
  <c r="BL729" i="3"/>
  <c r="BJ729" i="3"/>
  <c r="BN729" i="3"/>
  <c r="AB599" i="3"/>
  <c r="AV599" i="3"/>
  <c r="BI599" i="3"/>
  <c r="AA599" i="3"/>
  <c r="M599" i="3"/>
  <c r="Z599" i="3"/>
  <c r="AQ599" i="3"/>
  <c r="P599" i="3"/>
  <c r="AC599" i="3"/>
  <c r="AP599" i="3"/>
  <c r="BG599" i="3"/>
  <c r="BN544" i="3"/>
  <c r="AQ551" i="3"/>
  <c r="BM562" i="3"/>
  <c r="BM578" i="3"/>
  <c r="N585" i="3"/>
  <c r="BF599" i="3"/>
  <c r="BM544" i="3"/>
  <c r="BH551" i="3"/>
  <c r="AS551" i="3"/>
  <c r="BM553" i="3"/>
  <c r="BM576" i="3"/>
  <c r="BN546" i="3"/>
  <c r="BK578" i="3"/>
  <c r="BM540" i="3"/>
  <c r="BN540" i="3"/>
  <c r="BL547" i="3"/>
  <c r="BM547" i="3"/>
  <c r="BJ595" i="3"/>
  <c r="BK595" i="3"/>
  <c r="BD551" i="3"/>
  <c r="X551" i="3"/>
  <c r="AM551" i="3"/>
  <c r="BB551" i="3"/>
  <c r="V551" i="3"/>
  <c r="AO551" i="3"/>
  <c r="AB569" i="3"/>
  <c r="BI583" i="3"/>
  <c r="AS599" i="3"/>
  <c r="BF551" i="3"/>
  <c r="BL553" i="3"/>
  <c r="BM560" i="3"/>
  <c r="BJ544" i="3"/>
  <c r="BK547" i="3"/>
  <c r="N569" i="3"/>
  <c r="R569" i="3"/>
  <c r="AI569" i="3"/>
  <c r="AO569" i="3"/>
  <c r="AX569" i="3"/>
  <c r="X569" i="3"/>
  <c r="BH569" i="3"/>
  <c r="BN595" i="3"/>
  <c r="Q615" i="3"/>
  <c r="BA615" i="3"/>
  <c r="S615" i="3"/>
  <c r="AJ615" i="3"/>
  <c r="R615" i="3"/>
  <c r="AI615" i="3"/>
  <c r="AZ615" i="3"/>
  <c r="U615" i="3"/>
  <c r="AH615" i="3"/>
  <c r="AY615" i="3"/>
  <c r="AR551" i="3"/>
  <c r="BG551" i="3"/>
  <c r="AA551" i="3"/>
  <c r="AP551" i="3"/>
  <c r="BI551" i="3"/>
  <c r="AC551" i="3"/>
  <c r="BD569" i="3"/>
  <c r="AF599" i="3"/>
  <c r="P585" i="3"/>
  <c r="Q585" i="3"/>
  <c r="AD585" i="3"/>
  <c r="AU585" i="3"/>
  <c r="T585" i="3"/>
  <c r="AG585" i="3"/>
  <c r="AT585" i="3"/>
  <c r="AJ585" i="3"/>
  <c r="AW585" i="3"/>
  <c r="O585" i="3"/>
  <c r="BL546" i="3"/>
  <c r="BM546" i="3"/>
  <c r="AB551" i="3"/>
  <c r="Z551" i="3"/>
  <c r="M551" i="3"/>
  <c r="BK560" i="3"/>
  <c r="BK562" i="3"/>
  <c r="AB583" i="3"/>
  <c r="M583" i="3"/>
  <c r="Z583" i="3"/>
  <c r="AQ583" i="3"/>
  <c r="P583" i="3"/>
  <c r="AC583" i="3"/>
  <c r="AP583" i="3"/>
  <c r="BG583" i="3"/>
  <c r="AF583" i="3"/>
  <c r="AS583" i="3"/>
  <c r="BF583" i="3"/>
  <c r="AN551" i="3"/>
  <c r="BC551" i="3"/>
  <c r="W551" i="3"/>
  <c r="AL551" i="3"/>
  <c r="BE551" i="3"/>
  <c r="Y551" i="3"/>
  <c r="AY569" i="3"/>
  <c r="AE585" i="3"/>
  <c r="T615" i="3"/>
  <c r="M705" i="3"/>
  <c r="AU705" i="3"/>
  <c r="AD705" i="3"/>
  <c r="AH552" i="3"/>
  <c r="U552" i="3"/>
  <c r="BC552" i="3"/>
  <c r="BJ592" i="3"/>
  <c r="BN592" i="3"/>
  <c r="BM592" i="3"/>
  <c r="BL594" i="3"/>
  <c r="BJ594" i="3"/>
  <c r="BM594" i="3"/>
  <c r="BA596" i="3"/>
  <c r="AK596" i="3"/>
  <c r="O596" i="3"/>
  <c r="AV596" i="3"/>
  <c r="AF596" i="3"/>
  <c r="BC596" i="3"/>
  <c r="AM596" i="3"/>
  <c r="S596" i="3"/>
  <c r="AT596" i="3"/>
  <c r="AD596" i="3"/>
  <c r="V596" i="3"/>
  <c r="U596" i="3"/>
  <c r="AY619" i="3"/>
  <c r="AI619" i="3"/>
  <c r="S619" i="3"/>
  <c r="AX619" i="3"/>
  <c r="AH619" i="3"/>
  <c r="R619" i="3"/>
  <c r="BA619" i="3"/>
  <c r="AK619" i="3"/>
  <c r="U619" i="3"/>
  <c r="BD619" i="3"/>
  <c r="AN619" i="3"/>
  <c r="X619" i="3"/>
  <c r="AV691" i="3"/>
  <c r="AF691" i="3"/>
  <c r="P691" i="3"/>
  <c r="AU691" i="3"/>
  <c r="AE691" i="3"/>
  <c r="O691" i="3"/>
  <c r="AT691" i="3"/>
  <c r="AD691" i="3"/>
  <c r="N691" i="3"/>
  <c r="AW691" i="3"/>
  <c r="AG691" i="3"/>
  <c r="Q691" i="3"/>
  <c r="BI705" i="3"/>
  <c r="AV705" i="3"/>
  <c r="AE705" i="3"/>
  <c r="N705" i="3"/>
  <c r="R552" i="3"/>
  <c r="BD552" i="3"/>
  <c r="AM552" i="3"/>
  <c r="AN575" i="3"/>
  <c r="BB575" i="3"/>
  <c r="AO575" i="3"/>
  <c r="AC584" i="3"/>
  <c r="P584" i="3"/>
  <c r="AT584" i="3"/>
  <c r="AR538" i="3"/>
  <c r="X538" i="3"/>
  <c r="AV538" i="3"/>
  <c r="BC538" i="3"/>
  <c r="AM538" i="3"/>
  <c r="W538" i="3"/>
  <c r="BB538" i="3"/>
  <c r="AL538" i="3"/>
  <c r="V538" i="3"/>
  <c r="BE538" i="3"/>
  <c r="AO538" i="3"/>
  <c r="Y538" i="3"/>
  <c r="AW596" i="3"/>
  <c r="AG596" i="3"/>
  <c r="BH596" i="3"/>
  <c r="AR596" i="3"/>
  <c r="AB596" i="3"/>
  <c r="AY596" i="3"/>
  <c r="AI596" i="3"/>
  <c r="BF596" i="3"/>
  <c r="AP596" i="3"/>
  <c r="X596" i="3"/>
  <c r="R596" i="3"/>
  <c r="Q596" i="3"/>
  <c r="AU619" i="3"/>
  <c r="AE619" i="3"/>
  <c r="O619" i="3"/>
  <c r="AT619" i="3"/>
  <c r="AD619" i="3"/>
  <c r="N619" i="3"/>
  <c r="AW619" i="3"/>
  <c r="AG619" i="3"/>
  <c r="Q619" i="3"/>
  <c r="AZ619" i="3"/>
  <c r="AJ619" i="3"/>
  <c r="T619" i="3"/>
  <c r="BH691" i="3"/>
  <c r="AR691" i="3"/>
  <c r="AB691" i="3"/>
  <c r="BG691" i="3"/>
  <c r="AQ691" i="3"/>
  <c r="AA691" i="3"/>
  <c r="BF691" i="3"/>
  <c r="AP691" i="3"/>
  <c r="Z691" i="3"/>
  <c r="BI691" i="3"/>
  <c r="AS691" i="3"/>
  <c r="AC691" i="3"/>
  <c r="M691" i="3"/>
  <c r="AS705" i="3"/>
  <c r="AF705" i="3"/>
  <c r="O705" i="3"/>
  <c r="BA552" i="3"/>
  <c r="AN552" i="3"/>
  <c r="W552" i="3"/>
  <c r="BC575" i="3"/>
  <c r="AL575" i="3"/>
  <c r="Y575" i="3"/>
  <c r="M584" i="3"/>
  <c r="AU584" i="3"/>
  <c r="AD584" i="3"/>
  <c r="AB538" i="3"/>
  <c r="AZ538" i="3"/>
  <c r="AF538" i="3"/>
  <c r="AY538" i="3"/>
  <c r="AI538" i="3"/>
  <c r="S538" i="3"/>
  <c r="AX538" i="3"/>
  <c r="AH538" i="3"/>
  <c r="R538" i="3"/>
  <c r="BA538" i="3"/>
  <c r="AK538" i="3"/>
  <c r="U538" i="3"/>
  <c r="BK624" i="3"/>
  <c r="BL624" i="3"/>
  <c r="BM626" i="3"/>
  <c r="BK626" i="3"/>
  <c r="BJ628" i="3"/>
  <c r="BM571" i="3"/>
  <c r="BI596" i="3"/>
  <c r="AS596" i="3"/>
  <c r="AC596" i="3"/>
  <c r="BD596" i="3"/>
  <c r="AN596" i="3"/>
  <c r="T596" i="3"/>
  <c r="AU596" i="3"/>
  <c r="AE596" i="3"/>
  <c r="BB596" i="3"/>
  <c r="AL596" i="3"/>
  <c r="P596" i="3"/>
  <c r="BK596" i="3" s="1"/>
  <c r="N596" i="3"/>
  <c r="BG619" i="3"/>
  <c r="AQ619" i="3"/>
  <c r="AA619" i="3"/>
  <c r="BF619" i="3"/>
  <c r="AP619" i="3"/>
  <c r="Z619" i="3"/>
  <c r="BI619" i="3"/>
  <c r="AS619" i="3"/>
  <c r="AC619" i="3"/>
  <c r="M619" i="3"/>
  <c r="AV619" i="3"/>
  <c r="AF619" i="3"/>
  <c r="BD691" i="3"/>
  <c r="AN691" i="3"/>
  <c r="X691" i="3"/>
  <c r="BC691" i="3"/>
  <c r="AM691" i="3"/>
  <c r="W691" i="3"/>
  <c r="BB691" i="3"/>
  <c r="AL691" i="3"/>
  <c r="V691" i="3"/>
  <c r="BE691" i="3"/>
  <c r="AO691" i="3"/>
  <c r="AC705" i="3"/>
  <c r="P705" i="3"/>
  <c r="AT705" i="3"/>
  <c r="AX552" i="3"/>
  <c r="AK552" i="3"/>
  <c r="X552" i="3"/>
  <c r="BG575" i="3"/>
  <c r="W575" i="3"/>
  <c r="V575" i="3"/>
  <c r="P575" i="3"/>
  <c r="BI584" i="3"/>
  <c r="AV584" i="3"/>
  <c r="AE584" i="3"/>
  <c r="N584" i="3"/>
  <c r="BD538" i="3"/>
  <c r="AJ538" i="3"/>
  <c r="P538" i="3"/>
  <c r="AU538" i="3"/>
  <c r="AE538" i="3"/>
  <c r="O538" i="3"/>
  <c r="BL538" i="3" s="1"/>
  <c r="AT538" i="3"/>
  <c r="AD538" i="3"/>
  <c r="N538" i="3"/>
  <c r="AW538" i="3"/>
  <c r="P613" i="3"/>
  <c r="T613" i="3"/>
  <c r="X613" i="3"/>
  <c r="AB613" i="3"/>
  <c r="AF613" i="3"/>
  <c r="AJ613" i="3"/>
  <c r="AN613" i="3"/>
  <c r="AR613" i="3"/>
  <c r="AV613" i="3"/>
  <c r="AZ613" i="3"/>
  <c r="BD613" i="3"/>
  <c r="BH613" i="3"/>
  <c r="N613" i="3"/>
  <c r="R613" i="3"/>
  <c r="V613" i="3"/>
  <c r="Z613" i="3"/>
  <c r="AD613" i="3"/>
  <c r="AH613" i="3"/>
  <c r="AL613" i="3"/>
  <c r="AP613" i="3"/>
  <c r="AT613" i="3"/>
  <c r="AX613" i="3"/>
  <c r="BB613" i="3"/>
  <c r="BF613" i="3"/>
  <c r="Q613" i="3"/>
  <c r="Y613" i="3"/>
  <c r="AG613" i="3"/>
  <c r="AO613" i="3"/>
  <c r="AW613" i="3"/>
  <c r="BE613" i="3"/>
  <c r="S613" i="3"/>
  <c r="AA613" i="3"/>
  <c r="AI613" i="3"/>
  <c r="AQ613" i="3"/>
  <c r="AY613" i="3"/>
  <c r="BG613" i="3"/>
  <c r="M613" i="3"/>
  <c r="U613" i="3"/>
  <c r="AC613" i="3"/>
  <c r="AK613" i="3"/>
  <c r="AS613" i="3"/>
  <c r="BA613" i="3"/>
  <c r="BI613" i="3"/>
  <c r="O613" i="3"/>
  <c r="W613" i="3"/>
  <c r="AE613" i="3"/>
  <c r="AM613" i="3"/>
  <c r="AU613" i="3"/>
  <c r="BC613" i="3"/>
  <c r="M579" i="3"/>
  <c r="Q579" i="3"/>
  <c r="U579" i="3"/>
  <c r="Y579" i="3"/>
  <c r="AC579" i="3"/>
  <c r="AG579" i="3"/>
  <c r="AK579" i="3"/>
  <c r="AO579" i="3"/>
  <c r="AS579" i="3"/>
  <c r="AW579" i="3"/>
  <c r="BA579" i="3"/>
  <c r="BE579" i="3"/>
  <c r="BI579" i="3"/>
  <c r="N579" i="3"/>
  <c r="R579" i="3"/>
  <c r="V579" i="3"/>
  <c r="Z579" i="3"/>
  <c r="AD579" i="3"/>
  <c r="AH579" i="3"/>
  <c r="AL579" i="3"/>
  <c r="AP579" i="3"/>
  <c r="AT579" i="3"/>
  <c r="AX579" i="3"/>
  <c r="BB579" i="3"/>
  <c r="BF579" i="3"/>
  <c r="T579" i="3"/>
  <c r="AB579" i="3"/>
  <c r="AJ579" i="3"/>
  <c r="AR579" i="3"/>
  <c r="AZ579" i="3"/>
  <c r="BH579" i="3"/>
  <c r="O579" i="3"/>
  <c r="W579" i="3"/>
  <c r="AE579" i="3"/>
  <c r="AM579" i="3"/>
  <c r="AU579" i="3"/>
  <c r="BC579" i="3"/>
  <c r="P579" i="3"/>
  <c r="X579" i="3"/>
  <c r="AF579" i="3"/>
  <c r="AN579" i="3"/>
  <c r="AV579" i="3"/>
  <c r="BD579" i="3"/>
  <c r="S579" i="3"/>
  <c r="AA579" i="3"/>
  <c r="AI579" i="3"/>
  <c r="AQ579" i="3"/>
  <c r="AY579" i="3"/>
  <c r="BG579" i="3"/>
  <c r="N588" i="3"/>
  <c r="R588" i="3"/>
  <c r="V588" i="3"/>
  <c r="Z588" i="3"/>
  <c r="AD588" i="3"/>
  <c r="AH588" i="3"/>
  <c r="AL588" i="3"/>
  <c r="AP588" i="3"/>
  <c r="AT588" i="3"/>
  <c r="AX588" i="3"/>
  <c r="BB588" i="3"/>
  <c r="BF588" i="3"/>
  <c r="O588" i="3"/>
  <c r="S588" i="3"/>
  <c r="W588" i="3"/>
  <c r="AA588" i="3"/>
  <c r="AE588" i="3"/>
  <c r="AI588" i="3"/>
  <c r="AM588" i="3"/>
  <c r="AQ588" i="3"/>
  <c r="AU588" i="3"/>
  <c r="AY588" i="3"/>
  <c r="BC588" i="3"/>
  <c r="BG588" i="3"/>
  <c r="P588" i="3"/>
  <c r="T588" i="3"/>
  <c r="X588" i="3"/>
  <c r="AB588" i="3"/>
  <c r="AF588" i="3"/>
  <c r="AJ588" i="3"/>
  <c r="AN588" i="3"/>
  <c r="AR588" i="3"/>
  <c r="AV588" i="3"/>
  <c r="AZ588" i="3"/>
  <c r="BD588" i="3"/>
  <c r="BH588" i="3"/>
  <c r="M588" i="3"/>
  <c r="Q588" i="3"/>
  <c r="U588" i="3"/>
  <c r="Y588" i="3"/>
  <c r="AC588" i="3"/>
  <c r="AG588" i="3"/>
  <c r="AK588" i="3"/>
  <c r="AO588" i="3"/>
  <c r="AS588" i="3"/>
  <c r="AW588" i="3"/>
  <c r="BA588" i="3"/>
  <c r="BE588" i="3"/>
  <c r="BI588" i="3"/>
  <c r="BI604" i="3"/>
  <c r="AV604" i="3"/>
  <c r="AE604" i="3"/>
  <c r="AN567" i="3"/>
  <c r="T567" i="3"/>
  <c r="O567" i="3"/>
  <c r="P608" i="3"/>
  <c r="T608" i="3"/>
  <c r="AG608" i="3"/>
  <c r="AY608" i="3"/>
  <c r="AI608" i="3"/>
  <c r="S608" i="3"/>
  <c r="BM628" i="3"/>
  <c r="O690" i="3"/>
  <c r="S690" i="3"/>
  <c r="W690" i="3"/>
  <c r="AA690" i="3"/>
  <c r="AE690" i="3"/>
  <c r="AI690" i="3"/>
  <c r="AM690" i="3"/>
  <c r="AQ690" i="3"/>
  <c r="AU690" i="3"/>
  <c r="AY690" i="3"/>
  <c r="BC690" i="3"/>
  <c r="BG690" i="3"/>
  <c r="P690" i="3"/>
  <c r="T690" i="3"/>
  <c r="X690" i="3"/>
  <c r="AB690" i="3"/>
  <c r="AF690" i="3"/>
  <c r="AJ690" i="3"/>
  <c r="AN690" i="3"/>
  <c r="AR690" i="3"/>
  <c r="AV690" i="3"/>
  <c r="AZ690" i="3"/>
  <c r="BD690" i="3"/>
  <c r="BH690" i="3"/>
  <c r="M690" i="3"/>
  <c r="Q690" i="3"/>
  <c r="U690" i="3"/>
  <c r="Y690" i="3"/>
  <c r="AC690" i="3"/>
  <c r="AG690" i="3"/>
  <c r="AK690" i="3"/>
  <c r="AO690" i="3"/>
  <c r="AS690" i="3"/>
  <c r="AW690" i="3"/>
  <c r="BA690" i="3"/>
  <c r="BE690" i="3"/>
  <c r="BI690" i="3"/>
  <c r="N690" i="3"/>
  <c r="R690" i="3"/>
  <c r="V690" i="3"/>
  <c r="Z690" i="3"/>
  <c r="AD690" i="3"/>
  <c r="AH690" i="3"/>
  <c r="AL690" i="3"/>
  <c r="AP690" i="3"/>
  <c r="AT690" i="3"/>
  <c r="AX690" i="3"/>
  <c r="BB690" i="3"/>
  <c r="BF690" i="3"/>
  <c r="O706" i="3"/>
  <c r="S706" i="3"/>
  <c r="W706" i="3"/>
  <c r="AA706" i="3"/>
  <c r="AE706" i="3"/>
  <c r="AI706" i="3"/>
  <c r="AM706" i="3"/>
  <c r="AQ706" i="3"/>
  <c r="AU706" i="3"/>
  <c r="AY706" i="3"/>
  <c r="BC706" i="3"/>
  <c r="BG706" i="3"/>
  <c r="P706" i="3"/>
  <c r="T706" i="3"/>
  <c r="X706" i="3"/>
  <c r="AB706" i="3"/>
  <c r="AF706" i="3"/>
  <c r="AJ706" i="3"/>
  <c r="AN706" i="3"/>
  <c r="AR706" i="3"/>
  <c r="AV706" i="3"/>
  <c r="AZ706" i="3"/>
  <c r="BD706" i="3"/>
  <c r="BH706" i="3"/>
  <c r="M706" i="3"/>
  <c r="Q706" i="3"/>
  <c r="U706" i="3"/>
  <c r="Y706" i="3"/>
  <c r="AC706" i="3"/>
  <c r="AG706" i="3"/>
  <c r="AK706" i="3"/>
  <c r="AO706" i="3"/>
  <c r="AS706" i="3"/>
  <c r="AW706" i="3"/>
  <c r="BA706" i="3"/>
  <c r="BE706" i="3"/>
  <c r="BI706" i="3"/>
  <c r="N706" i="3"/>
  <c r="R706" i="3"/>
  <c r="V706" i="3"/>
  <c r="Z706" i="3"/>
  <c r="AD706" i="3"/>
  <c r="AH706" i="3"/>
  <c r="AL706" i="3"/>
  <c r="AP706" i="3"/>
  <c r="AT706" i="3"/>
  <c r="AX706" i="3"/>
  <c r="BB706" i="3"/>
  <c r="BF706" i="3"/>
  <c r="N598" i="3"/>
  <c r="R598" i="3"/>
  <c r="V598" i="3"/>
  <c r="Z598" i="3"/>
  <c r="AD598" i="3"/>
  <c r="AH598" i="3"/>
  <c r="AL598" i="3"/>
  <c r="AP598" i="3"/>
  <c r="AT598" i="3"/>
  <c r="AX598" i="3"/>
  <c r="BB598" i="3"/>
  <c r="BF598" i="3"/>
  <c r="O598" i="3"/>
  <c r="S598" i="3"/>
  <c r="W598" i="3"/>
  <c r="AA598" i="3"/>
  <c r="AE598" i="3"/>
  <c r="AI598" i="3"/>
  <c r="AM598" i="3"/>
  <c r="AQ598" i="3"/>
  <c r="AU598" i="3"/>
  <c r="AY598" i="3"/>
  <c r="BC598" i="3"/>
  <c r="BG598" i="3"/>
  <c r="P598" i="3"/>
  <c r="T598" i="3"/>
  <c r="X598" i="3"/>
  <c r="AB598" i="3"/>
  <c r="AF598" i="3"/>
  <c r="AJ598" i="3"/>
  <c r="AN598" i="3"/>
  <c r="AR598" i="3"/>
  <c r="AV598" i="3"/>
  <c r="AZ598" i="3"/>
  <c r="BD598" i="3"/>
  <c r="BH598" i="3"/>
  <c r="M598" i="3"/>
  <c r="Q598" i="3"/>
  <c r="U598" i="3"/>
  <c r="Y598" i="3"/>
  <c r="AC598" i="3"/>
  <c r="AG598" i="3"/>
  <c r="AK598" i="3"/>
  <c r="AO598" i="3"/>
  <c r="AS598" i="3"/>
  <c r="AW598" i="3"/>
  <c r="BA598" i="3"/>
  <c r="BE598" i="3"/>
  <c r="BI598" i="3"/>
  <c r="P601" i="3"/>
  <c r="T601" i="3"/>
  <c r="X601" i="3"/>
  <c r="AB601" i="3"/>
  <c r="AF601" i="3"/>
  <c r="AJ601" i="3"/>
  <c r="AN601" i="3"/>
  <c r="AR601" i="3"/>
  <c r="AV601" i="3"/>
  <c r="AZ601" i="3"/>
  <c r="BD601" i="3"/>
  <c r="BH601" i="3"/>
  <c r="M601" i="3"/>
  <c r="Q601" i="3"/>
  <c r="U601" i="3"/>
  <c r="Y601" i="3"/>
  <c r="AC601" i="3"/>
  <c r="AG601" i="3"/>
  <c r="AK601" i="3"/>
  <c r="AO601" i="3"/>
  <c r="AS601" i="3"/>
  <c r="AW601" i="3"/>
  <c r="BA601" i="3"/>
  <c r="BE601" i="3"/>
  <c r="BI601" i="3"/>
  <c r="N601" i="3"/>
  <c r="R601" i="3"/>
  <c r="V601" i="3"/>
  <c r="Z601" i="3"/>
  <c r="AD601" i="3"/>
  <c r="AH601" i="3"/>
  <c r="AL601" i="3"/>
  <c r="AP601" i="3"/>
  <c r="AT601" i="3"/>
  <c r="AX601" i="3"/>
  <c r="BB601" i="3"/>
  <c r="BF601" i="3"/>
  <c r="O601" i="3"/>
  <c r="S601" i="3"/>
  <c r="W601" i="3"/>
  <c r="AA601" i="3"/>
  <c r="AE601" i="3"/>
  <c r="AI601" i="3"/>
  <c r="AM601" i="3"/>
  <c r="AQ601" i="3"/>
  <c r="AU601" i="3"/>
  <c r="AY601" i="3"/>
  <c r="BC601" i="3"/>
  <c r="BG601" i="3"/>
  <c r="N602" i="3"/>
  <c r="R602" i="3"/>
  <c r="V602" i="3"/>
  <c r="Z602" i="3"/>
  <c r="AD602" i="3"/>
  <c r="AH602" i="3"/>
  <c r="AL602" i="3"/>
  <c r="AP602" i="3"/>
  <c r="AT602" i="3"/>
  <c r="AX602" i="3"/>
  <c r="BB602" i="3"/>
  <c r="BF602" i="3"/>
  <c r="O602" i="3"/>
  <c r="S602" i="3"/>
  <c r="W602" i="3"/>
  <c r="AA602" i="3"/>
  <c r="AE602" i="3"/>
  <c r="AI602" i="3"/>
  <c r="AM602" i="3"/>
  <c r="AQ602" i="3"/>
  <c r="AU602" i="3"/>
  <c r="AY602" i="3"/>
  <c r="BC602" i="3"/>
  <c r="BG602" i="3"/>
  <c r="P602" i="3"/>
  <c r="T602" i="3"/>
  <c r="X602" i="3"/>
  <c r="AB602" i="3"/>
  <c r="AF602" i="3"/>
  <c r="AJ602" i="3"/>
  <c r="AN602" i="3"/>
  <c r="AR602" i="3"/>
  <c r="AV602" i="3"/>
  <c r="AZ602" i="3"/>
  <c r="BD602" i="3"/>
  <c r="BH602" i="3"/>
  <c r="M602" i="3"/>
  <c r="Q602" i="3"/>
  <c r="U602" i="3"/>
  <c r="Y602" i="3"/>
  <c r="AC602" i="3"/>
  <c r="AG602" i="3"/>
  <c r="AK602" i="3"/>
  <c r="AO602" i="3"/>
  <c r="AS602" i="3"/>
  <c r="AW602" i="3"/>
  <c r="BA602" i="3"/>
  <c r="BE602" i="3"/>
  <c r="BI602" i="3"/>
  <c r="N618" i="3"/>
  <c r="R618" i="3"/>
  <c r="V618" i="3"/>
  <c r="Z618" i="3"/>
  <c r="AD618" i="3"/>
  <c r="AH618" i="3"/>
  <c r="AL618" i="3"/>
  <c r="AP618" i="3"/>
  <c r="AT618" i="3"/>
  <c r="AX618" i="3"/>
  <c r="BB618" i="3"/>
  <c r="BF618" i="3"/>
  <c r="O618" i="3"/>
  <c r="S618" i="3"/>
  <c r="W618" i="3"/>
  <c r="AA618" i="3"/>
  <c r="AE618" i="3"/>
  <c r="AI618" i="3"/>
  <c r="AM618" i="3"/>
  <c r="AQ618" i="3"/>
  <c r="AU618" i="3"/>
  <c r="AY618" i="3"/>
  <c r="BC618" i="3"/>
  <c r="BG618" i="3"/>
  <c r="P618" i="3"/>
  <c r="T618" i="3"/>
  <c r="X618" i="3"/>
  <c r="AB618" i="3"/>
  <c r="AF618" i="3"/>
  <c r="AJ618" i="3"/>
  <c r="AN618" i="3"/>
  <c r="AR618" i="3"/>
  <c r="AV618" i="3"/>
  <c r="AZ618" i="3"/>
  <c r="BD618" i="3"/>
  <c r="BH618" i="3"/>
  <c r="M618" i="3"/>
  <c r="Q618" i="3"/>
  <c r="U618" i="3"/>
  <c r="Y618" i="3"/>
  <c r="AC618" i="3"/>
  <c r="AG618" i="3"/>
  <c r="AK618" i="3"/>
  <c r="AO618" i="3"/>
  <c r="AS618" i="3"/>
  <c r="AW618" i="3"/>
  <c r="BA618" i="3"/>
  <c r="BE618" i="3"/>
  <c r="BI618" i="3"/>
  <c r="O605" i="3"/>
  <c r="S605" i="3"/>
  <c r="W605" i="3"/>
  <c r="AA605" i="3"/>
  <c r="AE605" i="3"/>
  <c r="AI605" i="3"/>
  <c r="AM605" i="3"/>
  <c r="AQ605" i="3"/>
  <c r="AU605" i="3"/>
  <c r="AY605" i="3"/>
  <c r="BC605" i="3"/>
  <c r="BG605" i="3"/>
  <c r="P605" i="3"/>
  <c r="T605" i="3"/>
  <c r="X605" i="3"/>
  <c r="AB605" i="3"/>
  <c r="AF605" i="3"/>
  <c r="AJ605" i="3"/>
  <c r="AN605" i="3"/>
  <c r="AR605" i="3"/>
  <c r="AV605" i="3"/>
  <c r="AZ605" i="3"/>
  <c r="BD605" i="3"/>
  <c r="BH605" i="3"/>
  <c r="M605" i="3"/>
  <c r="Q605" i="3"/>
  <c r="U605" i="3"/>
  <c r="Y605" i="3"/>
  <c r="AC605" i="3"/>
  <c r="AG605" i="3"/>
  <c r="AK605" i="3"/>
  <c r="AO605" i="3"/>
  <c r="AS605" i="3"/>
  <c r="AW605" i="3"/>
  <c r="BA605" i="3"/>
  <c r="BE605" i="3"/>
  <c r="BI605" i="3"/>
  <c r="N605" i="3"/>
  <c r="R605" i="3"/>
  <c r="V605" i="3"/>
  <c r="Z605" i="3"/>
  <c r="AD605" i="3"/>
  <c r="AH605" i="3"/>
  <c r="AL605" i="3"/>
  <c r="AP605" i="3"/>
  <c r="AT605" i="3"/>
  <c r="AX605" i="3"/>
  <c r="BB605" i="3"/>
  <c r="BF605" i="3"/>
  <c r="P621" i="3"/>
  <c r="T621" i="3"/>
  <c r="X621" i="3"/>
  <c r="AB621" i="3"/>
  <c r="AF621" i="3"/>
  <c r="AJ621" i="3"/>
  <c r="AN621" i="3"/>
  <c r="AR621" i="3"/>
  <c r="AV621" i="3"/>
  <c r="AZ621" i="3"/>
  <c r="BD621" i="3"/>
  <c r="BH621" i="3"/>
  <c r="M621" i="3"/>
  <c r="Q621" i="3"/>
  <c r="U621" i="3"/>
  <c r="Y621" i="3"/>
  <c r="AC621" i="3"/>
  <c r="AG621" i="3"/>
  <c r="AK621" i="3"/>
  <c r="AO621" i="3"/>
  <c r="AS621" i="3"/>
  <c r="AW621" i="3"/>
  <c r="BA621" i="3"/>
  <c r="BE621" i="3"/>
  <c r="BI621" i="3"/>
  <c r="N621" i="3"/>
  <c r="R621" i="3"/>
  <c r="V621" i="3"/>
  <c r="Z621" i="3"/>
  <c r="AD621" i="3"/>
  <c r="AH621" i="3"/>
  <c r="AL621" i="3"/>
  <c r="AP621" i="3"/>
  <c r="AT621" i="3"/>
  <c r="AX621" i="3"/>
  <c r="BB621" i="3"/>
  <c r="BF621" i="3"/>
  <c r="O621" i="3"/>
  <c r="S621" i="3"/>
  <c r="W621" i="3"/>
  <c r="AA621" i="3"/>
  <c r="AE621" i="3"/>
  <c r="AI621" i="3"/>
  <c r="AM621" i="3"/>
  <c r="AQ621" i="3"/>
  <c r="AU621" i="3"/>
  <c r="AY621" i="3"/>
  <c r="BC621" i="3"/>
  <c r="BG621" i="3"/>
  <c r="BJ540" i="3"/>
  <c r="BK544" i="3"/>
  <c r="BK576" i="3"/>
  <c r="BJ578" i="3"/>
  <c r="M549" i="3"/>
  <c r="Q549" i="3"/>
  <c r="U549" i="3"/>
  <c r="Y549" i="3"/>
  <c r="AC549" i="3"/>
  <c r="AG549" i="3"/>
  <c r="AK549" i="3"/>
  <c r="AO549" i="3"/>
  <c r="AS549" i="3"/>
  <c r="AW549" i="3"/>
  <c r="BA549" i="3"/>
  <c r="BE549" i="3"/>
  <c r="BI549" i="3"/>
  <c r="N549" i="3"/>
  <c r="R549" i="3"/>
  <c r="V549" i="3"/>
  <c r="Z549" i="3"/>
  <c r="AD549" i="3"/>
  <c r="AH549" i="3"/>
  <c r="AL549" i="3"/>
  <c r="AP549" i="3"/>
  <c r="AT549" i="3"/>
  <c r="AX549" i="3"/>
  <c r="BB549" i="3"/>
  <c r="BF549" i="3"/>
  <c r="O549" i="3"/>
  <c r="S549" i="3"/>
  <c r="W549" i="3"/>
  <c r="AA549" i="3"/>
  <c r="AE549" i="3"/>
  <c r="AI549" i="3"/>
  <c r="AM549" i="3"/>
  <c r="AQ549" i="3"/>
  <c r="AU549" i="3"/>
  <c r="AY549" i="3"/>
  <c r="BC549" i="3"/>
  <c r="BG549" i="3"/>
  <c r="P549" i="3"/>
  <c r="T549" i="3"/>
  <c r="X549" i="3"/>
  <c r="AB549" i="3"/>
  <c r="AF549" i="3"/>
  <c r="AJ549" i="3"/>
  <c r="AN549" i="3"/>
  <c r="AR549" i="3"/>
  <c r="AV549" i="3"/>
  <c r="AZ549" i="3"/>
  <c r="BD549" i="3"/>
  <c r="BH549" i="3"/>
  <c r="O563" i="3"/>
  <c r="S563" i="3"/>
  <c r="W563" i="3"/>
  <c r="AA563" i="3"/>
  <c r="AE563" i="3"/>
  <c r="AI563" i="3"/>
  <c r="AM563" i="3"/>
  <c r="AQ563" i="3"/>
  <c r="AU563" i="3"/>
  <c r="AY563" i="3"/>
  <c r="BC563" i="3"/>
  <c r="BG563" i="3"/>
  <c r="P563" i="3"/>
  <c r="T563" i="3"/>
  <c r="X563" i="3"/>
  <c r="AB563" i="3"/>
  <c r="AF563" i="3"/>
  <c r="AJ563" i="3"/>
  <c r="AN563" i="3"/>
  <c r="AR563" i="3"/>
  <c r="AV563" i="3"/>
  <c r="AZ563" i="3"/>
  <c r="BD563" i="3"/>
  <c r="BH563" i="3"/>
  <c r="M563" i="3"/>
  <c r="Q563" i="3"/>
  <c r="U563" i="3"/>
  <c r="Y563" i="3"/>
  <c r="AC563" i="3"/>
  <c r="AG563" i="3"/>
  <c r="AK563" i="3"/>
  <c r="AO563" i="3"/>
  <c r="AS563" i="3"/>
  <c r="AW563" i="3"/>
  <c r="BA563" i="3"/>
  <c r="BE563" i="3"/>
  <c r="BI563" i="3"/>
  <c r="N563" i="3"/>
  <c r="R563" i="3"/>
  <c r="V563" i="3"/>
  <c r="Z563" i="3"/>
  <c r="AD563" i="3"/>
  <c r="AH563" i="3"/>
  <c r="AL563" i="3"/>
  <c r="AP563" i="3"/>
  <c r="AT563" i="3"/>
  <c r="AX563" i="3"/>
  <c r="BB563" i="3"/>
  <c r="BF563" i="3"/>
  <c r="P572" i="3"/>
  <c r="T572" i="3"/>
  <c r="X572" i="3"/>
  <c r="AB572" i="3"/>
  <c r="AF572" i="3"/>
  <c r="AJ572" i="3"/>
  <c r="AN572" i="3"/>
  <c r="AR572" i="3"/>
  <c r="AV572" i="3"/>
  <c r="AZ572" i="3"/>
  <c r="BD572" i="3"/>
  <c r="BH572" i="3"/>
  <c r="M572" i="3"/>
  <c r="Q572" i="3"/>
  <c r="U572" i="3"/>
  <c r="Y572" i="3"/>
  <c r="AC572" i="3"/>
  <c r="AG572" i="3"/>
  <c r="AK572" i="3"/>
  <c r="AO572" i="3"/>
  <c r="AS572" i="3"/>
  <c r="AW572" i="3"/>
  <c r="BA572" i="3"/>
  <c r="BE572" i="3"/>
  <c r="BI572" i="3"/>
  <c r="N572" i="3"/>
  <c r="R572" i="3"/>
  <c r="V572" i="3"/>
  <c r="Z572" i="3"/>
  <c r="AD572" i="3"/>
  <c r="AH572" i="3"/>
  <c r="AL572" i="3"/>
  <c r="AP572" i="3"/>
  <c r="AT572" i="3"/>
  <c r="AX572" i="3"/>
  <c r="BB572" i="3"/>
  <c r="BF572" i="3"/>
  <c r="O572" i="3"/>
  <c r="S572" i="3"/>
  <c r="W572" i="3"/>
  <c r="AA572" i="3"/>
  <c r="AE572" i="3"/>
  <c r="AI572" i="3"/>
  <c r="AM572" i="3"/>
  <c r="AQ572" i="3"/>
  <c r="AU572" i="3"/>
  <c r="AY572" i="3"/>
  <c r="BC572" i="3"/>
  <c r="BG572" i="3"/>
  <c r="BA604" i="3"/>
  <c r="AK604" i="3"/>
  <c r="U604" i="3"/>
  <c r="BD604" i="3"/>
  <c r="AN604" i="3"/>
  <c r="X604" i="3"/>
  <c r="BC604" i="3"/>
  <c r="AM604" i="3"/>
  <c r="W604" i="3"/>
  <c r="BB604" i="3"/>
  <c r="AL604" i="3"/>
  <c r="V604" i="3"/>
  <c r="BL544" i="3"/>
  <c r="AZ551" i="3"/>
  <c r="AJ551" i="3"/>
  <c r="T551" i="3"/>
  <c r="AY551" i="3"/>
  <c r="AI551" i="3"/>
  <c r="S551" i="3"/>
  <c r="AX551" i="3"/>
  <c r="AH551" i="3"/>
  <c r="R551" i="3"/>
  <c r="BA551" i="3"/>
  <c r="AK551" i="3"/>
  <c r="U551" i="3"/>
  <c r="AO567" i="3"/>
  <c r="BD567" i="3"/>
  <c r="X567" i="3"/>
  <c r="AS567" i="3"/>
  <c r="M567" i="3"/>
  <c r="AJ567" i="3"/>
  <c r="BC567" i="3"/>
  <c r="AM567" i="3"/>
  <c r="W567" i="3"/>
  <c r="BB567" i="3"/>
  <c r="AL567" i="3"/>
  <c r="V567" i="3"/>
  <c r="BA569" i="3"/>
  <c r="U569" i="3"/>
  <c r="AR569" i="3"/>
  <c r="BE569" i="3"/>
  <c r="Y569" i="3"/>
  <c r="AN569" i="3"/>
  <c r="BG569" i="3"/>
  <c r="AQ569" i="3"/>
  <c r="AA569" i="3"/>
  <c r="BF569" i="3"/>
  <c r="AP569" i="3"/>
  <c r="Z569" i="3"/>
  <c r="BL576" i="3"/>
  <c r="AY583" i="3"/>
  <c r="AI583" i="3"/>
  <c r="S583" i="3"/>
  <c r="AX583" i="3"/>
  <c r="AH583" i="3"/>
  <c r="R583" i="3"/>
  <c r="BA583" i="3"/>
  <c r="AK583" i="3"/>
  <c r="U583" i="3"/>
  <c r="BD583" i="3"/>
  <c r="AN583" i="3"/>
  <c r="X583" i="3"/>
  <c r="BC585" i="3"/>
  <c r="AM585" i="3"/>
  <c r="W585" i="3"/>
  <c r="BB585" i="3"/>
  <c r="AL585" i="3"/>
  <c r="V585" i="3"/>
  <c r="BE585" i="3"/>
  <c r="AO585" i="3"/>
  <c r="Y585" i="3"/>
  <c r="BH585" i="3"/>
  <c r="AR585" i="3"/>
  <c r="AB585" i="3"/>
  <c r="AY599" i="3"/>
  <c r="AI599" i="3"/>
  <c r="S599" i="3"/>
  <c r="AX599" i="3"/>
  <c r="AH599" i="3"/>
  <c r="R599" i="3"/>
  <c r="BA599" i="3"/>
  <c r="AK599" i="3"/>
  <c r="U599" i="3"/>
  <c r="BD599" i="3"/>
  <c r="AN599" i="3"/>
  <c r="X599" i="3"/>
  <c r="AX608" i="3"/>
  <c r="R608" i="3"/>
  <c r="AF608" i="3"/>
  <c r="AT608" i="3"/>
  <c r="N608" i="3"/>
  <c r="AJ608" i="3"/>
  <c r="BE608" i="3"/>
  <c r="AO608" i="3"/>
  <c r="Y608" i="3"/>
  <c r="BG608" i="3"/>
  <c r="AQ608" i="3"/>
  <c r="AA608" i="3"/>
  <c r="BH615" i="3"/>
  <c r="AR615" i="3"/>
  <c r="AB615" i="3"/>
  <c r="BG615" i="3"/>
  <c r="AQ615" i="3"/>
  <c r="AA615" i="3"/>
  <c r="BF615" i="3"/>
  <c r="AP615" i="3"/>
  <c r="Z615" i="3"/>
  <c r="BI615" i="3"/>
  <c r="AS615" i="3"/>
  <c r="AC615" i="3"/>
  <c r="M615" i="3"/>
  <c r="BJ624" i="3"/>
  <c r="N688" i="3"/>
  <c r="R688" i="3"/>
  <c r="V688" i="3"/>
  <c r="O688" i="3"/>
  <c r="S688" i="3"/>
  <c r="W688" i="3"/>
  <c r="AA688" i="3"/>
  <c r="AE688" i="3"/>
  <c r="AI688" i="3"/>
  <c r="AM688" i="3"/>
  <c r="AQ688" i="3"/>
  <c r="AU688" i="3"/>
  <c r="AY688" i="3"/>
  <c r="BC688" i="3"/>
  <c r="BG688" i="3"/>
  <c r="P688" i="3"/>
  <c r="T688" i="3"/>
  <c r="M688" i="3"/>
  <c r="Q688" i="3"/>
  <c r="U688" i="3"/>
  <c r="Y688" i="3"/>
  <c r="AC688" i="3"/>
  <c r="AG688" i="3"/>
  <c r="AK688" i="3"/>
  <c r="AO688" i="3"/>
  <c r="AS688" i="3"/>
  <c r="AW688" i="3"/>
  <c r="BA688" i="3"/>
  <c r="BE688" i="3"/>
  <c r="BI688" i="3"/>
  <c r="X688" i="3"/>
  <c r="AF688" i="3"/>
  <c r="AN688" i="3"/>
  <c r="AV688" i="3"/>
  <c r="BD688" i="3"/>
  <c r="Z688" i="3"/>
  <c r="AH688" i="3"/>
  <c r="AP688" i="3"/>
  <c r="AX688" i="3"/>
  <c r="BF688" i="3"/>
  <c r="AB688" i="3"/>
  <c r="AJ688" i="3"/>
  <c r="AR688" i="3"/>
  <c r="AZ688" i="3"/>
  <c r="BH688" i="3"/>
  <c r="AD688" i="3"/>
  <c r="AL688" i="3"/>
  <c r="AT688" i="3"/>
  <c r="BB688" i="3"/>
  <c r="N692" i="3"/>
  <c r="R692" i="3"/>
  <c r="V692" i="3"/>
  <c r="Z692" i="3"/>
  <c r="AD692" i="3"/>
  <c r="AH692" i="3"/>
  <c r="AL692" i="3"/>
  <c r="AP692" i="3"/>
  <c r="AT692" i="3"/>
  <c r="AX692" i="3"/>
  <c r="BB692" i="3"/>
  <c r="BF692" i="3"/>
  <c r="O692" i="3"/>
  <c r="S692" i="3"/>
  <c r="W692" i="3"/>
  <c r="AA692" i="3"/>
  <c r="AE692" i="3"/>
  <c r="AI692" i="3"/>
  <c r="AM692" i="3"/>
  <c r="AQ692" i="3"/>
  <c r="AU692" i="3"/>
  <c r="AY692" i="3"/>
  <c r="BC692" i="3"/>
  <c r="BG692" i="3"/>
  <c r="P692" i="3"/>
  <c r="T692" i="3"/>
  <c r="X692" i="3"/>
  <c r="AB692" i="3"/>
  <c r="AF692" i="3"/>
  <c r="AJ692" i="3"/>
  <c r="AN692" i="3"/>
  <c r="AR692" i="3"/>
  <c r="AV692" i="3"/>
  <c r="AZ692" i="3"/>
  <c r="BD692" i="3"/>
  <c r="BH692" i="3"/>
  <c r="M692" i="3"/>
  <c r="Q692" i="3"/>
  <c r="U692" i="3"/>
  <c r="Y692" i="3"/>
  <c r="AC692" i="3"/>
  <c r="AG692" i="3"/>
  <c r="AK692" i="3"/>
  <c r="AO692" i="3"/>
  <c r="AS692" i="3"/>
  <c r="AW692" i="3"/>
  <c r="BA692" i="3"/>
  <c r="BE692" i="3"/>
  <c r="BI692" i="3"/>
  <c r="P696" i="3"/>
  <c r="T696" i="3"/>
  <c r="X696" i="3"/>
  <c r="AB696" i="3"/>
  <c r="AF696" i="3"/>
  <c r="AJ696" i="3"/>
  <c r="AN696" i="3"/>
  <c r="AR696" i="3"/>
  <c r="AV696" i="3"/>
  <c r="AZ696" i="3"/>
  <c r="BD696" i="3"/>
  <c r="BH696" i="3"/>
  <c r="M696" i="3"/>
  <c r="Q696" i="3"/>
  <c r="U696" i="3"/>
  <c r="Y696" i="3"/>
  <c r="AC696" i="3"/>
  <c r="AG696" i="3"/>
  <c r="AK696" i="3"/>
  <c r="AO696" i="3"/>
  <c r="AS696" i="3"/>
  <c r="AW696" i="3"/>
  <c r="BA696" i="3"/>
  <c r="BE696" i="3"/>
  <c r="BI696" i="3"/>
  <c r="N696" i="3"/>
  <c r="R696" i="3"/>
  <c r="V696" i="3"/>
  <c r="Z696" i="3"/>
  <c r="AD696" i="3"/>
  <c r="AH696" i="3"/>
  <c r="AL696" i="3"/>
  <c r="AP696" i="3"/>
  <c r="AT696" i="3"/>
  <c r="AX696" i="3"/>
  <c r="BB696" i="3"/>
  <c r="BF696" i="3"/>
  <c r="O696" i="3"/>
  <c r="S696" i="3"/>
  <c r="W696" i="3"/>
  <c r="AA696" i="3"/>
  <c r="AE696" i="3"/>
  <c r="AI696" i="3"/>
  <c r="AM696" i="3"/>
  <c r="AQ696" i="3"/>
  <c r="AU696" i="3"/>
  <c r="AY696" i="3"/>
  <c r="BC696" i="3"/>
  <c r="BG696" i="3"/>
  <c r="N700" i="3"/>
  <c r="R700" i="3"/>
  <c r="V700" i="3"/>
  <c r="Z700" i="3"/>
  <c r="AD700" i="3"/>
  <c r="AH700" i="3"/>
  <c r="AL700" i="3"/>
  <c r="AP700" i="3"/>
  <c r="AT700" i="3"/>
  <c r="AX700" i="3"/>
  <c r="BB700" i="3"/>
  <c r="BF700" i="3"/>
  <c r="O700" i="3"/>
  <c r="S700" i="3"/>
  <c r="W700" i="3"/>
  <c r="AA700" i="3"/>
  <c r="AE700" i="3"/>
  <c r="AI700" i="3"/>
  <c r="AM700" i="3"/>
  <c r="AQ700" i="3"/>
  <c r="AU700" i="3"/>
  <c r="AY700" i="3"/>
  <c r="BC700" i="3"/>
  <c r="BG700" i="3"/>
  <c r="P700" i="3"/>
  <c r="T700" i="3"/>
  <c r="X700" i="3"/>
  <c r="AB700" i="3"/>
  <c r="AF700" i="3"/>
  <c r="AJ700" i="3"/>
  <c r="AN700" i="3"/>
  <c r="AR700" i="3"/>
  <c r="AV700" i="3"/>
  <c r="AZ700" i="3"/>
  <c r="BD700" i="3"/>
  <c r="BH700" i="3"/>
  <c r="M700" i="3"/>
  <c r="Q700" i="3"/>
  <c r="U700" i="3"/>
  <c r="Y700" i="3"/>
  <c r="AC700" i="3"/>
  <c r="AG700" i="3"/>
  <c r="AK700" i="3"/>
  <c r="AO700" i="3"/>
  <c r="AS700" i="3"/>
  <c r="AW700" i="3"/>
  <c r="BA700" i="3"/>
  <c r="BE700" i="3"/>
  <c r="BI700" i="3"/>
  <c r="P704" i="3"/>
  <c r="T704" i="3"/>
  <c r="X704" i="3"/>
  <c r="AB704" i="3"/>
  <c r="AF704" i="3"/>
  <c r="AJ704" i="3"/>
  <c r="AN704" i="3"/>
  <c r="AR704" i="3"/>
  <c r="AV704" i="3"/>
  <c r="AZ704" i="3"/>
  <c r="BD704" i="3"/>
  <c r="BH704" i="3"/>
  <c r="M704" i="3"/>
  <c r="Q704" i="3"/>
  <c r="U704" i="3"/>
  <c r="Y704" i="3"/>
  <c r="AC704" i="3"/>
  <c r="AG704" i="3"/>
  <c r="AK704" i="3"/>
  <c r="AO704" i="3"/>
  <c r="AS704" i="3"/>
  <c r="AW704" i="3"/>
  <c r="BA704" i="3"/>
  <c r="BE704" i="3"/>
  <c r="BI704" i="3"/>
  <c r="N704" i="3"/>
  <c r="R704" i="3"/>
  <c r="V704" i="3"/>
  <c r="Z704" i="3"/>
  <c r="AD704" i="3"/>
  <c r="AH704" i="3"/>
  <c r="AL704" i="3"/>
  <c r="AP704" i="3"/>
  <c r="AT704" i="3"/>
  <c r="AX704" i="3"/>
  <c r="BB704" i="3"/>
  <c r="BF704" i="3"/>
  <c r="O704" i="3"/>
  <c r="S704" i="3"/>
  <c r="W704" i="3"/>
  <c r="AA704" i="3"/>
  <c r="AE704" i="3"/>
  <c r="AI704" i="3"/>
  <c r="AM704" i="3"/>
  <c r="AQ704" i="3"/>
  <c r="AU704" i="3"/>
  <c r="AY704" i="3"/>
  <c r="BC704" i="3"/>
  <c r="BG704" i="3"/>
  <c r="N708" i="3"/>
  <c r="R708" i="3"/>
  <c r="V708" i="3"/>
  <c r="Z708" i="3"/>
  <c r="AD708" i="3"/>
  <c r="AH708" i="3"/>
  <c r="AL708" i="3"/>
  <c r="AP708" i="3"/>
  <c r="AT708" i="3"/>
  <c r="AX708" i="3"/>
  <c r="BB708" i="3"/>
  <c r="BF708" i="3"/>
  <c r="O708" i="3"/>
  <c r="S708" i="3"/>
  <c r="W708" i="3"/>
  <c r="AA708" i="3"/>
  <c r="AE708" i="3"/>
  <c r="AI708" i="3"/>
  <c r="AM708" i="3"/>
  <c r="AQ708" i="3"/>
  <c r="AU708" i="3"/>
  <c r="AY708" i="3"/>
  <c r="BC708" i="3"/>
  <c r="BG708" i="3"/>
  <c r="P708" i="3"/>
  <c r="T708" i="3"/>
  <c r="X708" i="3"/>
  <c r="AB708" i="3"/>
  <c r="AF708" i="3"/>
  <c r="AJ708" i="3"/>
  <c r="AN708" i="3"/>
  <c r="AR708" i="3"/>
  <c r="AV708" i="3"/>
  <c r="AZ708" i="3"/>
  <c r="BD708" i="3"/>
  <c r="BH708" i="3"/>
  <c r="M708" i="3"/>
  <c r="Q708" i="3"/>
  <c r="U708" i="3"/>
  <c r="Y708" i="3"/>
  <c r="AC708" i="3"/>
  <c r="AG708" i="3"/>
  <c r="AK708" i="3"/>
  <c r="AO708" i="3"/>
  <c r="AS708" i="3"/>
  <c r="AW708" i="3"/>
  <c r="BA708" i="3"/>
  <c r="BE708" i="3"/>
  <c r="BI708" i="3"/>
  <c r="P712" i="3"/>
  <c r="T712" i="3"/>
  <c r="X712" i="3"/>
  <c r="AB712" i="3"/>
  <c r="AF712" i="3"/>
  <c r="AJ712" i="3"/>
  <c r="AN712" i="3"/>
  <c r="AR712" i="3"/>
  <c r="AV712" i="3"/>
  <c r="AZ712" i="3"/>
  <c r="BD712" i="3"/>
  <c r="BH712" i="3"/>
  <c r="M712" i="3"/>
  <c r="Q712" i="3"/>
  <c r="U712" i="3"/>
  <c r="Y712" i="3"/>
  <c r="AC712" i="3"/>
  <c r="AG712" i="3"/>
  <c r="AK712" i="3"/>
  <c r="AO712" i="3"/>
  <c r="AS712" i="3"/>
  <c r="AW712" i="3"/>
  <c r="BA712" i="3"/>
  <c r="BE712" i="3"/>
  <c r="BI712" i="3"/>
  <c r="N712" i="3"/>
  <c r="R712" i="3"/>
  <c r="V712" i="3"/>
  <c r="Z712" i="3"/>
  <c r="AD712" i="3"/>
  <c r="AH712" i="3"/>
  <c r="AL712" i="3"/>
  <c r="AP712" i="3"/>
  <c r="AT712" i="3"/>
  <c r="AX712" i="3"/>
  <c r="BB712" i="3"/>
  <c r="BF712" i="3"/>
  <c r="O712" i="3"/>
  <c r="S712" i="3"/>
  <c r="W712" i="3"/>
  <c r="AA712" i="3"/>
  <c r="AE712" i="3"/>
  <c r="AI712" i="3"/>
  <c r="AM712" i="3"/>
  <c r="AQ712" i="3"/>
  <c r="AU712" i="3"/>
  <c r="AY712" i="3"/>
  <c r="BC712" i="3"/>
  <c r="BG712" i="3"/>
  <c r="O716" i="3"/>
  <c r="S716" i="3"/>
  <c r="W716" i="3"/>
  <c r="AA716" i="3"/>
  <c r="AE716" i="3"/>
  <c r="AI716" i="3"/>
  <c r="AM716" i="3"/>
  <c r="AQ716" i="3"/>
  <c r="AU716" i="3"/>
  <c r="AY716" i="3"/>
  <c r="BC716" i="3"/>
  <c r="BG716" i="3"/>
  <c r="M716" i="3"/>
  <c r="Q716" i="3"/>
  <c r="U716" i="3"/>
  <c r="Y716" i="3"/>
  <c r="AC716" i="3"/>
  <c r="AG716" i="3"/>
  <c r="AK716" i="3"/>
  <c r="AO716" i="3"/>
  <c r="AS716" i="3"/>
  <c r="AW716" i="3"/>
  <c r="BA716" i="3"/>
  <c r="BE716" i="3"/>
  <c r="BI716" i="3"/>
  <c r="P716" i="3"/>
  <c r="X716" i="3"/>
  <c r="AF716" i="3"/>
  <c r="AN716" i="3"/>
  <c r="AV716" i="3"/>
  <c r="BD716" i="3"/>
  <c r="R716" i="3"/>
  <c r="Z716" i="3"/>
  <c r="AH716" i="3"/>
  <c r="AP716" i="3"/>
  <c r="AX716" i="3"/>
  <c r="BF716" i="3"/>
  <c r="T716" i="3"/>
  <c r="AB716" i="3"/>
  <c r="AJ716" i="3"/>
  <c r="AR716" i="3"/>
  <c r="AZ716" i="3"/>
  <c r="BH716" i="3"/>
  <c r="N716" i="3"/>
  <c r="V716" i="3"/>
  <c r="AD716" i="3"/>
  <c r="AL716" i="3"/>
  <c r="AT716" i="3"/>
  <c r="BB716" i="3"/>
  <c r="N722" i="3"/>
  <c r="R722" i="3"/>
  <c r="V722" i="3"/>
  <c r="Z722" i="3"/>
  <c r="AD722" i="3"/>
  <c r="AH722" i="3"/>
  <c r="AL722" i="3"/>
  <c r="AP722" i="3"/>
  <c r="AT722" i="3"/>
  <c r="AX722" i="3"/>
  <c r="BB722" i="3"/>
  <c r="BF722" i="3"/>
  <c r="O722" i="3"/>
  <c r="S722" i="3"/>
  <c r="W722" i="3"/>
  <c r="AA722" i="3"/>
  <c r="AE722" i="3"/>
  <c r="AI722" i="3"/>
  <c r="AM722" i="3"/>
  <c r="AQ722" i="3"/>
  <c r="AU722" i="3"/>
  <c r="AY722" i="3"/>
  <c r="BC722" i="3"/>
  <c r="BG722" i="3"/>
  <c r="P722" i="3"/>
  <c r="T722" i="3"/>
  <c r="X722" i="3"/>
  <c r="AB722" i="3"/>
  <c r="AF722" i="3"/>
  <c r="AJ722" i="3"/>
  <c r="AN722" i="3"/>
  <c r="AR722" i="3"/>
  <c r="AV722" i="3"/>
  <c r="AZ722" i="3"/>
  <c r="BD722" i="3"/>
  <c r="BH722" i="3"/>
  <c r="M722" i="3"/>
  <c r="Q722" i="3"/>
  <c r="U722" i="3"/>
  <c r="Y722" i="3"/>
  <c r="AC722" i="3"/>
  <c r="AG722" i="3"/>
  <c r="AK722" i="3"/>
  <c r="AO722" i="3"/>
  <c r="AS722" i="3"/>
  <c r="AW722" i="3"/>
  <c r="BA722" i="3"/>
  <c r="BE722" i="3"/>
  <c r="BI722" i="3"/>
  <c r="BJ679" i="3"/>
  <c r="BM683" i="3"/>
  <c r="BM687" i="3"/>
  <c r="BK689" i="3"/>
  <c r="BN689" i="3"/>
  <c r="BJ693" i="3"/>
  <c r="BM697" i="3"/>
  <c r="BM699" i="3"/>
  <c r="BK703" i="3"/>
  <c r="BN703" i="3"/>
  <c r="M721" i="3"/>
  <c r="Q721" i="3"/>
  <c r="U721" i="3"/>
  <c r="Y721" i="3"/>
  <c r="AC721" i="3"/>
  <c r="AG721" i="3"/>
  <c r="AK721" i="3"/>
  <c r="AO721" i="3"/>
  <c r="AS721" i="3"/>
  <c r="AW721" i="3"/>
  <c r="BA721" i="3"/>
  <c r="BE721" i="3"/>
  <c r="BI721" i="3"/>
  <c r="N721" i="3"/>
  <c r="R721" i="3"/>
  <c r="V721" i="3"/>
  <c r="Z721" i="3"/>
  <c r="AD721" i="3"/>
  <c r="AH721" i="3"/>
  <c r="AL721" i="3"/>
  <c r="AP721" i="3"/>
  <c r="AT721" i="3"/>
  <c r="AX721" i="3"/>
  <c r="BB721" i="3"/>
  <c r="BF721" i="3"/>
  <c r="O721" i="3"/>
  <c r="S721" i="3"/>
  <c r="W721" i="3"/>
  <c r="AA721" i="3"/>
  <c r="AE721" i="3"/>
  <c r="AI721" i="3"/>
  <c r="AM721" i="3"/>
  <c r="AQ721" i="3"/>
  <c r="AU721" i="3"/>
  <c r="AY721" i="3"/>
  <c r="BC721" i="3"/>
  <c r="BG721" i="3"/>
  <c r="P721" i="3"/>
  <c r="T721" i="3"/>
  <c r="X721" i="3"/>
  <c r="AB721" i="3"/>
  <c r="AF721" i="3"/>
  <c r="AJ721" i="3"/>
  <c r="AN721" i="3"/>
  <c r="AR721" i="3"/>
  <c r="AV721" i="3"/>
  <c r="AZ721" i="3"/>
  <c r="BD721" i="3"/>
  <c r="BH721" i="3"/>
  <c r="O555" i="3"/>
  <c r="S555" i="3"/>
  <c r="W555" i="3"/>
  <c r="AA555" i="3"/>
  <c r="AE555" i="3"/>
  <c r="AI555" i="3"/>
  <c r="AM555" i="3"/>
  <c r="AQ555" i="3"/>
  <c r="AU555" i="3"/>
  <c r="AY555" i="3"/>
  <c r="BC555" i="3"/>
  <c r="BG555" i="3"/>
  <c r="P555" i="3"/>
  <c r="T555" i="3"/>
  <c r="X555" i="3"/>
  <c r="AB555" i="3"/>
  <c r="AF555" i="3"/>
  <c r="AJ555" i="3"/>
  <c r="AN555" i="3"/>
  <c r="AR555" i="3"/>
  <c r="AV555" i="3"/>
  <c r="AZ555" i="3"/>
  <c r="BD555" i="3"/>
  <c r="BH555" i="3"/>
  <c r="R555" i="3"/>
  <c r="Z555" i="3"/>
  <c r="AH555" i="3"/>
  <c r="AP555" i="3"/>
  <c r="AX555" i="3"/>
  <c r="BF555" i="3"/>
  <c r="M555" i="3"/>
  <c r="U555" i="3"/>
  <c r="AC555" i="3"/>
  <c r="AK555" i="3"/>
  <c r="AS555" i="3"/>
  <c r="BA555" i="3"/>
  <c r="BI555" i="3"/>
  <c r="N555" i="3"/>
  <c r="V555" i="3"/>
  <c r="AD555" i="3"/>
  <c r="AL555" i="3"/>
  <c r="AT555" i="3"/>
  <c r="BB555" i="3"/>
  <c r="Q555" i="3"/>
  <c r="Y555" i="3"/>
  <c r="AG555" i="3"/>
  <c r="AO555" i="3"/>
  <c r="AW555" i="3"/>
  <c r="BE555" i="3"/>
  <c r="O573" i="3"/>
  <c r="S573" i="3"/>
  <c r="W573" i="3"/>
  <c r="AA573" i="3"/>
  <c r="AE573" i="3"/>
  <c r="AI573" i="3"/>
  <c r="AM573" i="3"/>
  <c r="AQ573" i="3"/>
  <c r="AU573" i="3"/>
  <c r="AY573" i="3"/>
  <c r="BC573" i="3"/>
  <c r="BG573" i="3"/>
  <c r="P573" i="3"/>
  <c r="T573" i="3"/>
  <c r="X573" i="3"/>
  <c r="AB573" i="3"/>
  <c r="AF573" i="3"/>
  <c r="AJ573" i="3"/>
  <c r="AN573" i="3"/>
  <c r="AR573" i="3"/>
  <c r="AV573" i="3"/>
  <c r="AZ573" i="3"/>
  <c r="BD573" i="3"/>
  <c r="BH573" i="3"/>
  <c r="M573" i="3"/>
  <c r="Q573" i="3"/>
  <c r="U573" i="3"/>
  <c r="Y573" i="3"/>
  <c r="AC573" i="3"/>
  <c r="AG573" i="3"/>
  <c r="AK573" i="3"/>
  <c r="AO573" i="3"/>
  <c r="AS573" i="3"/>
  <c r="AW573" i="3"/>
  <c r="BA573" i="3"/>
  <c r="BE573" i="3"/>
  <c r="BI573" i="3"/>
  <c r="N573" i="3"/>
  <c r="R573" i="3"/>
  <c r="V573" i="3"/>
  <c r="Z573" i="3"/>
  <c r="AD573" i="3"/>
  <c r="AH573" i="3"/>
  <c r="AL573" i="3"/>
  <c r="AP573" i="3"/>
  <c r="AT573" i="3"/>
  <c r="AX573" i="3"/>
  <c r="BB573" i="3"/>
  <c r="BF573" i="3"/>
  <c r="BL580" i="3"/>
  <c r="N582" i="3"/>
  <c r="R582" i="3"/>
  <c r="V582" i="3"/>
  <c r="Z582" i="3"/>
  <c r="AD582" i="3"/>
  <c r="AH582" i="3"/>
  <c r="AL582" i="3"/>
  <c r="AP582" i="3"/>
  <c r="AT582" i="3"/>
  <c r="AX582" i="3"/>
  <c r="BB582" i="3"/>
  <c r="BF582" i="3"/>
  <c r="O582" i="3"/>
  <c r="S582" i="3"/>
  <c r="W582" i="3"/>
  <c r="AA582" i="3"/>
  <c r="AE582" i="3"/>
  <c r="AI582" i="3"/>
  <c r="AM582" i="3"/>
  <c r="AQ582" i="3"/>
  <c r="AU582" i="3"/>
  <c r="AY582" i="3"/>
  <c r="BC582" i="3"/>
  <c r="BG582" i="3"/>
  <c r="P582" i="3"/>
  <c r="T582" i="3"/>
  <c r="X582" i="3"/>
  <c r="AB582" i="3"/>
  <c r="AF582" i="3"/>
  <c r="AJ582" i="3"/>
  <c r="AN582" i="3"/>
  <c r="AR582" i="3"/>
  <c r="AV582" i="3"/>
  <c r="AZ582" i="3"/>
  <c r="BD582" i="3"/>
  <c r="BH582" i="3"/>
  <c r="M582" i="3"/>
  <c r="Q582" i="3"/>
  <c r="U582" i="3"/>
  <c r="Y582" i="3"/>
  <c r="AC582" i="3"/>
  <c r="AG582" i="3"/>
  <c r="AK582" i="3"/>
  <c r="AO582" i="3"/>
  <c r="AS582" i="3"/>
  <c r="AW582" i="3"/>
  <c r="BA582" i="3"/>
  <c r="BE582" i="3"/>
  <c r="BI582" i="3"/>
  <c r="BL603" i="3"/>
  <c r="BM612" i="3"/>
  <c r="BG682" i="3"/>
  <c r="AQ682" i="3"/>
  <c r="AA682" i="3"/>
  <c r="BF682" i="3"/>
  <c r="AP682" i="3"/>
  <c r="Z682" i="3"/>
  <c r="BI682" i="3"/>
  <c r="AS682" i="3"/>
  <c r="AC682" i="3"/>
  <c r="M682" i="3"/>
  <c r="AV682" i="3"/>
  <c r="AF682" i="3"/>
  <c r="P682" i="3"/>
  <c r="AT686" i="3"/>
  <c r="AD686" i="3"/>
  <c r="N686" i="3"/>
  <c r="AW686" i="3"/>
  <c r="AG686" i="3"/>
  <c r="Q686" i="3"/>
  <c r="AZ686" i="3"/>
  <c r="AJ686" i="3"/>
  <c r="T686" i="3"/>
  <c r="AY686" i="3"/>
  <c r="AI686" i="3"/>
  <c r="S686" i="3"/>
  <c r="BK677" i="3"/>
  <c r="BM677" i="3"/>
  <c r="BM691" i="3"/>
  <c r="BK695" i="3"/>
  <c r="BN695" i="3"/>
  <c r="BJ701" i="3"/>
  <c r="BA705" i="3"/>
  <c r="AK705" i="3"/>
  <c r="U705" i="3"/>
  <c r="BD705" i="3"/>
  <c r="AN705" i="3"/>
  <c r="X705" i="3"/>
  <c r="BC705" i="3"/>
  <c r="AM705" i="3"/>
  <c r="W705" i="3"/>
  <c r="BB705" i="3"/>
  <c r="AL705" i="3"/>
  <c r="V705" i="3"/>
  <c r="M543" i="3"/>
  <c r="Q543" i="3"/>
  <c r="U543" i="3"/>
  <c r="Y543" i="3"/>
  <c r="AC543" i="3"/>
  <c r="AG543" i="3"/>
  <c r="AK543" i="3"/>
  <c r="AO543" i="3"/>
  <c r="AS543" i="3"/>
  <c r="AW543" i="3"/>
  <c r="BA543" i="3"/>
  <c r="BE543" i="3"/>
  <c r="BI543" i="3"/>
  <c r="O543" i="3"/>
  <c r="T543" i="3"/>
  <c r="Z543" i="3"/>
  <c r="AE543" i="3"/>
  <c r="AJ543" i="3"/>
  <c r="AP543" i="3"/>
  <c r="AU543" i="3"/>
  <c r="AZ543" i="3"/>
  <c r="BF543" i="3"/>
  <c r="P543" i="3"/>
  <c r="V543" i="3"/>
  <c r="AA543" i="3"/>
  <c r="AF543" i="3"/>
  <c r="AL543" i="3"/>
  <c r="AQ543" i="3"/>
  <c r="AV543" i="3"/>
  <c r="BB543" i="3"/>
  <c r="BG543" i="3"/>
  <c r="R543" i="3"/>
  <c r="W543" i="3"/>
  <c r="AB543" i="3"/>
  <c r="AH543" i="3"/>
  <c r="AM543" i="3"/>
  <c r="AR543" i="3"/>
  <c r="AX543" i="3"/>
  <c r="BC543" i="3"/>
  <c r="BH543" i="3"/>
  <c r="N543" i="3"/>
  <c r="S543" i="3"/>
  <c r="X543" i="3"/>
  <c r="AD543" i="3"/>
  <c r="AI543" i="3"/>
  <c r="AN543" i="3"/>
  <c r="AT543" i="3"/>
  <c r="AY543" i="3"/>
  <c r="BD543" i="3"/>
  <c r="BF552" i="3"/>
  <c r="AP552" i="3"/>
  <c r="Z552" i="3"/>
  <c r="BI552" i="3"/>
  <c r="AS552" i="3"/>
  <c r="AC552" i="3"/>
  <c r="M552" i="3"/>
  <c r="AV552" i="3"/>
  <c r="AF552" i="3"/>
  <c r="P552" i="3"/>
  <c r="AU552" i="3"/>
  <c r="AE552" i="3"/>
  <c r="O552" i="3"/>
  <c r="O561" i="3"/>
  <c r="S561" i="3"/>
  <c r="W561" i="3"/>
  <c r="AA561" i="3"/>
  <c r="AE561" i="3"/>
  <c r="AI561" i="3"/>
  <c r="AM561" i="3"/>
  <c r="AQ561" i="3"/>
  <c r="AU561" i="3"/>
  <c r="AY561" i="3"/>
  <c r="BC561" i="3"/>
  <c r="BG561" i="3"/>
  <c r="P561" i="3"/>
  <c r="T561" i="3"/>
  <c r="X561" i="3"/>
  <c r="AB561" i="3"/>
  <c r="AF561" i="3"/>
  <c r="AJ561" i="3"/>
  <c r="AN561" i="3"/>
  <c r="AR561" i="3"/>
  <c r="AV561" i="3"/>
  <c r="AZ561" i="3"/>
  <c r="BD561" i="3"/>
  <c r="BH561" i="3"/>
  <c r="M561" i="3"/>
  <c r="Q561" i="3"/>
  <c r="U561" i="3"/>
  <c r="Y561" i="3"/>
  <c r="AC561" i="3"/>
  <c r="AG561" i="3"/>
  <c r="AK561" i="3"/>
  <c r="AO561" i="3"/>
  <c r="AS561" i="3"/>
  <c r="AW561" i="3"/>
  <c r="BA561" i="3"/>
  <c r="BE561" i="3"/>
  <c r="BI561" i="3"/>
  <c r="N561" i="3"/>
  <c r="R561" i="3"/>
  <c r="V561" i="3"/>
  <c r="Z561" i="3"/>
  <c r="AD561" i="3"/>
  <c r="AH561" i="3"/>
  <c r="AL561" i="3"/>
  <c r="AP561" i="3"/>
  <c r="AT561" i="3"/>
  <c r="AX561" i="3"/>
  <c r="BB561" i="3"/>
  <c r="BF561" i="3"/>
  <c r="AU568" i="3"/>
  <c r="O568" i="3"/>
  <c r="AD568" i="3"/>
  <c r="AY568" i="3"/>
  <c r="S568" i="3"/>
  <c r="AH568" i="3"/>
  <c r="BE568" i="3"/>
  <c r="AO568" i="3"/>
  <c r="Y568" i="3"/>
  <c r="BH568" i="3"/>
  <c r="AR568" i="3"/>
  <c r="AB568" i="3"/>
  <c r="O570" i="3"/>
  <c r="S570" i="3"/>
  <c r="W570" i="3"/>
  <c r="AA570" i="3"/>
  <c r="AE570" i="3"/>
  <c r="AI570" i="3"/>
  <c r="AM570" i="3"/>
  <c r="AQ570" i="3"/>
  <c r="AU570" i="3"/>
  <c r="AY570" i="3"/>
  <c r="BC570" i="3"/>
  <c r="BG570" i="3"/>
  <c r="P570" i="3"/>
  <c r="T570" i="3"/>
  <c r="X570" i="3"/>
  <c r="AB570" i="3"/>
  <c r="AF570" i="3"/>
  <c r="AJ570" i="3"/>
  <c r="AN570" i="3"/>
  <c r="AR570" i="3"/>
  <c r="AV570" i="3"/>
  <c r="AZ570" i="3"/>
  <c r="BD570" i="3"/>
  <c r="BH570" i="3"/>
  <c r="M570" i="3"/>
  <c r="Q570" i="3"/>
  <c r="U570" i="3"/>
  <c r="Y570" i="3"/>
  <c r="AC570" i="3"/>
  <c r="AG570" i="3"/>
  <c r="AK570" i="3"/>
  <c r="AO570" i="3"/>
  <c r="AS570" i="3"/>
  <c r="AW570" i="3"/>
  <c r="BA570" i="3"/>
  <c r="BE570" i="3"/>
  <c r="BI570" i="3"/>
  <c r="N570" i="3"/>
  <c r="R570" i="3"/>
  <c r="V570" i="3"/>
  <c r="Z570" i="3"/>
  <c r="AD570" i="3"/>
  <c r="AH570" i="3"/>
  <c r="AL570" i="3"/>
  <c r="AP570" i="3"/>
  <c r="AT570" i="3"/>
  <c r="AX570" i="3"/>
  <c r="BB570" i="3"/>
  <c r="BF570" i="3"/>
  <c r="AQ575" i="3"/>
  <c r="BD575" i="3"/>
  <c r="X575" i="3"/>
  <c r="AM575" i="3"/>
  <c r="AZ575" i="3"/>
  <c r="T575" i="3"/>
  <c r="AT575" i="3"/>
  <c r="AD575" i="3"/>
  <c r="N575" i="3"/>
  <c r="AW575" i="3"/>
  <c r="AG575" i="3"/>
  <c r="Q575" i="3"/>
  <c r="BA584" i="3"/>
  <c r="AK584" i="3"/>
  <c r="U584" i="3"/>
  <c r="BD584" i="3"/>
  <c r="AN584" i="3"/>
  <c r="X584" i="3"/>
  <c r="BC584" i="3"/>
  <c r="AM584" i="3"/>
  <c r="W584" i="3"/>
  <c r="BB584" i="3"/>
  <c r="AL584" i="3"/>
  <c r="V584" i="3"/>
  <c r="N600" i="3"/>
  <c r="R600" i="3"/>
  <c r="V600" i="3"/>
  <c r="Z600" i="3"/>
  <c r="AD600" i="3"/>
  <c r="AH600" i="3"/>
  <c r="AL600" i="3"/>
  <c r="AP600" i="3"/>
  <c r="AT600" i="3"/>
  <c r="AX600" i="3"/>
  <c r="BB600" i="3"/>
  <c r="BF600" i="3"/>
  <c r="O600" i="3"/>
  <c r="S600" i="3"/>
  <c r="W600" i="3"/>
  <c r="AA600" i="3"/>
  <c r="AE600" i="3"/>
  <c r="AI600" i="3"/>
  <c r="AM600" i="3"/>
  <c r="AQ600" i="3"/>
  <c r="AU600" i="3"/>
  <c r="AY600" i="3"/>
  <c r="BC600" i="3"/>
  <c r="BG600" i="3"/>
  <c r="P600" i="3"/>
  <c r="T600" i="3"/>
  <c r="X600" i="3"/>
  <c r="AB600" i="3"/>
  <c r="AF600" i="3"/>
  <c r="AJ600" i="3"/>
  <c r="AN600" i="3"/>
  <c r="AR600" i="3"/>
  <c r="AV600" i="3"/>
  <c r="AZ600" i="3"/>
  <c r="BD600" i="3"/>
  <c r="BH600" i="3"/>
  <c r="M600" i="3"/>
  <c r="Q600" i="3"/>
  <c r="U600" i="3"/>
  <c r="Y600" i="3"/>
  <c r="AC600" i="3"/>
  <c r="AG600" i="3"/>
  <c r="AK600" i="3"/>
  <c r="AO600" i="3"/>
  <c r="AS600" i="3"/>
  <c r="AW600" i="3"/>
  <c r="BA600" i="3"/>
  <c r="BE600" i="3"/>
  <c r="BI600" i="3"/>
  <c r="M623" i="3"/>
  <c r="Q623" i="3"/>
  <c r="U623" i="3"/>
  <c r="Y623" i="3"/>
  <c r="AC623" i="3"/>
  <c r="AG623" i="3"/>
  <c r="AK623" i="3"/>
  <c r="AO623" i="3"/>
  <c r="AS623" i="3"/>
  <c r="AW623" i="3"/>
  <c r="BA623" i="3"/>
  <c r="BE623" i="3"/>
  <c r="BI623" i="3"/>
  <c r="N623" i="3"/>
  <c r="R623" i="3"/>
  <c r="V623" i="3"/>
  <c r="Z623" i="3"/>
  <c r="AD623" i="3"/>
  <c r="AH623" i="3"/>
  <c r="AL623" i="3"/>
  <c r="AP623" i="3"/>
  <c r="AT623" i="3"/>
  <c r="AX623" i="3"/>
  <c r="BB623" i="3"/>
  <c r="BF623" i="3"/>
  <c r="O623" i="3"/>
  <c r="S623" i="3"/>
  <c r="W623" i="3"/>
  <c r="AA623" i="3"/>
  <c r="AE623" i="3"/>
  <c r="AI623" i="3"/>
  <c r="AM623" i="3"/>
  <c r="AQ623" i="3"/>
  <c r="AU623" i="3"/>
  <c r="AY623" i="3"/>
  <c r="BC623" i="3"/>
  <c r="BG623" i="3"/>
  <c r="P623" i="3"/>
  <c r="T623" i="3"/>
  <c r="X623" i="3"/>
  <c r="AB623" i="3"/>
  <c r="AF623" i="3"/>
  <c r="AJ623" i="3"/>
  <c r="AN623" i="3"/>
  <c r="AR623" i="3"/>
  <c r="AV623" i="3"/>
  <c r="AZ623" i="3"/>
  <c r="BD623" i="3"/>
  <c r="BH623" i="3"/>
  <c r="O725" i="3"/>
  <c r="S725" i="3"/>
  <c r="W725" i="3"/>
  <c r="AA725" i="3"/>
  <c r="AE725" i="3"/>
  <c r="AI725" i="3"/>
  <c r="AM725" i="3"/>
  <c r="AQ725" i="3"/>
  <c r="AU725" i="3"/>
  <c r="AY725" i="3"/>
  <c r="BC725" i="3"/>
  <c r="BG725" i="3"/>
  <c r="P725" i="3"/>
  <c r="T725" i="3"/>
  <c r="X725" i="3"/>
  <c r="AB725" i="3"/>
  <c r="AF725" i="3"/>
  <c r="AJ725" i="3"/>
  <c r="AN725" i="3"/>
  <c r="AR725" i="3"/>
  <c r="AV725" i="3"/>
  <c r="AZ725" i="3"/>
  <c r="BD725" i="3"/>
  <c r="BH725" i="3"/>
  <c r="M725" i="3"/>
  <c r="Q725" i="3"/>
  <c r="U725" i="3"/>
  <c r="Y725" i="3"/>
  <c r="AC725" i="3"/>
  <c r="AG725" i="3"/>
  <c r="AK725" i="3"/>
  <c r="AO725" i="3"/>
  <c r="AS725" i="3"/>
  <c r="AW725" i="3"/>
  <c r="BA725" i="3"/>
  <c r="BE725" i="3"/>
  <c r="BI725" i="3"/>
  <c r="N725" i="3"/>
  <c r="R725" i="3"/>
  <c r="V725" i="3"/>
  <c r="Z725" i="3"/>
  <c r="AD725" i="3"/>
  <c r="AH725" i="3"/>
  <c r="AL725" i="3"/>
  <c r="AP725" i="3"/>
  <c r="AT725" i="3"/>
  <c r="AX725" i="3"/>
  <c r="BB725" i="3"/>
  <c r="BF725" i="3"/>
  <c r="O542" i="3"/>
  <c r="S542" i="3"/>
  <c r="W542" i="3"/>
  <c r="AA542" i="3"/>
  <c r="AE542" i="3"/>
  <c r="AI542" i="3"/>
  <c r="AM542" i="3"/>
  <c r="AQ542" i="3"/>
  <c r="AU542" i="3"/>
  <c r="AY542" i="3"/>
  <c r="BC542" i="3"/>
  <c r="BG542" i="3"/>
  <c r="Q542" i="3"/>
  <c r="V542" i="3"/>
  <c r="AB542" i="3"/>
  <c r="AG542" i="3"/>
  <c r="AL542" i="3"/>
  <c r="AR542" i="3"/>
  <c r="AW542" i="3"/>
  <c r="BB542" i="3"/>
  <c r="BH542" i="3"/>
  <c r="M542" i="3"/>
  <c r="R542" i="3"/>
  <c r="X542" i="3"/>
  <c r="AC542" i="3"/>
  <c r="AH542" i="3"/>
  <c r="AN542" i="3"/>
  <c r="AS542" i="3"/>
  <c r="AX542" i="3"/>
  <c r="BD542" i="3"/>
  <c r="BI542" i="3"/>
  <c r="N542" i="3"/>
  <c r="T542" i="3"/>
  <c r="Y542" i="3"/>
  <c r="AD542" i="3"/>
  <c r="AJ542" i="3"/>
  <c r="AO542" i="3"/>
  <c r="AT542" i="3"/>
  <c r="AZ542" i="3"/>
  <c r="BE542" i="3"/>
  <c r="P542" i="3"/>
  <c r="U542" i="3"/>
  <c r="Z542" i="3"/>
  <c r="AF542" i="3"/>
  <c r="AK542" i="3"/>
  <c r="AP542" i="3"/>
  <c r="AV542" i="3"/>
  <c r="BA542" i="3"/>
  <c r="BF542" i="3"/>
  <c r="AC604" i="3"/>
  <c r="AF604" i="3"/>
  <c r="O604" i="3"/>
  <c r="N604" i="3"/>
  <c r="BJ553" i="3"/>
  <c r="Y567" i="3"/>
  <c r="AC567" i="3"/>
  <c r="AU567" i="3"/>
  <c r="AT567" i="3"/>
  <c r="N567" i="3"/>
  <c r="AV608" i="3"/>
  <c r="BN626" i="3"/>
  <c r="BJ626" i="3"/>
  <c r="P684" i="3"/>
  <c r="T684" i="3"/>
  <c r="X684" i="3"/>
  <c r="AB684" i="3"/>
  <c r="AF684" i="3"/>
  <c r="AJ684" i="3"/>
  <c r="AN684" i="3"/>
  <c r="AR684" i="3"/>
  <c r="AV684" i="3"/>
  <c r="AZ684" i="3"/>
  <c r="BD684" i="3"/>
  <c r="BH684" i="3"/>
  <c r="M684" i="3"/>
  <c r="Q684" i="3"/>
  <c r="U684" i="3"/>
  <c r="Y684" i="3"/>
  <c r="AC684" i="3"/>
  <c r="AG684" i="3"/>
  <c r="AK684" i="3"/>
  <c r="AO684" i="3"/>
  <c r="AS684" i="3"/>
  <c r="AW684" i="3"/>
  <c r="BA684" i="3"/>
  <c r="BE684" i="3"/>
  <c r="BI684" i="3"/>
  <c r="N684" i="3"/>
  <c r="R684" i="3"/>
  <c r="V684" i="3"/>
  <c r="Z684" i="3"/>
  <c r="AD684" i="3"/>
  <c r="AH684" i="3"/>
  <c r="AL684" i="3"/>
  <c r="AP684" i="3"/>
  <c r="AT684" i="3"/>
  <c r="AX684" i="3"/>
  <c r="BB684" i="3"/>
  <c r="BF684" i="3"/>
  <c r="O684" i="3"/>
  <c r="S684" i="3"/>
  <c r="W684" i="3"/>
  <c r="AA684" i="3"/>
  <c r="AE684" i="3"/>
  <c r="AI684" i="3"/>
  <c r="AM684" i="3"/>
  <c r="AQ684" i="3"/>
  <c r="AU684" i="3"/>
  <c r="AY684" i="3"/>
  <c r="BC684" i="3"/>
  <c r="BG684" i="3"/>
  <c r="M702" i="3"/>
  <c r="Q702" i="3"/>
  <c r="U702" i="3"/>
  <c r="Y702" i="3"/>
  <c r="AC702" i="3"/>
  <c r="AG702" i="3"/>
  <c r="AK702" i="3"/>
  <c r="AO702" i="3"/>
  <c r="AS702" i="3"/>
  <c r="AW702" i="3"/>
  <c r="BA702" i="3"/>
  <c r="BE702" i="3"/>
  <c r="BI702" i="3"/>
  <c r="N702" i="3"/>
  <c r="R702" i="3"/>
  <c r="V702" i="3"/>
  <c r="Z702" i="3"/>
  <c r="AD702" i="3"/>
  <c r="AH702" i="3"/>
  <c r="AL702" i="3"/>
  <c r="AP702" i="3"/>
  <c r="AT702" i="3"/>
  <c r="AX702" i="3"/>
  <c r="BB702" i="3"/>
  <c r="BF702" i="3"/>
  <c r="O702" i="3"/>
  <c r="S702" i="3"/>
  <c r="W702" i="3"/>
  <c r="AA702" i="3"/>
  <c r="AE702" i="3"/>
  <c r="AI702" i="3"/>
  <c r="AM702" i="3"/>
  <c r="AQ702" i="3"/>
  <c r="AU702" i="3"/>
  <c r="AY702" i="3"/>
  <c r="BC702" i="3"/>
  <c r="BG702" i="3"/>
  <c r="P702" i="3"/>
  <c r="T702" i="3"/>
  <c r="X702" i="3"/>
  <c r="AB702" i="3"/>
  <c r="AF702" i="3"/>
  <c r="AJ702" i="3"/>
  <c r="AN702" i="3"/>
  <c r="AR702" i="3"/>
  <c r="AV702" i="3"/>
  <c r="AZ702" i="3"/>
  <c r="BD702" i="3"/>
  <c r="BH702" i="3"/>
  <c r="P718" i="3"/>
  <c r="T718" i="3"/>
  <c r="X718" i="3"/>
  <c r="AB718" i="3"/>
  <c r="AF718" i="3"/>
  <c r="AJ718" i="3"/>
  <c r="AN718" i="3"/>
  <c r="AR718" i="3"/>
  <c r="AV718" i="3"/>
  <c r="AZ718" i="3"/>
  <c r="BD718" i="3"/>
  <c r="BH718" i="3"/>
  <c r="M718" i="3"/>
  <c r="Q718" i="3"/>
  <c r="U718" i="3"/>
  <c r="Y718" i="3"/>
  <c r="AC718" i="3"/>
  <c r="AG718" i="3"/>
  <c r="AK718" i="3"/>
  <c r="AO718" i="3"/>
  <c r="AS718" i="3"/>
  <c r="AW718" i="3"/>
  <c r="BA718" i="3"/>
  <c r="BE718" i="3"/>
  <c r="BI718" i="3"/>
  <c r="N718" i="3"/>
  <c r="R718" i="3"/>
  <c r="V718" i="3"/>
  <c r="Z718" i="3"/>
  <c r="AD718" i="3"/>
  <c r="AH718" i="3"/>
  <c r="AL718" i="3"/>
  <c r="AP718" i="3"/>
  <c r="AT718" i="3"/>
  <c r="AX718" i="3"/>
  <c r="BB718" i="3"/>
  <c r="BF718" i="3"/>
  <c r="O718" i="3"/>
  <c r="S718" i="3"/>
  <c r="W718" i="3"/>
  <c r="AA718" i="3"/>
  <c r="AE718" i="3"/>
  <c r="AI718" i="3"/>
  <c r="AM718" i="3"/>
  <c r="AQ718" i="3"/>
  <c r="AU718" i="3"/>
  <c r="AY718" i="3"/>
  <c r="BC718" i="3"/>
  <c r="BG718" i="3"/>
  <c r="N606" i="3"/>
  <c r="R606" i="3"/>
  <c r="V606" i="3"/>
  <c r="Z606" i="3"/>
  <c r="AD606" i="3"/>
  <c r="AH606" i="3"/>
  <c r="AL606" i="3"/>
  <c r="AP606" i="3"/>
  <c r="AT606" i="3"/>
  <c r="AX606" i="3"/>
  <c r="BB606" i="3"/>
  <c r="BF606" i="3"/>
  <c r="O606" i="3"/>
  <c r="S606" i="3"/>
  <c r="W606" i="3"/>
  <c r="AA606" i="3"/>
  <c r="AE606" i="3"/>
  <c r="AI606" i="3"/>
  <c r="AM606" i="3"/>
  <c r="AQ606" i="3"/>
  <c r="AU606" i="3"/>
  <c r="AY606" i="3"/>
  <c r="BC606" i="3"/>
  <c r="BG606" i="3"/>
  <c r="P606" i="3"/>
  <c r="T606" i="3"/>
  <c r="X606" i="3"/>
  <c r="AB606" i="3"/>
  <c r="AF606" i="3"/>
  <c r="AJ606" i="3"/>
  <c r="AN606" i="3"/>
  <c r="AR606" i="3"/>
  <c r="AV606" i="3"/>
  <c r="AZ606" i="3"/>
  <c r="BD606" i="3"/>
  <c r="BH606" i="3"/>
  <c r="M606" i="3"/>
  <c r="Q606" i="3"/>
  <c r="U606" i="3"/>
  <c r="Y606" i="3"/>
  <c r="AC606" i="3"/>
  <c r="AG606" i="3"/>
  <c r="AK606" i="3"/>
  <c r="AO606" i="3"/>
  <c r="AS606" i="3"/>
  <c r="AW606" i="3"/>
  <c r="BA606" i="3"/>
  <c r="BE606" i="3"/>
  <c r="BI606" i="3"/>
  <c r="O622" i="3"/>
  <c r="S622" i="3"/>
  <c r="W622" i="3"/>
  <c r="AA622" i="3"/>
  <c r="AE622" i="3"/>
  <c r="AI622" i="3"/>
  <c r="AM622" i="3"/>
  <c r="AQ622" i="3"/>
  <c r="AU622" i="3"/>
  <c r="AY622" i="3"/>
  <c r="BC622" i="3"/>
  <c r="BG622" i="3"/>
  <c r="P622" i="3"/>
  <c r="T622" i="3"/>
  <c r="X622" i="3"/>
  <c r="AB622" i="3"/>
  <c r="AF622" i="3"/>
  <c r="AJ622" i="3"/>
  <c r="AN622" i="3"/>
  <c r="AR622" i="3"/>
  <c r="AV622" i="3"/>
  <c r="AZ622" i="3"/>
  <c r="BD622" i="3"/>
  <c r="BH622" i="3"/>
  <c r="M622" i="3"/>
  <c r="Q622" i="3"/>
  <c r="U622" i="3"/>
  <c r="Y622" i="3"/>
  <c r="AC622" i="3"/>
  <c r="AG622" i="3"/>
  <c r="AK622" i="3"/>
  <c r="AO622" i="3"/>
  <c r="AS622" i="3"/>
  <c r="AW622" i="3"/>
  <c r="BA622" i="3"/>
  <c r="BE622" i="3"/>
  <c r="BI622" i="3"/>
  <c r="N622" i="3"/>
  <c r="R622" i="3"/>
  <c r="V622" i="3"/>
  <c r="Z622" i="3"/>
  <c r="AD622" i="3"/>
  <c r="AH622" i="3"/>
  <c r="AL622" i="3"/>
  <c r="AP622" i="3"/>
  <c r="AT622" i="3"/>
  <c r="AX622" i="3"/>
  <c r="BB622" i="3"/>
  <c r="BF622" i="3"/>
  <c r="P609" i="3"/>
  <c r="T609" i="3"/>
  <c r="X609" i="3"/>
  <c r="AB609" i="3"/>
  <c r="AF609" i="3"/>
  <c r="AJ609" i="3"/>
  <c r="AN609" i="3"/>
  <c r="AR609" i="3"/>
  <c r="AV609" i="3"/>
  <c r="AZ609" i="3"/>
  <c r="BD609" i="3"/>
  <c r="BH609" i="3"/>
  <c r="N609" i="3"/>
  <c r="R609" i="3"/>
  <c r="V609" i="3"/>
  <c r="Z609" i="3"/>
  <c r="AD609" i="3"/>
  <c r="AH609" i="3"/>
  <c r="AL609" i="3"/>
  <c r="AP609" i="3"/>
  <c r="AT609" i="3"/>
  <c r="AX609" i="3"/>
  <c r="BB609" i="3"/>
  <c r="BF609" i="3"/>
  <c r="Q609" i="3"/>
  <c r="Y609" i="3"/>
  <c r="AG609" i="3"/>
  <c r="AO609" i="3"/>
  <c r="AW609" i="3"/>
  <c r="BE609" i="3"/>
  <c r="S609" i="3"/>
  <c r="AA609" i="3"/>
  <c r="AI609" i="3"/>
  <c r="AQ609" i="3"/>
  <c r="AY609" i="3"/>
  <c r="BG609" i="3"/>
  <c r="M609" i="3"/>
  <c r="U609" i="3"/>
  <c r="AC609" i="3"/>
  <c r="AK609" i="3"/>
  <c r="AS609" i="3"/>
  <c r="BA609" i="3"/>
  <c r="BI609" i="3"/>
  <c r="O609" i="3"/>
  <c r="W609" i="3"/>
  <c r="AE609" i="3"/>
  <c r="AM609" i="3"/>
  <c r="AU609" i="3"/>
  <c r="BC609" i="3"/>
  <c r="BK628" i="3"/>
  <c r="BL540" i="3"/>
  <c r="N565" i="3"/>
  <c r="R565" i="3"/>
  <c r="V565" i="3"/>
  <c r="Z565" i="3"/>
  <c r="AD565" i="3"/>
  <c r="AH565" i="3"/>
  <c r="AL565" i="3"/>
  <c r="AP565" i="3"/>
  <c r="AT565" i="3"/>
  <c r="AX565" i="3"/>
  <c r="BB565" i="3"/>
  <c r="BF565" i="3"/>
  <c r="O565" i="3"/>
  <c r="S565" i="3"/>
  <c r="W565" i="3"/>
  <c r="AA565" i="3"/>
  <c r="AE565" i="3"/>
  <c r="AI565" i="3"/>
  <c r="AM565" i="3"/>
  <c r="AQ565" i="3"/>
  <c r="AU565" i="3"/>
  <c r="AY565" i="3"/>
  <c r="BC565" i="3"/>
  <c r="BG565" i="3"/>
  <c r="P565" i="3"/>
  <c r="X565" i="3"/>
  <c r="AF565" i="3"/>
  <c r="AN565" i="3"/>
  <c r="AV565" i="3"/>
  <c r="BD565" i="3"/>
  <c r="Q565" i="3"/>
  <c r="Y565" i="3"/>
  <c r="AG565" i="3"/>
  <c r="AO565" i="3"/>
  <c r="AW565" i="3"/>
  <c r="BE565" i="3"/>
  <c r="T565" i="3"/>
  <c r="AB565" i="3"/>
  <c r="AJ565" i="3"/>
  <c r="AR565" i="3"/>
  <c r="AZ565" i="3"/>
  <c r="BH565" i="3"/>
  <c r="M565" i="3"/>
  <c r="U565" i="3"/>
  <c r="AC565" i="3"/>
  <c r="AK565" i="3"/>
  <c r="AS565" i="3"/>
  <c r="BA565" i="3"/>
  <c r="BI565" i="3"/>
  <c r="M574" i="3"/>
  <c r="Q574" i="3"/>
  <c r="U574" i="3"/>
  <c r="Y574" i="3"/>
  <c r="AC574" i="3"/>
  <c r="AG574" i="3"/>
  <c r="AK574" i="3"/>
  <c r="AO574" i="3"/>
  <c r="AS574" i="3"/>
  <c r="AW574" i="3"/>
  <c r="BA574" i="3"/>
  <c r="N574" i="3"/>
  <c r="R574" i="3"/>
  <c r="V574" i="3"/>
  <c r="Z574" i="3"/>
  <c r="AD574" i="3"/>
  <c r="AH574" i="3"/>
  <c r="AL574" i="3"/>
  <c r="AP574" i="3"/>
  <c r="AT574" i="3"/>
  <c r="AX574" i="3"/>
  <c r="BB574" i="3"/>
  <c r="BF574" i="3"/>
  <c r="O574" i="3"/>
  <c r="S574" i="3"/>
  <c r="W574" i="3"/>
  <c r="AA574" i="3"/>
  <c r="AE574" i="3"/>
  <c r="AI574" i="3"/>
  <c r="AM574" i="3"/>
  <c r="AQ574" i="3"/>
  <c r="AU574" i="3"/>
  <c r="AY574" i="3"/>
  <c r="BC574" i="3"/>
  <c r="BG574" i="3"/>
  <c r="P574" i="3"/>
  <c r="T574" i="3"/>
  <c r="X574" i="3"/>
  <c r="AB574" i="3"/>
  <c r="AF574" i="3"/>
  <c r="AJ574" i="3"/>
  <c r="AN574" i="3"/>
  <c r="AR574" i="3"/>
  <c r="AV574" i="3"/>
  <c r="AZ574" i="3"/>
  <c r="BD574" i="3"/>
  <c r="BH574" i="3"/>
  <c r="BE574" i="3"/>
  <c r="BI574" i="3"/>
  <c r="BL595" i="3"/>
  <c r="AW604" i="3"/>
  <c r="AG604" i="3"/>
  <c r="Q604" i="3"/>
  <c r="AZ604" i="3"/>
  <c r="AJ604" i="3"/>
  <c r="T604" i="3"/>
  <c r="AY604" i="3"/>
  <c r="AI604" i="3"/>
  <c r="S604" i="3"/>
  <c r="AX604" i="3"/>
  <c r="AH604" i="3"/>
  <c r="R604" i="3"/>
  <c r="O620" i="3"/>
  <c r="S620" i="3"/>
  <c r="W620" i="3"/>
  <c r="AA620" i="3"/>
  <c r="AE620" i="3"/>
  <c r="AI620" i="3"/>
  <c r="AM620" i="3"/>
  <c r="AQ620" i="3"/>
  <c r="AU620" i="3"/>
  <c r="AY620" i="3"/>
  <c r="BC620" i="3"/>
  <c r="BG620" i="3"/>
  <c r="P620" i="3"/>
  <c r="T620" i="3"/>
  <c r="X620" i="3"/>
  <c r="AB620" i="3"/>
  <c r="AF620" i="3"/>
  <c r="AJ620" i="3"/>
  <c r="AN620" i="3"/>
  <c r="AR620" i="3"/>
  <c r="AV620" i="3"/>
  <c r="AZ620" i="3"/>
  <c r="BD620" i="3"/>
  <c r="BH620" i="3"/>
  <c r="M620" i="3"/>
  <c r="Q620" i="3"/>
  <c r="U620" i="3"/>
  <c r="Y620" i="3"/>
  <c r="AC620" i="3"/>
  <c r="AG620" i="3"/>
  <c r="AK620" i="3"/>
  <c r="AO620" i="3"/>
  <c r="AS620" i="3"/>
  <c r="AW620" i="3"/>
  <c r="BA620" i="3"/>
  <c r="BE620" i="3"/>
  <c r="BI620" i="3"/>
  <c r="N620" i="3"/>
  <c r="R620" i="3"/>
  <c r="V620" i="3"/>
  <c r="Z620" i="3"/>
  <c r="AD620" i="3"/>
  <c r="AH620" i="3"/>
  <c r="AL620" i="3"/>
  <c r="AP620" i="3"/>
  <c r="AT620" i="3"/>
  <c r="AX620" i="3"/>
  <c r="BB620" i="3"/>
  <c r="BF620" i="3"/>
  <c r="AV551" i="3"/>
  <c r="AF551" i="3"/>
  <c r="P551" i="3"/>
  <c r="BK551" i="3" s="1"/>
  <c r="AU551" i="3"/>
  <c r="AE551" i="3"/>
  <c r="O551" i="3"/>
  <c r="AT551" i="3"/>
  <c r="AD551" i="3"/>
  <c r="N551" i="3"/>
  <c r="AW551" i="3"/>
  <c r="AG551" i="3"/>
  <c r="AG567" i="3"/>
  <c r="AV567" i="3"/>
  <c r="P567" i="3"/>
  <c r="AK567" i="3"/>
  <c r="BH567" i="3"/>
  <c r="AB567" i="3"/>
  <c r="AY567" i="3"/>
  <c r="AI567" i="3"/>
  <c r="S567" i="3"/>
  <c r="AX567" i="3"/>
  <c r="AH567" i="3"/>
  <c r="R567" i="3"/>
  <c r="AS569" i="3"/>
  <c r="M569" i="3"/>
  <c r="AJ569" i="3"/>
  <c r="AW569" i="3"/>
  <c r="Q569" i="3"/>
  <c r="AF569" i="3"/>
  <c r="BC569" i="3"/>
  <c r="AM569" i="3"/>
  <c r="W569" i="3"/>
  <c r="BB569" i="3"/>
  <c r="AL569" i="3"/>
  <c r="V569" i="3"/>
  <c r="AU583" i="3"/>
  <c r="AE583" i="3"/>
  <c r="O583" i="3"/>
  <c r="AT583" i="3"/>
  <c r="AD583" i="3"/>
  <c r="N583" i="3"/>
  <c r="AW583" i="3"/>
  <c r="AG583" i="3"/>
  <c r="Q583" i="3"/>
  <c r="AZ583" i="3"/>
  <c r="AJ583" i="3"/>
  <c r="T583" i="3"/>
  <c r="AY585" i="3"/>
  <c r="AI585" i="3"/>
  <c r="S585" i="3"/>
  <c r="AX585" i="3"/>
  <c r="AH585" i="3"/>
  <c r="R585" i="3"/>
  <c r="BA585" i="3"/>
  <c r="AK585" i="3"/>
  <c r="U585" i="3"/>
  <c r="BD585" i="3"/>
  <c r="AN585" i="3"/>
  <c r="X585" i="3"/>
  <c r="BL592" i="3"/>
  <c r="BN594" i="3"/>
  <c r="BK594" i="3"/>
  <c r="AU599" i="3"/>
  <c r="AE599" i="3"/>
  <c r="O599" i="3"/>
  <c r="AT599" i="3"/>
  <c r="AD599" i="3"/>
  <c r="N599" i="3"/>
  <c r="AW599" i="3"/>
  <c r="AG599" i="3"/>
  <c r="Q599" i="3"/>
  <c r="AZ599" i="3"/>
  <c r="AJ599" i="3"/>
  <c r="T599" i="3"/>
  <c r="AP608" i="3"/>
  <c r="BD608" i="3"/>
  <c r="X608" i="3"/>
  <c r="AL608" i="3"/>
  <c r="BH608" i="3"/>
  <c r="AB608" i="3"/>
  <c r="BA608" i="3"/>
  <c r="AK608" i="3"/>
  <c r="U608" i="3"/>
  <c r="BC608" i="3"/>
  <c r="AM608" i="3"/>
  <c r="W608" i="3"/>
  <c r="BD615" i="3"/>
  <c r="AN615" i="3"/>
  <c r="X615" i="3"/>
  <c r="BC615" i="3"/>
  <c r="AM615" i="3"/>
  <c r="W615" i="3"/>
  <c r="BB615" i="3"/>
  <c r="AL615" i="3"/>
  <c r="V615" i="3"/>
  <c r="BE615" i="3"/>
  <c r="AO615" i="3"/>
  <c r="Y615" i="3"/>
  <c r="BN624" i="3"/>
  <c r="O630" i="3"/>
  <c r="S630" i="3"/>
  <c r="W630" i="3"/>
  <c r="AA630" i="3"/>
  <c r="AE630" i="3"/>
  <c r="AI630" i="3"/>
  <c r="AM630" i="3"/>
  <c r="AQ630" i="3"/>
  <c r="AU630" i="3"/>
  <c r="AY630" i="3"/>
  <c r="BC630" i="3"/>
  <c r="BG630" i="3"/>
  <c r="P630" i="3"/>
  <c r="T630" i="3"/>
  <c r="X630" i="3"/>
  <c r="AB630" i="3"/>
  <c r="AF630" i="3"/>
  <c r="AJ630" i="3"/>
  <c r="AN630" i="3"/>
  <c r="AR630" i="3"/>
  <c r="AV630" i="3"/>
  <c r="AZ630" i="3"/>
  <c r="BD630" i="3"/>
  <c r="BH630" i="3"/>
  <c r="M630" i="3"/>
  <c r="Q630" i="3"/>
  <c r="U630" i="3"/>
  <c r="Y630" i="3"/>
  <c r="AC630" i="3"/>
  <c r="AG630" i="3"/>
  <c r="AK630" i="3"/>
  <c r="AO630" i="3"/>
  <c r="AS630" i="3"/>
  <c r="AW630" i="3"/>
  <c r="BA630" i="3"/>
  <c r="BE630" i="3"/>
  <c r="BI630" i="3"/>
  <c r="N630" i="3"/>
  <c r="R630" i="3"/>
  <c r="V630" i="3"/>
  <c r="Z630" i="3"/>
  <c r="AD630" i="3"/>
  <c r="AH630" i="3"/>
  <c r="AL630" i="3"/>
  <c r="AP630" i="3"/>
  <c r="AT630" i="3"/>
  <c r="AX630" i="3"/>
  <c r="BB630" i="3"/>
  <c r="BF630" i="3"/>
  <c r="N634" i="3"/>
  <c r="R634" i="3"/>
  <c r="V634" i="3"/>
  <c r="Z634" i="3"/>
  <c r="AD634" i="3"/>
  <c r="AH634" i="3"/>
  <c r="AL634" i="3"/>
  <c r="AP634" i="3"/>
  <c r="AT634" i="3"/>
  <c r="AX634" i="3"/>
  <c r="BB634" i="3"/>
  <c r="BF634" i="3"/>
  <c r="O634" i="3"/>
  <c r="S634" i="3"/>
  <c r="W634" i="3"/>
  <c r="AA634" i="3"/>
  <c r="AE634" i="3"/>
  <c r="AI634" i="3"/>
  <c r="AM634" i="3"/>
  <c r="AQ634" i="3"/>
  <c r="AU634" i="3"/>
  <c r="AY634" i="3"/>
  <c r="BC634" i="3"/>
  <c r="BG634" i="3"/>
  <c r="P634" i="3"/>
  <c r="T634" i="3"/>
  <c r="X634" i="3"/>
  <c r="AB634" i="3"/>
  <c r="AF634" i="3"/>
  <c r="AJ634" i="3"/>
  <c r="AN634" i="3"/>
  <c r="AR634" i="3"/>
  <c r="M634" i="3"/>
  <c r="Q634" i="3"/>
  <c r="U634" i="3"/>
  <c r="Y634" i="3"/>
  <c r="AC634" i="3"/>
  <c r="AG634" i="3"/>
  <c r="AK634" i="3"/>
  <c r="AO634" i="3"/>
  <c r="AS634" i="3"/>
  <c r="AW634" i="3"/>
  <c r="BA634" i="3"/>
  <c r="BE634" i="3"/>
  <c r="BI634" i="3"/>
  <c r="AV634" i="3"/>
  <c r="AZ634" i="3"/>
  <c r="BD634" i="3"/>
  <c r="BH634" i="3"/>
  <c r="P638" i="3"/>
  <c r="T638" i="3"/>
  <c r="X638" i="3"/>
  <c r="AB638" i="3"/>
  <c r="AF638" i="3"/>
  <c r="N638" i="3"/>
  <c r="R638" i="3"/>
  <c r="V638" i="3"/>
  <c r="O638" i="3"/>
  <c r="W638" i="3"/>
  <c r="AC638" i="3"/>
  <c r="AH638" i="3"/>
  <c r="AL638" i="3"/>
  <c r="AP638" i="3"/>
  <c r="AT638" i="3"/>
  <c r="AX638" i="3"/>
  <c r="BB638" i="3"/>
  <c r="BF638" i="3"/>
  <c r="Q638" i="3"/>
  <c r="Y638" i="3"/>
  <c r="AD638" i="3"/>
  <c r="AI638" i="3"/>
  <c r="AM638" i="3"/>
  <c r="AQ638" i="3"/>
  <c r="AU638" i="3"/>
  <c r="AY638" i="3"/>
  <c r="BC638" i="3"/>
  <c r="BG638" i="3"/>
  <c r="S638" i="3"/>
  <c r="Z638" i="3"/>
  <c r="AE638" i="3"/>
  <c r="AJ638" i="3"/>
  <c r="AN638" i="3"/>
  <c r="AR638" i="3"/>
  <c r="AV638" i="3"/>
  <c r="AZ638" i="3"/>
  <c r="BD638" i="3"/>
  <c r="BH638" i="3"/>
  <c r="M638" i="3"/>
  <c r="U638" i="3"/>
  <c r="AA638" i="3"/>
  <c r="AG638" i="3"/>
  <c r="AK638" i="3"/>
  <c r="AO638" i="3"/>
  <c r="AS638" i="3"/>
  <c r="AW638" i="3"/>
  <c r="BA638" i="3"/>
  <c r="BE638" i="3"/>
  <c r="BI638" i="3"/>
  <c r="M642" i="3"/>
  <c r="Q642" i="3"/>
  <c r="U642" i="3"/>
  <c r="Y642" i="3"/>
  <c r="AC642" i="3"/>
  <c r="AG642" i="3"/>
  <c r="AK642" i="3"/>
  <c r="AO642" i="3"/>
  <c r="AS642" i="3"/>
  <c r="AW642" i="3"/>
  <c r="BA642" i="3"/>
  <c r="BE642" i="3"/>
  <c r="BI642" i="3"/>
  <c r="N642" i="3"/>
  <c r="R642" i="3"/>
  <c r="V642" i="3"/>
  <c r="Z642" i="3"/>
  <c r="AD642" i="3"/>
  <c r="AH642" i="3"/>
  <c r="AL642" i="3"/>
  <c r="AP642" i="3"/>
  <c r="AT642" i="3"/>
  <c r="AX642" i="3"/>
  <c r="BB642" i="3"/>
  <c r="BF642" i="3"/>
  <c r="O642" i="3"/>
  <c r="S642" i="3"/>
  <c r="W642" i="3"/>
  <c r="AA642" i="3"/>
  <c r="AE642" i="3"/>
  <c r="AI642" i="3"/>
  <c r="AM642" i="3"/>
  <c r="AQ642" i="3"/>
  <c r="AU642" i="3"/>
  <c r="AY642" i="3"/>
  <c r="BC642" i="3"/>
  <c r="BG642" i="3"/>
  <c r="P642" i="3"/>
  <c r="T642" i="3"/>
  <c r="X642" i="3"/>
  <c r="AB642" i="3"/>
  <c r="AF642" i="3"/>
  <c r="AJ642" i="3"/>
  <c r="AN642" i="3"/>
  <c r="AR642" i="3"/>
  <c r="AV642" i="3"/>
  <c r="AZ642" i="3"/>
  <c r="BD642" i="3"/>
  <c r="BH642" i="3"/>
  <c r="N646" i="3"/>
  <c r="R646" i="3"/>
  <c r="V646" i="3"/>
  <c r="Z646" i="3"/>
  <c r="AD646" i="3"/>
  <c r="AH646" i="3"/>
  <c r="AL646" i="3"/>
  <c r="AP646" i="3"/>
  <c r="AT646" i="3"/>
  <c r="AX646" i="3"/>
  <c r="BB646" i="3"/>
  <c r="BF646" i="3"/>
  <c r="O646" i="3"/>
  <c r="S646" i="3"/>
  <c r="W646" i="3"/>
  <c r="AA646" i="3"/>
  <c r="AE646" i="3"/>
  <c r="AI646" i="3"/>
  <c r="AM646" i="3"/>
  <c r="AQ646" i="3"/>
  <c r="AU646" i="3"/>
  <c r="AY646" i="3"/>
  <c r="BC646" i="3"/>
  <c r="BG646" i="3"/>
  <c r="P646" i="3"/>
  <c r="T646" i="3"/>
  <c r="X646" i="3"/>
  <c r="AB646" i="3"/>
  <c r="AF646" i="3"/>
  <c r="AJ646" i="3"/>
  <c r="AN646" i="3"/>
  <c r="AR646" i="3"/>
  <c r="AV646" i="3"/>
  <c r="AZ646" i="3"/>
  <c r="BD646" i="3"/>
  <c r="BH646" i="3"/>
  <c r="M646" i="3"/>
  <c r="Q646" i="3"/>
  <c r="U646" i="3"/>
  <c r="Y646" i="3"/>
  <c r="AC646" i="3"/>
  <c r="AG646" i="3"/>
  <c r="AK646" i="3"/>
  <c r="AO646" i="3"/>
  <c r="AS646" i="3"/>
  <c r="AW646" i="3"/>
  <c r="BA646" i="3"/>
  <c r="BE646" i="3"/>
  <c r="BI646" i="3"/>
  <c r="M650" i="3"/>
  <c r="Q650" i="3"/>
  <c r="U650" i="3"/>
  <c r="Y650" i="3"/>
  <c r="AC650" i="3"/>
  <c r="AG650" i="3"/>
  <c r="AK650" i="3"/>
  <c r="AO650" i="3"/>
  <c r="AS650" i="3"/>
  <c r="AW650" i="3"/>
  <c r="BA650" i="3"/>
  <c r="BE650" i="3"/>
  <c r="BI650" i="3"/>
  <c r="N650" i="3"/>
  <c r="R650" i="3"/>
  <c r="V650" i="3"/>
  <c r="Z650" i="3"/>
  <c r="AD650" i="3"/>
  <c r="AH650" i="3"/>
  <c r="AL650" i="3"/>
  <c r="AP650" i="3"/>
  <c r="AT650" i="3"/>
  <c r="AX650" i="3"/>
  <c r="BB650" i="3"/>
  <c r="BF650" i="3"/>
  <c r="O650" i="3"/>
  <c r="S650" i="3"/>
  <c r="W650" i="3"/>
  <c r="AA650" i="3"/>
  <c r="AE650" i="3"/>
  <c r="AI650" i="3"/>
  <c r="AM650" i="3"/>
  <c r="AQ650" i="3"/>
  <c r="AU650" i="3"/>
  <c r="AY650" i="3"/>
  <c r="BC650" i="3"/>
  <c r="BG650" i="3"/>
  <c r="P650" i="3"/>
  <c r="T650" i="3"/>
  <c r="X650" i="3"/>
  <c r="AB650" i="3"/>
  <c r="AF650" i="3"/>
  <c r="AJ650" i="3"/>
  <c r="AN650" i="3"/>
  <c r="AR650" i="3"/>
  <c r="AV650" i="3"/>
  <c r="AZ650" i="3"/>
  <c r="BD650" i="3"/>
  <c r="BH650" i="3"/>
  <c r="N654" i="3"/>
  <c r="R654" i="3"/>
  <c r="V654" i="3"/>
  <c r="Z654" i="3"/>
  <c r="AD654" i="3"/>
  <c r="AH654" i="3"/>
  <c r="AL654" i="3"/>
  <c r="AP654" i="3"/>
  <c r="AT654" i="3"/>
  <c r="AX654" i="3"/>
  <c r="BB654" i="3"/>
  <c r="BF654" i="3"/>
  <c r="O654" i="3"/>
  <c r="S654" i="3"/>
  <c r="W654" i="3"/>
  <c r="AA654" i="3"/>
  <c r="AE654" i="3"/>
  <c r="AI654" i="3"/>
  <c r="AM654" i="3"/>
  <c r="AQ654" i="3"/>
  <c r="AU654" i="3"/>
  <c r="AY654" i="3"/>
  <c r="BC654" i="3"/>
  <c r="BG654" i="3"/>
  <c r="P654" i="3"/>
  <c r="T654" i="3"/>
  <c r="X654" i="3"/>
  <c r="AB654" i="3"/>
  <c r="AF654" i="3"/>
  <c r="AJ654" i="3"/>
  <c r="AN654" i="3"/>
  <c r="AR654" i="3"/>
  <c r="AV654" i="3"/>
  <c r="AZ654" i="3"/>
  <c r="BD654" i="3"/>
  <c r="BH654" i="3"/>
  <c r="M654" i="3"/>
  <c r="Q654" i="3"/>
  <c r="U654" i="3"/>
  <c r="Y654" i="3"/>
  <c r="AC654" i="3"/>
  <c r="AG654" i="3"/>
  <c r="AK654" i="3"/>
  <c r="AO654" i="3"/>
  <c r="AS654" i="3"/>
  <c r="AW654" i="3"/>
  <c r="BA654" i="3"/>
  <c r="BE654" i="3"/>
  <c r="BI654" i="3"/>
  <c r="M658" i="3"/>
  <c r="Q658" i="3"/>
  <c r="U658" i="3"/>
  <c r="Y658" i="3"/>
  <c r="AC658" i="3"/>
  <c r="AG658" i="3"/>
  <c r="AK658" i="3"/>
  <c r="AO658" i="3"/>
  <c r="AS658" i="3"/>
  <c r="AW658" i="3"/>
  <c r="BA658" i="3"/>
  <c r="BE658" i="3"/>
  <c r="BI658" i="3"/>
  <c r="N658" i="3"/>
  <c r="R658" i="3"/>
  <c r="V658" i="3"/>
  <c r="Z658" i="3"/>
  <c r="AD658" i="3"/>
  <c r="AH658" i="3"/>
  <c r="O658" i="3"/>
  <c r="S658" i="3"/>
  <c r="W658" i="3"/>
  <c r="AA658" i="3"/>
  <c r="AE658" i="3"/>
  <c r="AI658" i="3"/>
  <c r="AM658" i="3"/>
  <c r="AQ658" i="3"/>
  <c r="AU658" i="3"/>
  <c r="AY658" i="3"/>
  <c r="BC658" i="3"/>
  <c r="BG658" i="3"/>
  <c r="T658" i="3"/>
  <c r="AJ658" i="3"/>
  <c r="AR658" i="3"/>
  <c r="AZ658" i="3"/>
  <c r="BH658" i="3"/>
  <c r="X658" i="3"/>
  <c r="AL658" i="3"/>
  <c r="AT658" i="3"/>
  <c r="BB658" i="3"/>
  <c r="AB658" i="3"/>
  <c r="AN658" i="3"/>
  <c r="AV658" i="3"/>
  <c r="BD658" i="3"/>
  <c r="P658" i="3"/>
  <c r="AF658" i="3"/>
  <c r="AP658" i="3"/>
  <c r="AX658" i="3"/>
  <c r="BF658" i="3"/>
  <c r="O662" i="3"/>
  <c r="S662" i="3"/>
  <c r="W662" i="3"/>
  <c r="AA662" i="3"/>
  <c r="AE662" i="3"/>
  <c r="AI662" i="3"/>
  <c r="AM662" i="3"/>
  <c r="AQ662" i="3"/>
  <c r="AU662" i="3"/>
  <c r="AY662" i="3"/>
  <c r="BC662" i="3"/>
  <c r="BG662" i="3"/>
  <c r="M662" i="3"/>
  <c r="Q662" i="3"/>
  <c r="U662" i="3"/>
  <c r="Y662" i="3"/>
  <c r="AC662" i="3"/>
  <c r="AG662" i="3"/>
  <c r="AK662" i="3"/>
  <c r="AO662" i="3"/>
  <c r="AS662" i="3"/>
  <c r="AW662" i="3"/>
  <c r="BA662" i="3"/>
  <c r="BE662" i="3"/>
  <c r="BI662" i="3"/>
  <c r="N662" i="3"/>
  <c r="V662" i="3"/>
  <c r="AD662" i="3"/>
  <c r="AL662" i="3"/>
  <c r="AT662" i="3"/>
  <c r="BB662" i="3"/>
  <c r="P662" i="3"/>
  <c r="X662" i="3"/>
  <c r="AF662" i="3"/>
  <c r="AN662" i="3"/>
  <c r="AV662" i="3"/>
  <c r="BD662" i="3"/>
  <c r="R662" i="3"/>
  <c r="Z662" i="3"/>
  <c r="AH662" i="3"/>
  <c r="AP662" i="3"/>
  <c r="AX662" i="3"/>
  <c r="BF662" i="3"/>
  <c r="T662" i="3"/>
  <c r="AB662" i="3"/>
  <c r="AJ662" i="3"/>
  <c r="AR662" i="3"/>
  <c r="AZ662" i="3"/>
  <c r="BH662" i="3"/>
  <c r="N666" i="3"/>
  <c r="R666" i="3"/>
  <c r="V666" i="3"/>
  <c r="Z666" i="3"/>
  <c r="AD666" i="3"/>
  <c r="AH666" i="3"/>
  <c r="AL666" i="3"/>
  <c r="AP666" i="3"/>
  <c r="AT666" i="3"/>
  <c r="AX666" i="3"/>
  <c r="BB666" i="3"/>
  <c r="BF666" i="3"/>
  <c r="O666" i="3"/>
  <c r="S666" i="3"/>
  <c r="W666" i="3"/>
  <c r="AA666" i="3"/>
  <c r="AE666" i="3"/>
  <c r="AI666" i="3"/>
  <c r="AM666" i="3"/>
  <c r="AQ666" i="3"/>
  <c r="AU666" i="3"/>
  <c r="AY666" i="3"/>
  <c r="BC666" i="3"/>
  <c r="BG666" i="3"/>
  <c r="P666" i="3"/>
  <c r="T666" i="3"/>
  <c r="X666" i="3"/>
  <c r="AB666" i="3"/>
  <c r="AF666" i="3"/>
  <c r="AJ666" i="3"/>
  <c r="AN666" i="3"/>
  <c r="AR666" i="3"/>
  <c r="AV666" i="3"/>
  <c r="AZ666" i="3"/>
  <c r="BD666" i="3"/>
  <c r="BH666" i="3"/>
  <c r="M666" i="3"/>
  <c r="Q666" i="3"/>
  <c r="U666" i="3"/>
  <c r="Y666" i="3"/>
  <c r="AC666" i="3"/>
  <c r="AG666" i="3"/>
  <c r="AK666" i="3"/>
  <c r="AO666" i="3"/>
  <c r="AS666" i="3"/>
  <c r="AW666" i="3"/>
  <c r="BA666" i="3"/>
  <c r="BE666" i="3"/>
  <c r="BI666" i="3"/>
  <c r="P670" i="3"/>
  <c r="T670" i="3"/>
  <c r="X670" i="3"/>
  <c r="AB670" i="3"/>
  <c r="AF670" i="3"/>
  <c r="AJ670" i="3"/>
  <c r="AN670" i="3"/>
  <c r="AR670" i="3"/>
  <c r="AV670" i="3"/>
  <c r="AZ670" i="3"/>
  <c r="BD670" i="3"/>
  <c r="BH670" i="3"/>
  <c r="M670" i="3"/>
  <c r="Q670" i="3"/>
  <c r="U670" i="3"/>
  <c r="Y670" i="3"/>
  <c r="AC670" i="3"/>
  <c r="AG670" i="3"/>
  <c r="AK670" i="3"/>
  <c r="AO670" i="3"/>
  <c r="AS670" i="3"/>
  <c r="AW670" i="3"/>
  <c r="BA670" i="3"/>
  <c r="BE670" i="3"/>
  <c r="BI670" i="3"/>
  <c r="N670" i="3"/>
  <c r="R670" i="3"/>
  <c r="V670" i="3"/>
  <c r="Z670" i="3"/>
  <c r="AD670" i="3"/>
  <c r="AH670" i="3"/>
  <c r="AL670" i="3"/>
  <c r="AP670" i="3"/>
  <c r="AT670" i="3"/>
  <c r="AX670" i="3"/>
  <c r="BB670" i="3"/>
  <c r="BF670" i="3"/>
  <c r="O670" i="3"/>
  <c r="S670" i="3"/>
  <c r="W670" i="3"/>
  <c r="AA670" i="3"/>
  <c r="AE670" i="3"/>
  <c r="AI670" i="3"/>
  <c r="AM670" i="3"/>
  <c r="AQ670" i="3"/>
  <c r="AU670" i="3"/>
  <c r="AY670" i="3"/>
  <c r="BC670" i="3"/>
  <c r="BG670" i="3"/>
  <c r="N674" i="3"/>
  <c r="R674" i="3"/>
  <c r="V674" i="3"/>
  <c r="Z674" i="3"/>
  <c r="AD674" i="3"/>
  <c r="AH674" i="3"/>
  <c r="AL674" i="3"/>
  <c r="AP674" i="3"/>
  <c r="AT674" i="3"/>
  <c r="AX674" i="3"/>
  <c r="BB674" i="3"/>
  <c r="BF674" i="3"/>
  <c r="O674" i="3"/>
  <c r="S674" i="3"/>
  <c r="W674" i="3"/>
  <c r="AA674" i="3"/>
  <c r="AE674" i="3"/>
  <c r="AI674" i="3"/>
  <c r="AM674" i="3"/>
  <c r="AQ674" i="3"/>
  <c r="AU674" i="3"/>
  <c r="AY674" i="3"/>
  <c r="BC674" i="3"/>
  <c r="BG674" i="3"/>
  <c r="P674" i="3"/>
  <c r="T674" i="3"/>
  <c r="X674" i="3"/>
  <c r="AB674" i="3"/>
  <c r="AF674" i="3"/>
  <c r="AJ674" i="3"/>
  <c r="AN674" i="3"/>
  <c r="AR674" i="3"/>
  <c r="AV674" i="3"/>
  <c r="AZ674" i="3"/>
  <c r="BD674" i="3"/>
  <c r="BH674" i="3"/>
  <c r="M674" i="3"/>
  <c r="Q674" i="3"/>
  <c r="U674" i="3"/>
  <c r="Y674" i="3"/>
  <c r="AC674" i="3"/>
  <c r="AG674" i="3"/>
  <c r="AK674" i="3"/>
  <c r="AO674" i="3"/>
  <c r="AS674" i="3"/>
  <c r="AW674" i="3"/>
  <c r="BA674" i="3"/>
  <c r="BE674" i="3"/>
  <c r="BI674" i="3"/>
  <c r="O678" i="3"/>
  <c r="S678" i="3"/>
  <c r="W678" i="3"/>
  <c r="AA678" i="3"/>
  <c r="AE678" i="3"/>
  <c r="AI678" i="3"/>
  <c r="AM678" i="3"/>
  <c r="AQ678" i="3"/>
  <c r="AU678" i="3"/>
  <c r="AY678" i="3"/>
  <c r="BC678" i="3"/>
  <c r="BG678" i="3"/>
  <c r="P678" i="3"/>
  <c r="T678" i="3"/>
  <c r="X678" i="3"/>
  <c r="AB678" i="3"/>
  <c r="AF678" i="3"/>
  <c r="AJ678" i="3"/>
  <c r="AN678" i="3"/>
  <c r="AR678" i="3"/>
  <c r="AV678" i="3"/>
  <c r="AZ678" i="3"/>
  <c r="BD678" i="3"/>
  <c r="BH678" i="3"/>
  <c r="M678" i="3"/>
  <c r="Q678" i="3"/>
  <c r="U678" i="3"/>
  <c r="Y678" i="3"/>
  <c r="AC678" i="3"/>
  <c r="AG678" i="3"/>
  <c r="AK678" i="3"/>
  <c r="AO678" i="3"/>
  <c r="AS678" i="3"/>
  <c r="AW678" i="3"/>
  <c r="BA678" i="3"/>
  <c r="BE678" i="3"/>
  <c r="BI678" i="3"/>
  <c r="N678" i="3"/>
  <c r="R678" i="3"/>
  <c r="V678" i="3"/>
  <c r="Z678" i="3"/>
  <c r="AD678" i="3"/>
  <c r="AH678" i="3"/>
  <c r="AL678" i="3"/>
  <c r="AP678" i="3"/>
  <c r="AT678" i="3"/>
  <c r="AX678" i="3"/>
  <c r="BB678" i="3"/>
  <c r="BF678" i="3"/>
  <c r="O681" i="3"/>
  <c r="S681" i="3"/>
  <c r="W681" i="3"/>
  <c r="AA681" i="3"/>
  <c r="AE681" i="3"/>
  <c r="AI681" i="3"/>
  <c r="AM681" i="3"/>
  <c r="AQ681" i="3"/>
  <c r="AU681" i="3"/>
  <c r="AY681" i="3"/>
  <c r="BC681" i="3"/>
  <c r="BG681" i="3"/>
  <c r="P681" i="3"/>
  <c r="T681" i="3"/>
  <c r="X681" i="3"/>
  <c r="AB681" i="3"/>
  <c r="AF681" i="3"/>
  <c r="AJ681" i="3"/>
  <c r="AN681" i="3"/>
  <c r="AR681" i="3"/>
  <c r="AV681" i="3"/>
  <c r="AZ681" i="3"/>
  <c r="BD681" i="3"/>
  <c r="BH681" i="3"/>
  <c r="M681" i="3"/>
  <c r="Q681" i="3"/>
  <c r="U681" i="3"/>
  <c r="Y681" i="3"/>
  <c r="AC681" i="3"/>
  <c r="AG681" i="3"/>
  <c r="AK681" i="3"/>
  <c r="AO681" i="3"/>
  <c r="AS681" i="3"/>
  <c r="AW681" i="3"/>
  <c r="BA681" i="3"/>
  <c r="BE681" i="3"/>
  <c r="BI681" i="3"/>
  <c r="N681" i="3"/>
  <c r="R681" i="3"/>
  <c r="V681" i="3"/>
  <c r="Z681" i="3"/>
  <c r="AD681" i="3"/>
  <c r="AH681" i="3"/>
  <c r="AL681" i="3"/>
  <c r="AP681" i="3"/>
  <c r="AT681" i="3"/>
  <c r="AX681" i="3"/>
  <c r="BB681" i="3"/>
  <c r="BF681" i="3"/>
  <c r="M724" i="3"/>
  <c r="Q724" i="3"/>
  <c r="U724" i="3"/>
  <c r="Y724" i="3"/>
  <c r="AC724" i="3"/>
  <c r="AG724" i="3"/>
  <c r="AK724" i="3"/>
  <c r="AO724" i="3"/>
  <c r="AS724" i="3"/>
  <c r="AW724" i="3"/>
  <c r="BA724" i="3"/>
  <c r="BE724" i="3"/>
  <c r="BI724" i="3"/>
  <c r="N724" i="3"/>
  <c r="R724" i="3"/>
  <c r="V724" i="3"/>
  <c r="Z724" i="3"/>
  <c r="AD724" i="3"/>
  <c r="AH724" i="3"/>
  <c r="AL724" i="3"/>
  <c r="AP724" i="3"/>
  <c r="AT724" i="3"/>
  <c r="AX724" i="3"/>
  <c r="BB724" i="3"/>
  <c r="BF724" i="3"/>
  <c r="O724" i="3"/>
  <c r="S724" i="3"/>
  <c r="W724" i="3"/>
  <c r="AA724" i="3"/>
  <c r="AE724" i="3"/>
  <c r="AI724" i="3"/>
  <c r="AM724" i="3"/>
  <c r="AQ724" i="3"/>
  <c r="AU724" i="3"/>
  <c r="AY724" i="3"/>
  <c r="BC724" i="3"/>
  <c r="BG724" i="3"/>
  <c r="P724" i="3"/>
  <c r="T724" i="3"/>
  <c r="X724" i="3"/>
  <c r="AB724" i="3"/>
  <c r="AF724" i="3"/>
  <c r="AJ724" i="3"/>
  <c r="AN724" i="3"/>
  <c r="AR724" i="3"/>
  <c r="AV724" i="3"/>
  <c r="AZ724" i="3"/>
  <c r="BD724" i="3"/>
  <c r="BH724" i="3"/>
  <c r="BK679" i="3"/>
  <c r="BN679" i="3"/>
  <c r="BL683" i="3"/>
  <c r="BL687" i="3"/>
  <c r="BL689" i="3"/>
  <c r="BK693" i="3"/>
  <c r="BN693" i="3"/>
  <c r="BL697" i="3"/>
  <c r="BL699" i="3"/>
  <c r="BM703" i="3"/>
  <c r="N713" i="3"/>
  <c r="R713" i="3"/>
  <c r="V713" i="3"/>
  <c r="Z713" i="3"/>
  <c r="AD713" i="3"/>
  <c r="AH713" i="3"/>
  <c r="AL713" i="3"/>
  <c r="AP713" i="3"/>
  <c r="AT713" i="3"/>
  <c r="AX713" i="3"/>
  <c r="BB713" i="3"/>
  <c r="BF713" i="3"/>
  <c r="O713" i="3"/>
  <c r="S713" i="3"/>
  <c r="W713" i="3"/>
  <c r="AA713" i="3"/>
  <c r="AE713" i="3"/>
  <c r="AI713" i="3"/>
  <c r="AM713" i="3"/>
  <c r="AQ713" i="3"/>
  <c r="AU713" i="3"/>
  <c r="AY713" i="3"/>
  <c r="BC713" i="3"/>
  <c r="BG713" i="3"/>
  <c r="P713" i="3"/>
  <c r="T713" i="3"/>
  <c r="X713" i="3"/>
  <c r="AB713" i="3"/>
  <c r="AF713" i="3"/>
  <c r="AJ713" i="3"/>
  <c r="AN713" i="3"/>
  <c r="AR713" i="3"/>
  <c r="AV713" i="3"/>
  <c r="AZ713" i="3"/>
  <c r="BD713" i="3"/>
  <c r="BH713" i="3"/>
  <c r="M713" i="3"/>
  <c r="Q713" i="3"/>
  <c r="U713" i="3"/>
  <c r="Y713" i="3"/>
  <c r="AC713" i="3"/>
  <c r="AG713" i="3"/>
  <c r="AK713" i="3"/>
  <c r="AO713" i="3"/>
  <c r="AS713" i="3"/>
  <c r="AW713" i="3"/>
  <c r="BA713" i="3"/>
  <c r="BE713" i="3"/>
  <c r="BI713" i="3"/>
  <c r="P539" i="3"/>
  <c r="T539" i="3"/>
  <c r="X539" i="3"/>
  <c r="AB539" i="3"/>
  <c r="AF539" i="3"/>
  <c r="AJ539" i="3"/>
  <c r="AN539" i="3"/>
  <c r="AR539" i="3"/>
  <c r="AV539" i="3"/>
  <c r="AZ539" i="3"/>
  <c r="BD539" i="3"/>
  <c r="BH539" i="3"/>
  <c r="M539" i="3"/>
  <c r="Q539" i="3"/>
  <c r="U539" i="3"/>
  <c r="Y539" i="3"/>
  <c r="AC539" i="3"/>
  <c r="AG539" i="3"/>
  <c r="AK539" i="3"/>
  <c r="AO539" i="3"/>
  <c r="AS539" i="3"/>
  <c r="AW539" i="3"/>
  <c r="BA539" i="3"/>
  <c r="BE539" i="3"/>
  <c r="BI539" i="3"/>
  <c r="N539" i="3"/>
  <c r="R539" i="3"/>
  <c r="V539" i="3"/>
  <c r="Z539" i="3"/>
  <c r="AD539" i="3"/>
  <c r="AH539" i="3"/>
  <c r="AL539" i="3"/>
  <c r="AP539" i="3"/>
  <c r="AT539" i="3"/>
  <c r="AX539" i="3"/>
  <c r="BB539" i="3"/>
  <c r="BF539" i="3"/>
  <c r="O539" i="3"/>
  <c r="AE539" i="3"/>
  <c r="AU539" i="3"/>
  <c r="S539" i="3"/>
  <c r="AI539" i="3"/>
  <c r="AY539" i="3"/>
  <c r="W539" i="3"/>
  <c r="AM539" i="3"/>
  <c r="BC539" i="3"/>
  <c r="AA539" i="3"/>
  <c r="AQ539" i="3"/>
  <c r="BG539" i="3"/>
  <c r="BL548" i="3"/>
  <c r="P557" i="3"/>
  <c r="T557" i="3"/>
  <c r="X557" i="3"/>
  <c r="AB557" i="3"/>
  <c r="AF557" i="3"/>
  <c r="AJ557" i="3"/>
  <c r="AN557" i="3"/>
  <c r="AR557" i="3"/>
  <c r="AV557" i="3"/>
  <c r="AZ557" i="3"/>
  <c r="BD557" i="3"/>
  <c r="BH557" i="3"/>
  <c r="M557" i="3"/>
  <c r="Q557" i="3"/>
  <c r="U557" i="3"/>
  <c r="Y557" i="3"/>
  <c r="AC557" i="3"/>
  <c r="AG557" i="3"/>
  <c r="AK557" i="3"/>
  <c r="AO557" i="3"/>
  <c r="AS557" i="3"/>
  <c r="AW557" i="3"/>
  <c r="BA557" i="3"/>
  <c r="BE557" i="3"/>
  <c r="BI557" i="3"/>
  <c r="O557" i="3"/>
  <c r="W557" i="3"/>
  <c r="AE557" i="3"/>
  <c r="AM557" i="3"/>
  <c r="AU557" i="3"/>
  <c r="BC557" i="3"/>
  <c r="R557" i="3"/>
  <c r="Z557" i="3"/>
  <c r="AH557" i="3"/>
  <c r="AP557" i="3"/>
  <c r="AX557" i="3"/>
  <c r="BF557" i="3"/>
  <c r="S557" i="3"/>
  <c r="AA557" i="3"/>
  <c r="AI557" i="3"/>
  <c r="AQ557" i="3"/>
  <c r="AY557" i="3"/>
  <c r="BG557" i="3"/>
  <c r="N557" i="3"/>
  <c r="V557" i="3"/>
  <c r="AD557" i="3"/>
  <c r="AL557" i="3"/>
  <c r="AT557" i="3"/>
  <c r="BB557" i="3"/>
  <c r="P566" i="3"/>
  <c r="T566" i="3"/>
  <c r="X566" i="3"/>
  <c r="AB566" i="3"/>
  <c r="AF566" i="3"/>
  <c r="AJ566" i="3"/>
  <c r="AN566" i="3"/>
  <c r="AR566" i="3"/>
  <c r="AV566" i="3"/>
  <c r="AZ566" i="3"/>
  <c r="BD566" i="3"/>
  <c r="BH566" i="3"/>
  <c r="M566" i="3"/>
  <c r="Q566" i="3"/>
  <c r="U566" i="3"/>
  <c r="Y566" i="3"/>
  <c r="AC566" i="3"/>
  <c r="AG566" i="3"/>
  <c r="AK566" i="3"/>
  <c r="AO566" i="3"/>
  <c r="AS566" i="3"/>
  <c r="AW566" i="3"/>
  <c r="BA566" i="3"/>
  <c r="BE566" i="3"/>
  <c r="BI566" i="3"/>
  <c r="N566" i="3"/>
  <c r="V566" i="3"/>
  <c r="AD566" i="3"/>
  <c r="AL566" i="3"/>
  <c r="AT566" i="3"/>
  <c r="BB566" i="3"/>
  <c r="O566" i="3"/>
  <c r="W566" i="3"/>
  <c r="AE566" i="3"/>
  <c r="AM566" i="3"/>
  <c r="AU566" i="3"/>
  <c r="BC566" i="3"/>
  <c r="R566" i="3"/>
  <c r="Z566" i="3"/>
  <c r="AH566" i="3"/>
  <c r="AP566" i="3"/>
  <c r="AX566" i="3"/>
  <c r="BF566" i="3"/>
  <c r="S566" i="3"/>
  <c r="AA566" i="3"/>
  <c r="AI566" i="3"/>
  <c r="AQ566" i="3"/>
  <c r="AY566" i="3"/>
  <c r="BG566" i="3"/>
  <c r="BJ587" i="3"/>
  <c r="BN612" i="3"/>
  <c r="BJ619" i="3"/>
  <c r="BC682" i="3"/>
  <c r="AM682" i="3"/>
  <c r="W682" i="3"/>
  <c r="BB682" i="3"/>
  <c r="AL682" i="3"/>
  <c r="V682" i="3"/>
  <c r="BE682" i="3"/>
  <c r="AO682" i="3"/>
  <c r="Y682" i="3"/>
  <c r="BH682" i="3"/>
  <c r="AR682" i="3"/>
  <c r="AB682" i="3"/>
  <c r="BF686" i="3"/>
  <c r="AP686" i="3"/>
  <c r="Z686" i="3"/>
  <c r="BI686" i="3"/>
  <c r="AS686" i="3"/>
  <c r="AC686" i="3"/>
  <c r="M686" i="3"/>
  <c r="AV686" i="3"/>
  <c r="AF686" i="3"/>
  <c r="P686" i="3"/>
  <c r="AU686" i="3"/>
  <c r="AE686" i="3"/>
  <c r="O686" i="3"/>
  <c r="BL691" i="3"/>
  <c r="BM695" i="3"/>
  <c r="BK701" i="3"/>
  <c r="BN701" i="3"/>
  <c r="AW705" i="3"/>
  <c r="AG705" i="3"/>
  <c r="Q705" i="3"/>
  <c r="AZ705" i="3"/>
  <c r="AJ705" i="3"/>
  <c r="T705" i="3"/>
  <c r="AY705" i="3"/>
  <c r="AI705" i="3"/>
  <c r="S705" i="3"/>
  <c r="AX705" i="3"/>
  <c r="AH705" i="3"/>
  <c r="R705" i="3"/>
  <c r="O711" i="3"/>
  <c r="S711" i="3"/>
  <c r="W711" i="3"/>
  <c r="AA711" i="3"/>
  <c r="AE711" i="3"/>
  <c r="AI711" i="3"/>
  <c r="AM711" i="3"/>
  <c r="AQ711" i="3"/>
  <c r="AU711" i="3"/>
  <c r="AY711" i="3"/>
  <c r="BC711" i="3"/>
  <c r="BG711" i="3"/>
  <c r="P711" i="3"/>
  <c r="T711" i="3"/>
  <c r="X711" i="3"/>
  <c r="AB711" i="3"/>
  <c r="AF711" i="3"/>
  <c r="AJ711" i="3"/>
  <c r="AN711" i="3"/>
  <c r="AR711" i="3"/>
  <c r="AV711" i="3"/>
  <c r="AZ711" i="3"/>
  <c r="BD711" i="3"/>
  <c r="BH711" i="3"/>
  <c r="M711" i="3"/>
  <c r="Q711" i="3"/>
  <c r="U711" i="3"/>
  <c r="Y711" i="3"/>
  <c r="AC711" i="3"/>
  <c r="AG711" i="3"/>
  <c r="AK711" i="3"/>
  <c r="AO711" i="3"/>
  <c r="AS711" i="3"/>
  <c r="AW711" i="3"/>
  <c r="BA711" i="3"/>
  <c r="BE711" i="3"/>
  <c r="BI711" i="3"/>
  <c r="N711" i="3"/>
  <c r="R711" i="3"/>
  <c r="V711" i="3"/>
  <c r="Z711" i="3"/>
  <c r="AD711" i="3"/>
  <c r="AH711" i="3"/>
  <c r="AL711" i="3"/>
  <c r="AP711" i="3"/>
  <c r="AT711" i="3"/>
  <c r="AX711" i="3"/>
  <c r="BB711" i="3"/>
  <c r="BF711" i="3"/>
  <c r="N719" i="3"/>
  <c r="R719" i="3"/>
  <c r="V719" i="3"/>
  <c r="Z719" i="3"/>
  <c r="AD719" i="3"/>
  <c r="AH719" i="3"/>
  <c r="AL719" i="3"/>
  <c r="AP719" i="3"/>
  <c r="AT719" i="3"/>
  <c r="AX719" i="3"/>
  <c r="BB719" i="3"/>
  <c r="BF719" i="3"/>
  <c r="O719" i="3"/>
  <c r="S719" i="3"/>
  <c r="W719" i="3"/>
  <c r="AA719" i="3"/>
  <c r="AE719" i="3"/>
  <c r="AI719" i="3"/>
  <c r="AM719" i="3"/>
  <c r="AQ719" i="3"/>
  <c r="AU719" i="3"/>
  <c r="AY719" i="3"/>
  <c r="BC719" i="3"/>
  <c r="BG719" i="3"/>
  <c r="P719" i="3"/>
  <c r="T719" i="3"/>
  <c r="X719" i="3"/>
  <c r="AB719" i="3"/>
  <c r="AF719" i="3"/>
  <c r="AJ719" i="3"/>
  <c r="AN719" i="3"/>
  <c r="AR719" i="3"/>
  <c r="AV719" i="3"/>
  <c r="AZ719" i="3"/>
  <c r="BD719" i="3"/>
  <c r="BH719" i="3"/>
  <c r="M719" i="3"/>
  <c r="Q719" i="3"/>
  <c r="U719" i="3"/>
  <c r="Y719" i="3"/>
  <c r="AC719" i="3"/>
  <c r="AG719" i="3"/>
  <c r="AK719" i="3"/>
  <c r="AO719" i="3"/>
  <c r="AS719" i="3"/>
  <c r="AW719" i="3"/>
  <c r="BA719" i="3"/>
  <c r="BE719" i="3"/>
  <c r="BI719" i="3"/>
  <c r="M545" i="3"/>
  <c r="Q545" i="3"/>
  <c r="U545" i="3"/>
  <c r="Y545" i="3"/>
  <c r="AC545" i="3"/>
  <c r="AG545" i="3"/>
  <c r="AK545" i="3"/>
  <c r="AO545" i="3"/>
  <c r="N545" i="3"/>
  <c r="R545" i="3"/>
  <c r="V545" i="3"/>
  <c r="Z545" i="3"/>
  <c r="AD545" i="3"/>
  <c r="AH545" i="3"/>
  <c r="AL545" i="3"/>
  <c r="O545" i="3"/>
  <c r="S545" i="3"/>
  <c r="W545" i="3"/>
  <c r="AA545" i="3"/>
  <c r="AE545" i="3"/>
  <c r="AI545" i="3"/>
  <c r="AM545" i="3"/>
  <c r="AQ545" i="3"/>
  <c r="AU545" i="3"/>
  <c r="AY545" i="3"/>
  <c r="BC545" i="3"/>
  <c r="BG545" i="3"/>
  <c r="P545" i="3"/>
  <c r="T545" i="3"/>
  <c r="X545" i="3"/>
  <c r="AB545" i="3"/>
  <c r="AF545" i="3"/>
  <c r="AJ545" i="3"/>
  <c r="AN545" i="3"/>
  <c r="AR545" i="3"/>
  <c r="AV545" i="3"/>
  <c r="AZ545" i="3"/>
  <c r="BD545" i="3"/>
  <c r="BH545" i="3"/>
  <c r="AP545" i="3"/>
  <c r="AX545" i="3"/>
  <c r="BF545" i="3"/>
  <c r="AS545" i="3"/>
  <c r="BA545" i="3"/>
  <c r="BI545" i="3"/>
  <c r="AT545" i="3"/>
  <c r="BB545" i="3"/>
  <c r="AW545" i="3"/>
  <c r="BE545" i="3"/>
  <c r="BB552" i="3"/>
  <c r="AL552" i="3"/>
  <c r="V552" i="3"/>
  <c r="BE552" i="3"/>
  <c r="AO552" i="3"/>
  <c r="Y552" i="3"/>
  <c r="BH552" i="3"/>
  <c r="AR552" i="3"/>
  <c r="AB552" i="3"/>
  <c r="BG552" i="3"/>
  <c r="AQ552" i="3"/>
  <c r="AA552" i="3"/>
  <c r="P554" i="3"/>
  <c r="T554" i="3"/>
  <c r="X554" i="3"/>
  <c r="AB554" i="3"/>
  <c r="AF554" i="3"/>
  <c r="AJ554" i="3"/>
  <c r="AN554" i="3"/>
  <c r="AR554" i="3"/>
  <c r="AV554" i="3"/>
  <c r="AZ554" i="3"/>
  <c r="BD554" i="3"/>
  <c r="BH554" i="3"/>
  <c r="M554" i="3"/>
  <c r="Q554" i="3"/>
  <c r="U554" i="3"/>
  <c r="Y554" i="3"/>
  <c r="AC554" i="3"/>
  <c r="AG554" i="3"/>
  <c r="AK554" i="3"/>
  <c r="AO554" i="3"/>
  <c r="AS554" i="3"/>
  <c r="AW554" i="3"/>
  <c r="BA554" i="3"/>
  <c r="BE554" i="3"/>
  <c r="BI554" i="3"/>
  <c r="S554" i="3"/>
  <c r="AA554" i="3"/>
  <c r="AI554" i="3"/>
  <c r="AQ554" i="3"/>
  <c r="AY554" i="3"/>
  <c r="BG554" i="3"/>
  <c r="N554" i="3"/>
  <c r="V554" i="3"/>
  <c r="AD554" i="3"/>
  <c r="AL554" i="3"/>
  <c r="AT554" i="3"/>
  <c r="BB554" i="3"/>
  <c r="O554" i="3"/>
  <c r="W554" i="3"/>
  <c r="AE554" i="3"/>
  <c r="AM554" i="3"/>
  <c r="AU554" i="3"/>
  <c r="BC554" i="3"/>
  <c r="R554" i="3"/>
  <c r="Z554" i="3"/>
  <c r="AH554" i="3"/>
  <c r="AP554" i="3"/>
  <c r="AX554" i="3"/>
  <c r="BF554" i="3"/>
  <c r="AM568" i="3"/>
  <c r="BB568" i="3"/>
  <c r="V568" i="3"/>
  <c r="AQ568" i="3"/>
  <c r="BF568" i="3"/>
  <c r="Z568" i="3"/>
  <c r="BA568" i="3"/>
  <c r="AK568" i="3"/>
  <c r="U568" i="3"/>
  <c r="BD568" i="3"/>
  <c r="AN568" i="3"/>
  <c r="X568" i="3"/>
  <c r="AI575" i="3"/>
  <c r="AV575" i="3"/>
  <c r="O575" i="3"/>
  <c r="AE575" i="3"/>
  <c r="AR575" i="3"/>
  <c r="BF575" i="3"/>
  <c r="AP575" i="3"/>
  <c r="Z575" i="3"/>
  <c r="BI575" i="3"/>
  <c r="AS575" i="3"/>
  <c r="AC575" i="3"/>
  <c r="M575" i="3"/>
  <c r="AW584" i="3"/>
  <c r="AG584" i="3"/>
  <c r="Q584" i="3"/>
  <c r="AZ584" i="3"/>
  <c r="AJ584" i="3"/>
  <c r="T584" i="3"/>
  <c r="AY584" i="3"/>
  <c r="AI584" i="3"/>
  <c r="S584" i="3"/>
  <c r="AX584" i="3"/>
  <c r="AH584" i="3"/>
  <c r="R584" i="3"/>
  <c r="N591" i="3"/>
  <c r="R591" i="3"/>
  <c r="V591" i="3"/>
  <c r="Z591" i="3"/>
  <c r="AD591" i="3"/>
  <c r="AH591" i="3"/>
  <c r="O591" i="3"/>
  <c r="S591" i="3"/>
  <c r="W591" i="3"/>
  <c r="AA591" i="3"/>
  <c r="AE591" i="3"/>
  <c r="AI591" i="3"/>
  <c r="AM591" i="3"/>
  <c r="AQ591" i="3"/>
  <c r="AU591" i="3"/>
  <c r="AY591" i="3"/>
  <c r="BC591" i="3"/>
  <c r="BG591" i="3"/>
  <c r="P591" i="3"/>
  <c r="T591" i="3"/>
  <c r="X591" i="3"/>
  <c r="AB591" i="3"/>
  <c r="AF591" i="3"/>
  <c r="AJ591" i="3"/>
  <c r="AN591" i="3"/>
  <c r="AR591" i="3"/>
  <c r="AV591" i="3"/>
  <c r="AZ591" i="3"/>
  <c r="BD591" i="3"/>
  <c r="BH591" i="3"/>
  <c r="Q591" i="3"/>
  <c r="AG591" i="3"/>
  <c r="AP591" i="3"/>
  <c r="AX591" i="3"/>
  <c r="BF591" i="3"/>
  <c r="U591" i="3"/>
  <c r="AK591" i="3"/>
  <c r="AS591" i="3"/>
  <c r="BA591" i="3"/>
  <c r="BI591" i="3"/>
  <c r="Y591" i="3"/>
  <c r="AL591" i="3"/>
  <c r="AT591" i="3"/>
  <c r="BB591" i="3"/>
  <c r="M591" i="3"/>
  <c r="AC591" i="3"/>
  <c r="AO591" i="3"/>
  <c r="AW591" i="3"/>
  <c r="BE591" i="3"/>
  <c r="P607" i="3"/>
  <c r="T607" i="3"/>
  <c r="X607" i="3"/>
  <c r="M607" i="3"/>
  <c r="Q607" i="3"/>
  <c r="U607" i="3"/>
  <c r="Y607" i="3"/>
  <c r="AC607" i="3"/>
  <c r="AG607" i="3"/>
  <c r="AK607" i="3"/>
  <c r="AO607" i="3"/>
  <c r="AS607" i="3"/>
  <c r="AW607" i="3"/>
  <c r="BA607" i="3"/>
  <c r="BE607" i="3"/>
  <c r="BI607" i="3"/>
  <c r="N607" i="3"/>
  <c r="R607" i="3"/>
  <c r="V607" i="3"/>
  <c r="Z607" i="3"/>
  <c r="AD607" i="3"/>
  <c r="AH607" i="3"/>
  <c r="AL607" i="3"/>
  <c r="AP607" i="3"/>
  <c r="AT607" i="3"/>
  <c r="AX607" i="3"/>
  <c r="BB607" i="3"/>
  <c r="BF607" i="3"/>
  <c r="O607" i="3"/>
  <c r="S607" i="3"/>
  <c r="W607" i="3"/>
  <c r="AA607" i="3"/>
  <c r="AE607" i="3"/>
  <c r="AI607" i="3"/>
  <c r="AM607" i="3"/>
  <c r="AQ607" i="3"/>
  <c r="AU607" i="3"/>
  <c r="AY607" i="3"/>
  <c r="BC607" i="3"/>
  <c r="BG607" i="3"/>
  <c r="AB607" i="3"/>
  <c r="AR607" i="3"/>
  <c r="BH607" i="3"/>
  <c r="AF607" i="3"/>
  <c r="AV607" i="3"/>
  <c r="AJ607" i="3"/>
  <c r="AZ607" i="3"/>
  <c r="AN607" i="3"/>
  <c r="BD607" i="3"/>
  <c r="P625" i="3"/>
  <c r="T625" i="3"/>
  <c r="X625" i="3"/>
  <c r="AB625" i="3"/>
  <c r="AF625" i="3"/>
  <c r="AJ625" i="3"/>
  <c r="AN625" i="3"/>
  <c r="AR625" i="3"/>
  <c r="AV625" i="3"/>
  <c r="AZ625" i="3"/>
  <c r="BD625" i="3"/>
  <c r="BH625" i="3"/>
  <c r="M625" i="3"/>
  <c r="Q625" i="3"/>
  <c r="U625" i="3"/>
  <c r="Y625" i="3"/>
  <c r="AC625" i="3"/>
  <c r="AG625" i="3"/>
  <c r="AK625" i="3"/>
  <c r="AO625" i="3"/>
  <c r="AS625" i="3"/>
  <c r="AW625" i="3"/>
  <c r="BA625" i="3"/>
  <c r="BE625" i="3"/>
  <c r="BI625" i="3"/>
  <c r="N625" i="3"/>
  <c r="R625" i="3"/>
  <c r="V625" i="3"/>
  <c r="Z625" i="3"/>
  <c r="AD625" i="3"/>
  <c r="AH625" i="3"/>
  <c r="AL625" i="3"/>
  <c r="AP625" i="3"/>
  <c r="AT625" i="3"/>
  <c r="AX625" i="3"/>
  <c r="BB625" i="3"/>
  <c r="BF625" i="3"/>
  <c r="O625" i="3"/>
  <c r="S625" i="3"/>
  <c r="W625" i="3"/>
  <c r="AA625" i="3"/>
  <c r="AE625" i="3"/>
  <c r="AI625" i="3"/>
  <c r="AM625" i="3"/>
  <c r="AQ625" i="3"/>
  <c r="AU625" i="3"/>
  <c r="AY625" i="3"/>
  <c r="BC625" i="3"/>
  <c r="BG625" i="3"/>
  <c r="P629" i="3"/>
  <c r="T629" i="3"/>
  <c r="X629" i="3"/>
  <c r="AB629" i="3"/>
  <c r="AF629" i="3"/>
  <c r="AJ629" i="3"/>
  <c r="AN629" i="3"/>
  <c r="AR629" i="3"/>
  <c r="AV629" i="3"/>
  <c r="AZ629" i="3"/>
  <c r="BD629" i="3"/>
  <c r="BH629" i="3"/>
  <c r="M629" i="3"/>
  <c r="Q629" i="3"/>
  <c r="U629" i="3"/>
  <c r="Y629" i="3"/>
  <c r="AC629" i="3"/>
  <c r="AG629" i="3"/>
  <c r="AK629" i="3"/>
  <c r="AO629" i="3"/>
  <c r="AS629" i="3"/>
  <c r="AW629" i="3"/>
  <c r="BA629" i="3"/>
  <c r="BE629" i="3"/>
  <c r="BI629" i="3"/>
  <c r="N629" i="3"/>
  <c r="R629" i="3"/>
  <c r="V629" i="3"/>
  <c r="Z629" i="3"/>
  <c r="AD629" i="3"/>
  <c r="AH629" i="3"/>
  <c r="AL629" i="3"/>
  <c r="AP629" i="3"/>
  <c r="AT629" i="3"/>
  <c r="AX629" i="3"/>
  <c r="BB629" i="3"/>
  <c r="BF629" i="3"/>
  <c r="O629" i="3"/>
  <c r="S629" i="3"/>
  <c r="W629" i="3"/>
  <c r="AA629" i="3"/>
  <c r="AE629" i="3"/>
  <c r="AI629" i="3"/>
  <c r="AM629" i="3"/>
  <c r="AQ629" i="3"/>
  <c r="AU629" i="3"/>
  <c r="AY629" i="3"/>
  <c r="BC629" i="3"/>
  <c r="BG629" i="3"/>
  <c r="P633" i="3"/>
  <c r="T633" i="3"/>
  <c r="X633" i="3"/>
  <c r="AB633" i="3"/>
  <c r="AF633" i="3"/>
  <c r="AJ633" i="3"/>
  <c r="AN633" i="3"/>
  <c r="AR633" i="3"/>
  <c r="AV633" i="3"/>
  <c r="AZ633" i="3"/>
  <c r="BD633" i="3"/>
  <c r="BH633" i="3"/>
  <c r="M633" i="3"/>
  <c r="Q633" i="3"/>
  <c r="U633" i="3"/>
  <c r="Y633" i="3"/>
  <c r="AC633" i="3"/>
  <c r="AG633" i="3"/>
  <c r="AK633" i="3"/>
  <c r="AO633" i="3"/>
  <c r="AS633" i="3"/>
  <c r="AW633" i="3"/>
  <c r="BA633" i="3"/>
  <c r="BE633" i="3"/>
  <c r="BI633" i="3"/>
  <c r="N633" i="3"/>
  <c r="R633" i="3"/>
  <c r="V633" i="3"/>
  <c r="Z633" i="3"/>
  <c r="AD633" i="3"/>
  <c r="AH633" i="3"/>
  <c r="AL633" i="3"/>
  <c r="AP633" i="3"/>
  <c r="AT633" i="3"/>
  <c r="AX633" i="3"/>
  <c r="BB633" i="3"/>
  <c r="BF633" i="3"/>
  <c r="O633" i="3"/>
  <c r="S633" i="3"/>
  <c r="W633" i="3"/>
  <c r="AA633" i="3"/>
  <c r="AE633" i="3"/>
  <c r="AI633" i="3"/>
  <c r="AM633" i="3"/>
  <c r="AQ633" i="3"/>
  <c r="AU633" i="3"/>
  <c r="AY633" i="3"/>
  <c r="BC633" i="3"/>
  <c r="BG633" i="3"/>
  <c r="M637" i="3"/>
  <c r="Q637" i="3"/>
  <c r="U637" i="3"/>
  <c r="Y637" i="3"/>
  <c r="AC637" i="3"/>
  <c r="AG637" i="3"/>
  <c r="AK637" i="3"/>
  <c r="AO637" i="3"/>
  <c r="AS637" i="3"/>
  <c r="AW637" i="3"/>
  <c r="BA637" i="3"/>
  <c r="BE637" i="3"/>
  <c r="BI637" i="3"/>
  <c r="O637" i="3"/>
  <c r="S637" i="3"/>
  <c r="W637" i="3"/>
  <c r="AA637" i="3"/>
  <c r="AE637" i="3"/>
  <c r="AI637" i="3"/>
  <c r="AM637" i="3"/>
  <c r="AQ637" i="3"/>
  <c r="AU637" i="3"/>
  <c r="AY637" i="3"/>
  <c r="BC637" i="3"/>
  <c r="BG637" i="3"/>
  <c r="P637" i="3"/>
  <c r="X637" i="3"/>
  <c r="AF637" i="3"/>
  <c r="AN637" i="3"/>
  <c r="AV637" i="3"/>
  <c r="BD637" i="3"/>
  <c r="R637" i="3"/>
  <c r="Z637" i="3"/>
  <c r="AH637" i="3"/>
  <c r="AP637" i="3"/>
  <c r="AX637" i="3"/>
  <c r="BF637" i="3"/>
  <c r="T637" i="3"/>
  <c r="AB637" i="3"/>
  <c r="AJ637" i="3"/>
  <c r="AR637" i="3"/>
  <c r="AZ637" i="3"/>
  <c r="BH637" i="3"/>
  <c r="N637" i="3"/>
  <c r="V637" i="3"/>
  <c r="AD637" i="3"/>
  <c r="AL637" i="3"/>
  <c r="AT637" i="3"/>
  <c r="BB637" i="3"/>
  <c r="O641" i="3"/>
  <c r="S641" i="3"/>
  <c r="W641" i="3"/>
  <c r="AA641" i="3"/>
  <c r="AE641" i="3"/>
  <c r="AI641" i="3"/>
  <c r="AM641" i="3"/>
  <c r="AQ641" i="3"/>
  <c r="AU641" i="3"/>
  <c r="AY641" i="3"/>
  <c r="BC641" i="3"/>
  <c r="BG641" i="3"/>
  <c r="P641" i="3"/>
  <c r="T641" i="3"/>
  <c r="X641" i="3"/>
  <c r="AB641" i="3"/>
  <c r="AF641" i="3"/>
  <c r="AJ641" i="3"/>
  <c r="AN641" i="3"/>
  <c r="AR641" i="3"/>
  <c r="AV641" i="3"/>
  <c r="AZ641" i="3"/>
  <c r="BD641" i="3"/>
  <c r="BH641" i="3"/>
  <c r="M641" i="3"/>
  <c r="Q641" i="3"/>
  <c r="U641" i="3"/>
  <c r="Y641" i="3"/>
  <c r="AC641" i="3"/>
  <c r="AG641" i="3"/>
  <c r="AK641" i="3"/>
  <c r="AO641" i="3"/>
  <c r="AS641" i="3"/>
  <c r="AW641" i="3"/>
  <c r="BA641" i="3"/>
  <c r="BE641" i="3"/>
  <c r="BI641" i="3"/>
  <c r="N641" i="3"/>
  <c r="R641" i="3"/>
  <c r="V641" i="3"/>
  <c r="Z641" i="3"/>
  <c r="AD641" i="3"/>
  <c r="AH641" i="3"/>
  <c r="AL641" i="3"/>
  <c r="AP641" i="3"/>
  <c r="AT641" i="3"/>
  <c r="AX641" i="3"/>
  <c r="BB641" i="3"/>
  <c r="BF641" i="3"/>
  <c r="O645" i="3"/>
  <c r="S645" i="3"/>
  <c r="W645" i="3"/>
  <c r="AA645" i="3"/>
  <c r="AE645" i="3"/>
  <c r="AI645" i="3"/>
  <c r="AM645" i="3"/>
  <c r="AQ645" i="3"/>
  <c r="AU645" i="3"/>
  <c r="AY645" i="3"/>
  <c r="BC645" i="3"/>
  <c r="BG645" i="3"/>
  <c r="P645" i="3"/>
  <c r="T645" i="3"/>
  <c r="X645" i="3"/>
  <c r="AB645" i="3"/>
  <c r="AF645" i="3"/>
  <c r="AJ645" i="3"/>
  <c r="AN645" i="3"/>
  <c r="AR645" i="3"/>
  <c r="AV645" i="3"/>
  <c r="AZ645" i="3"/>
  <c r="BD645" i="3"/>
  <c r="BH645" i="3"/>
  <c r="M645" i="3"/>
  <c r="Q645" i="3"/>
  <c r="U645" i="3"/>
  <c r="Y645" i="3"/>
  <c r="AC645" i="3"/>
  <c r="AG645" i="3"/>
  <c r="AK645" i="3"/>
  <c r="AO645" i="3"/>
  <c r="AS645" i="3"/>
  <c r="AW645" i="3"/>
  <c r="BA645" i="3"/>
  <c r="BE645" i="3"/>
  <c r="BI645" i="3"/>
  <c r="N645" i="3"/>
  <c r="R645" i="3"/>
  <c r="V645" i="3"/>
  <c r="Z645" i="3"/>
  <c r="AD645" i="3"/>
  <c r="AH645" i="3"/>
  <c r="AL645" i="3"/>
  <c r="AP645" i="3"/>
  <c r="AT645" i="3"/>
  <c r="AX645" i="3"/>
  <c r="BB645" i="3"/>
  <c r="BF645" i="3"/>
  <c r="O649" i="3"/>
  <c r="S649" i="3"/>
  <c r="W649" i="3"/>
  <c r="AA649" i="3"/>
  <c r="AE649" i="3"/>
  <c r="AI649" i="3"/>
  <c r="AM649" i="3"/>
  <c r="AQ649" i="3"/>
  <c r="AU649" i="3"/>
  <c r="AY649" i="3"/>
  <c r="BC649" i="3"/>
  <c r="BG649" i="3"/>
  <c r="P649" i="3"/>
  <c r="T649" i="3"/>
  <c r="X649" i="3"/>
  <c r="AB649" i="3"/>
  <c r="AF649" i="3"/>
  <c r="AJ649" i="3"/>
  <c r="AN649" i="3"/>
  <c r="AR649" i="3"/>
  <c r="AV649" i="3"/>
  <c r="AZ649" i="3"/>
  <c r="BD649" i="3"/>
  <c r="BH649" i="3"/>
  <c r="M649" i="3"/>
  <c r="Q649" i="3"/>
  <c r="U649" i="3"/>
  <c r="Y649" i="3"/>
  <c r="AC649" i="3"/>
  <c r="AG649" i="3"/>
  <c r="AK649" i="3"/>
  <c r="AO649" i="3"/>
  <c r="AS649" i="3"/>
  <c r="AW649" i="3"/>
  <c r="BA649" i="3"/>
  <c r="BE649" i="3"/>
  <c r="BI649" i="3"/>
  <c r="N649" i="3"/>
  <c r="R649" i="3"/>
  <c r="V649" i="3"/>
  <c r="Z649" i="3"/>
  <c r="AD649" i="3"/>
  <c r="AH649" i="3"/>
  <c r="AL649" i="3"/>
  <c r="AP649" i="3"/>
  <c r="AT649" i="3"/>
  <c r="AX649" i="3"/>
  <c r="BB649" i="3"/>
  <c r="BF649" i="3"/>
  <c r="O653" i="3"/>
  <c r="S653" i="3"/>
  <c r="W653" i="3"/>
  <c r="AA653" i="3"/>
  <c r="AE653" i="3"/>
  <c r="AI653" i="3"/>
  <c r="AM653" i="3"/>
  <c r="AQ653" i="3"/>
  <c r="AU653" i="3"/>
  <c r="AY653" i="3"/>
  <c r="BC653" i="3"/>
  <c r="BG653" i="3"/>
  <c r="P653" i="3"/>
  <c r="T653" i="3"/>
  <c r="X653" i="3"/>
  <c r="AB653" i="3"/>
  <c r="AF653" i="3"/>
  <c r="AJ653" i="3"/>
  <c r="AN653" i="3"/>
  <c r="AR653" i="3"/>
  <c r="AV653" i="3"/>
  <c r="AZ653" i="3"/>
  <c r="BD653" i="3"/>
  <c r="BH653" i="3"/>
  <c r="M653" i="3"/>
  <c r="Q653" i="3"/>
  <c r="U653" i="3"/>
  <c r="Y653" i="3"/>
  <c r="AC653" i="3"/>
  <c r="AG653" i="3"/>
  <c r="AK653" i="3"/>
  <c r="AO653" i="3"/>
  <c r="AS653" i="3"/>
  <c r="AW653" i="3"/>
  <c r="BA653" i="3"/>
  <c r="BE653" i="3"/>
  <c r="BI653" i="3"/>
  <c r="N653" i="3"/>
  <c r="R653" i="3"/>
  <c r="V653" i="3"/>
  <c r="Z653" i="3"/>
  <c r="AD653" i="3"/>
  <c r="AH653" i="3"/>
  <c r="AL653" i="3"/>
  <c r="AP653" i="3"/>
  <c r="AT653" i="3"/>
  <c r="AX653" i="3"/>
  <c r="BB653" i="3"/>
  <c r="BF653" i="3"/>
  <c r="M657" i="3"/>
  <c r="Q657" i="3"/>
  <c r="U657" i="3"/>
  <c r="Y657" i="3"/>
  <c r="AC657" i="3"/>
  <c r="AG657" i="3"/>
  <c r="AK657" i="3"/>
  <c r="AO657" i="3"/>
  <c r="AS657" i="3"/>
  <c r="AW657" i="3"/>
  <c r="N657" i="3"/>
  <c r="R657" i="3"/>
  <c r="V657" i="3"/>
  <c r="Z657" i="3"/>
  <c r="AD657" i="3"/>
  <c r="AH657" i="3"/>
  <c r="AL657" i="3"/>
  <c r="AP657" i="3"/>
  <c r="AT657" i="3"/>
  <c r="AX657" i="3"/>
  <c r="BB657" i="3"/>
  <c r="BF657" i="3"/>
  <c r="O657" i="3"/>
  <c r="S657" i="3"/>
  <c r="W657" i="3"/>
  <c r="AA657" i="3"/>
  <c r="AE657" i="3"/>
  <c r="AI657" i="3"/>
  <c r="AM657" i="3"/>
  <c r="AQ657" i="3"/>
  <c r="AU657" i="3"/>
  <c r="AY657" i="3"/>
  <c r="BC657" i="3"/>
  <c r="BG657" i="3"/>
  <c r="P657" i="3"/>
  <c r="T657" i="3"/>
  <c r="X657" i="3"/>
  <c r="AB657" i="3"/>
  <c r="AF657" i="3"/>
  <c r="AJ657" i="3"/>
  <c r="AN657" i="3"/>
  <c r="AR657" i="3"/>
  <c r="AV657" i="3"/>
  <c r="AZ657" i="3"/>
  <c r="BD657" i="3"/>
  <c r="BH657" i="3"/>
  <c r="BA657" i="3"/>
  <c r="BE657" i="3"/>
  <c r="BI657" i="3"/>
  <c r="P661" i="3"/>
  <c r="T661" i="3"/>
  <c r="X661" i="3"/>
  <c r="AB661" i="3"/>
  <c r="AF661" i="3"/>
  <c r="AJ661" i="3"/>
  <c r="AN661" i="3"/>
  <c r="AR661" i="3"/>
  <c r="AV661" i="3"/>
  <c r="AZ661" i="3"/>
  <c r="BD661" i="3"/>
  <c r="BH661" i="3"/>
  <c r="N661" i="3"/>
  <c r="R661" i="3"/>
  <c r="V661" i="3"/>
  <c r="Z661" i="3"/>
  <c r="AD661" i="3"/>
  <c r="AH661" i="3"/>
  <c r="AL661" i="3"/>
  <c r="AP661" i="3"/>
  <c r="AT661" i="3"/>
  <c r="AX661" i="3"/>
  <c r="BB661" i="3"/>
  <c r="BF661" i="3"/>
  <c r="O661" i="3"/>
  <c r="W661" i="3"/>
  <c r="AE661" i="3"/>
  <c r="AM661" i="3"/>
  <c r="AU661" i="3"/>
  <c r="BC661" i="3"/>
  <c r="Q661" i="3"/>
  <c r="Y661" i="3"/>
  <c r="AG661" i="3"/>
  <c r="AO661" i="3"/>
  <c r="AW661" i="3"/>
  <c r="BE661" i="3"/>
  <c r="S661" i="3"/>
  <c r="AA661" i="3"/>
  <c r="AI661" i="3"/>
  <c r="AQ661" i="3"/>
  <c r="AY661" i="3"/>
  <c r="BG661" i="3"/>
  <c r="M661" i="3"/>
  <c r="U661" i="3"/>
  <c r="AC661" i="3"/>
  <c r="AK661" i="3"/>
  <c r="AS661" i="3"/>
  <c r="BA661" i="3"/>
  <c r="BI661" i="3"/>
  <c r="O665" i="3"/>
  <c r="S665" i="3"/>
  <c r="W665" i="3"/>
  <c r="AA665" i="3"/>
  <c r="AE665" i="3"/>
  <c r="AI665" i="3"/>
  <c r="AM665" i="3"/>
  <c r="AQ665" i="3"/>
  <c r="AU665" i="3"/>
  <c r="AY665" i="3"/>
  <c r="BC665" i="3"/>
  <c r="BG665" i="3"/>
  <c r="P665" i="3"/>
  <c r="T665" i="3"/>
  <c r="X665" i="3"/>
  <c r="AB665" i="3"/>
  <c r="AF665" i="3"/>
  <c r="AJ665" i="3"/>
  <c r="AN665" i="3"/>
  <c r="AR665" i="3"/>
  <c r="AV665" i="3"/>
  <c r="AZ665" i="3"/>
  <c r="BD665" i="3"/>
  <c r="BH665" i="3"/>
  <c r="M665" i="3"/>
  <c r="Q665" i="3"/>
  <c r="U665" i="3"/>
  <c r="Y665" i="3"/>
  <c r="AC665" i="3"/>
  <c r="AG665" i="3"/>
  <c r="AK665" i="3"/>
  <c r="AO665" i="3"/>
  <c r="AS665" i="3"/>
  <c r="AW665" i="3"/>
  <c r="BA665" i="3"/>
  <c r="BE665" i="3"/>
  <c r="BI665" i="3"/>
  <c r="N665" i="3"/>
  <c r="R665" i="3"/>
  <c r="V665" i="3"/>
  <c r="Z665" i="3"/>
  <c r="AD665" i="3"/>
  <c r="AH665" i="3"/>
  <c r="AL665" i="3"/>
  <c r="AP665" i="3"/>
  <c r="AT665" i="3"/>
  <c r="AX665" i="3"/>
  <c r="BB665" i="3"/>
  <c r="BF665" i="3"/>
  <c r="M669" i="3"/>
  <c r="Q669" i="3"/>
  <c r="U669" i="3"/>
  <c r="Y669" i="3"/>
  <c r="AC669" i="3"/>
  <c r="AG669" i="3"/>
  <c r="AK669" i="3"/>
  <c r="AO669" i="3"/>
  <c r="AS669" i="3"/>
  <c r="AW669" i="3"/>
  <c r="BA669" i="3"/>
  <c r="BE669" i="3"/>
  <c r="BI669" i="3"/>
  <c r="N669" i="3"/>
  <c r="R669" i="3"/>
  <c r="V669" i="3"/>
  <c r="Z669" i="3"/>
  <c r="AD669" i="3"/>
  <c r="AH669" i="3"/>
  <c r="AL669" i="3"/>
  <c r="AP669" i="3"/>
  <c r="AT669" i="3"/>
  <c r="AX669" i="3"/>
  <c r="BB669" i="3"/>
  <c r="BF669" i="3"/>
  <c r="O669" i="3"/>
  <c r="S669" i="3"/>
  <c r="W669" i="3"/>
  <c r="AA669" i="3"/>
  <c r="AE669" i="3"/>
  <c r="AI669" i="3"/>
  <c r="AM669" i="3"/>
  <c r="AQ669" i="3"/>
  <c r="AU669" i="3"/>
  <c r="AY669" i="3"/>
  <c r="BC669" i="3"/>
  <c r="BG669" i="3"/>
  <c r="P669" i="3"/>
  <c r="T669" i="3"/>
  <c r="X669" i="3"/>
  <c r="AB669" i="3"/>
  <c r="AF669" i="3"/>
  <c r="AJ669" i="3"/>
  <c r="AN669" i="3"/>
  <c r="AR669" i="3"/>
  <c r="AV669" i="3"/>
  <c r="AZ669" i="3"/>
  <c r="BD669" i="3"/>
  <c r="BH669" i="3"/>
  <c r="O597" i="3"/>
  <c r="S597" i="3"/>
  <c r="W597" i="3"/>
  <c r="AA597" i="3"/>
  <c r="AE597" i="3"/>
  <c r="AI597" i="3"/>
  <c r="AM597" i="3"/>
  <c r="AQ597" i="3"/>
  <c r="AU597" i="3"/>
  <c r="AY597" i="3"/>
  <c r="BC597" i="3"/>
  <c r="BG597" i="3"/>
  <c r="P597" i="3"/>
  <c r="T597" i="3"/>
  <c r="X597" i="3"/>
  <c r="AB597" i="3"/>
  <c r="AF597" i="3"/>
  <c r="AJ597" i="3"/>
  <c r="AN597" i="3"/>
  <c r="AR597" i="3"/>
  <c r="AV597" i="3"/>
  <c r="AZ597" i="3"/>
  <c r="BD597" i="3"/>
  <c r="BH597" i="3"/>
  <c r="M597" i="3"/>
  <c r="Q597" i="3"/>
  <c r="U597" i="3"/>
  <c r="Y597" i="3"/>
  <c r="AC597" i="3"/>
  <c r="AG597" i="3"/>
  <c r="AK597" i="3"/>
  <c r="AO597" i="3"/>
  <c r="AS597" i="3"/>
  <c r="AW597" i="3"/>
  <c r="BA597" i="3"/>
  <c r="BE597" i="3"/>
  <c r="BI597" i="3"/>
  <c r="N597" i="3"/>
  <c r="R597" i="3"/>
  <c r="V597" i="3"/>
  <c r="Z597" i="3"/>
  <c r="AD597" i="3"/>
  <c r="AH597" i="3"/>
  <c r="AL597" i="3"/>
  <c r="AP597" i="3"/>
  <c r="AT597" i="3"/>
  <c r="AX597" i="3"/>
  <c r="BB597" i="3"/>
  <c r="BF597" i="3"/>
  <c r="M556" i="3"/>
  <c r="Q556" i="3"/>
  <c r="U556" i="3"/>
  <c r="Y556" i="3"/>
  <c r="AC556" i="3"/>
  <c r="AG556" i="3"/>
  <c r="AK556" i="3"/>
  <c r="AO556" i="3"/>
  <c r="AS556" i="3"/>
  <c r="AW556" i="3"/>
  <c r="BA556" i="3"/>
  <c r="BE556" i="3"/>
  <c r="BI556" i="3"/>
  <c r="N556" i="3"/>
  <c r="R556" i="3"/>
  <c r="V556" i="3"/>
  <c r="Z556" i="3"/>
  <c r="AD556" i="3"/>
  <c r="AH556" i="3"/>
  <c r="AL556" i="3"/>
  <c r="AP556" i="3"/>
  <c r="AT556" i="3"/>
  <c r="AX556" i="3"/>
  <c r="BB556" i="3"/>
  <c r="BF556" i="3"/>
  <c r="P556" i="3"/>
  <c r="X556" i="3"/>
  <c r="AF556" i="3"/>
  <c r="AN556" i="3"/>
  <c r="AV556" i="3"/>
  <c r="BD556" i="3"/>
  <c r="S556" i="3"/>
  <c r="AA556" i="3"/>
  <c r="AI556" i="3"/>
  <c r="AQ556" i="3"/>
  <c r="AY556" i="3"/>
  <c r="BG556" i="3"/>
  <c r="T556" i="3"/>
  <c r="AB556" i="3"/>
  <c r="AJ556" i="3"/>
  <c r="AR556" i="3"/>
  <c r="AZ556" i="3"/>
  <c r="BH556" i="3"/>
  <c r="O556" i="3"/>
  <c r="W556" i="3"/>
  <c r="AE556" i="3"/>
  <c r="AM556" i="3"/>
  <c r="AU556" i="3"/>
  <c r="BC556" i="3"/>
  <c r="M604" i="3"/>
  <c r="AU604" i="3"/>
  <c r="AD604" i="3"/>
  <c r="AD608" i="3"/>
  <c r="O698" i="3"/>
  <c r="S698" i="3"/>
  <c r="W698" i="3"/>
  <c r="AA698" i="3"/>
  <c r="AE698" i="3"/>
  <c r="AI698" i="3"/>
  <c r="AM698" i="3"/>
  <c r="AQ698" i="3"/>
  <c r="AU698" i="3"/>
  <c r="AY698" i="3"/>
  <c r="BC698" i="3"/>
  <c r="BG698" i="3"/>
  <c r="P698" i="3"/>
  <c r="T698" i="3"/>
  <c r="X698" i="3"/>
  <c r="AB698" i="3"/>
  <c r="AF698" i="3"/>
  <c r="AJ698" i="3"/>
  <c r="AN698" i="3"/>
  <c r="AR698" i="3"/>
  <c r="AV698" i="3"/>
  <c r="AZ698" i="3"/>
  <c r="BD698" i="3"/>
  <c r="BH698" i="3"/>
  <c r="M698" i="3"/>
  <c r="Q698" i="3"/>
  <c r="U698" i="3"/>
  <c r="Y698" i="3"/>
  <c r="AC698" i="3"/>
  <c r="AG698" i="3"/>
  <c r="AK698" i="3"/>
  <c r="AO698" i="3"/>
  <c r="AS698" i="3"/>
  <c r="AW698" i="3"/>
  <c r="BA698" i="3"/>
  <c r="BE698" i="3"/>
  <c r="BI698" i="3"/>
  <c r="N698" i="3"/>
  <c r="R698" i="3"/>
  <c r="V698" i="3"/>
  <c r="Z698" i="3"/>
  <c r="AD698" i="3"/>
  <c r="AH698" i="3"/>
  <c r="AL698" i="3"/>
  <c r="AP698" i="3"/>
  <c r="AT698" i="3"/>
  <c r="AX698" i="3"/>
  <c r="BB698" i="3"/>
  <c r="BF698" i="3"/>
  <c r="O714" i="3"/>
  <c r="S714" i="3"/>
  <c r="W714" i="3"/>
  <c r="AA714" i="3"/>
  <c r="AE714" i="3"/>
  <c r="AI714" i="3"/>
  <c r="AM714" i="3"/>
  <c r="AQ714" i="3"/>
  <c r="P714" i="3"/>
  <c r="T714" i="3"/>
  <c r="X714" i="3"/>
  <c r="AB714" i="3"/>
  <c r="AF714" i="3"/>
  <c r="AJ714" i="3"/>
  <c r="AN714" i="3"/>
  <c r="AR714" i="3"/>
  <c r="AV714" i="3"/>
  <c r="AZ714" i="3"/>
  <c r="BD714" i="3"/>
  <c r="BH714" i="3"/>
  <c r="M714" i="3"/>
  <c r="Q714" i="3"/>
  <c r="U714" i="3"/>
  <c r="Y714" i="3"/>
  <c r="AC714" i="3"/>
  <c r="AG714" i="3"/>
  <c r="AK714" i="3"/>
  <c r="AO714" i="3"/>
  <c r="AS714" i="3"/>
  <c r="AW714" i="3"/>
  <c r="BA714" i="3"/>
  <c r="BE714" i="3"/>
  <c r="BI714" i="3"/>
  <c r="N714" i="3"/>
  <c r="R714" i="3"/>
  <c r="V714" i="3"/>
  <c r="Z714" i="3"/>
  <c r="AD714" i="3"/>
  <c r="AH714" i="3"/>
  <c r="AL714" i="3"/>
  <c r="AP714" i="3"/>
  <c r="AT714" i="3"/>
  <c r="AX714" i="3"/>
  <c r="BB714" i="3"/>
  <c r="BF714" i="3"/>
  <c r="AU714" i="3"/>
  <c r="AY714" i="3"/>
  <c r="BC714" i="3"/>
  <c r="BG714" i="3"/>
  <c r="P726" i="3"/>
  <c r="T726" i="3"/>
  <c r="X726" i="3"/>
  <c r="AB726" i="3"/>
  <c r="AF726" i="3"/>
  <c r="AJ726" i="3"/>
  <c r="AN726" i="3"/>
  <c r="AR726" i="3"/>
  <c r="AV726" i="3"/>
  <c r="AZ726" i="3"/>
  <c r="BD726" i="3"/>
  <c r="BH726" i="3"/>
  <c r="M726" i="3"/>
  <c r="Q726" i="3"/>
  <c r="U726" i="3"/>
  <c r="Y726" i="3"/>
  <c r="AC726" i="3"/>
  <c r="AG726" i="3"/>
  <c r="AK726" i="3"/>
  <c r="AO726" i="3"/>
  <c r="AS726" i="3"/>
  <c r="AW726" i="3"/>
  <c r="BA726" i="3"/>
  <c r="BE726" i="3"/>
  <c r="BI726" i="3"/>
  <c r="N726" i="3"/>
  <c r="R726" i="3"/>
  <c r="V726" i="3"/>
  <c r="Z726" i="3"/>
  <c r="AD726" i="3"/>
  <c r="AH726" i="3"/>
  <c r="AL726" i="3"/>
  <c r="AP726" i="3"/>
  <c r="AT726" i="3"/>
  <c r="AX726" i="3"/>
  <c r="BB726" i="3"/>
  <c r="BF726" i="3"/>
  <c r="O726" i="3"/>
  <c r="S726" i="3"/>
  <c r="W726" i="3"/>
  <c r="AA726" i="3"/>
  <c r="AE726" i="3"/>
  <c r="AI726" i="3"/>
  <c r="AM726" i="3"/>
  <c r="AQ726" i="3"/>
  <c r="AU726" i="3"/>
  <c r="AY726" i="3"/>
  <c r="BC726" i="3"/>
  <c r="BG726" i="3"/>
  <c r="BM679" i="3"/>
  <c r="BJ687" i="3"/>
  <c r="BM689" i="3"/>
  <c r="BM693" i="3"/>
  <c r="BK697" i="3"/>
  <c r="BN697" i="3"/>
  <c r="BJ697" i="3"/>
  <c r="BJ699" i="3"/>
  <c r="BL703" i="3"/>
  <c r="M541" i="3"/>
  <c r="Q541" i="3"/>
  <c r="U541" i="3"/>
  <c r="Y541" i="3"/>
  <c r="AC541" i="3"/>
  <c r="AG541" i="3"/>
  <c r="AK541" i="3"/>
  <c r="AO541" i="3"/>
  <c r="AS541" i="3"/>
  <c r="AW541" i="3"/>
  <c r="BA541" i="3"/>
  <c r="BE541" i="3"/>
  <c r="BI541" i="3"/>
  <c r="N541" i="3"/>
  <c r="R541" i="3"/>
  <c r="V541" i="3"/>
  <c r="Z541" i="3"/>
  <c r="AD541" i="3"/>
  <c r="AH541" i="3"/>
  <c r="AL541" i="3"/>
  <c r="AP541" i="3"/>
  <c r="AT541" i="3"/>
  <c r="AX541" i="3"/>
  <c r="BB541" i="3"/>
  <c r="BF541" i="3"/>
  <c r="T541" i="3"/>
  <c r="AB541" i="3"/>
  <c r="AJ541" i="3"/>
  <c r="AR541" i="3"/>
  <c r="AZ541" i="3"/>
  <c r="BH541" i="3"/>
  <c r="O541" i="3"/>
  <c r="W541" i="3"/>
  <c r="AE541" i="3"/>
  <c r="AM541" i="3"/>
  <c r="AU541" i="3"/>
  <c r="BC541" i="3"/>
  <c r="P541" i="3"/>
  <c r="X541" i="3"/>
  <c r="AF541" i="3"/>
  <c r="AN541" i="3"/>
  <c r="AV541" i="3"/>
  <c r="BD541" i="3"/>
  <c r="S541" i="3"/>
  <c r="AA541" i="3"/>
  <c r="AI541" i="3"/>
  <c r="AQ541" i="3"/>
  <c r="AY541" i="3"/>
  <c r="BG541" i="3"/>
  <c r="O550" i="3"/>
  <c r="S550" i="3"/>
  <c r="W550" i="3"/>
  <c r="AA550" i="3"/>
  <c r="AE550" i="3"/>
  <c r="AI550" i="3"/>
  <c r="AM550" i="3"/>
  <c r="AQ550" i="3"/>
  <c r="AU550" i="3"/>
  <c r="AY550" i="3"/>
  <c r="BC550" i="3"/>
  <c r="BG550" i="3"/>
  <c r="P550" i="3"/>
  <c r="T550" i="3"/>
  <c r="X550" i="3"/>
  <c r="AB550" i="3"/>
  <c r="AF550" i="3"/>
  <c r="AJ550" i="3"/>
  <c r="AN550" i="3"/>
  <c r="AR550" i="3"/>
  <c r="AV550" i="3"/>
  <c r="AZ550" i="3"/>
  <c r="BD550" i="3"/>
  <c r="BH550" i="3"/>
  <c r="M550" i="3"/>
  <c r="Q550" i="3"/>
  <c r="U550" i="3"/>
  <c r="Y550" i="3"/>
  <c r="AC550" i="3"/>
  <c r="AG550" i="3"/>
  <c r="AK550" i="3"/>
  <c r="AO550" i="3"/>
  <c r="AS550" i="3"/>
  <c r="AW550" i="3"/>
  <c r="BA550" i="3"/>
  <c r="BE550" i="3"/>
  <c r="BI550" i="3"/>
  <c r="N550" i="3"/>
  <c r="R550" i="3"/>
  <c r="V550" i="3"/>
  <c r="Z550" i="3"/>
  <c r="AD550" i="3"/>
  <c r="AH550" i="3"/>
  <c r="AL550" i="3"/>
  <c r="AP550" i="3"/>
  <c r="AT550" i="3"/>
  <c r="AX550" i="3"/>
  <c r="BB550" i="3"/>
  <c r="BF550" i="3"/>
  <c r="BN589" i="3"/>
  <c r="BJ589" i="3"/>
  <c r="BJ596" i="3"/>
  <c r="BN596" i="3"/>
  <c r="BJ612" i="3"/>
  <c r="AY682" i="3"/>
  <c r="AI682" i="3"/>
  <c r="S682" i="3"/>
  <c r="AX682" i="3"/>
  <c r="AH682" i="3"/>
  <c r="R682" i="3"/>
  <c r="BA682" i="3"/>
  <c r="AK682" i="3"/>
  <c r="U682" i="3"/>
  <c r="BD682" i="3"/>
  <c r="AN682" i="3"/>
  <c r="X682" i="3"/>
  <c r="BB686" i="3"/>
  <c r="AL686" i="3"/>
  <c r="V686" i="3"/>
  <c r="BE686" i="3"/>
  <c r="AO686" i="3"/>
  <c r="Y686" i="3"/>
  <c r="BH686" i="3"/>
  <c r="AR686" i="3"/>
  <c r="AB686" i="3"/>
  <c r="BG686" i="3"/>
  <c r="AQ686" i="3"/>
  <c r="AA686" i="3"/>
  <c r="BJ691" i="3"/>
  <c r="BL695" i="3"/>
  <c r="BM701" i="3"/>
  <c r="BK705" i="3"/>
  <c r="BN705" i="3"/>
  <c r="P723" i="3"/>
  <c r="T723" i="3"/>
  <c r="X723" i="3"/>
  <c r="AB723" i="3"/>
  <c r="AF723" i="3"/>
  <c r="AJ723" i="3"/>
  <c r="AN723" i="3"/>
  <c r="AR723" i="3"/>
  <c r="AV723" i="3"/>
  <c r="AZ723" i="3"/>
  <c r="BD723" i="3"/>
  <c r="BH723" i="3"/>
  <c r="M723" i="3"/>
  <c r="Q723" i="3"/>
  <c r="U723" i="3"/>
  <c r="Y723" i="3"/>
  <c r="AC723" i="3"/>
  <c r="AG723" i="3"/>
  <c r="AK723" i="3"/>
  <c r="AO723" i="3"/>
  <c r="AS723" i="3"/>
  <c r="AW723" i="3"/>
  <c r="BA723" i="3"/>
  <c r="BE723" i="3"/>
  <c r="BI723" i="3"/>
  <c r="N723" i="3"/>
  <c r="R723" i="3"/>
  <c r="V723" i="3"/>
  <c r="Z723" i="3"/>
  <c r="AD723" i="3"/>
  <c r="AH723" i="3"/>
  <c r="AL723" i="3"/>
  <c r="AP723" i="3"/>
  <c r="AT723" i="3"/>
  <c r="AX723" i="3"/>
  <c r="BB723" i="3"/>
  <c r="BF723" i="3"/>
  <c r="O723" i="3"/>
  <c r="S723" i="3"/>
  <c r="W723" i="3"/>
  <c r="AA723" i="3"/>
  <c r="AE723" i="3"/>
  <c r="AI723" i="3"/>
  <c r="AM723" i="3"/>
  <c r="AQ723" i="3"/>
  <c r="AU723" i="3"/>
  <c r="AY723" i="3"/>
  <c r="BC723" i="3"/>
  <c r="BG723" i="3"/>
  <c r="AE568" i="3"/>
  <c r="AT568" i="3"/>
  <c r="N568" i="3"/>
  <c r="AI568" i="3"/>
  <c r="AX568" i="3"/>
  <c r="R568" i="3"/>
  <c r="AW568" i="3"/>
  <c r="AG568" i="3"/>
  <c r="Q568" i="3"/>
  <c r="AZ568" i="3"/>
  <c r="AJ568" i="3"/>
  <c r="T568" i="3"/>
  <c r="O593" i="3"/>
  <c r="S593" i="3"/>
  <c r="W593" i="3"/>
  <c r="AA593" i="3"/>
  <c r="AE593" i="3"/>
  <c r="AI593" i="3"/>
  <c r="AM593" i="3"/>
  <c r="AQ593" i="3"/>
  <c r="AU593" i="3"/>
  <c r="AY593" i="3"/>
  <c r="BC593" i="3"/>
  <c r="BG593" i="3"/>
  <c r="P593" i="3"/>
  <c r="T593" i="3"/>
  <c r="X593" i="3"/>
  <c r="AB593" i="3"/>
  <c r="AF593" i="3"/>
  <c r="AJ593" i="3"/>
  <c r="AN593" i="3"/>
  <c r="AR593" i="3"/>
  <c r="AV593" i="3"/>
  <c r="AZ593" i="3"/>
  <c r="BD593" i="3"/>
  <c r="BH593" i="3"/>
  <c r="N593" i="3"/>
  <c r="V593" i="3"/>
  <c r="AD593" i="3"/>
  <c r="AL593" i="3"/>
  <c r="AT593" i="3"/>
  <c r="BB593" i="3"/>
  <c r="Q593" i="3"/>
  <c r="Y593" i="3"/>
  <c r="AG593" i="3"/>
  <c r="AO593" i="3"/>
  <c r="AW593" i="3"/>
  <c r="BE593" i="3"/>
  <c r="R593" i="3"/>
  <c r="Z593" i="3"/>
  <c r="AH593" i="3"/>
  <c r="AP593" i="3"/>
  <c r="AX593" i="3"/>
  <c r="BF593" i="3"/>
  <c r="M593" i="3"/>
  <c r="U593" i="3"/>
  <c r="AC593" i="3"/>
  <c r="AK593" i="3"/>
  <c r="AS593" i="3"/>
  <c r="BA593" i="3"/>
  <c r="BI593" i="3"/>
  <c r="N727" i="3"/>
  <c r="R727" i="3"/>
  <c r="V727" i="3"/>
  <c r="Z727" i="3"/>
  <c r="AD727" i="3"/>
  <c r="AH727" i="3"/>
  <c r="AL727" i="3"/>
  <c r="AP727" i="3"/>
  <c r="AT727" i="3"/>
  <c r="AX727" i="3"/>
  <c r="BB727" i="3"/>
  <c r="BF727" i="3"/>
  <c r="O727" i="3"/>
  <c r="S727" i="3"/>
  <c r="W727" i="3"/>
  <c r="AA727" i="3"/>
  <c r="AE727" i="3"/>
  <c r="AI727" i="3"/>
  <c r="AM727" i="3"/>
  <c r="AQ727" i="3"/>
  <c r="AU727" i="3"/>
  <c r="AY727" i="3"/>
  <c r="BC727" i="3"/>
  <c r="BG727" i="3"/>
  <c r="P727" i="3"/>
  <c r="T727" i="3"/>
  <c r="X727" i="3"/>
  <c r="AB727" i="3"/>
  <c r="AF727" i="3"/>
  <c r="AJ727" i="3"/>
  <c r="AN727" i="3"/>
  <c r="AR727" i="3"/>
  <c r="AV727" i="3"/>
  <c r="AZ727" i="3"/>
  <c r="BD727" i="3"/>
  <c r="BH727" i="3"/>
  <c r="M727" i="3"/>
  <c r="Q727" i="3"/>
  <c r="U727" i="3"/>
  <c r="Y727" i="3"/>
  <c r="AC727" i="3"/>
  <c r="AG727" i="3"/>
  <c r="AK727" i="3"/>
  <c r="AO727" i="3"/>
  <c r="AS727" i="3"/>
  <c r="AW727" i="3"/>
  <c r="BA727" i="3"/>
  <c r="BE727" i="3"/>
  <c r="BI727" i="3"/>
  <c r="N610" i="3"/>
  <c r="R610" i="3"/>
  <c r="V610" i="3"/>
  <c r="Z610" i="3"/>
  <c r="AD610" i="3"/>
  <c r="AH610" i="3"/>
  <c r="AL610" i="3"/>
  <c r="AP610" i="3"/>
  <c r="AT610" i="3"/>
  <c r="AX610" i="3"/>
  <c r="BB610" i="3"/>
  <c r="BF610" i="3"/>
  <c r="P610" i="3"/>
  <c r="T610" i="3"/>
  <c r="X610" i="3"/>
  <c r="AB610" i="3"/>
  <c r="AF610" i="3"/>
  <c r="AJ610" i="3"/>
  <c r="AN610" i="3"/>
  <c r="AR610" i="3"/>
  <c r="AV610" i="3"/>
  <c r="AZ610" i="3"/>
  <c r="BD610" i="3"/>
  <c r="BH610" i="3"/>
  <c r="O610" i="3"/>
  <c r="W610" i="3"/>
  <c r="AE610" i="3"/>
  <c r="AM610" i="3"/>
  <c r="AU610" i="3"/>
  <c r="BC610" i="3"/>
  <c r="Q610" i="3"/>
  <c r="Y610" i="3"/>
  <c r="AG610" i="3"/>
  <c r="AO610" i="3"/>
  <c r="AW610" i="3"/>
  <c r="BE610" i="3"/>
  <c r="S610" i="3"/>
  <c r="AA610" i="3"/>
  <c r="AI610" i="3"/>
  <c r="AQ610" i="3"/>
  <c r="AY610" i="3"/>
  <c r="BG610" i="3"/>
  <c r="M610" i="3"/>
  <c r="U610" i="3"/>
  <c r="AC610" i="3"/>
  <c r="AK610" i="3"/>
  <c r="AS610" i="3"/>
  <c r="BA610" i="3"/>
  <c r="BI610" i="3"/>
  <c r="AS604" i="3"/>
  <c r="P604" i="3"/>
  <c r="AT604" i="3"/>
  <c r="BE567" i="3"/>
  <c r="BI567" i="3"/>
  <c r="AZ567" i="3"/>
  <c r="AE567" i="3"/>
  <c r="AD567" i="3"/>
  <c r="AH608" i="3"/>
  <c r="AZ608" i="3"/>
  <c r="AW608" i="3"/>
  <c r="Q608" i="3"/>
  <c r="M694" i="3"/>
  <c r="Q694" i="3"/>
  <c r="U694" i="3"/>
  <c r="Y694" i="3"/>
  <c r="AC694" i="3"/>
  <c r="AG694" i="3"/>
  <c r="AK694" i="3"/>
  <c r="AO694" i="3"/>
  <c r="AS694" i="3"/>
  <c r="AW694" i="3"/>
  <c r="BA694" i="3"/>
  <c r="BE694" i="3"/>
  <c r="BI694" i="3"/>
  <c r="N694" i="3"/>
  <c r="R694" i="3"/>
  <c r="V694" i="3"/>
  <c r="Z694" i="3"/>
  <c r="AD694" i="3"/>
  <c r="AH694" i="3"/>
  <c r="AL694" i="3"/>
  <c r="AP694" i="3"/>
  <c r="AT694" i="3"/>
  <c r="AX694" i="3"/>
  <c r="BB694" i="3"/>
  <c r="BF694" i="3"/>
  <c r="O694" i="3"/>
  <c r="S694" i="3"/>
  <c r="W694" i="3"/>
  <c r="AA694" i="3"/>
  <c r="AE694" i="3"/>
  <c r="AI694" i="3"/>
  <c r="AM694" i="3"/>
  <c r="AQ694" i="3"/>
  <c r="AU694" i="3"/>
  <c r="AY694" i="3"/>
  <c r="BC694" i="3"/>
  <c r="BG694" i="3"/>
  <c r="P694" i="3"/>
  <c r="T694" i="3"/>
  <c r="X694" i="3"/>
  <c r="AB694" i="3"/>
  <c r="AF694" i="3"/>
  <c r="AJ694" i="3"/>
  <c r="AN694" i="3"/>
  <c r="AR694" i="3"/>
  <c r="AV694" i="3"/>
  <c r="AZ694" i="3"/>
  <c r="BD694" i="3"/>
  <c r="BH694" i="3"/>
  <c r="M710" i="3"/>
  <c r="Q710" i="3"/>
  <c r="U710" i="3"/>
  <c r="Y710" i="3"/>
  <c r="AC710" i="3"/>
  <c r="AG710" i="3"/>
  <c r="AK710" i="3"/>
  <c r="AO710" i="3"/>
  <c r="AS710" i="3"/>
  <c r="AW710" i="3"/>
  <c r="BA710" i="3"/>
  <c r="BE710" i="3"/>
  <c r="BI710" i="3"/>
  <c r="N710" i="3"/>
  <c r="R710" i="3"/>
  <c r="V710" i="3"/>
  <c r="Z710" i="3"/>
  <c r="AD710" i="3"/>
  <c r="AH710" i="3"/>
  <c r="AL710" i="3"/>
  <c r="AP710" i="3"/>
  <c r="AT710" i="3"/>
  <c r="AX710" i="3"/>
  <c r="BB710" i="3"/>
  <c r="BF710" i="3"/>
  <c r="O710" i="3"/>
  <c r="S710" i="3"/>
  <c r="W710" i="3"/>
  <c r="AA710" i="3"/>
  <c r="AE710" i="3"/>
  <c r="AI710" i="3"/>
  <c r="AM710" i="3"/>
  <c r="AQ710" i="3"/>
  <c r="AU710" i="3"/>
  <c r="AY710" i="3"/>
  <c r="BC710" i="3"/>
  <c r="BG710" i="3"/>
  <c r="P710" i="3"/>
  <c r="T710" i="3"/>
  <c r="X710" i="3"/>
  <c r="AB710" i="3"/>
  <c r="AF710" i="3"/>
  <c r="AJ710" i="3"/>
  <c r="AN710" i="3"/>
  <c r="AR710" i="3"/>
  <c r="AV710" i="3"/>
  <c r="AZ710" i="3"/>
  <c r="BD710" i="3"/>
  <c r="BH710" i="3"/>
  <c r="BK683" i="3"/>
  <c r="BN683" i="3"/>
  <c r="BJ683" i="3"/>
  <c r="O614" i="3"/>
  <c r="S614" i="3"/>
  <c r="W614" i="3"/>
  <c r="AA614" i="3"/>
  <c r="AE614" i="3"/>
  <c r="AI614" i="3"/>
  <c r="AM614" i="3"/>
  <c r="AQ614" i="3"/>
  <c r="M614" i="3"/>
  <c r="Q614" i="3"/>
  <c r="U614" i="3"/>
  <c r="Y614" i="3"/>
  <c r="AC614" i="3"/>
  <c r="AG614" i="3"/>
  <c r="AK614" i="3"/>
  <c r="AO614" i="3"/>
  <c r="AS614" i="3"/>
  <c r="P614" i="3"/>
  <c r="X614" i="3"/>
  <c r="AF614" i="3"/>
  <c r="AN614" i="3"/>
  <c r="AU614" i="3"/>
  <c r="AY614" i="3"/>
  <c r="BC614" i="3"/>
  <c r="BG614" i="3"/>
  <c r="R614" i="3"/>
  <c r="Z614" i="3"/>
  <c r="AH614" i="3"/>
  <c r="AP614" i="3"/>
  <c r="AV614" i="3"/>
  <c r="AZ614" i="3"/>
  <c r="BD614" i="3"/>
  <c r="BH614" i="3"/>
  <c r="T614" i="3"/>
  <c r="AB614" i="3"/>
  <c r="AJ614" i="3"/>
  <c r="AR614" i="3"/>
  <c r="AW614" i="3"/>
  <c r="BA614" i="3"/>
  <c r="BE614" i="3"/>
  <c r="BI614" i="3"/>
  <c r="N614" i="3"/>
  <c r="V614" i="3"/>
  <c r="AD614" i="3"/>
  <c r="AL614" i="3"/>
  <c r="AT614" i="3"/>
  <c r="AX614" i="3"/>
  <c r="BB614" i="3"/>
  <c r="BF614" i="3"/>
  <c r="P617" i="3"/>
  <c r="T617" i="3"/>
  <c r="X617" i="3"/>
  <c r="AB617" i="3"/>
  <c r="AF617" i="3"/>
  <c r="AJ617" i="3"/>
  <c r="AN617" i="3"/>
  <c r="AR617" i="3"/>
  <c r="AV617" i="3"/>
  <c r="AZ617" i="3"/>
  <c r="BD617" i="3"/>
  <c r="BH617" i="3"/>
  <c r="M617" i="3"/>
  <c r="Q617" i="3"/>
  <c r="U617" i="3"/>
  <c r="Y617" i="3"/>
  <c r="AC617" i="3"/>
  <c r="AG617" i="3"/>
  <c r="AK617" i="3"/>
  <c r="AO617" i="3"/>
  <c r="AS617" i="3"/>
  <c r="AW617" i="3"/>
  <c r="BA617" i="3"/>
  <c r="BE617" i="3"/>
  <c r="BI617" i="3"/>
  <c r="N617" i="3"/>
  <c r="R617" i="3"/>
  <c r="V617" i="3"/>
  <c r="Z617" i="3"/>
  <c r="AD617" i="3"/>
  <c r="AH617" i="3"/>
  <c r="AL617" i="3"/>
  <c r="AP617" i="3"/>
  <c r="AT617" i="3"/>
  <c r="AX617" i="3"/>
  <c r="BB617" i="3"/>
  <c r="BF617" i="3"/>
  <c r="O617" i="3"/>
  <c r="S617" i="3"/>
  <c r="W617" i="3"/>
  <c r="AA617" i="3"/>
  <c r="AE617" i="3"/>
  <c r="AI617" i="3"/>
  <c r="AM617" i="3"/>
  <c r="AQ617" i="3"/>
  <c r="AU617" i="3"/>
  <c r="AY617" i="3"/>
  <c r="BC617" i="3"/>
  <c r="BG617" i="3"/>
  <c r="BJ547" i="3"/>
  <c r="N558" i="3"/>
  <c r="R558" i="3"/>
  <c r="V558" i="3"/>
  <c r="Z558" i="3"/>
  <c r="AD558" i="3"/>
  <c r="AH558" i="3"/>
  <c r="AL558" i="3"/>
  <c r="AP558" i="3"/>
  <c r="AT558" i="3"/>
  <c r="AX558" i="3"/>
  <c r="BB558" i="3"/>
  <c r="BF558" i="3"/>
  <c r="O558" i="3"/>
  <c r="S558" i="3"/>
  <c r="W558" i="3"/>
  <c r="AA558" i="3"/>
  <c r="AE558" i="3"/>
  <c r="AI558" i="3"/>
  <c r="AM558" i="3"/>
  <c r="AQ558" i="3"/>
  <c r="AU558" i="3"/>
  <c r="AY558" i="3"/>
  <c r="BC558" i="3"/>
  <c r="BG558" i="3"/>
  <c r="M558" i="3"/>
  <c r="U558" i="3"/>
  <c r="AC558" i="3"/>
  <c r="AK558" i="3"/>
  <c r="AS558" i="3"/>
  <c r="BA558" i="3"/>
  <c r="BI558" i="3"/>
  <c r="P558" i="3"/>
  <c r="X558" i="3"/>
  <c r="AF558" i="3"/>
  <c r="AN558" i="3"/>
  <c r="AV558" i="3"/>
  <c r="BD558" i="3"/>
  <c r="Q558" i="3"/>
  <c r="Y558" i="3"/>
  <c r="AG558" i="3"/>
  <c r="AO558" i="3"/>
  <c r="AW558" i="3"/>
  <c r="BE558" i="3"/>
  <c r="T558" i="3"/>
  <c r="AB558" i="3"/>
  <c r="AJ558" i="3"/>
  <c r="AR558" i="3"/>
  <c r="AZ558" i="3"/>
  <c r="BH558" i="3"/>
  <c r="N581" i="3"/>
  <c r="P581" i="3"/>
  <c r="T581" i="3"/>
  <c r="X581" i="3"/>
  <c r="AB581" i="3"/>
  <c r="AF581" i="3"/>
  <c r="AJ581" i="3"/>
  <c r="AN581" i="3"/>
  <c r="AR581" i="3"/>
  <c r="AV581" i="3"/>
  <c r="AZ581" i="3"/>
  <c r="BD581" i="3"/>
  <c r="BH581" i="3"/>
  <c r="Q581" i="3"/>
  <c r="U581" i="3"/>
  <c r="Y581" i="3"/>
  <c r="AC581" i="3"/>
  <c r="AG581" i="3"/>
  <c r="AK581" i="3"/>
  <c r="AO581" i="3"/>
  <c r="AS581" i="3"/>
  <c r="AW581" i="3"/>
  <c r="BA581" i="3"/>
  <c r="BE581" i="3"/>
  <c r="BI581" i="3"/>
  <c r="M581" i="3"/>
  <c r="R581" i="3"/>
  <c r="V581" i="3"/>
  <c r="Z581" i="3"/>
  <c r="AD581" i="3"/>
  <c r="AH581" i="3"/>
  <c r="AL581" i="3"/>
  <c r="AP581" i="3"/>
  <c r="AT581" i="3"/>
  <c r="AX581" i="3"/>
  <c r="BB581" i="3"/>
  <c r="BF581" i="3"/>
  <c r="O581" i="3"/>
  <c r="S581" i="3"/>
  <c r="W581" i="3"/>
  <c r="AA581" i="3"/>
  <c r="AE581" i="3"/>
  <c r="AI581" i="3"/>
  <c r="AM581" i="3"/>
  <c r="AQ581" i="3"/>
  <c r="AU581" i="3"/>
  <c r="AY581" i="3"/>
  <c r="BC581" i="3"/>
  <c r="BG581" i="3"/>
  <c r="O590" i="3"/>
  <c r="S590" i="3"/>
  <c r="W590" i="3"/>
  <c r="AA590" i="3"/>
  <c r="AE590" i="3"/>
  <c r="AI590" i="3"/>
  <c r="AM590" i="3"/>
  <c r="AQ590" i="3"/>
  <c r="AU590" i="3"/>
  <c r="P590" i="3"/>
  <c r="T590" i="3"/>
  <c r="X590" i="3"/>
  <c r="AB590" i="3"/>
  <c r="AF590" i="3"/>
  <c r="AJ590" i="3"/>
  <c r="AN590" i="3"/>
  <c r="AR590" i="3"/>
  <c r="AV590" i="3"/>
  <c r="AZ590" i="3"/>
  <c r="BD590" i="3"/>
  <c r="BH590" i="3"/>
  <c r="M590" i="3"/>
  <c r="Q590" i="3"/>
  <c r="U590" i="3"/>
  <c r="Y590" i="3"/>
  <c r="AC590" i="3"/>
  <c r="AG590" i="3"/>
  <c r="AK590" i="3"/>
  <c r="AO590" i="3"/>
  <c r="AS590" i="3"/>
  <c r="AW590" i="3"/>
  <c r="BA590" i="3"/>
  <c r="BE590" i="3"/>
  <c r="BI590" i="3"/>
  <c r="N590" i="3"/>
  <c r="R590" i="3"/>
  <c r="V590" i="3"/>
  <c r="Z590" i="3"/>
  <c r="AD590" i="3"/>
  <c r="AH590" i="3"/>
  <c r="AL590" i="3"/>
  <c r="AP590" i="3"/>
  <c r="AT590" i="3"/>
  <c r="AX590" i="3"/>
  <c r="BB590" i="3"/>
  <c r="BF590" i="3"/>
  <c r="AY590" i="3"/>
  <c r="BC590" i="3"/>
  <c r="BG590" i="3"/>
  <c r="BE604" i="3"/>
  <c r="AO604" i="3"/>
  <c r="Y604" i="3"/>
  <c r="BH604" i="3"/>
  <c r="AR604" i="3"/>
  <c r="AB604" i="3"/>
  <c r="BG604" i="3"/>
  <c r="AQ604" i="3"/>
  <c r="AA604" i="3"/>
  <c r="BF604" i="3"/>
  <c r="AP604" i="3"/>
  <c r="P611" i="3"/>
  <c r="T611" i="3"/>
  <c r="X611" i="3"/>
  <c r="AB611" i="3"/>
  <c r="AF611" i="3"/>
  <c r="AJ611" i="3"/>
  <c r="AN611" i="3"/>
  <c r="AR611" i="3"/>
  <c r="AV611" i="3"/>
  <c r="AZ611" i="3"/>
  <c r="BD611" i="3"/>
  <c r="BH611" i="3"/>
  <c r="N611" i="3"/>
  <c r="R611" i="3"/>
  <c r="V611" i="3"/>
  <c r="Z611" i="3"/>
  <c r="AD611" i="3"/>
  <c r="AH611" i="3"/>
  <c r="AL611" i="3"/>
  <c r="AP611" i="3"/>
  <c r="AT611" i="3"/>
  <c r="AX611" i="3"/>
  <c r="BB611" i="3"/>
  <c r="BF611" i="3"/>
  <c r="M611" i="3"/>
  <c r="U611" i="3"/>
  <c r="AC611" i="3"/>
  <c r="AK611" i="3"/>
  <c r="AS611" i="3"/>
  <c r="BA611" i="3"/>
  <c r="BI611" i="3"/>
  <c r="O611" i="3"/>
  <c r="W611" i="3"/>
  <c r="AE611" i="3"/>
  <c r="AM611" i="3"/>
  <c r="AU611" i="3"/>
  <c r="BC611" i="3"/>
  <c r="Q611" i="3"/>
  <c r="Y611" i="3"/>
  <c r="AG611" i="3"/>
  <c r="AO611" i="3"/>
  <c r="AW611" i="3"/>
  <c r="BE611" i="3"/>
  <c r="S611" i="3"/>
  <c r="AA611" i="3"/>
  <c r="AI611" i="3"/>
  <c r="AQ611" i="3"/>
  <c r="AY611" i="3"/>
  <c r="BG611" i="3"/>
  <c r="BN553" i="3"/>
  <c r="BL560" i="3"/>
  <c r="AW567" i="3"/>
  <c r="Q567" i="3"/>
  <c r="AF567" i="3"/>
  <c r="BA567" i="3"/>
  <c r="U567" i="3"/>
  <c r="AR567" i="3"/>
  <c r="BG567" i="3"/>
  <c r="AQ567" i="3"/>
  <c r="AA567" i="3"/>
  <c r="BF567" i="3"/>
  <c r="AP567" i="3"/>
  <c r="BI569" i="3"/>
  <c r="AC569" i="3"/>
  <c r="AZ569" i="3"/>
  <c r="T569" i="3"/>
  <c r="AG569" i="3"/>
  <c r="AV569" i="3"/>
  <c r="P569" i="3"/>
  <c r="AU569" i="3"/>
  <c r="AE569" i="3"/>
  <c r="O569" i="3"/>
  <c r="AT569" i="3"/>
  <c r="AD569" i="3"/>
  <c r="BC583" i="3"/>
  <c r="AM583" i="3"/>
  <c r="W583" i="3"/>
  <c r="BB583" i="3"/>
  <c r="AL583" i="3"/>
  <c r="V583" i="3"/>
  <c r="BE583" i="3"/>
  <c r="AO583" i="3"/>
  <c r="Y583" i="3"/>
  <c r="BH583" i="3"/>
  <c r="AR583" i="3"/>
  <c r="BG585" i="3"/>
  <c r="AQ585" i="3"/>
  <c r="AA585" i="3"/>
  <c r="BF585" i="3"/>
  <c r="AP585" i="3"/>
  <c r="Z585" i="3"/>
  <c r="BI585" i="3"/>
  <c r="AS585" i="3"/>
  <c r="AC585" i="3"/>
  <c r="M585" i="3"/>
  <c r="AV585" i="3"/>
  <c r="AF585" i="3"/>
  <c r="BC599" i="3"/>
  <c r="AM599" i="3"/>
  <c r="W599" i="3"/>
  <c r="BB599" i="3"/>
  <c r="AL599" i="3"/>
  <c r="V599" i="3"/>
  <c r="BE599" i="3"/>
  <c r="AO599" i="3"/>
  <c r="Y599" i="3"/>
  <c r="BH599" i="3"/>
  <c r="AR599" i="3"/>
  <c r="BF608" i="3"/>
  <c r="Z608" i="3"/>
  <c r="AN608" i="3"/>
  <c r="BB608" i="3"/>
  <c r="V608" i="3"/>
  <c r="AR608" i="3"/>
  <c r="BI608" i="3"/>
  <c r="AS608" i="3"/>
  <c r="AC608" i="3"/>
  <c r="M608" i="3"/>
  <c r="AU608" i="3"/>
  <c r="AE608" i="3"/>
  <c r="AV615" i="3"/>
  <c r="AF615" i="3"/>
  <c r="P615" i="3"/>
  <c r="AU615" i="3"/>
  <c r="AE615" i="3"/>
  <c r="O615" i="3"/>
  <c r="AT615" i="3"/>
  <c r="AD615" i="3"/>
  <c r="N615" i="3"/>
  <c r="AW615" i="3"/>
  <c r="AG615" i="3"/>
  <c r="BN628" i="3"/>
  <c r="BL628" i="3"/>
  <c r="O632" i="3"/>
  <c r="S632" i="3"/>
  <c r="W632" i="3"/>
  <c r="AA632" i="3"/>
  <c r="AE632" i="3"/>
  <c r="AI632" i="3"/>
  <c r="AM632" i="3"/>
  <c r="AQ632" i="3"/>
  <c r="AU632" i="3"/>
  <c r="AY632" i="3"/>
  <c r="BC632" i="3"/>
  <c r="BG632" i="3"/>
  <c r="P632" i="3"/>
  <c r="T632" i="3"/>
  <c r="X632" i="3"/>
  <c r="AB632" i="3"/>
  <c r="AF632" i="3"/>
  <c r="AJ632" i="3"/>
  <c r="AN632" i="3"/>
  <c r="AR632" i="3"/>
  <c r="AV632" i="3"/>
  <c r="AZ632" i="3"/>
  <c r="BD632" i="3"/>
  <c r="BH632" i="3"/>
  <c r="M632" i="3"/>
  <c r="Q632" i="3"/>
  <c r="U632" i="3"/>
  <c r="Y632" i="3"/>
  <c r="AC632" i="3"/>
  <c r="AG632" i="3"/>
  <c r="AK632" i="3"/>
  <c r="AO632" i="3"/>
  <c r="AS632" i="3"/>
  <c r="AW632" i="3"/>
  <c r="BA632" i="3"/>
  <c r="BE632" i="3"/>
  <c r="BI632" i="3"/>
  <c r="N632" i="3"/>
  <c r="R632" i="3"/>
  <c r="V632" i="3"/>
  <c r="Z632" i="3"/>
  <c r="AD632" i="3"/>
  <c r="AH632" i="3"/>
  <c r="AL632" i="3"/>
  <c r="AP632" i="3"/>
  <c r="AT632" i="3"/>
  <c r="AX632" i="3"/>
  <c r="BB632" i="3"/>
  <c r="BF632" i="3"/>
  <c r="P636" i="3"/>
  <c r="T636" i="3"/>
  <c r="X636" i="3"/>
  <c r="AB636" i="3"/>
  <c r="AF636" i="3"/>
  <c r="AJ636" i="3"/>
  <c r="AN636" i="3"/>
  <c r="AR636" i="3"/>
  <c r="AV636" i="3"/>
  <c r="AZ636" i="3"/>
  <c r="BD636" i="3"/>
  <c r="BH636" i="3"/>
  <c r="N636" i="3"/>
  <c r="R636" i="3"/>
  <c r="V636" i="3"/>
  <c r="Z636" i="3"/>
  <c r="AD636" i="3"/>
  <c r="AH636" i="3"/>
  <c r="AL636" i="3"/>
  <c r="AP636" i="3"/>
  <c r="AT636" i="3"/>
  <c r="AX636" i="3"/>
  <c r="BB636" i="3"/>
  <c r="BF636" i="3"/>
  <c r="S636" i="3"/>
  <c r="AA636" i="3"/>
  <c r="AI636" i="3"/>
  <c r="AQ636" i="3"/>
  <c r="AY636" i="3"/>
  <c r="BG636" i="3"/>
  <c r="M636" i="3"/>
  <c r="U636" i="3"/>
  <c r="AC636" i="3"/>
  <c r="AK636" i="3"/>
  <c r="AS636" i="3"/>
  <c r="BA636" i="3"/>
  <c r="BI636" i="3"/>
  <c r="O636" i="3"/>
  <c r="W636" i="3"/>
  <c r="AE636" i="3"/>
  <c r="AM636" i="3"/>
  <c r="AU636" i="3"/>
  <c r="BC636" i="3"/>
  <c r="Q636" i="3"/>
  <c r="Y636" i="3"/>
  <c r="AG636" i="3"/>
  <c r="AO636" i="3"/>
  <c r="AW636" i="3"/>
  <c r="BE636" i="3"/>
  <c r="N640" i="3"/>
  <c r="R640" i="3"/>
  <c r="V640" i="3"/>
  <c r="Z640" i="3"/>
  <c r="AD640" i="3"/>
  <c r="AH640" i="3"/>
  <c r="AL640" i="3"/>
  <c r="AP640" i="3"/>
  <c r="AT640" i="3"/>
  <c r="AX640" i="3"/>
  <c r="BB640" i="3"/>
  <c r="BF640" i="3"/>
  <c r="O640" i="3"/>
  <c r="S640" i="3"/>
  <c r="W640" i="3"/>
  <c r="AA640" i="3"/>
  <c r="AE640" i="3"/>
  <c r="AI640" i="3"/>
  <c r="AM640" i="3"/>
  <c r="AQ640" i="3"/>
  <c r="AU640" i="3"/>
  <c r="AY640" i="3"/>
  <c r="BC640" i="3"/>
  <c r="BG640" i="3"/>
  <c r="P640" i="3"/>
  <c r="T640" i="3"/>
  <c r="X640" i="3"/>
  <c r="AB640" i="3"/>
  <c r="AF640" i="3"/>
  <c r="AJ640" i="3"/>
  <c r="AN640" i="3"/>
  <c r="AR640" i="3"/>
  <c r="AV640" i="3"/>
  <c r="AZ640" i="3"/>
  <c r="BD640" i="3"/>
  <c r="BH640" i="3"/>
  <c r="M640" i="3"/>
  <c r="Q640" i="3"/>
  <c r="U640" i="3"/>
  <c r="Y640" i="3"/>
  <c r="AC640" i="3"/>
  <c r="AG640" i="3"/>
  <c r="AK640" i="3"/>
  <c r="AO640" i="3"/>
  <c r="AS640" i="3"/>
  <c r="AW640" i="3"/>
  <c r="BA640" i="3"/>
  <c r="BE640" i="3"/>
  <c r="BI640" i="3"/>
  <c r="N644" i="3"/>
  <c r="R644" i="3"/>
  <c r="V644" i="3"/>
  <c r="Z644" i="3"/>
  <c r="AD644" i="3"/>
  <c r="AH644" i="3"/>
  <c r="AL644" i="3"/>
  <c r="AP644" i="3"/>
  <c r="AT644" i="3"/>
  <c r="AX644" i="3"/>
  <c r="BB644" i="3"/>
  <c r="BF644" i="3"/>
  <c r="O644" i="3"/>
  <c r="S644" i="3"/>
  <c r="W644" i="3"/>
  <c r="AA644" i="3"/>
  <c r="AE644" i="3"/>
  <c r="AI644" i="3"/>
  <c r="AM644" i="3"/>
  <c r="AQ644" i="3"/>
  <c r="AU644" i="3"/>
  <c r="AY644" i="3"/>
  <c r="BC644" i="3"/>
  <c r="BG644" i="3"/>
  <c r="P644" i="3"/>
  <c r="T644" i="3"/>
  <c r="X644" i="3"/>
  <c r="AB644" i="3"/>
  <c r="AF644" i="3"/>
  <c r="AJ644" i="3"/>
  <c r="AN644" i="3"/>
  <c r="AR644" i="3"/>
  <c r="AV644" i="3"/>
  <c r="AZ644" i="3"/>
  <c r="BD644" i="3"/>
  <c r="BH644" i="3"/>
  <c r="M644" i="3"/>
  <c r="Q644" i="3"/>
  <c r="U644" i="3"/>
  <c r="Y644" i="3"/>
  <c r="AC644" i="3"/>
  <c r="AG644" i="3"/>
  <c r="AK644" i="3"/>
  <c r="AO644" i="3"/>
  <c r="AS644" i="3"/>
  <c r="AW644" i="3"/>
  <c r="BA644" i="3"/>
  <c r="BE644" i="3"/>
  <c r="BI644" i="3"/>
  <c r="N648" i="3"/>
  <c r="R648" i="3"/>
  <c r="V648" i="3"/>
  <c r="Z648" i="3"/>
  <c r="AD648" i="3"/>
  <c r="AH648" i="3"/>
  <c r="AL648" i="3"/>
  <c r="AP648" i="3"/>
  <c r="AT648" i="3"/>
  <c r="AX648" i="3"/>
  <c r="BB648" i="3"/>
  <c r="BF648" i="3"/>
  <c r="O648" i="3"/>
  <c r="S648" i="3"/>
  <c r="W648" i="3"/>
  <c r="AA648" i="3"/>
  <c r="AE648" i="3"/>
  <c r="AI648" i="3"/>
  <c r="AM648" i="3"/>
  <c r="AQ648" i="3"/>
  <c r="AU648" i="3"/>
  <c r="AY648" i="3"/>
  <c r="BC648" i="3"/>
  <c r="BG648" i="3"/>
  <c r="P648" i="3"/>
  <c r="T648" i="3"/>
  <c r="X648" i="3"/>
  <c r="AB648" i="3"/>
  <c r="AF648" i="3"/>
  <c r="AJ648" i="3"/>
  <c r="AN648" i="3"/>
  <c r="AR648" i="3"/>
  <c r="AV648" i="3"/>
  <c r="AZ648" i="3"/>
  <c r="BD648" i="3"/>
  <c r="BH648" i="3"/>
  <c r="M648" i="3"/>
  <c r="Q648" i="3"/>
  <c r="U648" i="3"/>
  <c r="Y648" i="3"/>
  <c r="AC648" i="3"/>
  <c r="AG648" i="3"/>
  <c r="AK648" i="3"/>
  <c r="AO648" i="3"/>
  <c r="AS648" i="3"/>
  <c r="AW648" i="3"/>
  <c r="BA648" i="3"/>
  <c r="BE648" i="3"/>
  <c r="BI648" i="3"/>
  <c r="M652" i="3"/>
  <c r="Q652" i="3"/>
  <c r="U652" i="3"/>
  <c r="Y652" i="3"/>
  <c r="AC652" i="3"/>
  <c r="AG652" i="3"/>
  <c r="AK652" i="3"/>
  <c r="AO652" i="3"/>
  <c r="AS652" i="3"/>
  <c r="AW652" i="3"/>
  <c r="BA652" i="3"/>
  <c r="BE652" i="3"/>
  <c r="BI652" i="3"/>
  <c r="N652" i="3"/>
  <c r="R652" i="3"/>
  <c r="V652" i="3"/>
  <c r="Z652" i="3"/>
  <c r="AD652" i="3"/>
  <c r="AH652" i="3"/>
  <c r="AL652" i="3"/>
  <c r="AP652" i="3"/>
  <c r="AT652" i="3"/>
  <c r="AX652" i="3"/>
  <c r="BB652" i="3"/>
  <c r="BF652" i="3"/>
  <c r="O652" i="3"/>
  <c r="S652" i="3"/>
  <c r="W652" i="3"/>
  <c r="AA652" i="3"/>
  <c r="AE652" i="3"/>
  <c r="AI652" i="3"/>
  <c r="AM652" i="3"/>
  <c r="AQ652" i="3"/>
  <c r="AU652" i="3"/>
  <c r="AY652" i="3"/>
  <c r="BC652" i="3"/>
  <c r="BG652" i="3"/>
  <c r="P652" i="3"/>
  <c r="T652" i="3"/>
  <c r="X652" i="3"/>
  <c r="AB652" i="3"/>
  <c r="AF652" i="3"/>
  <c r="AJ652" i="3"/>
  <c r="AN652" i="3"/>
  <c r="AR652" i="3"/>
  <c r="AV652" i="3"/>
  <c r="AZ652" i="3"/>
  <c r="BD652" i="3"/>
  <c r="BH652" i="3"/>
  <c r="O656" i="3"/>
  <c r="S656" i="3"/>
  <c r="W656" i="3"/>
  <c r="AA656" i="3"/>
  <c r="AE656" i="3"/>
  <c r="AI656" i="3"/>
  <c r="AM656" i="3"/>
  <c r="AQ656" i="3"/>
  <c r="AU656" i="3"/>
  <c r="AY656" i="3"/>
  <c r="BC656" i="3"/>
  <c r="BG656" i="3"/>
  <c r="P656" i="3"/>
  <c r="T656" i="3"/>
  <c r="X656" i="3"/>
  <c r="AB656" i="3"/>
  <c r="AF656" i="3"/>
  <c r="AJ656" i="3"/>
  <c r="AN656" i="3"/>
  <c r="AR656" i="3"/>
  <c r="AV656" i="3"/>
  <c r="AZ656" i="3"/>
  <c r="BD656" i="3"/>
  <c r="BH656" i="3"/>
  <c r="M656" i="3"/>
  <c r="Q656" i="3"/>
  <c r="U656" i="3"/>
  <c r="Y656" i="3"/>
  <c r="AC656" i="3"/>
  <c r="AG656" i="3"/>
  <c r="AK656" i="3"/>
  <c r="AO656" i="3"/>
  <c r="AS656" i="3"/>
  <c r="AW656" i="3"/>
  <c r="BA656" i="3"/>
  <c r="BE656" i="3"/>
  <c r="BI656" i="3"/>
  <c r="N656" i="3"/>
  <c r="R656" i="3"/>
  <c r="V656" i="3"/>
  <c r="Z656" i="3"/>
  <c r="AD656" i="3"/>
  <c r="AH656" i="3"/>
  <c r="AL656" i="3"/>
  <c r="AP656" i="3"/>
  <c r="AT656" i="3"/>
  <c r="AX656" i="3"/>
  <c r="BB656" i="3"/>
  <c r="BF656" i="3"/>
  <c r="N660" i="3"/>
  <c r="R660" i="3"/>
  <c r="V660" i="3"/>
  <c r="Z660" i="3"/>
  <c r="AD660" i="3"/>
  <c r="AH660" i="3"/>
  <c r="AL660" i="3"/>
  <c r="AP660" i="3"/>
  <c r="AT660" i="3"/>
  <c r="AX660" i="3"/>
  <c r="BB660" i="3"/>
  <c r="BF660" i="3"/>
  <c r="P660" i="3"/>
  <c r="T660" i="3"/>
  <c r="X660" i="3"/>
  <c r="AB660" i="3"/>
  <c r="AF660" i="3"/>
  <c r="AJ660" i="3"/>
  <c r="AN660" i="3"/>
  <c r="AR660" i="3"/>
  <c r="AV660" i="3"/>
  <c r="AZ660" i="3"/>
  <c r="BD660" i="3"/>
  <c r="BH660" i="3"/>
  <c r="Q660" i="3"/>
  <c r="Y660" i="3"/>
  <c r="AG660" i="3"/>
  <c r="AO660" i="3"/>
  <c r="AW660" i="3"/>
  <c r="BE660" i="3"/>
  <c r="S660" i="3"/>
  <c r="AA660" i="3"/>
  <c r="AI660" i="3"/>
  <c r="AQ660" i="3"/>
  <c r="AY660" i="3"/>
  <c r="BG660" i="3"/>
  <c r="M660" i="3"/>
  <c r="U660" i="3"/>
  <c r="AC660" i="3"/>
  <c r="AK660" i="3"/>
  <c r="AS660" i="3"/>
  <c r="BA660" i="3"/>
  <c r="BI660" i="3"/>
  <c r="O660" i="3"/>
  <c r="W660" i="3"/>
  <c r="AE660" i="3"/>
  <c r="AM660" i="3"/>
  <c r="AU660" i="3"/>
  <c r="BC660" i="3"/>
  <c r="M664" i="3"/>
  <c r="Q664" i="3"/>
  <c r="U664" i="3"/>
  <c r="Y664" i="3"/>
  <c r="AC664" i="3"/>
  <c r="AG664" i="3"/>
  <c r="AK664" i="3"/>
  <c r="AO664" i="3"/>
  <c r="AS664" i="3"/>
  <c r="AW664" i="3"/>
  <c r="BA664" i="3"/>
  <c r="BE664" i="3"/>
  <c r="BI664" i="3"/>
  <c r="N664" i="3"/>
  <c r="R664" i="3"/>
  <c r="V664" i="3"/>
  <c r="Z664" i="3"/>
  <c r="AD664" i="3"/>
  <c r="AH664" i="3"/>
  <c r="AL664" i="3"/>
  <c r="AP664" i="3"/>
  <c r="AT664" i="3"/>
  <c r="AX664" i="3"/>
  <c r="BB664" i="3"/>
  <c r="BF664" i="3"/>
  <c r="O664" i="3"/>
  <c r="S664" i="3"/>
  <c r="W664" i="3"/>
  <c r="AA664" i="3"/>
  <c r="AE664" i="3"/>
  <c r="AI664" i="3"/>
  <c r="AM664" i="3"/>
  <c r="AQ664" i="3"/>
  <c r="AU664" i="3"/>
  <c r="AY664" i="3"/>
  <c r="BC664" i="3"/>
  <c r="BG664" i="3"/>
  <c r="P664" i="3"/>
  <c r="T664" i="3"/>
  <c r="X664" i="3"/>
  <c r="AB664" i="3"/>
  <c r="AF664" i="3"/>
  <c r="AJ664" i="3"/>
  <c r="AN664" i="3"/>
  <c r="AR664" i="3"/>
  <c r="AV664" i="3"/>
  <c r="AZ664" i="3"/>
  <c r="BD664" i="3"/>
  <c r="BH664" i="3"/>
  <c r="O668" i="3"/>
  <c r="S668" i="3"/>
  <c r="W668" i="3"/>
  <c r="AA668" i="3"/>
  <c r="AE668" i="3"/>
  <c r="AI668" i="3"/>
  <c r="AM668" i="3"/>
  <c r="AQ668" i="3"/>
  <c r="AU668" i="3"/>
  <c r="AY668" i="3"/>
  <c r="BC668" i="3"/>
  <c r="BG668" i="3"/>
  <c r="P668" i="3"/>
  <c r="T668" i="3"/>
  <c r="X668" i="3"/>
  <c r="AB668" i="3"/>
  <c r="AF668" i="3"/>
  <c r="AJ668" i="3"/>
  <c r="AN668" i="3"/>
  <c r="AR668" i="3"/>
  <c r="AV668" i="3"/>
  <c r="AZ668" i="3"/>
  <c r="BD668" i="3"/>
  <c r="BH668" i="3"/>
  <c r="M668" i="3"/>
  <c r="Q668" i="3"/>
  <c r="U668" i="3"/>
  <c r="Y668" i="3"/>
  <c r="AC668" i="3"/>
  <c r="AG668" i="3"/>
  <c r="AK668" i="3"/>
  <c r="AO668" i="3"/>
  <c r="AS668" i="3"/>
  <c r="AW668" i="3"/>
  <c r="BA668" i="3"/>
  <c r="BE668" i="3"/>
  <c r="BI668" i="3"/>
  <c r="N668" i="3"/>
  <c r="R668" i="3"/>
  <c r="V668" i="3"/>
  <c r="Z668" i="3"/>
  <c r="AD668" i="3"/>
  <c r="AH668" i="3"/>
  <c r="AL668" i="3"/>
  <c r="AP668" i="3"/>
  <c r="AT668" i="3"/>
  <c r="AX668" i="3"/>
  <c r="BB668" i="3"/>
  <c r="BF668" i="3"/>
  <c r="M672" i="3"/>
  <c r="Q672" i="3"/>
  <c r="U672" i="3"/>
  <c r="Y672" i="3"/>
  <c r="AC672" i="3"/>
  <c r="AG672" i="3"/>
  <c r="AK672" i="3"/>
  <c r="AO672" i="3"/>
  <c r="AS672" i="3"/>
  <c r="AW672" i="3"/>
  <c r="BA672" i="3"/>
  <c r="BE672" i="3"/>
  <c r="BI672" i="3"/>
  <c r="N672" i="3"/>
  <c r="R672" i="3"/>
  <c r="V672" i="3"/>
  <c r="Z672" i="3"/>
  <c r="AD672" i="3"/>
  <c r="AH672" i="3"/>
  <c r="AL672" i="3"/>
  <c r="AP672" i="3"/>
  <c r="AT672" i="3"/>
  <c r="AX672" i="3"/>
  <c r="BB672" i="3"/>
  <c r="BF672" i="3"/>
  <c r="O672" i="3"/>
  <c r="S672" i="3"/>
  <c r="W672" i="3"/>
  <c r="AA672" i="3"/>
  <c r="AE672" i="3"/>
  <c r="AI672" i="3"/>
  <c r="AM672" i="3"/>
  <c r="AQ672" i="3"/>
  <c r="AU672" i="3"/>
  <c r="AY672" i="3"/>
  <c r="BC672" i="3"/>
  <c r="BG672" i="3"/>
  <c r="P672" i="3"/>
  <c r="T672" i="3"/>
  <c r="X672" i="3"/>
  <c r="AB672" i="3"/>
  <c r="AF672" i="3"/>
  <c r="AJ672" i="3"/>
  <c r="AN672" i="3"/>
  <c r="AR672" i="3"/>
  <c r="AV672" i="3"/>
  <c r="AZ672" i="3"/>
  <c r="BD672" i="3"/>
  <c r="BH672" i="3"/>
  <c r="O676" i="3"/>
  <c r="S676" i="3"/>
  <c r="W676" i="3"/>
  <c r="AA676" i="3"/>
  <c r="AE676" i="3"/>
  <c r="AI676" i="3"/>
  <c r="AM676" i="3"/>
  <c r="AQ676" i="3"/>
  <c r="AU676" i="3"/>
  <c r="AY676" i="3"/>
  <c r="BC676" i="3"/>
  <c r="BG676" i="3"/>
  <c r="P676" i="3"/>
  <c r="T676" i="3"/>
  <c r="X676" i="3"/>
  <c r="AB676" i="3"/>
  <c r="AF676" i="3"/>
  <c r="AJ676" i="3"/>
  <c r="AN676" i="3"/>
  <c r="AR676" i="3"/>
  <c r="AV676" i="3"/>
  <c r="AZ676" i="3"/>
  <c r="BD676" i="3"/>
  <c r="BH676" i="3"/>
  <c r="M676" i="3"/>
  <c r="Q676" i="3"/>
  <c r="U676" i="3"/>
  <c r="Y676" i="3"/>
  <c r="AC676" i="3"/>
  <c r="AG676" i="3"/>
  <c r="AK676" i="3"/>
  <c r="AO676" i="3"/>
  <c r="AS676" i="3"/>
  <c r="AW676" i="3"/>
  <c r="BA676" i="3"/>
  <c r="BE676" i="3"/>
  <c r="BI676" i="3"/>
  <c r="N676" i="3"/>
  <c r="R676" i="3"/>
  <c r="V676" i="3"/>
  <c r="Z676" i="3"/>
  <c r="AD676" i="3"/>
  <c r="AH676" i="3"/>
  <c r="AL676" i="3"/>
  <c r="AP676" i="3"/>
  <c r="AT676" i="3"/>
  <c r="AX676" i="3"/>
  <c r="BB676" i="3"/>
  <c r="BF676" i="3"/>
  <c r="M680" i="3"/>
  <c r="Q680" i="3"/>
  <c r="U680" i="3"/>
  <c r="Y680" i="3"/>
  <c r="AC680" i="3"/>
  <c r="AG680" i="3"/>
  <c r="AK680" i="3"/>
  <c r="AO680" i="3"/>
  <c r="AS680" i="3"/>
  <c r="AW680" i="3"/>
  <c r="BA680" i="3"/>
  <c r="BE680" i="3"/>
  <c r="BI680" i="3"/>
  <c r="N680" i="3"/>
  <c r="R680" i="3"/>
  <c r="V680" i="3"/>
  <c r="Z680" i="3"/>
  <c r="AD680" i="3"/>
  <c r="AH680" i="3"/>
  <c r="AL680" i="3"/>
  <c r="AP680" i="3"/>
  <c r="AT680" i="3"/>
  <c r="AX680" i="3"/>
  <c r="BB680" i="3"/>
  <c r="BF680" i="3"/>
  <c r="O680" i="3"/>
  <c r="S680" i="3"/>
  <c r="W680" i="3"/>
  <c r="AA680" i="3"/>
  <c r="AE680" i="3"/>
  <c r="AI680" i="3"/>
  <c r="AM680" i="3"/>
  <c r="AQ680" i="3"/>
  <c r="AU680" i="3"/>
  <c r="AY680" i="3"/>
  <c r="BC680" i="3"/>
  <c r="BG680" i="3"/>
  <c r="P680" i="3"/>
  <c r="T680" i="3"/>
  <c r="X680" i="3"/>
  <c r="AB680" i="3"/>
  <c r="AF680" i="3"/>
  <c r="AJ680" i="3"/>
  <c r="AN680" i="3"/>
  <c r="AR680" i="3"/>
  <c r="AV680" i="3"/>
  <c r="AZ680" i="3"/>
  <c r="BD680" i="3"/>
  <c r="BH680" i="3"/>
  <c r="N685" i="3"/>
  <c r="R685" i="3"/>
  <c r="V685" i="3"/>
  <c r="Z685" i="3"/>
  <c r="AD685" i="3"/>
  <c r="AH685" i="3"/>
  <c r="AL685" i="3"/>
  <c r="AP685" i="3"/>
  <c r="AT685" i="3"/>
  <c r="AX685" i="3"/>
  <c r="BB685" i="3"/>
  <c r="BF685" i="3"/>
  <c r="O685" i="3"/>
  <c r="S685" i="3"/>
  <c r="W685" i="3"/>
  <c r="AA685" i="3"/>
  <c r="AE685" i="3"/>
  <c r="AI685" i="3"/>
  <c r="AM685" i="3"/>
  <c r="AQ685" i="3"/>
  <c r="AU685" i="3"/>
  <c r="AY685" i="3"/>
  <c r="BC685" i="3"/>
  <c r="BG685" i="3"/>
  <c r="P685" i="3"/>
  <c r="T685" i="3"/>
  <c r="X685" i="3"/>
  <c r="AB685" i="3"/>
  <c r="AF685" i="3"/>
  <c r="AJ685" i="3"/>
  <c r="AN685" i="3"/>
  <c r="AR685" i="3"/>
  <c r="AV685" i="3"/>
  <c r="AZ685" i="3"/>
  <c r="BD685" i="3"/>
  <c r="BH685" i="3"/>
  <c r="M685" i="3"/>
  <c r="Q685" i="3"/>
  <c r="U685" i="3"/>
  <c r="Y685" i="3"/>
  <c r="AC685" i="3"/>
  <c r="AG685" i="3"/>
  <c r="AK685" i="3"/>
  <c r="AO685" i="3"/>
  <c r="AS685" i="3"/>
  <c r="AW685" i="3"/>
  <c r="BA685" i="3"/>
  <c r="BE685" i="3"/>
  <c r="BI685" i="3"/>
  <c r="O720" i="3"/>
  <c r="S720" i="3"/>
  <c r="W720" i="3"/>
  <c r="AA720" i="3"/>
  <c r="AE720" i="3"/>
  <c r="AI720" i="3"/>
  <c r="AM720" i="3"/>
  <c r="AQ720" i="3"/>
  <c r="AU720" i="3"/>
  <c r="AY720" i="3"/>
  <c r="BC720" i="3"/>
  <c r="BG720" i="3"/>
  <c r="P720" i="3"/>
  <c r="T720" i="3"/>
  <c r="X720" i="3"/>
  <c r="AB720" i="3"/>
  <c r="AF720" i="3"/>
  <c r="AJ720" i="3"/>
  <c r="AN720" i="3"/>
  <c r="AR720" i="3"/>
  <c r="AV720" i="3"/>
  <c r="AZ720" i="3"/>
  <c r="BD720" i="3"/>
  <c r="BH720" i="3"/>
  <c r="M720" i="3"/>
  <c r="Q720" i="3"/>
  <c r="U720" i="3"/>
  <c r="Y720" i="3"/>
  <c r="AC720" i="3"/>
  <c r="AG720" i="3"/>
  <c r="AK720" i="3"/>
  <c r="AO720" i="3"/>
  <c r="AS720" i="3"/>
  <c r="AW720" i="3"/>
  <c r="BA720" i="3"/>
  <c r="BE720" i="3"/>
  <c r="BI720" i="3"/>
  <c r="N720" i="3"/>
  <c r="R720" i="3"/>
  <c r="V720" i="3"/>
  <c r="Z720" i="3"/>
  <c r="AD720" i="3"/>
  <c r="AH720" i="3"/>
  <c r="AL720" i="3"/>
  <c r="AP720" i="3"/>
  <c r="AT720" i="3"/>
  <c r="AX720" i="3"/>
  <c r="BB720" i="3"/>
  <c r="BF720" i="3"/>
  <c r="BL679" i="3"/>
  <c r="BK687" i="3"/>
  <c r="BN687" i="3"/>
  <c r="BJ689" i="3"/>
  <c r="BL693" i="3"/>
  <c r="BK699" i="3"/>
  <c r="BN699" i="3"/>
  <c r="BJ703" i="3"/>
  <c r="P709" i="3"/>
  <c r="T709" i="3"/>
  <c r="X709" i="3"/>
  <c r="AB709" i="3"/>
  <c r="AF709" i="3"/>
  <c r="AJ709" i="3"/>
  <c r="AN709" i="3"/>
  <c r="AR709" i="3"/>
  <c r="AV709" i="3"/>
  <c r="AZ709" i="3"/>
  <c r="BD709" i="3"/>
  <c r="BH709" i="3"/>
  <c r="M709" i="3"/>
  <c r="Q709" i="3"/>
  <c r="U709" i="3"/>
  <c r="Y709" i="3"/>
  <c r="AC709" i="3"/>
  <c r="AG709" i="3"/>
  <c r="AK709" i="3"/>
  <c r="AO709" i="3"/>
  <c r="AS709" i="3"/>
  <c r="AW709" i="3"/>
  <c r="BA709" i="3"/>
  <c r="BE709" i="3"/>
  <c r="BI709" i="3"/>
  <c r="N709" i="3"/>
  <c r="R709" i="3"/>
  <c r="V709" i="3"/>
  <c r="Z709" i="3"/>
  <c r="AD709" i="3"/>
  <c r="AH709" i="3"/>
  <c r="AL709" i="3"/>
  <c r="AP709" i="3"/>
  <c r="AT709" i="3"/>
  <c r="AX709" i="3"/>
  <c r="BB709" i="3"/>
  <c r="BF709" i="3"/>
  <c r="O709" i="3"/>
  <c r="S709" i="3"/>
  <c r="W709" i="3"/>
  <c r="AA709" i="3"/>
  <c r="AE709" i="3"/>
  <c r="AI709" i="3"/>
  <c r="AM709" i="3"/>
  <c r="AQ709" i="3"/>
  <c r="AU709" i="3"/>
  <c r="AY709" i="3"/>
  <c r="BC709" i="3"/>
  <c r="BG709" i="3"/>
  <c r="M717" i="3"/>
  <c r="Q717" i="3"/>
  <c r="U717" i="3"/>
  <c r="O717" i="3"/>
  <c r="S717" i="3"/>
  <c r="W717" i="3"/>
  <c r="N717" i="3"/>
  <c r="V717" i="3"/>
  <c r="AA717" i="3"/>
  <c r="AE717" i="3"/>
  <c r="AI717" i="3"/>
  <c r="AM717" i="3"/>
  <c r="AQ717" i="3"/>
  <c r="AU717" i="3"/>
  <c r="AY717" i="3"/>
  <c r="BC717" i="3"/>
  <c r="BG717" i="3"/>
  <c r="P717" i="3"/>
  <c r="X717" i="3"/>
  <c r="AB717" i="3"/>
  <c r="AF717" i="3"/>
  <c r="AJ717" i="3"/>
  <c r="AN717" i="3"/>
  <c r="AR717" i="3"/>
  <c r="AV717" i="3"/>
  <c r="AZ717" i="3"/>
  <c r="BD717" i="3"/>
  <c r="BH717" i="3"/>
  <c r="R717" i="3"/>
  <c r="Y717" i="3"/>
  <c r="AC717" i="3"/>
  <c r="AG717" i="3"/>
  <c r="AK717" i="3"/>
  <c r="AO717" i="3"/>
  <c r="AS717" i="3"/>
  <c r="AW717" i="3"/>
  <c r="BA717" i="3"/>
  <c r="BE717" i="3"/>
  <c r="BI717" i="3"/>
  <c r="T717" i="3"/>
  <c r="Z717" i="3"/>
  <c r="AD717" i="3"/>
  <c r="AH717" i="3"/>
  <c r="AL717" i="3"/>
  <c r="AP717" i="3"/>
  <c r="AT717" i="3"/>
  <c r="AX717" i="3"/>
  <c r="BB717" i="3"/>
  <c r="BF717" i="3"/>
  <c r="BL564" i="3"/>
  <c r="BJ571" i="3"/>
  <c r="BL619" i="3"/>
  <c r="AU682" i="3"/>
  <c r="AE682" i="3"/>
  <c r="O682" i="3"/>
  <c r="AT682" i="3"/>
  <c r="AD682" i="3"/>
  <c r="N682" i="3"/>
  <c r="AW682" i="3"/>
  <c r="AG682" i="3"/>
  <c r="Q682" i="3"/>
  <c r="AZ682" i="3"/>
  <c r="AJ682" i="3"/>
  <c r="AX686" i="3"/>
  <c r="AH686" i="3"/>
  <c r="R686" i="3"/>
  <c r="BA686" i="3"/>
  <c r="AK686" i="3"/>
  <c r="U686" i="3"/>
  <c r="BD686" i="3"/>
  <c r="AN686" i="3"/>
  <c r="X686" i="3"/>
  <c r="BC686" i="3"/>
  <c r="AM686" i="3"/>
  <c r="BK691" i="3"/>
  <c r="BN691" i="3"/>
  <c r="BJ695" i="3"/>
  <c r="BL701" i="3"/>
  <c r="BE705" i="3"/>
  <c r="AO705" i="3"/>
  <c r="Y705" i="3"/>
  <c r="BH705" i="3"/>
  <c r="AR705" i="3"/>
  <c r="AB705" i="3"/>
  <c r="BG705" i="3"/>
  <c r="AQ705" i="3"/>
  <c r="AA705" i="3"/>
  <c r="BF705" i="3"/>
  <c r="AP705" i="3"/>
  <c r="M707" i="3"/>
  <c r="Q707" i="3"/>
  <c r="U707" i="3"/>
  <c r="Y707" i="3"/>
  <c r="AC707" i="3"/>
  <c r="AG707" i="3"/>
  <c r="AK707" i="3"/>
  <c r="AO707" i="3"/>
  <c r="AS707" i="3"/>
  <c r="AW707" i="3"/>
  <c r="BA707" i="3"/>
  <c r="BE707" i="3"/>
  <c r="BI707" i="3"/>
  <c r="N707" i="3"/>
  <c r="R707" i="3"/>
  <c r="V707" i="3"/>
  <c r="Z707" i="3"/>
  <c r="AD707" i="3"/>
  <c r="AH707" i="3"/>
  <c r="AL707" i="3"/>
  <c r="AP707" i="3"/>
  <c r="AT707" i="3"/>
  <c r="AX707" i="3"/>
  <c r="BB707" i="3"/>
  <c r="BF707" i="3"/>
  <c r="O707" i="3"/>
  <c r="S707" i="3"/>
  <c r="W707" i="3"/>
  <c r="AA707" i="3"/>
  <c r="AE707" i="3"/>
  <c r="AI707" i="3"/>
  <c r="AM707" i="3"/>
  <c r="AQ707" i="3"/>
  <c r="AU707" i="3"/>
  <c r="AY707" i="3"/>
  <c r="BC707" i="3"/>
  <c r="BG707" i="3"/>
  <c r="P707" i="3"/>
  <c r="T707" i="3"/>
  <c r="X707" i="3"/>
  <c r="AB707" i="3"/>
  <c r="AF707" i="3"/>
  <c r="AJ707" i="3"/>
  <c r="AN707" i="3"/>
  <c r="AR707" i="3"/>
  <c r="AV707" i="3"/>
  <c r="AZ707" i="3"/>
  <c r="BD707" i="3"/>
  <c r="BH707" i="3"/>
  <c r="N715" i="3"/>
  <c r="R715" i="3"/>
  <c r="V715" i="3"/>
  <c r="Z715" i="3"/>
  <c r="AD715" i="3"/>
  <c r="AH715" i="3"/>
  <c r="AL715" i="3"/>
  <c r="AP715" i="3"/>
  <c r="AT715" i="3"/>
  <c r="AX715" i="3"/>
  <c r="BB715" i="3"/>
  <c r="BF715" i="3"/>
  <c r="O715" i="3"/>
  <c r="S715" i="3"/>
  <c r="W715" i="3"/>
  <c r="AA715" i="3"/>
  <c r="AE715" i="3"/>
  <c r="AI715" i="3"/>
  <c r="AM715" i="3"/>
  <c r="AQ715" i="3"/>
  <c r="AU715" i="3"/>
  <c r="AY715" i="3"/>
  <c r="BC715" i="3"/>
  <c r="P715" i="3"/>
  <c r="T715" i="3"/>
  <c r="X715" i="3"/>
  <c r="AB715" i="3"/>
  <c r="AF715" i="3"/>
  <c r="AJ715" i="3"/>
  <c r="AN715" i="3"/>
  <c r="AR715" i="3"/>
  <c r="AV715" i="3"/>
  <c r="AZ715" i="3"/>
  <c r="BD715" i="3"/>
  <c r="BH715" i="3"/>
  <c r="M715" i="3"/>
  <c r="AC715" i="3"/>
  <c r="AS715" i="3"/>
  <c r="BG715" i="3"/>
  <c r="Q715" i="3"/>
  <c r="AG715" i="3"/>
  <c r="AW715" i="3"/>
  <c r="BI715" i="3"/>
  <c r="U715" i="3"/>
  <c r="AK715" i="3"/>
  <c r="BA715" i="3"/>
  <c r="Y715" i="3"/>
  <c r="AO715" i="3"/>
  <c r="BE715" i="3"/>
  <c r="AT552" i="3"/>
  <c r="AD552" i="3"/>
  <c r="N552" i="3"/>
  <c r="AW552" i="3"/>
  <c r="AG552" i="3"/>
  <c r="Q552" i="3"/>
  <c r="AZ552" i="3"/>
  <c r="AJ552" i="3"/>
  <c r="T552" i="3"/>
  <c r="AY552" i="3"/>
  <c r="AI552" i="3"/>
  <c r="O559" i="3"/>
  <c r="S559" i="3"/>
  <c r="W559" i="3"/>
  <c r="AA559" i="3"/>
  <c r="AE559" i="3"/>
  <c r="AI559" i="3"/>
  <c r="AM559" i="3"/>
  <c r="AQ559" i="3"/>
  <c r="AU559" i="3"/>
  <c r="AY559" i="3"/>
  <c r="BC559" i="3"/>
  <c r="BG559" i="3"/>
  <c r="P559" i="3"/>
  <c r="T559" i="3"/>
  <c r="X559" i="3"/>
  <c r="AB559" i="3"/>
  <c r="AF559" i="3"/>
  <c r="AJ559" i="3"/>
  <c r="AN559" i="3"/>
  <c r="AR559" i="3"/>
  <c r="AV559" i="3"/>
  <c r="AZ559" i="3"/>
  <c r="BD559" i="3"/>
  <c r="BH559" i="3"/>
  <c r="M559" i="3"/>
  <c r="Q559" i="3"/>
  <c r="U559" i="3"/>
  <c r="Y559" i="3"/>
  <c r="AC559" i="3"/>
  <c r="AG559" i="3"/>
  <c r="AK559" i="3"/>
  <c r="AO559" i="3"/>
  <c r="AS559" i="3"/>
  <c r="AW559" i="3"/>
  <c r="BA559" i="3"/>
  <c r="BE559" i="3"/>
  <c r="BI559" i="3"/>
  <c r="N559" i="3"/>
  <c r="R559" i="3"/>
  <c r="V559" i="3"/>
  <c r="Z559" i="3"/>
  <c r="AD559" i="3"/>
  <c r="AH559" i="3"/>
  <c r="AL559" i="3"/>
  <c r="AP559" i="3"/>
  <c r="AT559" i="3"/>
  <c r="AX559" i="3"/>
  <c r="BB559" i="3"/>
  <c r="BF559" i="3"/>
  <c r="BC568" i="3"/>
  <c r="W568" i="3"/>
  <c r="AL568" i="3"/>
  <c r="BG568" i="3"/>
  <c r="AA568" i="3"/>
  <c r="AP568" i="3"/>
  <c r="BI568" i="3"/>
  <c r="AS568" i="3"/>
  <c r="AC568" i="3"/>
  <c r="M568" i="3"/>
  <c r="AV568" i="3"/>
  <c r="AF568" i="3"/>
  <c r="AY575" i="3"/>
  <c r="S575" i="3"/>
  <c r="AF575" i="3"/>
  <c r="AU575" i="3"/>
  <c r="BH575" i="3"/>
  <c r="AB575" i="3"/>
  <c r="AX575" i="3"/>
  <c r="AH575" i="3"/>
  <c r="R575" i="3"/>
  <c r="BA575" i="3"/>
  <c r="AK575" i="3"/>
  <c r="M577" i="3"/>
  <c r="Q577" i="3"/>
  <c r="U577" i="3"/>
  <c r="Y577" i="3"/>
  <c r="AC577" i="3"/>
  <c r="AG577" i="3"/>
  <c r="AK577" i="3"/>
  <c r="AO577" i="3"/>
  <c r="AS577" i="3"/>
  <c r="AW577" i="3"/>
  <c r="BA577" i="3"/>
  <c r="BE577" i="3"/>
  <c r="BI577" i="3"/>
  <c r="N577" i="3"/>
  <c r="R577" i="3"/>
  <c r="V577" i="3"/>
  <c r="Z577" i="3"/>
  <c r="AD577" i="3"/>
  <c r="AH577" i="3"/>
  <c r="AL577" i="3"/>
  <c r="AP577" i="3"/>
  <c r="AT577" i="3"/>
  <c r="AX577" i="3"/>
  <c r="BB577" i="3"/>
  <c r="BF577" i="3"/>
  <c r="P577" i="3"/>
  <c r="X577" i="3"/>
  <c r="AF577" i="3"/>
  <c r="AN577" i="3"/>
  <c r="AV577" i="3"/>
  <c r="BD577" i="3"/>
  <c r="S577" i="3"/>
  <c r="AA577" i="3"/>
  <c r="AI577" i="3"/>
  <c r="AQ577" i="3"/>
  <c r="AY577" i="3"/>
  <c r="BG577" i="3"/>
  <c r="T577" i="3"/>
  <c r="AB577" i="3"/>
  <c r="AJ577" i="3"/>
  <c r="AR577" i="3"/>
  <c r="AZ577" i="3"/>
  <c r="BH577" i="3"/>
  <c r="O577" i="3"/>
  <c r="W577" i="3"/>
  <c r="AE577" i="3"/>
  <c r="AM577" i="3"/>
  <c r="AU577" i="3"/>
  <c r="BC577" i="3"/>
  <c r="BE584" i="3"/>
  <c r="AO584" i="3"/>
  <c r="Y584" i="3"/>
  <c r="BH584" i="3"/>
  <c r="AR584" i="3"/>
  <c r="AB584" i="3"/>
  <c r="BG584" i="3"/>
  <c r="AQ584" i="3"/>
  <c r="AA584" i="3"/>
  <c r="BF584" i="3"/>
  <c r="AP584" i="3"/>
  <c r="M586" i="3"/>
  <c r="Q586" i="3"/>
  <c r="U586" i="3"/>
  <c r="Y586" i="3"/>
  <c r="AC586" i="3"/>
  <c r="AG586" i="3"/>
  <c r="AK586" i="3"/>
  <c r="AO586" i="3"/>
  <c r="AS586" i="3"/>
  <c r="AW586" i="3"/>
  <c r="BA586" i="3"/>
  <c r="BE586" i="3"/>
  <c r="BI586" i="3"/>
  <c r="N586" i="3"/>
  <c r="R586" i="3"/>
  <c r="V586" i="3"/>
  <c r="Z586" i="3"/>
  <c r="AD586" i="3"/>
  <c r="AH586" i="3"/>
  <c r="AL586" i="3"/>
  <c r="AP586" i="3"/>
  <c r="AT586" i="3"/>
  <c r="AX586" i="3"/>
  <c r="BB586" i="3"/>
  <c r="BF586" i="3"/>
  <c r="O586" i="3"/>
  <c r="S586" i="3"/>
  <c r="W586" i="3"/>
  <c r="AA586" i="3"/>
  <c r="AE586" i="3"/>
  <c r="AI586" i="3"/>
  <c r="AM586" i="3"/>
  <c r="AQ586" i="3"/>
  <c r="AU586" i="3"/>
  <c r="AY586" i="3"/>
  <c r="BC586" i="3"/>
  <c r="BG586" i="3"/>
  <c r="P586" i="3"/>
  <c r="T586" i="3"/>
  <c r="X586" i="3"/>
  <c r="AB586" i="3"/>
  <c r="AF586" i="3"/>
  <c r="AJ586" i="3"/>
  <c r="AN586" i="3"/>
  <c r="AR586" i="3"/>
  <c r="AV586" i="3"/>
  <c r="AZ586" i="3"/>
  <c r="BD586" i="3"/>
  <c r="BH586" i="3"/>
  <c r="O616" i="3"/>
  <c r="S616" i="3"/>
  <c r="W616" i="3"/>
  <c r="AA616" i="3"/>
  <c r="AE616" i="3"/>
  <c r="AI616" i="3"/>
  <c r="AM616" i="3"/>
  <c r="AQ616" i="3"/>
  <c r="AU616" i="3"/>
  <c r="AY616" i="3"/>
  <c r="BC616" i="3"/>
  <c r="BG616" i="3"/>
  <c r="P616" i="3"/>
  <c r="T616" i="3"/>
  <c r="X616" i="3"/>
  <c r="AB616" i="3"/>
  <c r="AF616" i="3"/>
  <c r="AJ616" i="3"/>
  <c r="AN616" i="3"/>
  <c r="AR616" i="3"/>
  <c r="AV616" i="3"/>
  <c r="AZ616" i="3"/>
  <c r="BD616" i="3"/>
  <c r="BH616" i="3"/>
  <c r="M616" i="3"/>
  <c r="Q616" i="3"/>
  <c r="U616" i="3"/>
  <c r="Y616" i="3"/>
  <c r="AC616" i="3"/>
  <c r="AG616" i="3"/>
  <c r="AK616" i="3"/>
  <c r="AO616" i="3"/>
  <c r="AS616" i="3"/>
  <c r="AW616" i="3"/>
  <c r="BA616" i="3"/>
  <c r="BE616" i="3"/>
  <c r="BI616" i="3"/>
  <c r="N616" i="3"/>
  <c r="R616" i="3"/>
  <c r="V616" i="3"/>
  <c r="Z616" i="3"/>
  <c r="AD616" i="3"/>
  <c r="AH616" i="3"/>
  <c r="AL616" i="3"/>
  <c r="AP616" i="3"/>
  <c r="AT616" i="3"/>
  <c r="AX616" i="3"/>
  <c r="BB616" i="3"/>
  <c r="BF616" i="3"/>
  <c r="P627" i="3"/>
  <c r="T627" i="3"/>
  <c r="X627" i="3"/>
  <c r="AB627" i="3"/>
  <c r="AF627" i="3"/>
  <c r="AJ627" i="3"/>
  <c r="AN627" i="3"/>
  <c r="AR627" i="3"/>
  <c r="AV627" i="3"/>
  <c r="AZ627" i="3"/>
  <c r="BD627" i="3"/>
  <c r="BH627" i="3"/>
  <c r="M627" i="3"/>
  <c r="Q627" i="3"/>
  <c r="U627" i="3"/>
  <c r="Y627" i="3"/>
  <c r="AC627" i="3"/>
  <c r="AG627" i="3"/>
  <c r="AK627" i="3"/>
  <c r="AO627" i="3"/>
  <c r="AS627" i="3"/>
  <c r="AW627" i="3"/>
  <c r="BA627" i="3"/>
  <c r="BE627" i="3"/>
  <c r="BI627" i="3"/>
  <c r="N627" i="3"/>
  <c r="R627" i="3"/>
  <c r="V627" i="3"/>
  <c r="Z627" i="3"/>
  <c r="AD627" i="3"/>
  <c r="AH627" i="3"/>
  <c r="AL627" i="3"/>
  <c r="AP627" i="3"/>
  <c r="AT627" i="3"/>
  <c r="AX627" i="3"/>
  <c r="BB627" i="3"/>
  <c r="BF627" i="3"/>
  <c r="O627" i="3"/>
  <c r="S627" i="3"/>
  <c r="W627" i="3"/>
  <c r="AA627" i="3"/>
  <c r="AE627" i="3"/>
  <c r="AI627" i="3"/>
  <c r="AM627" i="3"/>
  <c r="AQ627" i="3"/>
  <c r="AU627" i="3"/>
  <c r="AY627" i="3"/>
  <c r="BC627" i="3"/>
  <c r="BG627" i="3"/>
  <c r="M631" i="3"/>
  <c r="Q631" i="3"/>
  <c r="U631" i="3"/>
  <c r="Y631" i="3"/>
  <c r="AC631" i="3"/>
  <c r="AG631" i="3"/>
  <c r="AK631" i="3"/>
  <c r="AO631" i="3"/>
  <c r="AS631" i="3"/>
  <c r="AW631" i="3"/>
  <c r="BA631" i="3"/>
  <c r="BE631" i="3"/>
  <c r="BI631" i="3"/>
  <c r="N631" i="3"/>
  <c r="R631" i="3"/>
  <c r="V631" i="3"/>
  <c r="Z631" i="3"/>
  <c r="AD631" i="3"/>
  <c r="AH631" i="3"/>
  <c r="AL631" i="3"/>
  <c r="AP631" i="3"/>
  <c r="AT631" i="3"/>
  <c r="AX631" i="3"/>
  <c r="BB631" i="3"/>
  <c r="BF631" i="3"/>
  <c r="O631" i="3"/>
  <c r="S631" i="3"/>
  <c r="W631" i="3"/>
  <c r="AA631" i="3"/>
  <c r="AE631" i="3"/>
  <c r="AI631" i="3"/>
  <c r="AM631" i="3"/>
  <c r="AQ631" i="3"/>
  <c r="AU631" i="3"/>
  <c r="AY631" i="3"/>
  <c r="BC631" i="3"/>
  <c r="BG631" i="3"/>
  <c r="P631" i="3"/>
  <c r="T631" i="3"/>
  <c r="X631" i="3"/>
  <c r="AB631" i="3"/>
  <c r="AF631" i="3"/>
  <c r="AJ631" i="3"/>
  <c r="AN631" i="3"/>
  <c r="AR631" i="3"/>
  <c r="AV631" i="3"/>
  <c r="AZ631" i="3"/>
  <c r="BD631" i="3"/>
  <c r="BH631" i="3"/>
  <c r="M635" i="3"/>
  <c r="Q635" i="3"/>
  <c r="U635" i="3"/>
  <c r="Y635" i="3"/>
  <c r="AC635" i="3"/>
  <c r="AG635" i="3"/>
  <c r="AK635" i="3"/>
  <c r="AO635" i="3"/>
  <c r="AS635" i="3"/>
  <c r="AW635" i="3"/>
  <c r="BA635" i="3"/>
  <c r="BE635" i="3"/>
  <c r="BI635" i="3"/>
  <c r="O635" i="3"/>
  <c r="S635" i="3"/>
  <c r="W635" i="3"/>
  <c r="AA635" i="3"/>
  <c r="AE635" i="3"/>
  <c r="AI635" i="3"/>
  <c r="AM635" i="3"/>
  <c r="AQ635" i="3"/>
  <c r="AU635" i="3"/>
  <c r="AY635" i="3"/>
  <c r="BC635" i="3"/>
  <c r="BG635" i="3"/>
  <c r="T635" i="3"/>
  <c r="AB635" i="3"/>
  <c r="AJ635" i="3"/>
  <c r="AR635" i="3"/>
  <c r="AZ635" i="3"/>
  <c r="BH635" i="3"/>
  <c r="N635" i="3"/>
  <c r="V635" i="3"/>
  <c r="AD635" i="3"/>
  <c r="AL635" i="3"/>
  <c r="AT635" i="3"/>
  <c r="BB635" i="3"/>
  <c r="P635" i="3"/>
  <c r="X635" i="3"/>
  <c r="AF635" i="3"/>
  <c r="AN635" i="3"/>
  <c r="AV635" i="3"/>
  <c r="BD635" i="3"/>
  <c r="R635" i="3"/>
  <c r="Z635" i="3"/>
  <c r="AH635" i="3"/>
  <c r="AP635" i="3"/>
  <c r="AX635" i="3"/>
  <c r="BF635" i="3"/>
  <c r="P639" i="3"/>
  <c r="T639" i="3"/>
  <c r="X639" i="3"/>
  <c r="AB639" i="3"/>
  <c r="AF639" i="3"/>
  <c r="AJ639" i="3"/>
  <c r="AN639" i="3"/>
  <c r="AR639" i="3"/>
  <c r="AV639" i="3"/>
  <c r="AZ639" i="3"/>
  <c r="BD639" i="3"/>
  <c r="BH639" i="3"/>
  <c r="M639" i="3"/>
  <c r="Q639" i="3"/>
  <c r="U639" i="3"/>
  <c r="Y639" i="3"/>
  <c r="AC639" i="3"/>
  <c r="AG639" i="3"/>
  <c r="AK639" i="3"/>
  <c r="AO639" i="3"/>
  <c r="AS639" i="3"/>
  <c r="AW639" i="3"/>
  <c r="BA639" i="3"/>
  <c r="BE639" i="3"/>
  <c r="BI639" i="3"/>
  <c r="N639" i="3"/>
  <c r="R639" i="3"/>
  <c r="V639" i="3"/>
  <c r="Z639" i="3"/>
  <c r="AD639" i="3"/>
  <c r="AH639" i="3"/>
  <c r="AL639" i="3"/>
  <c r="AP639" i="3"/>
  <c r="AT639" i="3"/>
  <c r="AX639" i="3"/>
  <c r="BB639" i="3"/>
  <c r="BF639" i="3"/>
  <c r="O639" i="3"/>
  <c r="S639" i="3"/>
  <c r="W639" i="3"/>
  <c r="AA639" i="3"/>
  <c r="AE639" i="3"/>
  <c r="AI639" i="3"/>
  <c r="AM639" i="3"/>
  <c r="AQ639" i="3"/>
  <c r="AU639" i="3"/>
  <c r="AY639" i="3"/>
  <c r="BC639" i="3"/>
  <c r="BG639" i="3"/>
  <c r="O643" i="3"/>
  <c r="S643" i="3"/>
  <c r="W643" i="3"/>
  <c r="AA643" i="3"/>
  <c r="AE643" i="3"/>
  <c r="AI643" i="3"/>
  <c r="AM643" i="3"/>
  <c r="AQ643" i="3"/>
  <c r="AU643" i="3"/>
  <c r="AY643" i="3"/>
  <c r="BC643" i="3"/>
  <c r="BG643" i="3"/>
  <c r="P643" i="3"/>
  <c r="T643" i="3"/>
  <c r="X643" i="3"/>
  <c r="AB643" i="3"/>
  <c r="AF643" i="3"/>
  <c r="AJ643" i="3"/>
  <c r="AN643" i="3"/>
  <c r="AR643" i="3"/>
  <c r="AV643" i="3"/>
  <c r="AZ643" i="3"/>
  <c r="BD643" i="3"/>
  <c r="BH643" i="3"/>
  <c r="M643" i="3"/>
  <c r="Q643" i="3"/>
  <c r="U643" i="3"/>
  <c r="Y643" i="3"/>
  <c r="AC643" i="3"/>
  <c r="AG643" i="3"/>
  <c r="AK643" i="3"/>
  <c r="AO643" i="3"/>
  <c r="AS643" i="3"/>
  <c r="AW643" i="3"/>
  <c r="BA643" i="3"/>
  <c r="BE643" i="3"/>
  <c r="BI643" i="3"/>
  <c r="N643" i="3"/>
  <c r="R643" i="3"/>
  <c r="V643" i="3"/>
  <c r="Z643" i="3"/>
  <c r="AD643" i="3"/>
  <c r="AH643" i="3"/>
  <c r="AL643" i="3"/>
  <c r="AP643" i="3"/>
  <c r="AT643" i="3"/>
  <c r="AX643" i="3"/>
  <c r="BB643" i="3"/>
  <c r="BF643" i="3"/>
  <c r="P647" i="3"/>
  <c r="T647" i="3"/>
  <c r="X647" i="3"/>
  <c r="AB647" i="3"/>
  <c r="AF647" i="3"/>
  <c r="AJ647" i="3"/>
  <c r="AN647" i="3"/>
  <c r="AR647" i="3"/>
  <c r="AV647" i="3"/>
  <c r="AZ647" i="3"/>
  <c r="BD647" i="3"/>
  <c r="BH647" i="3"/>
  <c r="M647" i="3"/>
  <c r="Q647" i="3"/>
  <c r="U647" i="3"/>
  <c r="Y647" i="3"/>
  <c r="AC647" i="3"/>
  <c r="AG647" i="3"/>
  <c r="AK647" i="3"/>
  <c r="AO647" i="3"/>
  <c r="AS647" i="3"/>
  <c r="AW647" i="3"/>
  <c r="BA647" i="3"/>
  <c r="BE647" i="3"/>
  <c r="BI647" i="3"/>
  <c r="N647" i="3"/>
  <c r="R647" i="3"/>
  <c r="V647" i="3"/>
  <c r="Z647" i="3"/>
  <c r="AD647" i="3"/>
  <c r="AH647" i="3"/>
  <c r="AL647" i="3"/>
  <c r="AP647" i="3"/>
  <c r="AT647" i="3"/>
  <c r="AX647" i="3"/>
  <c r="BB647" i="3"/>
  <c r="BF647" i="3"/>
  <c r="O647" i="3"/>
  <c r="S647" i="3"/>
  <c r="W647" i="3"/>
  <c r="AA647" i="3"/>
  <c r="AE647" i="3"/>
  <c r="AI647" i="3"/>
  <c r="AM647" i="3"/>
  <c r="AQ647" i="3"/>
  <c r="AU647" i="3"/>
  <c r="AY647" i="3"/>
  <c r="BC647" i="3"/>
  <c r="BG647" i="3"/>
  <c r="N651" i="3"/>
  <c r="R651" i="3"/>
  <c r="V651" i="3"/>
  <c r="Z651" i="3"/>
  <c r="AD651" i="3"/>
  <c r="AH651" i="3"/>
  <c r="AL651" i="3"/>
  <c r="AP651" i="3"/>
  <c r="AT651" i="3"/>
  <c r="AX651" i="3"/>
  <c r="BB651" i="3"/>
  <c r="BF651" i="3"/>
  <c r="O651" i="3"/>
  <c r="S651" i="3"/>
  <c r="W651" i="3"/>
  <c r="AA651" i="3"/>
  <c r="AE651" i="3"/>
  <c r="AI651" i="3"/>
  <c r="AM651" i="3"/>
  <c r="AQ651" i="3"/>
  <c r="AU651" i="3"/>
  <c r="AY651" i="3"/>
  <c r="BC651" i="3"/>
  <c r="BG651" i="3"/>
  <c r="P651" i="3"/>
  <c r="T651" i="3"/>
  <c r="X651" i="3"/>
  <c r="AB651" i="3"/>
  <c r="AF651" i="3"/>
  <c r="AJ651" i="3"/>
  <c r="AN651" i="3"/>
  <c r="AR651" i="3"/>
  <c r="AV651" i="3"/>
  <c r="AZ651" i="3"/>
  <c r="BD651" i="3"/>
  <c r="BH651" i="3"/>
  <c r="M651" i="3"/>
  <c r="Q651" i="3"/>
  <c r="U651" i="3"/>
  <c r="Y651" i="3"/>
  <c r="AC651" i="3"/>
  <c r="AG651" i="3"/>
  <c r="AK651" i="3"/>
  <c r="AO651" i="3"/>
  <c r="AS651" i="3"/>
  <c r="AW651" i="3"/>
  <c r="BA651" i="3"/>
  <c r="BE651" i="3"/>
  <c r="BI651" i="3"/>
  <c r="P655" i="3"/>
  <c r="T655" i="3"/>
  <c r="X655" i="3"/>
  <c r="AB655" i="3"/>
  <c r="AF655" i="3"/>
  <c r="AJ655" i="3"/>
  <c r="AN655" i="3"/>
  <c r="AR655" i="3"/>
  <c r="AV655" i="3"/>
  <c r="AZ655" i="3"/>
  <c r="BD655" i="3"/>
  <c r="BH655" i="3"/>
  <c r="M655" i="3"/>
  <c r="Q655" i="3"/>
  <c r="U655" i="3"/>
  <c r="Y655" i="3"/>
  <c r="AC655" i="3"/>
  <c r="AG655" i="3"/>
  <c r="AK655" i="3"/>
  <c r="AO655" i="3"/>
  <c r="AS655" i="3"/>
  <c r="AW655" i="3"/>
  <c r="BA655" i="3"/>
  <c r="BE655" i="3"/>
  <c r="BI655" i="3"/>
  <c r="N655" i="3"/>
  <c r="R655" i="3"/>
  <c r="V655" i="3"/>
  <c r="Z655" i="3"/>
  <c r="AD655" i="3"/>
  <c r="AH655" i="3"/>
  <c r="AL655" i="3"/>
  <c r="AP655" i="3"/>
  <c r="AT655" i="3"/>
  <c r="AX655" i="3"/>
  <c r="BB655" i="3"/>
  <c r="BF655" i="3"/>
  <c r="O655" i="3"/>
  <c r="S655" i="3"/>
  <c r="W655" i="3"/>
  <c r="AA655" i="3"/>
  <c r="AE655" i="3"/>
  <c r="AI655" i="3"/>
  <c r="AM655" i="3"/>
  <c r="AQ655" i="3"/>
  <c r="AU655" i="3"/>
  <c r="AY655" i="3"/>
  <c r="BC655" i="3"/>
  <c r="BG655" i="3"/>
  <c r="O659" i="3"/>
  <c r="S659" i="3"/>
  <c r="W659" i="3"/>
  <c r="AA659" i="3"/>
  <c r="AE659" i="3"/>
  <c r="AI659" i="3"/>
  <c r="AM659" i="3"/>
  <c r="AQ659" i="3"/>
  <c r="AU659" i="3"/>
  <c r="AY659" i="3"/>
  <c r="BC659" i="3"/>
  <c r="BG659" i="3"/>
  <c r="M659" i="3"/>
  <c r="Q659" i="3"/>
  <c r="U659" i="3"/>
  <c r="Y659" i="3"/>
  <c r="AC659" i="3"/>
  <c r="AG659" i="3"/>
  <c r="AK659" i="3"/>
  <c r="AO659" i="3"/>
  <c r="AS659" i="3"/>
  <c r="AW659" i="3"/>
  <c r="BA659" i="3"/>
  <c r="BE659" i="3"/>
  <c r="BI659" i="3"/>
  <c r="R659" i="3"/>
  <c r="Z659" i="3"/>
  <c r="AH659" i="3"/>
  <c r="AP659" i="3"/>
  <c r="AX659" i="3"/>
  <c r="BF659" i="3"/>
  <c r="T659" i="3"/>
  <c r="AB659" i="3"/>
  <c r="AJ659" i="3"/>
  <c r="AR659" i="3"/>
  <c r="AZ659" i="3"/>
  <c r="BH659" i="3"/>
  <c r="N659" i="3"/>
  <c r="V659" i="3"/>
  <c r="AD659" i="3"/>
  <c r="AL659" i="3"/>
  <c r="AT659" i="3"/>
  <c r="BB659" i="3"/>
  <c r="P659" i="3"/>
  <c r="X659" i="3"/>
  <c r="AF659" i="3"/>
  <c r="AN659" i="3"/>
  <c r="AV659" i="3"/>
  <c r="BD659" i="3"/>
  <c r="M663" i="3"/>
  <c r="Q663" i="3"/>
  <c r="U663" i="3"/>
  <c r="Y663" i="3"/>
  <c r="AC663" i="3"/>
  <c r="AG663" i="3"/>
  <c r="O663" i="3"/>
  <c r="S663" i="3"/>
  <c r="W663" i="3"/>
  <c r="AA663" i="3"/>
  <c r="AE663" i="3"/>
  <c r="AI663" i="3"/>
  <c r="AM663" i="3"/>
  <c r="AQ663" i="3"/>
  <c r="AU663" i="3"/>
  <c r="AY663" i="3"/>
  <c r="BC663" i="3"/>
  <c r="BG663" i="3"/>
  <c r="T663" i="3"/>
  <c r="AB663" i="3"/>
  <c r="AJ663" i="3"/>
  <c r="AO663" i="3"/>
  <c r="AT663" i="3"/>
  <c r="AZ663" i="3"/>
  <c r="BE663" i="3"/>
  <c r="N663" i="3"/>
  <c r="V663" i="3"/>
  <c r="AD663" i="3"/>
  <c r="AK663" i="3"/>
  <c r="AP663" i="3"/>
  <c r="AV663" i="3"/>
  <c r="BA663" i="3"/>
  <c r="BF663" i="3"/>
  <c r="P663" i="3"/>
  <c r="X663" i="3"/>
  <c r="AF663" i="3"/>
  <c r="AL663" i="3"/>
  <c r="AR663" i="3"/>
  <c r="AW663" i="3"/>
  <c r="BB663" i="3"/>
  <c r="BH663" i="3"/>
  <c r="R663" i="3"/>
  <c r="Z663" i="3"/>
  <c r="AH663" i="3"/>
  <c r="AN663" i="3"/>
  <c r="AS663" i="3"/>
  <c r="AX663" i="3"/>
  <c r="BD663" i="3"/>
  <c r="BI663" i="3"/>
  <c r="P667" i="3"/>
  <c r="T667" i="3"/>
  <c r="X667" i="3"/>
  <c r="AB667" i="3"/>
  <c r="AF667" i="3"/>
  <c r="AJ667" i="3"/>
  <c r="AN667" i="3"/>
  <c r="AR667" i="3"/>
  <c r="AV667" i="3"/>
  <c r="AZ667" i="3"/>
  <c r="BD667" i="3"/>
  <c r="BH667" i="3"/>
  <c r="M667" i="3"/>
  <c r="Q667" i="3"/>
  <c r="U667" i="3"/>
  <c r="Y667" i="3"/>
  <c r="AC667" i="3"/>
  <c r="AG667" i="3"/>
  <c r="AK667" i="3"/>
  <c r="AO667" i="3"/>
  <c r="AS667" i="3"/>
  <c r="AW667" i="3"/>
  <c r="BA667" i="3"/>
  <c r="BE667" i="3"/>
  <c r="BI667" i="3"/>
  <c r="N667" i="3"/>
  <c r="R667" i="3"/>
  <c r="V667" i="3"/>
  <c r="Z667" i="3"/>
  <c r="AD667" i="3"/>
  <c r="AH667" i="3"/>
  <c r="AL667" i="3"/>
  <c r="AP667" i="3"/>
  <c r="AT667" i="3"/>
  <c r="AX667" i="3"/>
  <c r="BB667" i="3"/>
  <c r="BF667" i="3"/>
  <c r="O667" i="3"/>
  <c r="S667" i="3"/>
  <c r="W667" i="3"/>
  <c r="AA667" i="3"/>
  <c r="AE667" i="3"/>
  <c r="AI667" i="3"/>
  <c r="AM667" i="3"/>
  <c r="AQ667" i="3"/>
  <c r="AU667" i="3"/>
  <c r="AY667" i="3"/>
  <c r="BC667" i="3"/>
  <c r="BG667" i="3"/>
  <c r="E486" i="3"/>
  <c r="F486" i="3"/>
  <c r="G486" i="3"/>
  <c r="H486" i="3"/>
  <c r="I486" i="3"/>
  <c r="J486" i="3"/>
  <c r="E487" i="3"/>
  <c r="F487" i="3"/>
  <c r="G487" i="3"/>
  <c r="H487" i="3"/>
  <c r="I487" i="3"/>
  <c r="J487" i="3"/>
  <c r="E488" i="3"/>
  <c r="F488" i="3"/>
  <c r="G488" i="3"/>
  <c r="H488" i="3"/>
  <c r="I488" i="3"/>
  <c r="J488" i="3"/>
  <c r="E489" i="3"/>
  <c r="F489" i="3"/>
  <c r="G489" i="3"/>
  <c r="H489" i="3"/>
  <c r="I489" i="3"/>
  <c r="J489" i="3"/>
  <c r="E490" i="3"/>
  <c r="F490" i="3"/>
  <c r="G490" i="3"/>
  <c r="H490" i="3"/>
  <c r="I490" i="3"/>
  <c r="J490" i="3"/>
  <c r="E491" i="3"/>
  <c r="F491" i="3"/>
  <c r="G491" i="3"/>
  <c r="H491" i="3"/>
  <c r="I491" i="3"/>
  <c r="J491" i="3"/>
  <c r="E492" i="3"/>
  <c r="F492" i="3"/>
  <c r="G492" i="3"/>
  <c r="H492" i="3"/>
  <c r="I492" i="3"/>
  <c r="J492" i="3"/>
  <c r="E493" i="3"/>
  <c r="F493" i="3"/>
  <c r="G493" i="3"/>
  <c r="H493" i="3"/>
  <c r="I493" i="3"/>
  <c r="J493" i="3"/>
  <c r="E494" i="3"/>
  <c r="F494" i="3"/>
  <c r="G494" i="3"/>
  <c r="H494" i="3"/>
  <c r="I494" i="3"/>
  <c r="J494" i="3"/>
  <c r="E495" i="3"/>
  <c r="F495" i="3"/>
  <c r="G495" i="3"/>
  <c r="H495" i="3"/>
  <c r="I495" i="3"/>
  <c r="J495" i="3"/>
  <c r="E496" i="3"/>
  <c r="F496" i="3"/>
  <c r="G496" i="3"/>
  <c r="H496" i="3"/>
  <c r="I496" i="3"/>
  <c r="J496" i="3"/>
  <c r="E497" i="3"/>
  <c r="F497" i="3"/>
  <c r="G497" i="3"/>
  <c r="H497" i="3"/>
  <c r="I497" i="3"/>
  <c r="J497" i="3"/>
  <c r="E498" i="3"/>
  <c r="F498" i="3"/>
  <c r="G498" i="3"/>
  <c r="H498" i="3"/>
  <c r="I498" i="3"/>
  <c r="J498" i="3"/>
  <c r="E499" i="3"/>
  <c r="F499" i="3"/>
  <c r="G499" i="3"/>
  <c r="H499" i="3"/>
  <c r="I499" i="3"/>
  <c r="J499" i="3"/>
  <c r="E500" i="3"/>
  <c r="F500" i="3"/>
  <c r="G500" i="3"/>
  <c r="H500" i="3"/>
  <c r="I500" i="3"/>
  <c r="J500" i="3"/>
  <c r="E501" i="3"/>
  <c r="F501" i="3"/>
  <c r="G501" i="3"/>
  <c r="H501" i="3"/>
  <c r="I501" i="3"/>
  <c r="J501" i="3"/>
  <c r="E502" i="3"/>
  <c r="F502" i="3"/>
  <c r="G502" i="3"/>
  <c r="H502" i="3"/>
  <c r="I502" i="3"/>
  <c r="J502" i="3"/>
  <c r="E503" i="3"/>
  <c r="F503" i="3"/>
  <c r="G503" i="3"/>
  <c r="H503" i="3"/>
  <c r="I503" i="3"/>
  <c r="J503" i="3"/>
  <c r="E504" i="3"/>
  <c r="F504" i="3"/>
  <c r="G504" i="3"/>
  <c r="H504" i="3"/>
  <c r="I504" i="3"/>
  <c r="J504" i="3"/>
  <c r="E505" i="3"/>
  <c r="F505" i="3"/>
  <c r="G505" i="3"/>
  <c r="H505" i="3"/>
  <c r="I505" i="3"/>
  <c r="J505" i="3"/>
  <c r="E506" i="3"/>
  <c r="F506" i="3"/>
  <c r="G506" i="3"/>
  <c r="H506" i="3"/>
  <c r="I506" i="3"/>
  <c r="J506" i="3"/>
  <c r="E507" i="3"/>
  <c r="F507" i="3"/>
  <c r="G507" i="3"/>
  <c r="H507" i="3"/>
  <c r="I507" i="3"/>
  <c r="J507" i="3"/>
  <c r="E508" i="3"/>
  <c r="F508" i="3"/>
  <c r="G508" i="3"/>
  <c r="H508" i="3"/>
  <c r="I508" i="3"/>
  <c r="J508" i="3"/>
  <c r="E509" i="3"/>
  <c r="F509" i="3"/>
  <c r="G509" i="3"/>
  <c r="H509" i="3"/>
  <c r="I509" i="3"/>
  <c r="J509" i="3"/>
  <c r="E510" i="3"/>
  <c r="F510" i="3"/>
  <c r="G510" i="3"/>
  <c r="H510" i="3"/>
  <c r="I510" i="3"/>
  <c r="J510" i="3"/>
  <c r="E511" i="3"/>
  <c r="F511" i="3"/>
  <c r="G511" i="3"/>
  <c r="H511" i="3"/>
  <c r="I511" i="3"/>
  <c r="J511" i="3"/>
  <c r="E512" i="3"/>
  <c r="F512" i="3"/>
  <c r="G512" i="3"/>
  <c r="H512" i="3"/>
  <c r="I512" i="3"/>
  <c r="J512" i="3"/>
  <c r="E513" i="3"/>
  <c r="F513" i="3"/>
  <c r="G513" i="3"/>
  <c r="H513" i="3"/>
  <c r="I513" i="3"/>
  <c r="J513" i="3"/>
  <c r="E514" i="3"/>
  <c r="F514" i="3"/>
  <c r="G514" i="3"/>
  <c r="H514" i="3"/>
  <c r="I514" i="3"/>
  <c r="J514" i="3"/>
  <c r="E515" i="3"/>
  <c r="F515" i="3"/>
  <c r="G515" i="3"/>
  <c r="H515" i="3"/>
  <c r="I515" i="3"/>
  <c r="J515" i="3"/>
  <c r="E516" i="3"/>
  <c r="F516" i="3"/>
  <c r="G516" i="3"/>
  <c r="H516" i="3"/>
  <c r="I516" i="3"/>
  <c r="J516" i="3"/>
  <c r="E517" i="3"/>
  <c r="F517" i="3"/>
  <c r="G517" i="3"/>
  <c r="H517" i="3"/>
  <c r="I517" i="3"/>
  <c r="J517" i="3"/>
  <c r="E518" i="3"/>
  <c r="F518" i="3"/>
  <c r="G518" i="3"/>
  <c r="H518" i="3"/>
  <c r="I518" i="3"/>
  <c r="J518" i="3"/>
  <c r="E519" i="3"/>
  <c r="F519" i="3"/>
  <c r="G519" i="3"/>
  <c r="H519" i="3"/>
  <c r="I519" i="3"/>
  <c r="J519" i="3"/>
  <c r="E520" i="3"/>
  <c r="F520" i="3"/>
  <c r="G520" i="3"/>
  <c r="H520" i="3"/>
  <c r="I520" i="3"/>
  <c r="J520" i="3"/>
  <c r="E521" i="3"/>
  <c r="F521" i="3"/>
  <c r="G521" i="3"/>
  <c r="H521" i="3"/>
  <c r="I521" i="3"/>
  <c r="J521" i="3"/>
  <c r="E522" i="3"/>
  <c r="F522" i="3"/>
  <c r="G522" i="3"/>
  <c r="H522" i="3"/>
  <c r="I522" i="3"/>
  <c r="J522" i="3"/>
  <c r="E523" i="3"/>
  <c r="F523" i="3"/>
  <c r="G523" i="3"/>
  <c r="H523" i="3"/>
  <c r="I523" i="3"/>
  <c r="J523" i="3"/>
  <c r="E524" i="3"/>
  <c r="F524" i="3"/>
  <c r="G524" i="3"/>
  <c r="H524" i="3"/>
  <c r="I524" i="3"/>
  <c r="J524" i="3"/>
  <c r="E525" i="3"/>
  <c r="F525" i="3"/>
  <c r="G525" i="3"/>
  <c r="H525" i="3"/>
  <c r="I525" i="3"/>
  <c r="J525" i="3"/>
  <c r="E526" i="3"/>
  <c r="F526" i="3"/>
  <c r="G526" i="3"/>
  <c r="H526" i="3"/>
  <c r="I526" i="3"/>
  <c r="J526" i="3"/>
  <c r="E527" i="3"/>
  <c r="F527" i="3"/>
  <c r="G527" i="3"/>
  <c r="H527" i="3"/>
  <c r="I527" i="3"/>
  <c r="J527" i="3"/>
  <c r="E528" i="3"/>
  <c r="F528" i="3"/>
  <c r="G528" i="3"/>
  <c r="H528" i="3"/>
  <c r="I528" i="3"/>
  <c r="J528" i="3"/>
  <c r="E529" i="3"/>
  <c r="F529" i="3"/>
  <c r="G529" i="3"/>
  <c r="H529" i="3"/>
  <c r="I529" i="3"/>
  <c r="J529" i="3"/>
  <c r="E530" i="3"/>
  <c r="F530" i="3"/>
  <c r="G530" i="3"/>
  <c r="H530" i="3"/>
  <c r="I530" i="3"/>
  <c r="J530" i="3"/>
  <c r="E531" i="3"/>
  <c r="F531" i="3"/>
  <c r="G531" i="3"/>
  <c r="H531" i="3"/>
  <c r="I531" i="3"/>
  <c r="J531" i="3"/>
  <c r="E532" i="3"/>
  <c r="F532" i="3"/>
  <c r="G532" i="3"/>
  <c r="H532" i="3"/>
  <c r="I532" i="3"/>
  <c r="J532" i="3"/>
  <c r="E533" i="3"/>
  <c r="F533" i="3"/>
  <c r="G533" i="3"/>
  <c r="H533" i="3"/>
  <c r="I533" i="3"/>
  <c r="J533" i="3"/>
  <c r="E534" i="3"/>
  <c r="F534" i="3"/>
  <c r="G534" i="3"/>
  <c r="H534" i="3"/>
  <c r="I534" i="3"/>
  <c r="J534" i="3"/>
  <c r="E535" i="3"/>
  <c r="F535" i="3"/>
  <c r="G535" i="3"/>
  <c r="H535" i="3"/>
  <c r="I535" i="3"/>
  <c r="J535" i="3"/>
  <c r="E536" i="3"/>
  <c r="F536" i="3"/>
  <c r="G536" i="3"/>
  <c r="H536" i="3"/>
  <c r="I536" i="3"/>
  <c r="J536" i="3"/>
  <c r="E537" i="3"/>
  <c r="F537" i="3"/>
  <c r="G537" i="3"/>
  <c r="H537" i="3"/>
  <c r="I537" i="3"/>
  <c r="J537" i="3"/>
  <c r="BL584" i="3" l="1"/>
  <c r="L533" i="3"/>
  <c r="BL615" i="3"/>
  <c r="BK702" i="3"/>
  <c r="BM552" i="3"/>
  <c r="BJ538" i="3"/>
  <c r="BJ705" i="3"/>
  <c r="BL585" i="3"/>
  <c r="BJ615" i="3"/>
  <c r="BJ585" i="3"/>
  <c r="BJ569" i="3"/>
  <c r="BN538" i="3"/>
  <c r="BK538" i="3"/>
  <c r="BM538" i="3"/>
  <c r="BM596" i="3"/>
  <c r="L509" i="3"/>
  <c r="L507" i="3"/>
  <c r="BK565" i="3"/>
  <c r="BK583" i="3"/>
  <c r="BM619" i="3"/>
  <c r="BL596" i="3"/>
  <c r="BJ682" i="3"/>
  <c r="BN610" i="3"/>
  <c r="BL608" i="3"/>
  <c r="BN619" i="3"/>
  <c r="BK619" i="3"/>
  <c r="BN667" i="3"/>
  <c r="BK667" i="3"/>
  <c r="BJ663" i="3"/>
  <c r="BN651" i="3"/>
  <c r="BK651" i="3"/>
  <c r="BL651" i="3"/>
  <c r="BJ651" i="3"/>
  <c r="BL647" i="3"/>
  <c r="BJ647" i="3"/>
  <c r="BN635" i="3"/>
  <c r="BK635" i="3"/>
  <c r="BN631" i="3"/>
  <c r="BL631" i="3"/>
  <c r="BJ631" i="3"/>
  <c r="BM627" i="3"/>
  <c r="BN586" i="3"/>
  <c r="BK586" i="3"/>
  <c r="BN577" i="3"/>
  <c r="BK577" i="3"/>
  <c r="BK559" i="3"/>
  <c r="BL559" i="3"/>
  <c r="BJ715" i="3"/>
  <c r="BJ707" i="3"/>
  <c r="BN682" i="3"/>
  <c r="BL682" i="3"/>
  <c r="BJ717" i="3"/>
  <c r="BM709" i="3"/>
  <c r="BK720" i="3"/>
  <c r="BN720" i="3"/>
  <c r="BL720" i="3"/>
  <c r="BL685" i="3"/>
  <c r="BJ680" i="3"/>
  <c r="BM680" i="3"/>
  <c r="BN672" i="3"/>
  <c r="BK672" i="3"/>
  <c r="BJ668" i="3"/>
  <c r="BM668" i="3"/>
  <c r="BM664" i="3"/>
  <c r="BL660" i="3"/>
  <c r="BN656" i="3"/>
  <c r="BK656" i="3"/>
  <c r="BL656" i="3"/>
  <c r="BL652" i="3"/>
  <c r="BJ652" i="3"/>
  <c r="BN640" i="3"/>
  <c r="BK640" i="3"/>
  <c r="BL640" i="3"/>
  <c r="BJ640" i="3"/>
  <c r="BL636" i="3"/>
  <c r="BL569" i="3"/>
  <c r="BM611" i="3"/>
  <c r="BL611" i="3"/>
  <c r="BN581" i="3"/>
  <c r="BJ581" i="3"/>
  <c r="BM558" i="3"/>
  <c r="BK614" i="3"/>
  <c r="BN614" i="3"/>
  <c r="BL614" i="3"/>
  <c r="BK694" i="3"/>
  <c r="BN694" i="3"/>
  <c r="BL694" i="3"/>
  <c r="BK727" i="3"/>
  <c r="BN727" i="3"/>
  <c r="BJ727" i="3"/>
  <c r="BM593" i="3"/>
  <c r="BJ568" i="3"/>
  <c r="BM723" i="3"/>
  <c r="BK541" i="3"/>
  <c r="BM726" i="3"/>
  <c r="BK698" i="3"/>
  <c r="BN698" i="3"/>
  <c r="BL698" i="3"/>
  <c r="BN604" i="3"/>
  <c r="BK604" i="3"/>
  <c r="BJ556" i="3"/>
  <c r="BK665" i="3"/>
  <c r="BN665" i="3"/>
  <c r="BL665" i="3"/>
  <c r="BL657" i="3"/>
  <c r="BJ657" i="3"/>
  <c r="BN649" i="3"/>
  <c r="BK649" i="3"/>
  <c r="BL649" i="3"/>
  <c r="BJ645" i="3"/>
  <c r="BM645" i="3"/>
  <c r="BJ637" i="3"/>
  <c r="BK633" i="3"/>
  <c r="BN633" i="3"/>
  <c r="BL629" i="3"/>
  <c r="BJ629" i="3"/>
  <c r="BM625" i="3"/>
  <c r="BK607" i="3"/>
  <c r="BN607" i="3"/>
  <c r="BK591" i="3"/>
  <c r="BN591" i="3"/>
  <c r="BJ591" i="3"/>
  <c r="BM584" i="3"/>
  <c r="BK584" i="3"/>
  <c r="BL554" i="3"/>
  <c r="BM554" i="3"/>
  <c r="BK711" i="3"/>
  <c r="BN711" i="3"/>
  <c r="BK686" i="3"/>
  <c r="BJ566" i="3"/>
  <c r="BM539" i="3"/>
  <c r="BN539" i="3"/>
  <c r="BK539" i="3"/>
  <c r="BL713" i="3"/>
  <c r="BJ681" i="3"/>
  <c r="BJ678" i="3"/>
  <c r="BK670" i="3"/>
  <c r="BN670" i="3"/>
  <c r="BM666" i="3"/>
  <c r="BL658" i="3"/>
  <c r="BK654" i="3"/>
  <c r="BN654" i="3"/>
  <c r="BL654" i="3"/>
  <c r="BJ654" i="3"/>
  <c r="BL650" i="3"/>
  <c r="BN650" i="3"/>
  <c r="BJ650" i="3"/>
  <c r="BM638" i="3"/>
  <c r="BL638" i="3"/>
  <c r="BM634" i="3"/>
  <c r="BM585" i="3"/>
  <c r="BL583" i="3"/>
  <c r="BL551" i="3"/>
  <c r="BM574" i="3"/>
  <c r="BK574" i="3"/>
  <c r="BN574" i="3"/>
  <c r="BM565" i="3"/>
  <c r="BN609" i="3"/>
  <c r="BK609" i="3"/>
  <c r="BJ609" i="3"/>
  <c r="BJ622" i="3"/>
  <c r="BM622" i="3"/>
  <c r="BN684" i="3"/>
  <c r="BL684" i="3"/>
  <c r="BJ684" i="3"/>
  <c r="BL604" i="3"/>
  <c r="BJ542" i="3"/>
  <c r="BK725" i="3"/>
  <c r="BN725" i="3"/>
  <c r="BL623" i="3"/>
  <c r="BJ623" i="3"/>
  <c r="BN561" i="3"/>
  <c r="BK561" i="3"/>
  <c r="BL561" i="3"/>
  <c r="BJ686" i="3"/>
  <c r="BK582" i="3"/>
  <c r="BN582" i="3"/>
  <c r="BL582" i="3"/>
  <c r="BJ582" i="3"/>
  <c r="BK721" i="3"/>
  <c r="BN721" i="3"/>
  <c r="BN716" i="3"/>
  <c r="BL716" i="3"/>
  <c r="BN712" i="3"/>
  <c r="BL712" i="3"/>
  <c r="BJ712" i="3"/>
  <c r="BK700" i="3"/>
  <c r="BN700" i="3"/>
  <c r="BL700" i="3"/>
  <c r="BN696" i="3"/>
  <c r="BL696" i="3"/>
  <c r="BJ696" i="3"/>
  <c r="BK688" i="3"/>
  <c r="BN688" i="3"/>
  <c r="BL688" i="3"/>
  <c r="BK572" i="3"/>
  <c r="BN572" i="3"/>
  <c r="BJ563" i="3"/>
  <c r="BM563" i="3"/>
  <c r="BM549" i="3"/>
  <c r="BN605" i="3"/>
  <c r="BK605" i="3"/>
  <c r="BL605" i="3"/>
  <c r="BM618" i="3"/>
  <c r="BN598" i="3"/>
  <c r="BK598" i="3"/>
  <c r="BL598" i="3"/>
  <c r="BJ598" i="3"/>
  <c r="BJ706" i="3"/>
  <c r="BM706" i="3"/>
  <c r="BM608" i="3"/>
  <c r="BN588" i="3"/>
  <c r="BK588" i="3"/>
  <c r="BJ588" i="3"/>
  <c r="BJ579" i="3"/>
  <c r="BM613" i="3"/>
  <c r="BK663" i="3"/>
  <c r="BN663" i="3"/>
  <c r="BJ659" i="3"/>
  <c r="BM659" i="3"/>
  <c r="BM655" i="3"/>
  <c r="BN647" i="3"/>
  <c r="BK647" i="3"/>
  <c r="BJ643" i="3"/>
  <c r="BM643" i="3"/>
  <c r="BM639" i="3"/>
  <c r="BJ635" i="3"/>
  <c r="BK631" i="3"/>
  <c r="BJ627" i="3"/>
  <c r="BL577" i="3"/>
  <c r="BM577" i="3"/>
  <c r="BJ552" i="3"/>
  <c r="BK715" i="3"/>
  <c r="BN715" i="3"/>
  <c r="BK707" i="3"/>
  <c r="BN707" i="3"/>
  <c r="BL709" i="3"/>
  <c r="BK685" i="3"/>
  <c r="BN685" i="3"/>
  <c r="BJ685" i="3"/>
  <c r="BK680" i="3"/>
  <c r="BN680" i="3"/>
  <c r="BL680" i="3"/>
  <c r="BM676" i="3"/>
  <c r="BN668" i="3"/>
  <c r="BK668" i="3"/>
  <c r="BL668" i="3"/>
  <c r="BL664" i="3"/>
  <c r="BJ664" i="3"/>
  <c r="BM660" i="3"/>
  <c r="BK652" i="3"/>
  <c r="BN652" i="3"/>
  <c r="BM648" i="3"/>
  <c r="BM636" i="3"/>
  <c r="BJ636" i="3"/>
  <c r="BJ632" i="3"/>
  <c r="BM632" i="3"/>
  <c r="BN615" i="3"/>
  <c r="BN585" i="3"/>
  <c r="BK585" i="3"/>
  <c r="BJ590" i="3"/>
  <c r="BK558" i="3"/>
  <c r="BN558" i="3"/>
  <c r="BL558" i="3"/>
  <c r="BJ558" i="3"/>
  <c r="BM617" i="3"/>
  <c r="BK610" i="3"/>
  <c r="BJ593" i="3"/>
  <c r="BL593" i="3"/>
  <c r="BL723" i="3"/>
  <c r="BM541" i="3"/>
  <c r="BL541" i="3"/>
  <c r="BN726" i="3"/>
  <c r="BL726" i="3"/>
  <c r="BJ726" i="3"/>
  <c r="BN556" i="3"/>
  <c r="BK556" i="3"/>
  <c r="BJ597" i="3"/>
  <c r="BM597" i="3"/>
  <c r="BM669" i="3"/>
  <c r="BM661" i="3"/>
  <c r="BL661" i="3"/>
  <c r="BJ661" i="3"/>
  <c r="BN645" i="3"/>
  <c r="BK645" i="3"/>
  <c r="BL645" i="3"/>
  <c r="BJ641" i="3"/>
  <c r="BM641" i="3"/>
  <c r="BM637" i="3"/>
  <c r="BK629" i="3"/>
  <c r="BN629" i="3"/>
  <c r="BL625" i="3"/>
  <c r="BJ625" i="3"/>
  <c r="BM591" i="3"/>
  <c r="BK575" i="3"/>
  <c r="BK554" i="3"/>
  <c r="BN554" i="3"/>
  <c r="BM719" i="3"/>
  <c r="BM711" i="3"/>
  <c r="BL705" i="3"/>
  <c r="BN686" i="3"/>
  <c r="BL686" i="3"/>
  <c r="BN566" i="3"/>
  <c r="BK566" i="3"/>
  <c r="BM557" i="3"/>
  <c r="BL557" i="3"/>
  <c r="BK713" i="3"/>
  <c r="BN713" i="3"/>
  <c r="BJ713" i="3"/>
  <c r="BK681" i="3"/>
  <c r="BN681" i="3"/>
  <c r="BM678" i="3"/>
  <c r="BK666" i="3"/>
  <c r="BN666" i="3"/>
  <c r="BL666" i="3"/>
  <c r="BJ666" i="3"/>
  <c r="BJ662" i="3"/>
  <c r="BM662" i="3"/>
  <c r="BM646" i="3"/>
  <c r="BM642" i="3"/>
  <c r="BK634" i="3"/>
  <c r="BL634" i="3"/>
  <c r="BN634" i="3"/>
  <c r="BJ634" i="3"/>
  <c r="BJ630" i="3"/>
  <c r="BM630" i="3"/>
  <c r="BL599" i="3"/>
  <c r="BN583" i="3"/>
  <c r="BJ583" i="3"/>
  <c r="BN569" i="3"/>
  <c r="BK569" i="3"/>
  <c r="BN551" i="3"/>
  <c r="BJ551" i="3"/>
  <c r="BJ620" i="3"/>
  <c r="BM620" i="3"/>
  <c r="BL574" i="3"/>
  <c r="BJ574" i="3"/>
  <c r="BL565" i="3"/>
  <c r="BN565" i="3"/>
  <c r="BJ565" i="3"/>
  <c r="BL609" i="3"/>
  <c r="BK622" i="3"/>
  <c r="BN622" i="3"/>
  <c r="BL622" i="3"/>
  <c r="BM606" i="3"/>
  <c r="BM718" i="3"/>
  <c r="BK684" i="3"/>
  <c r="BN567" i="3"/>
  <c r="BJ567" i="3"/>
  <c r="BM725" i="3"/>
  <c r="BN623" i="3"/>
  <c r="BK623" i="3"/>
  <c r="BM600" i="3"/>
  <c r="BL552" i="3"/>
  <c r="BM543" i="3"/>
  <c r="BL543" i="3"/>
  <c r="BM686" i="3"/>
  <c r="BK682" i="3"/>
  <c r="BN573" i="3"/>
  <c r="BJ573" i="3"/>
  <c r="BM573" i="3"/>
  <c r="BN555" i="3"/>
  <c r="BK555" i="3"/>
  <c r="BM721" i="3"/>
  <c r="BK712" i="3"/>
  <c r="BJ708" i="3"/>
  <c r="BM708" i="3"/>
  <c r="BM704" i="3"/>
  <c r="BK696" i="3"/>
  <c r="BJ692" i="3"/>
  <c r="BM692" i="3"/>
  <c r="BK615" i="3"/>
  <c r="BJ608" i="3"/>
  <c r="BM551" i="3"/>
  <c r="BL572" i="3"/>
  <c r="BN563" i="3"/>
  <c r="BK563" i="3"/>
  <c r="BL563" i="3"/>
  <c r="BL549" i="3"/>
  <c r="BN549" i="3"/>
  <c r="BJ549" i="3"/>
  <c r="BM621" i="3"/>
  <c r="BK618" i="3"/>
  <c r="BL618" i="3"/>
  <c r="BN618" i="3"/>
  <c r="BJ618" i="3"/>
  <c r="BM602" i="3"/>
  <c r="BM601" i="3"/>
  <c r="BK706" i="3"/>
  <c r="BN706" i="3"/>
  <c r="BL706" i="3"/>
  <c r="BJ690" i="3"/>
  <c r="BM690" i="3"/>
  <c r="BL588" i="3"/>
  <c r="BK579" i="3"/>
  <c r="BN579" i="3"/>
  <c r="BM667" i="3"/>
  <c r="BM663" i="3"/>
  <c r="BN659" i="3"/>
  <c r="BK659" i="3"/>
  <c r="BL659" i="3"/>
  <c r="BL655" i="3"/>
  <c r="BJ655" i="3"/>
  <c r="BN643" i="3"/>
  <c r="BK643" i="3"/>
  <c r="BL639" i="3"/>
  <c r="BJ639" i="3"/>
  <c r="BL635" i="3"/>
  <c r="BM635" i="3"/>
  <c r="BN627" i="3"/>
  <c r="BK627" i="3"/>
  <c r="BJ616" i="3"/>
  <c r="BM616" i="3"/>
  <c r="BM586" i="3"/>
  <c r="BM575" i="3"/>
  <c r="BK568" i="3"/>
  <c r="BN568" i="3"/>
  <c r="BM715" i="3"/>
  <c r="BM707" i="3"/>
  <c r="BL717" i="3"/>
  <c r="BK717" i="3"/>
  <c r="BN717" i="3"/>
  <c r="BJ709" i="3"/>
  <c r="BJ676" i="3"/>
  <c r="BM672" i="3"/>
  <c r="BN664" i="3"/>
  <c r="BK664" i="3"/>
  <c r="BN648" i="3"/>
  <c r="BK648" i="3"/>
  <c r="BL648" i="3"/>
  <c r="BJ648" i="3"/>
  <c r="BM644" i="3"/>
  <c r="BN632" i="3"/>
  <c r="BK632" i="3"/>
  <c r="BL632" i="3"/>
  <c r="BN608" i="3"/>
  <c r="BK608" i="3"/>
  <c r="BM569" i="3"/>
  <c r="BK590" i="3"/>
  <c r="BN590" i="3"/>
  <c r="BM590" i="3"/>
  <c r="BM581" i="3"/>
  <c r="BL617" i="3"/>
  <c r="BJ617" i="3"/>
  <c r="BJ710" i="3"/>
  <c r="BM710" i="3"/>
  <c r="BM727" i="3"/>
  <c r="BJ723" i="3"/>
  <c r="BJ550" i="3"/>
  <c r="BM550" i="3"/>
  <c r="BK726" i="3"/>
  <c r="BJ714" i="3"/>
  <c r="BM714" i="3"/>
  <c r="BM556" i="3"/>
  <c r="BN597" i="3"/>
  <c r="BK597" i="3"/>
  <c r="BL597" i="3"/>
  <c r="BL669" i="3"/>
  <c r="BJ669" i="3"/>
  <c r="BK657" i="3"/>
  <c r="BN657" i="3"/>
  <c r="BJ653" i="3"/>
  <c r="BM653" i="3"/>
  <c r="BN641" i="3"/>
  <c r="BK641" i="3"/>
  <c r="BL641" i="3"/>
  <c r="BL637" i="3"/>
  <c r="BM633" i="3"/>
  <c r="BK625" i="3"/>
  <c r="BN625" i="3"/>
  <c r="BM607" i="3"/>
  <c r="BL591" i="3"/>
  <c r="BJ584" i="3"/>
  <c r="BN584" i="3"/>
  <c r="BL575" i="3"/>
  <c r="BJ554" i="3"/>
  <c r="BM545" i="3"/>
  <c r="BJ545" i="3"/>
  <c r="BN545" i="3"/>
  <c r="BK545" i="3"/>
  <c r="BL719" i="3"/>
  <c r="BL711" i="3"/>
  <c r="BM566" i="3"/>
  <c r="BL566" i="3"/>
  <c r="BK557" i="3"/>
  <c r="BJ724" i="3"/>
  <c r="BM724" i="3"/>
  <c r="BM681" i="3"/>
  <c r="BK678" i="3"/>
  <c r="BN678" i="3"/>
  <c r="BL678" i="3"/>
  <c r="BM674" i="3"/>
  <c r="BM670" i="3"/>
  <c r="BK662" i="3"/>
  <c r="BN662" i="3"/>
  <c r="BL662" i="3"/>
  <c r="BJ658" i="3"/>
  <c r="BK650" i="3"/>
  <c r="BN646" i="3"/>
  <c r="BK646" i="3"/>
  <c r="BL646" i="3"/>
  <c r="BJ646" i="3"/>
  <c r="BL642" i="3"/>
  <c r="BN642" i="3"/>
  <c r="BJ642" i="3"/>
  <c r="BK638" i="3"/>
  <c r="BN638" i="3"/>
  <c r="BN630" i="3"/>
  <c r="BK630" i="3"/>
  <c r="BL630" i="3"/>
  <c r="BJ599" i="3"/>
  <c r="BM567" i="3"/>
  <c r="BN620" i="3"/>
  <c r="BK620" i="3"/>
  <c r="BL620" i="3"/>
  <c r="BM604" i="3"/>
  <c r="BM609" i="3"/>
  <c r="BN606" i="3"/>
  <c r="BK606" i="3"/>
  <c r="BL606" i="3"/>
  <c r="BJ606" i="3"/>
  <c r="BN718" i="3"/>
  <c r="BL718" i="3"/>
  <c r="BJ718" i="3"/>
  <c r="BJ702" i="3"/>
  <c r="BM702" i="3"/>
  <c r="BN542" i="3"/>
  <c r="BK542" i="3"/>
  <c r="BM542" i="3"/>
  <c r="BL725" i="3"/>
  <c r="BK600" i="3"/>
  <c r="BL600" i="3"/>
  <c r="BN600" i="3"/>
  <c r="BJ600" i="3"/>
  <c r="BN575" i="3"/>
  <c r="BJ575" i="3"/>
  <c r="BJ570" i="3"/>
  <c r="BM570" i="3"/>
  <c r="BL568" i="3"/>
  <c r="BN543" i="3"/>
  <c r="BJ543" i="3"/>
  <c r="BK543" i="3"/>
  <c r="BK573" i="3"/>
  <c r="BL573" i="3"/>
  <c r="BJ555" i="3"/>
  <c r="BM555" i="3"/>
  <c r="BL721" i="3"/>
  <c r="BJ722" i="3"/>
  <c r="BM722" i="3"/>
  <c r="BK708" i="3"/>
  <c r="BN708" i="3"/>
  <c r="BL708" i="3"/>
  <c r="BN704" i="3"/>
  <c r="BL704" i="3"/>
  <c r="BJ704" i="3"/>
  <c r="BK692" i="3"/>
  <c r="BN692" i="3"/>
  <c r="BL692" i="3"/>
  <c r="BK567" i="3"/>
  <c r="BM572" i="3"/>
  <c r="BK549" i="3"/>
  <c r="BL621" i="3"/>
  <c r="BJ621" i="3"/>
  <c r="BN602" i="3"/>
  <c r="BK602" i="3"/>
  <c r="BL602" i="3"/>
  <c r="BJ602" i="3"/>
  <c r="BL601" i="3"/>
  <c r="BJ601" i="3"/>
  <c r="BK690" i="3"/>
  <c r="BN690" i="3"/>
  <c r="BL690" i="3"/>
  <c r="BL567" i="3"/>
  <c r="BM579" i="3"/>
  <c r="BL579" i="3"/>
  <c r="BN613" i="3"/>
  <c r="BK613" i="3"/>
  <c r="BJ613" i="3"/>
  <c r="BL667" i="3"/>
  <c r="BJ667" i="3"/>
  <c r="BL663" i="3"/>
  <c r="BK655" i="3"/>
  <c r="BN655" i="3"/>
  <c r="BM651" i="3"/>
  <c r="BM647" i="3"/>
  <c r="BL643" i="3"/>
  <c r="BN639" i="3"/>
  <c r="BK639" i="3"/>
  <c r="BM631" i="3"/>
  <c r="BL627" i="3"/>
  <c r="BN616" i="3"/>
  <c r="BK616" i="3"/>
  <c r="BL616" i="3"/>
  <c r="BL586" i="3"/>
  <c r="BJ586" i="3"/>
  <c r="BJ577" i="3"/>
  <c r="BN559" i="3"/>
  <c r="BJ559" i="3"/>
  <c r="BM559" i="3"/>
  <c r="BL715" i="3"/>
  <c r="BL707" i="3"/>
  <c r="BM717" i="3"/>
  <c r="BK709" i="3"/>
  <c r="BN709" i="3"/>
  <c r="BJ720" i="3"/>
  <c r="BM720" i="3"/>
  <c r="BM685" i="3"/>
  <c r="BK676" i="3"/>
  <c r="BN676" i="3"/>
  <c r="BL676" i="3"/>
  <c r="BL672" i="3"/>
  <c r="BJ672" i="3"/>
  <c r="BK660" i="3"/>
  <c r="BN660" i="3"/>
  <c r="BJ660" i="3"/>
  <c r="BJ656" i="3"/>
  <c r="BM656" i="3"/>
  <c r="BM652" i="3"/>
  <c r="BN644" i="3"/>
  <c r="BK644" i="3"/>
  <c r="BL644" i="3"/>
  <c r="BJ644" i="3"/>
  <c r="BM640" i="3"/>
  <c r="BN636" i="3"/>
  <c r="BK636" i="3"/>
  <c r="BK611" i="3"/>
  <c r="BN611" i="3"/>
  <c r="BJ611" i="3"/>
  <c r="BL590" i="3"/>
  <c r="BL581" i="3"/>
  <c r="BK581" i="3"/>
  <c r="BN617" i="3"/>
  <c r="BK617" i="3"/>
  <c r="BJ614" i="3"/>
  <c r="BM614" i="3"/>
  <c r="BK710" i="3"/>
  <c r="BN710" i="3"/>
  <c r="BL710" i="3"/>
  <c r="BJ694" i="3"/>
  <c r="BM694" i="3"/>
  <c r="BM610" i="3"/>
  <c r="BL610" i="3"/>
  <c r="BJ610" i="3"/>
  <c r="BL727" i="3"/>
  <c r="BN593" i="3"/>
  <c r="BK593" i="3"/>
  <c r="BK723" i="3"/>
  <c r="BN723" i="3"/>
  <c r="BM682" i="3"/>
  <c r="BN550" i="3"/>
  <c r="BK550" i="3"/>
  <c r="BL550" i="3"/>
  <c r="BN541" i="3"/>
  <c r="BJ541" i="3"/>
  <c r="BK714" i="3"/>
  <c r="BN714" i="3"/>
  <c r="BL714" i="3"/>
  <c r="BJ698" i="3"/>
  <c r="BM698" i="3"/>
  <c r="BL556" i="3"/>
  <c r="BK669" i="3"/>
  <c r="BN669" i="3"/>
  <c r="BJ665" i="3"/>
  <c r="BM665" i="3"/>
  <c r="BK661" i="3"/>
  <c r="BN661" i="3"/>
  <c r="BM657" i="3"/>
  <c r="BK653" i="3"/>
  <c r="BN653" i="3"/>
  <c r="BL653" i="3"/>
  <c r="BJ649" i="3"/>
  <c r="BM649" i="3"/>
  <c r="BK637" i="3"/>
  <c r="BN637" i="3"/>
  <c r="BL633" i="3"/>
  <c r="BJ633" i="3"/>
  <c r="BM629" i="3"/>
  <c r="BL607" i="3"/>
  <c r="BJ607" i="3"/>
  <c r="BL545" i="3"/>
  <c r="BK719" i="3"/>
  <c r="BN719" i="3"/>
  <c r="BJ719" i="3"/>
  <c r="BJ711" i="3"/>
  <c r="BN557" i="3"/>
  <c r="BJ557" i="3"/>
  <c r="BL539" i="3"/>
  <c r="BJ539" i="3"/>
  <c r="BM713" i="3"/>
  <c r="BK724" i="3"/>
  <c r="BN724" i="3"/>
  <c r="BL724" i="3"/>
  <c r="BL681" i="3"/>
  <c r="BN674" i="3"/>
  <c r="BK674" i="3"/>
  <c r="BL674" i="3"/>
  <c r="BJ674" i="3"/>
  <c r="BL670" i="3"/>
  <c r="BJ670" i="3"/>
  <c r="BM658" i="3"/>
  <c r="BK658" i="3"/>
  <c r="BN658" i="3"/>
  <c r="BM654" i="3"/>
  <c r="BM650" i="3"/>
  <c r="BK642" i="3"/>
  <c r="BJ638" i="3"/>
  <c r="BM615" i="3"/>
  <c r="BK718" i="3"/>
  <c r="BN702" i="3"/>
  <c r="BL702" i="3"/>
  <c r="BM684" i="3"/>
  <c r="BJ604" i="3"/>
  <c r="BL542" i="3"/>
  <c r="BJ725" i="3"/>
  <c r="BM623" i="3"/>
  <c r="BN570" i="3"/>
  <c r="BK570" i="3"/>
  <c r="BL570" i="3"/>
  <c r="BM568" i="3"/>
  <c r="BJ561" i="3"/>
  <c r="BM561" i="3"/>
  <c r="BN552" i="3"/>
  <c r="BK552" i="3"/>
  <c r="BM705" i="3"/>
  <c r="BM582" i="3"/>
  <c r="BL555" i="3"/>
  <c r="BJ721" i="3"/>
  <c r="BK722" i="3"/>
  <c r="BN722" i="3"/>
  <c r="BL722" i="3"/>
  <c r="BJ716" i="3"/>
  <c r="BK716" i="3"/>
  <c r="BM716" i="3"/>
  <c r="BM712" i="3"/>
  <c r="BK704" i="3"/>
  <c r="BJ700" i="3"/>
  <c r="BM700" i="3"/>
  <c r="BM696" i="3"/>
  <c r="BJ688" i="3"/>
  <c r="BM688" i="3"/>
  <c r="BK599" i="3"/>
  <c r="BM599" i="3"/>
  <c r="BM583" i="3"/>
  <c r="BJ572" i="3"/>
  <c r="BK621" i="3"/>
  <c r="BN621" i="3"/>
  <c r="BJ605" i="3"/>
  <c r="BM605" i="3"/>
  <c r="BN601" i="3"/>
  <c r="BK601" i="3"/>
  <c r="BM598" i="3"/>
  <c r="BM588" i="3"/>
  <c r="BL613" i="3"/>
  <c r="BN599" i="3"/>
  <c r="L503" i="3"/>
  <c r="L499" i="3"/>
  <c r="M499" i="3" s="1"/>
  <c r="L494" i="3"/>
  <c r="L493" i="3"/>
  <c r="L490" i="3"/>
  <c r="L489" i="3"/>
  <c r="L530" i="3"/>
  <c r="L527" i="3"/>
  <c r="L526" i="3"/>
  <c r="L524" i="3"/>
  <c r="M524" i="3" s="1"/>
  <c r="L522" i="3"/>
  <c r="L514" i="3"/>
  <c r="L510" i="3"/>
  <c r="L508" i="3"/>
  <c r="L505" i="3"/>
  <c r="L504" i="3"/>
  <c r="L501" i="3"/>
  <c r="L500" i="3"/>
  <c r="L496" i="3"/>
  <c r="L492" i="3"/>
  <c r="M492" i="3" s="1"/>
  <c r="L488" i="3"/>
  <c r="K486" i="3"/>
  <c r="O486" i="3" s="1"/>
  <c r="L529" i="3"/>
  <c r="L525" i="3"/>
  <c r="L523" i="3"/>
  <c r="L521" i="3"/>
  <c r="O521" i="3" s="1"/>
  <c r="L513" i="3"/>
  <c r="L511" i="3"/>
  <c r="L486" i="3"/>
  <c r="L531" i="3"/>
  <c r="L515" i="3"/>
  <c r="L497" i="3"/>
  <c r="K533" i="3"/>
  <c r="M533" i="3" s="1"/>
  <c r="K529" i="3"/>
  <c r="AD529" i="3" s="1"/>
  <c r="K521" i="3"/>
  <c r="K520" i="3"/>
  <c r="O520" i="3" s="1"/>
  <c r="K519" i="3"/>
  <c r="K518" i="3"/>
  <c r="O518" i="3" s="1"/>
  <c r="K517" i="3"/>
  <c r="K513" i="3"/>
  <c r="AG513" i="3" s="1"/>
  <c r="K507" i="3"/>
  <c r="K503" i="3"/>
  <c r="M503" i="3" s="1"/>
  <c r="K499" i="3"/>
  <c r="K496" i="3"/>
  <c r="O496" i="3" s="1"/>
  <c r="K492" i="3"/>
  <c r="K488" i="3"/>
  <c r="O488" i="3" s="1"/>
  <c r="L532" i="3"/>
  <c r="K531" i="3"/>
  <c r="AA531" i="3" s="1"/>
  <c r="L528" i="3"/>
  <c r="K527" i="3"/>
  <c r="AT527" i="3" s="1"/>
  <c r="K526" i="3"/>
  <c r="K525" i="3"/>
  <c r="Z525" i="3" s="1"/>
  <c r="K524" i="3"/>
  <c r="K523" i="3"/>
  <c r="AP523" i="3" s="1"/>
  <c r="L520" i="3"/>
  <c r="L519" i="3"/>
  <c r="AN519" i="3" s="1"/>
  <c r="L518" i="3"/>
  <c r="L517" i="3"/>
  <c r="AK517" i="3" s="1"/>
  <c r="L516" i="3"/>
  <c r="K515" i="3"/>
  <c r="AJ515" i="3" s="1"/>
  <c r="L512" i="3"/>
  <c r="K511" i="3"/>
  <c r="AF511" i="3" s="1"/>
  <c r="K509" i="3"/>
  <c r="L506" i="3"/>
  <c r="K505" i="3"/>
  <c r="L502" i="3"/>
  <c r="K501" i="3"/>
  <c r="L498" i="3"/>
  <c r="L495" i="3"/>
  <c r="K494" i="3"/>
  <c r="N494" i="3" s="1"/>
  <c r="L491" i="3"/>
  <c r="K490" i="3"/>
  <c r="M490" i="3" s="1"/>
  <c r="L487" i="3"/>
  <c r="M486" i="3"/>
  <c r="AI486" i="3"/>
  <c r="BE486" i="3"/>
  <c r="AP486" i="3"/>
  <c r="AN486" i="3"/>
  <c r="L535" i="3"/>
  <c r="L534" i="3"/>
  <c r="N527" i="3"/>
  <c r="AP525" i="3"/>
  <c r="M521" i="3"/>
  <c r="AI521" i="3"/>
  <c r="BE521" i="3"/>
  <c r="Z521" i="3"/>
  <c r="AP521" i="3"/>
  <c r="BF521" i="3"/>
  <c r="O519" i="3"/>
  <c r="AC517" i="3"/>
  <c r="AR517" i="3"/>
  <c r="BH515" i="3"/>
  <c r="Y513" i="3"/>
  <c r="AN513" i="3"/>
  <c r="BD511" i="3"/>
  <c r="BG511" i="3"/>
  <c r="O509" i="3"/>
  <c r="S509" i="3"/>
  <c r="W509" i="3"/>
  <c r="AA509" i="3"/>
  <c r="AE509" i="3"/>
  <c r="AI509" i="3"/>
  <c r="AM509" i="3"/>
  <c r="AQ509" i="3"/>
  <c r="AU509" i="3"/>
  <c r="AY509" i="3"/>
  <c r="BC509" i="3"/>
  <c r="BG509" i="3"/>
  <c r="N509" i="3"/>
  <c r="R509" i="3"/>
  <c r="V509" i="3"/>
  <c r="Z509" i="3"/>
  <c r="AD509" i="3"/>
  <c r="AH509" i="3"/>
  <c r="AL509" i="3"/>
  <c r="AP509" i="3"/>
  <c r="AT509" i="3"/>
  <c r="AX509" i="3"/>
  <c r="BB509" i="3"/>
  <c r="BF509" i="3"/>
  <c r="N507" i="3"/>
  <c r="P507" i="3"/>
  <c r="R507" i="3"/>
  <c r="T507" i="3"/>
  <c r="V507" i="3"/>
  <c r="X507" i="3"/>
  <c r="Z507" i="3"/>
  <c r="AB507" i="3"/>
  <c r="AD507" i="3"/>
  <c r="AF507" i="3"/>
  <c r="AH507" i="3"/>
  <c r="AJ507" i="3"/>
  <c r="AL507" i="3"/>
  <c r="AN507" i="3"/>
  <c r="AP507" i="3"/>
  <c r="AR507" i="3"/>
  <c r="AT507" i="3"/>
  <c r="AV507" i="3"/>
  <c r="AX507" i="3"/>
  <c r="AZ507" i="3"/>
  <c r="BB507" i="3"/>
  <c r="BD507" i="3"/>
  <c r="BF507" i="3"/>
  <c r="BH507" i="3"/>
  <c r="M507" i="3"/>
  <c r="O507" i="3"/>
  <c r="Q507" i="3"/>
  <c r="S507" i="3"/>
  <c r="U507" i="3"/>
  <c r="W507" i="3"/>
  <c r="Y507" i="3"/>
  <c r="AA507" i="3"/>
  <c r="AC507" i="3"/>
  <c r="AE507" i="3"/>
  <c r="AG507" i="3"/>
  <c r="AI507" i="3"/>
  <c r="AK507" i="3"/>
  <c r="AM507" i="3"/>
  <c r="AO507" i="3"/>
  <c r="AQ507" i="3"/>
  <c r="AS507" i="3"/>
  <c r="AU507" i="3"/>
  <c r="AW507" i="3"/>
  <c r="AY507" i="3"/>
  <c r="BA507" i="3"/>
  <c r="BC507" i="3"/>
  <c r="BE507" i="3"/>
  <c r="BG507" i="3"/>
  <c r="BI507" i="3"/>
  <c r="M505" i="3"/>
  <c r="O505" i="3"/>
  <c r="Q505" i="3"/>
  <c r="S505" i="3"/>
  <c r="U505" i="3"/>
  <c r="W505" i="3"/>
  <c r="Y505" i="3"/>
  <c r="AA505" i="3"/>
  <c r="AC505" i="3"/>
  <c r="AE505" i="3"/>
  <c r="AG505" i="3"/>
  <c r="AI505" i="3"/>
  <c r="AK505" i="3"/>
  <c r="AM505" i="3"/>
  <c r="AO505" i="3"/>
  <c r="AQ505" i="3"/>
  <c r="AS505" i="3"/>
  <c r="AU505" i="3"/>
  <c r="AW505" i="3"/>
  <c r="AY505" i="3"/>
  <c r="BA505" i="3"/>
  <c r="BC505" i="3"/>
  <c r="BE505" i="3"/>
  <c r="BG505" i="3"/>
  <c r="BI505" i="3"/>
  <c r="N505" i="3"/>
  <c r="P505" i="3"/>
  <c r="R505" i="3"/>
  <c r="T505" i="3"/>
  <c r="V505" i="3"/>
  <c r="X505" i="3"/>
  <c r="Z505" i="3"/>
  <c r="AB505" i="3"/>
  <c r="AD505" i="3"/>
  <c r="AF505" i="3"/>
  <c r="AH505" i="3"/>
  <c r="AJ505" i="3"/>
  <c r="AL505" i="3"/>
  <c r="AN505" i="3"/>
  <c r="AP505" i="3"/>
  <c r="AR505" i="3"/>
  <c r="AT505" i="3"/>
  <c r="AV505" i="3"/>
  <c r="AX505" i="3"/>
  <c r="AZ505" i="3"/>
  <c r="BB505" i="3"/>
  <c r="BD505" i="3"/>
  <c r="BF505" i="3"/>
  <c r="BH505" i="3"/>
  <c r="O503" i="3"/>
  <c r="W503" i="3"/>
  <c r="AE503" i="3"/>
  <c r="AM503" i="3"/>
  <c r="AU503" i="3"/>
  <c r="BC503" i="3"/>
  <c r="N503" i="3"/>
  <c r="V503" i="3"/>
  <c r="AD503" i="3"/>
  <c r="AL503" i="3"/>
  <c r="AT503" i="3"/>
  <c r="BB503" i="3"/>
  <c r="N501" i="3"/>
  <c r="P501" i="3"/>
  <c r="R501" i="3"/>
  <c r="T501" i="3"/>
  <c r="V501" i="3"/>
  <c r="X501" i="3"/>
  <c r="Z501" i="3"/>
  <c r="AB501" i="3"/>
  <c r="AD501" i="3"/>
  <c r="AF501" i="3"/>
  <c r="AH501" i="3"/>
  <c r="AJ501" i="3"/>
  <c r="AL501" i="3"/>
  <c r="AN501" i="3"/>
  <c r="AP501" i="3"/>
  <c r="AR501" i="3"/>
  <c r="AT501" i="3"/>
  <c r="AV501" i="3"/>
  <c r="AX501" i="3"/>
  <c r="AZ501" i="3"/>
  <c r="BB501" i="3"/>
  <c r="BD501" i="3"/>
  <c r="BF501" i="3"/>
  <c r="BH501" i="3"/>
  <c r="M501" i="3"/>
  <c r="O501" i="3"/>
  <c r="Q501" i="3"/>
  <c r="S501" i="3"/>
  <c r="U501" i="3"/>
  <c r="W501" i="3"/>
  <c r="Y501" i="3"/>
  <c r="AA501" i="3"/>
  <c r="AC501" i="3"/>
  <c r="AE501" i="3"/>
  <c r="AG501" i="3"/>
  <c r="AI501" i="3"/>
  <c r="AK501" i="3"/>
  <c r="AM501" i="3"/>
  <c r="AO501" i="3"/>
  <c r="AQ501" i="3"/>
  <c r="AS501" i="3"/>
  <c r="AU501" i="3"/>
  <c r="AW501" i="3"/>
  <c r="AY501" i="3"/>
  <c r="BA501" i="3"/>
  <c r="BC501" i="3"/>
  <c r="BE501" i="3"/>
  <c r="BG501" i="3"/>
  <c r="BI501" i="3"/>
  <c r="O499" i="3"/>
  <c r="S499" i="3"/>
  <c r="W499" i="3"/>
  <c r="AA499" i="3"/>
  <c r="AE499" i="3"/>
  <c r="AI499" i="3"/>
  <c r="AM499" i="3"/>
  <c r="AQ499" i="3"/>
  <c r="AU499" i="3"/>
  <c r="AY499" i="3"/>
  <c r="BC499" i="3"/>
  <c r="BG499" i="3"/>
  <c r="N499" i="3"/>
  <c r="R499" i="3"/>
  <c r="V499" i="3"/>
  <c r="Z499" i="3"/>
  <c r="AD499" i="3"/>
  <c r="AH499" i="3"/>
  <c r="AL499" i="3"/>
  <c r="AP499" i="3"/>
  <c r="AT499" i="3"/>
  <c r="AX499" i="3"/>
  <c r="BB499" i="3"/>
  <c r="BF499" i="3"/>
  <c r="K497" i="3"/>
  <c r="K495" i="3"/>
  <c r="K493" i="3"/>
  <c r="K491" i="3"/>
  <c r="K489" i="3"/>
  <c r="K487" i="3"/>
  <c r="BH533" i="3"/>
  <c r="BF533" i="3"/>
  <c r="BD533" i="3"/>
  <c r="BB533" i="3"/>
  <c r="AZ533" i="3"/>
  <c r="AX533" i="3"/>
  <c r="AV533" i="3"/>
  <c r="AT533" i="3"/>
  <c r="AR533" i="3"/>
  <c r="AP533" i="3"/>
  <c r="AN533" i="3"/>
  <c r="AL533" i="3"/>
  <c r="AJ533" i="3"/>
  <c r="AH533" i="3"/>
  <c r="AF533" i="3"/>
  <c r="AD533" i="3"/>
  <c r="AB533" i="3"/>
  <c r="Z533" i="3"/>
  <c r="X533" i="3"/>
  <c r="V533" i="3"/>
  <c r="T533" i="3"/>
  <c r="R533" i="3"/>
  <c r="P533" i="3"/>
  <c r="N533" i="3"/>
  <c r="BI531" i="3"/>
  <c r="BA531" i="3"/>
  <c r="AS531" i="3"/>
  <c r="AF531" i="3"/>
  <c r="P531" i="3"/>
  <c r="AW529" i="3"/>
  <c r="AG529" i="3"/>
  <c r="Q529" i="3"/>
  <c r="L537" i="3"/>
  <c r="L536" i="3"/>
  <c r="K537" i="3"/>
  <c r="K536" i="3"/>
  <c r="K535" i="3"/>
  <c r="K534" i="3"/>
  <c r="K532" i="3"/>
  <c r="K530" i="3"/>
  <c r="K528" i="3"/>
  <c r="N526" i="3"/>
  <c r="P526" i="3"/>
  <c r="R526" i="3"/>
  <c r="T526" i="3"/>
  <c r="V526" i="3"/>
  <c r="X526" i="3"/>
  <c r="Z526" i="3"/>
  <c r="AB526" i="3"/>
  <c r="AD526" i="3"/>
  <c r="AF526" i="3"/>
  <c r="AH526" i="3"/>
  <c r="AJ526" i="3"/>
  <c r="AL526" i="3"/>
  <c r="AN526" i="3"/>
  <c r="AP526" i="3"/>
  <c r="AR526" i="3"/>
  <c r="AT526" i="3"/>
  <c r="AV526" i="3"/>
  <c r="AX526" i="3"/>
  <c r="AZ526" i="3"/>
  <c r="BB526" i="3"/>
  <c r="BD526" i="3"/>
  <c r="BF526" i="3"/>
  <c r="BH526" i="3"/>
  <c r="M526" i="3"/>
  <c r="O526" i="3"/>
  <c r="Q526" i="3"/>
  <c r="S526" i="3"/>
  <c r="U526" i="3"/>
  <c r="W526" i="3"/>
  <c r="Y526" i="3"/>
  <c r="AA526" i="3"/>
  <c r="AC526" i="3"/>
  <c r="AE526" i="3"/>
  <c r="AG526" i="3"/>
  <c r="AI526" i="3"/>
  <c r="AK526" i="3"/>
  <c r="AM526" i="3"/>
  <c r="AO526" i="3"/>
  <c r="AQ526" i="3"/>
  <c r="AS526" i="3"/>
  <c r="AU526" i="3"/>
  <c r="AW526" i="3"/>
  <c r="AY526" i="3"/>
  <c r="BA526" i="3"/>
  <c r="BC526" i="3"/>
  <c r="BE526" i="3"/>
  <c r="BG526" i="3"/>
  <c r="BI526" i="3"/>
  <c r="O524" i="3"/>
  <c r="S524" i="3"/>
  <c r="W524" i="3"/>
  <c r="AA524" i="3"/>
  <c r="AE524" i="3"/>
  <c r="AI524" i="3"/>
  <c r="AM524" i="3"/>
  <c r="AQ524" i="3"/>
  <c r="AU524" i="3"/>
  <c r="AY524" i="3"/>
  <c r="BC524" i="3"/>
  <c r="BG524" i="3"/>
  <c r="N524" i="3"/>
  <c r="R524" i="3"/>
  <c r="V524" i="3"/>
  <c r="Z524" i="3"/>
  <c r="AD524" i="3"/>
  <c r="AH524" i="3"/>
  <c r="AL524" i="3"/>
  <c r="AP524" i="3"/>
  <c r="AT524" i="3"/>
  <c r="AX524" i="3"/>
  <c r="BB524" i="3"/>
  <c r="BF524" i="3"/>
  <c r="K522" i="3"/>
  <c r="Q520" i="3"/>
  <c r="Y520" i="3"/>
  <c r="AG520" i="3"/>
  <c r="AO520" i="3"/>
  <c r="AW520" i="3"/>
  <c r="BE520" i="3"/>
  <c r="P520" i="3"/>
  <c r="X520" i="3"/>
  <c r="AF520" i="3"/>
  <c r="AN520" i="3"/>
  <c r="AV520" i="3"/>
  <c r="BD520" i="3"/>
  <c r="P518" i="3"/>
  <c r="T518" i="3"/>
  <c r="AB518" i="3"/>
  <c r="AJ518" i="3"/>
  <c r="AR518" i="3"/>
  <c r="AZ518" i="3"/>
  <c r="BH518" i="3"/>
  <c r="W518" i="3"/>
  <c r="AE518" i="3"/>
  <c r="AM518" i="3"/>
  <c r="AU518" i="3"/>
  <c r="BC518" i="3"/>
  <c r="K516" i="3"/>
  <c r="K514" i="3"/>
  <c r="K512" i="3"/>
  <c r="K510" i="3"/>
  <c r="K508" i="3"/>
  <c r="K506" i="3"/>
  <c r="K504" i="3"/>
  <c r="K502" i="3"/>
  <c r="K500" i="3"/>
  <c r="K498" i="3"/>
  <c r="M496" i="3"/>
  <c r="U496" i="3"/>
  <c r="AC496" i="3"/>
  <c r="AK496" i="3"/>
  <c r="AS496" i="3"/>
  <c r="BA496" i="3"/>
  <c r="BI496" i="3"/>
  <c r="T496" i="3"/>
  <c r="AB496" i="3"/>
  <c r="AJ496" i="3"/>
  <c r="AR496" i="3"/>
  <c r="AZ496" i="3"/>
  <c r="BH496" i="3"/>
  <c r="T494" i="3"/>
  <c r="AB494" i="3"/>
  <c r="AJ494" i="3"/>
  <c r="AR494" i="3"/>
  <c r="AZ494" i="3"/>
  <c r="BH494" i="3"/>
  <c r="S494" i="3"/>
  <c r="AA494" i="3"/>
  <c r="AI494" i="3"/>
  <c r="AQ494" i="3"/>
  <c r="AY494" i="3"/>
  <c r="BG494" i="3"/>
  <c r="O492" i="3"/>
  <c r="S492" i="3"/>
  <c r="W492" i="3"/>
  <c r="AA492" i="3"/>
  <c r="AE492" i="3"/>
  <c r="AI492" i="3"/>
  <c r="AM492" i="3"/>
  <c r="AQ492" i="3"/>
  <c r="AU492" i="3"/>
  <c r="AY492" i="3"/>
  <c r="BC492" i="3"/>
  <c r="BG492" i="3"/>
  <c r="N492" i="3"/>
  <c r="R492" i="3"/>
  <c r="V492" i="3"/>
  <c r="Z492" i="3"/>
  <c r="AD492" i="3"/>
  <c r="AH492" i="3"/>
  <c r="AL492" i="3"/>
  <c r="AP492" i="3"/>
  <c r="AT492" i="3"/>
  <c r="AX492" i="3"/>
  <c r="BB492" i="3"/>
  <c r="BF492" i="3"/>
  <c r="O490" i="3"/>
  <c r="W490" i="3"/>
  <c r="AE490" i="3"/>
  <c r="AM490" i="3"/>
  <c r="AU490" i="3"/>
  <c r="BC490" i="3"/>
  <c r="N490" i="3"/>
  <c r="V490" i="3"/>
  <c r="AD490" i="3"/>
  <c r="AL490" i="3"/>
  <c r="AT490" i="3"/>
  <c r="BB490" i="3"/>
  <c r="M488" i="3"/>
  <c r="U488" i="3"/>
  <c r="AC488" i="3"/>
  <c r="AK488" i="3"/>
  <c r="AS488" i="3"/>
  <c r="BA488" i="3"/>
  <c r="BI488" i="3"/>
  <c r="AB488" i="3"/>
  <c r="AR488" i="3"/>
  <c r="BH488" i="3"/>
  <c r="Z488" i="3"/>
  <c r="AP488" i="3"/>
  <c r="BF488" i="3"/>
  <c r="BI533" i="3"/>
  <c r="BG533" i="3"/>
  <c r="BE533" i="3"/>
  <c r="BC533" i="3"/>
  <c r="BA533" i="3"/>
  <c r="AY533" i="3"/>
  <c r="AW533" i="3"/>
  <c r="AU533" i="3"/>
  <c r="AS533" i="3"/>
  <c r="AQ533" i="3"/>
  <c r="AO533" i="3"/>
  <c r="AM533" i="3"/>
  <c r="AK533" i="3"/>
  <c r="AI533" i="3"/>
  <c r="AG533" i="3"/>
  <c r="AE533" i="3"/>
  <c r="AC533" i="3"/>
  <c r="AA533" i="3"/>
  <c r="Y533" i="3"/>
  <c r="W533" i="3"/>
  <c r="U533" i="3"/>
  <c r="S533" i="3"/>
  <c r="Q533" i="3"/>
  <c r="O533" i="3"/>
  <c r="BB531" i="3"/>
  <c r="AT531" i="3"/>
  <c r="AH531" i="3"/>
  <c r="R531" i="3"/>
  <c r="AY529" i="3"/>
  <c r="AI529" i="3"/>
  <c r="S529" i="3"/>
  <c r="E485" i="3"/>
  <c r="F485" i="3"/>
  <c r="G485" i="3"/>
  <c r="H485" i="3"/>
  <c r="I485" i="3"/>
  <c r="J485" i="3"/>
  <c r="E484" i="3"/>
  <c r="F484" i="3"/>
  <c r="G484" i="3"/>
  <c r="H484" i="3"/>
  <c r="I484" i="3"/>
  <c r="J484" i="3"/>
  <c r="M509" i="3" l="1"/>
  <c r="AM511" i="3"/>
  <c r="X511" i="3"/>
  <c r="BE513" i="3"/>
  <c r="AQ515" i="3"/>
  <c r="AB515" i="3"/>
  <c r="BI517" i="3"/>
  <c r="AU519" i="3"/>
  <c r="AF519" i="3"/>
  <c r="AX521" i="3"/>
  <c r="AH521" i="3"/>
  <c r="R521" i="3"/>
  <c r="AS521" i="3"/>
  <c r="Y521" i="3"/>
  <c r="Y523" i="3"/>
  <c r="AS527" i="3"/>
  <c r="BH486" i="3"/>
  <c r="T486" i="3"/>
  <c r="V486" i="3"/>
  <c r="AS486" i="3"/>
  <c r="Y486" i="3"/>
  <c r="AA529" i="3"/>
  <c r="AQ529" i="3"/>
  <c r="BG529" i="3"/>
  <c r="Z531" i="3"/>
  <c r="AP531" i="3"/>
  <c r="AX531" i="3"/>
  <c r="BF531" i="3"/>
  <c r="AX488" i="3"/>
  <c r="AH488" i="3"/>
  <c r="R488" i="3"/>
  <c r="AZ488" i="3"/>
  <c r="AJ488" i="3"/>
  <c r="T488" i="3"/>
  <c r="BE488" i="3"/>
  <c r="AW488" i="3"/>
  <c r="AO488" i="3"/>
  <c r="AG488" i="3"/>
  <c r="Y488" i="3"/>
  <c r="Q488" i="3"/>
  <c r="BF490" i="3"/>
  <c r="AX490" i="3"/>
  <c r="AP490" i="3"/>
  <c r="AH490" i="3"/>
  <c r="Z490" i="3"/>
  <c r="R490" i="3"/>
  <c r="BG490" i="3"/>
  <c r="AY490" i="3"/>
  <c r="AQ490" i="3"/>
  <c r="AI490" i="3"/>
  <c r="AA490" i="3"/>
  <c r="S490" i="3"/>
  <c r="BH492" i="3"/>
  <c r="BD492" i="3"/>
  <c r="AZ492" i="3"/>
  <c r="AV492" i="3"/>
  <c r="AR492" i="3"/>
  <c r="AN492" i="3"/>
  <c r="AJ492" i="3"/>
  <c r="AF492" i="3"/>
  <c r="AB492" i="3"/>
  <c r="X492" i="3"/>
  <c r="T492" i="3"/>
  <c r="P492" i="3"/>
  <c r="BI492" i="3"/>
  <c r="BE492" i="3"/>
  <c r="BA492" i="3"/>
  <c r="AW492" i="3"/>
  <c r="AS492" i="3"/>
  <c r="AO492" i="3"/>
  <c r="AK492" i="3"/>
  <c r="AG492" i="3"/>
  <c r="AC492" i="3"/>
  <c r="Y492" i="3"/>
  <c r="U492" i="3"/>
  <c r="Q492" i="3"/>
  <c r="BC494" i="3"/>
  <c r="AU494" i="3"/>
  <c r="AM494" i="3"/>
  <c r="AE494" i="3"/>
  <c r="W494" i="3"/>
  <c r="O494" i="3"/>
  <c r="BD494" i="3"/>
  <c r="AV494" i="3"/>
  <c r="AN494" i="3"/>
  <c r="AF494" i="3"/>
  <c r="X494" i="3"/>
  <c r="P494" i="3"/>
  <c r="BD496" i="3"/>
  <c r="AV496" i="3"/>
  <c r="AN496" i="3"/>
  <c r="AF496" i="3"/>
  <c r="X496" i="3"/>
  <c r="P496" i="3"/>
  <c r="BE496" i="3"/>
  <c r="AW496" i="3"/>
  <c r="AO496" i="3"/>
  <c r="AG496" i="3"/>
  <c r="Y496" i="3"/>
  <c r="Q496" i="3"/>
  <c r="BG518" i="3"/>
  <c r="AY518" i="3"/>
  <c r="AQ518" i="3"/>
  <c r="AI518" i="3"/>
  <c r="AA518" i="3"/>
  <c r="S518" i="3"/>
  <c r="BD518" i="3"/>
  <c r="AV518" i="3"/>
  <c r="AN518" i="3"/>
  <c r="AF518" i="3"/>
  <c r="X518" i="3"/>
  <c r="BH520" i="3"/>
  <c r="AZ520" i="3"/>
  <c r="AR520" i="3"/>
  <c r="AJ520" i="3"/>
  <c r="AB520" i="3"/>
  <c r="T520" i="3"/>
  <c r="BI520" i="3"/>
  <c r="BA520" i="3"/>
  <c r="AS520" i="3"/>
  <c r="AK520" i="3"/>
  <c r="AC520" i="3"/>
  <c r="U520" i="3"/>
  <c r="M520" i="3"/>
  <c r="BH524" i="3"/>
  <c r="BD524" i="3"/>
  <c r="AZ524" i="3"/>
  <c r="AV524" i="3"/>
  <c r="AR524" i="3"/>
  <c r="AN524" i="3"/>
  <c r="AJ524" i="3"/>
  <c r="AF524" i="3"/>
  <c r="AB524" i="3"/>
  <c r="X524" i="3"/>
  <c r="T524" i="3"/>
  <c r="P524" i="3"/>
  <c r="BI524" i="3"/>
  <c r="BE524" i="3"/>
  <c r="BA524" i="3"/>
  <c r="AW524" i="3"/>
  <c r="AS524" i="3"/>
  <c r="AO524" i="3"/>
  <c r="AK524" i="3"/>
  <c r="AG524" i="3"/>
  <c r="AC524" i="3"/>
  <c r="Y524" i="3"/>
  <c r="U524" i="3"/>
  <c r="Q524" i="3"/>
  <c r="Y529" i="3"/>
  <c r="AO529" i="3"/>
  <c r="BE529" i="3"/>
  <c r="X531" i="3"/>
  <c r="AN531" i="3"/>
  <c r="AW531" i="3"/>
  <c r="BE531" i="3"/>
  <c r="BH499" i="3"/>
  <c r="BD499" i="3"/>
  <c r="AZ499" i="3"/>
  <c r="AV499" i="3"/>
  <c r="AR499" i="3"/>
  <c r="AN499" i="3"/>
  <c r="AJ499" i="3"/>
  <c r="AF499" i="3"/>
  <c r="AB499" i="3"/>
  <c r="X499" i="3"/>
  <c r="T499" i="3"/>
  <c r="P499" i="3"/>
  <c r="BI499" i="3"/>
  <c r="BE499" i="3"/>
  <c r="BA499" i="3"/>
  <c r="AW499" i="3"/>
  <c r="AS499" i="3"/>
  <c r="AO499" i="3"/>
  <c r="AK499" i="3"/>
  <c r="AG499" i="3"/>
  <c r="AC499" i="3"/>
  <c r="Y499" i="3"/>
  <c r="U499" i="3"/>
  <c r="Q499" i="3"/>
  <c r="BF503" i="3"/>
  <c r="AX503" i="3"/>
  <c r="AP503" i="3"/>
  <c r="AH503" i="3"/>
  <c r="Z503" i="3"/>
  <c r="R503" i="3"/>
  <c r="BG503" i="3"/>
  <c r="AY503" i="3"/>
  <c r="AQ503" i="3"/>
  <c r="AI503" i="3"/>
  <c r="AA503" i="3"/>
  <c r="S503" i="3"/>
  <c r="BH509" i="3"/>
  <c r="BD509" i="3"/>
  <c r="AZ509" i="3"/>
  <c r="AV509" i="3"/>
  <c r="AR509" i="3"/>
  <c r="AN509" i="3"/>
  <c r="AJ509" i="3"/>
  <c r="AF509" i="3"/>
  <c r="AB509" i="3"/>
  <c r="X509" i="3"/>
  <c r="T509" i="3"/>
  <c r="P509" i="3"/>
  <c r="BI509" i="3"/>
  <c r="BE509" i="3"/>
  <c r="BA509" i="3"/>
  <c r="AW509" i="3"/>
  <c r="AS509" i="3"/>
  <c r="AO509" i="3"/>
  <c r="AK509" i="3"/>
  <c r="AG509" i="3"/>
  <c r="AC509" i="3"/>
  <c r="Y509" i="3"/>
  <c r="U509" i="3"/>
  <c r="Q509" i="3"/>
  <c r="AY511" i="3"/>
  <c r="W511" i="3"/>
  <c r="AN511" i="3"/>
  <c r="BD513" i="3"/>
  <c r="X513" i="3"/>
  <c r="AO513" i="3"/>
  <c r="BG515" i="3"/>
  <c r="AA515" i="3"/>
  <c r="AR515" i="3"/>
  <c r="BH517" i="3"/>
  <c r="AB517" i="3"/>
  <c r="AS517" i="3"/>
  <c r="M517" i="3"/>
  <c r="AE519" i="3"/>
  <c r="AV519" i="3"/>
  <c r="P519" i="3"/>
  <c r="BB521" i="3"/>
  <c r="AT521" i="3"/>
  <c r="AL521" i="3"/>
  <c r="AD521" i="3"/>
  <c r="V521" i="3"/>
  <c r="BI521" i="3"/>
  <c r="AY521" i="3"/>
  <c r="AO521" i="3"/>
  <c r="AC521" i="3"/>
  <c r="S521" i="3"/>
  <c r="AY523" i="3"/>
  <c r="Z523" i="3"/>
  <c r="AQ525" i="3"/>
  <c r="M527" i="3"/>
  <c r="N529" i="3"/>
  <c r="AZ486" i="3"/>
  <c r="AB486" i="3"/>
  <c r="BB486" i="3"/>
  <c r="AH486" i="3"/>
  <c r="BI486" i="3"/>
  <c r="AY486" i="3"/>
  <c r="AO486" i="3"/>
  <c r="AC486" i="3"/>
  <c r="S486" i="3"/>
  <c r="BC511" i="3"/>
  <c r="AE511" i="3"/>
  <c r="AV511" i="3"/>
  <c r="P511" i="3"/>
  <c r="AF513" i="3"/>
  <c r="AW513" i="3"/>
  <c r="Q513" i="3"/>
  <c r="AI515" i="3"/>
  <c r="AZ515" i="3"/>
  <c r="T515" i="3"/>
  <c r="AJ517" i="3"/>
  <c r="BA517" i="3"/>
  <c r="U517" i="3"/>
  <c r="AM519" i="3"/>
  <c r="BD519" i="3"/>
  <c r="X519" i="3"/>
  <c r="BD521" i="3"/>
  <c r="AV521" i="3"/>
  <c r="AN521" i="3"/>
  <c r="AF521" i="3"/>
  <c r="X521" i="3"/>
  <c r="P521" i="3"/>
  <c r="BA521" i="3"/>
  <c r="AQ521" i="3"/>
  <c r="AG521" i="3"/>
  <c r="U521" i="3"/>
  <c r="BG523" i="3"/>
  <c r="BF523" i="3"/>
  <c r="BG525" i="3"/>
  <c r="AC527" i="3"/>
  <c r="AT529" i="3"/>
  <c r="AR486" i="3"/>
  <c r="X486" i="3"/>
  <c r="AX486" i="3"/>
  <c r="Z486" i="3"/>
  <c r="BG486" i="3"/>
  <c r="AW486" i="3"/>
  <c r="AK486" i="3"/>
  <c r="AA486" i="3"/>
  <c r="Q486" i="3"/>
  <c r="AU511" i="3"/>
  <c r="O511" i="3"/>
  <c r="AV513" i="3"/>
  <c r="P513" i="3"/>
  <c r="AY515" i="3"/>
  <c r="S515" i="3"/>
  <c r="AZ517" i="3"/>
  <c r="T517" i="3"/>
  <c r="BC519" i="3"/>
  <c r="W519" i="3"/>
  <c r="BH521" i="3"/>
  <c r="AZ521" i="3"/>
  <c r="AR521" i="3"/>
  <c r="AJ521" i="3"/>
  <c r="AB521" i="3"/>
  <c r="T521" i="3"/>
  <c r="BG521" i="3"/>
  <c r="AW521" i="3"/>
  <c r="AK521" i="3"/>
  <c r="AA521" i="3"/>
  <c r="Q521" i="3"/>
  <c r="AI523" i="3"/>
  <c r="BF525" i="3"/>
  <c r="AA525" i="3"/>
  <c r="AD527" i="3"/>
  <c r="BD486" i="3"/>
  <c r="AJ486" i="3"/>
  <c r="BF486" i="3"/>
  <c r="AL486" i="3"/>
  <c r="R486" i="3"/>
  <c r="BA486" i="3"/>
  <c r="AQ486" i="3"/>
  <c r="AG486" i="3"/>
  <c r="U486" i="3"/>
  <c r="N521" i="3"/>
  <c r="BC521" i="3"/>
  <c r="AU521" i="3"/>
  <c r="AM521" i="3"/>
  <c r="AE521" i="3"/>
  <c r="W521" i="3"/>
  <c r="AQ523" i="3"/>
  <c r="BI527" i="3"/>
  <c r="AV486" i="3"/>
  <c r="AF486" i="3"/>
  <c r="P486" i="3"/>
  <c r="AT486" i="3"/>
  <c r="AD486" i="3"/>
  <c r="N486" i="3"/>
  <c r="BC486" i="3"/>
  <c r="AU486" i="3"/>
  <c r="AM486" i="3"/>
  <c r="AE486" i="3"/>
  <c r="W486" i="3"/>
  <c r="BK492" i="3"/>
  <c r="N518" i="3"/>
  <c r="BL533" i="3"/>
  <c r="L485" i="3"/>
  <c r="BK533" i="3"/>
  <c r="N511" i="3"/>
  <c r="R511" i="3"/>
  <c r="V511" i="3"/>
  <c r="Z511" i="3"/>
  <c r="AD511" i="3"/>
  <c r="AH511" i="3"/>
  <c r="AL511" i="3"/>
  <c r="AP511" i="3"/>
  <c r="AT511" i="3"/>
  <c r="AX511" i="3"/>
  <c r="BB511" i="3"/>
  <c r="BF511" i="3"/>
  <c r="M511" i="3"/>
  <c r="Q511" i="3"/>
  <c r="U511" i="3"/>
  <c r="Y511" i="3"/>
  <c r="AC511" i="3"/>
  <c r="AG511" i="3"/>
  <c r="AK511" i="3"/>
  <c r="AO511" i="3"/>
  <c r="AS511" i="3"/>
  <c r="N515" i="3"/>
  <c r="R515" i="3"/>
  <c r="V515" i="3"/>
  <c r="Z515" i="3"/>
  <c r="AD515" i="3"/>
  <c r="AH515" i="3"/>
  <c r="AL515" i="3"/>
  <c r="AP515" i="3"/>
  <c r="AT515" i="3"/>
  <c r="AX515" i="3"/>
  <c r="BB515" i="3"/>
  <c r="BF515" i="3"/>
  <c r="M515" i="3"/>
  <c r="Q515" i="3"/>
  <c r="U515" i="3"/>
  <c r="Y515" i="3"/>
  <c r="AC515" i="3"/>
  <c r="AG515" i="3"/>
  <c r="AK515" i="3"/>
  <c r="AO515" i="3"/>
  <c r="AS515" i="3"/>
  <c r="AW515" i="3"/>
  <c r="BA515" i="3"/>
  <c r="BE515" i="3"/>
  <c r="BI515" i="3"/>
  <c r="O517" i="3"/>
  <c r="S517" i="3"/>
  <c r="W517" i="3"/>
  <c r="AA517" i="3"/>
  <c r="AE517" i="3"/>
  <c r="AI517" i="3"/>
  <c r="AM517" i="3"/>
  <c r="AQ517" i="3"/>
  <c r="AU517" i="3"/>
  <c r="AY517" i="3"/>
  <c r="BC517" i="3"/>
  <c r="BG517" i="3"/>
  <c r="N517" i="3"/>
  <c r="R517" i="3"/>
  <c r="V517" i="3"/>
  <c r="Z517" i="3"/>
  <c r="AD517" i="3"/>
  <c r="AH517" i="3"/>
  <c r="AL517" i="3"/>
  <c r="AP517" i="3"/>
  <c r="AT517" i="3"/>
  <c r="AX517" i="3"/>
  <c r="BB517" i="3"/>
  <c r="BF517" i="3"/>
  <c r="N519" i="3"/>
  <c r="R519" i="3"/>
  <c r="V519" i="3"/>
  <c r="Z519" i="3"/>
  <c r="AD519" i="3"/>
  <c r="AH519" i="3"/>
  <c r="AL519" i="3"/>
  <c r="AP519" i="3"/>
  <c r="AT519" i="3"/>
  <c r="AX519" i="3"/>
  <c r="BB519" i="3"/>
  <c r="BF519" i="3"/>
  <c r="M519" i="3"/>
  <c r="Q519" i="3"/>
  <c r="U519" i="3"/>
  <c r="Y519" i="3"/>
  <c r="AC519" i="3"/>
  <c r="AG519" i="3"/>
  <c r="AK519" i="3"/>
  <c r="AO519" i="3"/>
  <c r="AS519" i="3"/>
  <c r="AW519" i="3"/>
  <c r="BA519" i="3"/>
  <c r="BE519" i="3"/>
  <c r="BI519" i="3"/>
  <c r="P523" i="3"/>
  <c r="T523" i="3"/>
  <c r="X523" i="3"/>
  <c r="AB523" i="3"/>
  <c r="AF523" i="3"/>
  <c r="AJ523" i="3"/>
  <c r="AN523" i="3"/>
  <c r="AR523" i="3"/>
  <c r="AV523" i="3"/>
  <c r="AZ523" i="3"/>
  <c r="BD523" i="3"/>
  <c r="BH523" i="3"/>
  <c r="O523" i="3"/>
  <c r="S523" i="3"/>
  <c r="W523" i="3"/>
  <c r="AA523" i="3"/>
  <c r="N523" i="3"/>
  <c r="V523" i="3"/>
  <c r="AD523" i="3"/>
  <c r="AL523" i="3"/>
  <c r="AT523" i="3"/>
  <c r="BB523" i="3"/>
  <c r="M523" i="3"/>
  <c r="U523" i="3"/>
  <c r="AC523" i="3"/>
  <c r="AG523" i="3"/>
  <c r="AK523" i="3"/>
  <c r="AO523" i="3"/>
  <c r="AS523" i="3"/>
  <c r="AW523" i="3"/>
  <c r="BA523" i="3"/>
  <c r="BE523" i="3"/>
  <c r="BI523" i="3"/>
  <c r="M525" i="3"/>
  <c r="Q525" i="3"/>
  <c r="U525" i="3"/>
  <c r="Y525" i="3"/>
  <c r="AC525" i="3"/>
  <c r="AG525" i="3"/>
  <c r="AK525" i="3"/>
  <c r="AO525" i="3"/>
  <c r="AS525" i="3"/>
  <c r="AW525" i="3"/>
  <c r="BA525" i="3"/>
  <c r="BE525" i="3"/>
  <c r="BI525" i="3"/>
  <c r="P525" i="3"/>
  <c r="T525" i="3"/>
  <c r="X525" i="3"/>
  <c r="AB525" i="3"/>
  <c r="AF525" i="3"/>
  <c r="AJ525" i="3"/>
  <c r="AN525" i="3"/>
  <c r="AR525" i="3"/>
  <c r="AV525" i="3"/>
  <c r="AZ525" i="3"/>
  <c r="BD525" i="3"/>
  <c r="BH525" i="3"/>
  <c r="O525" i="3"/>
  <c r="W525" i="3"/>
  <c r="AE525" i="3"/>
  <c r="AM525" i="3"/>
  <c r="AU525" i="3"/>
  <c r="BC525" i="3"/>
  <c r="N525" i="3"/>
  <c r="V525" i="3"/>
  <c r="AD525" i="3"/>
  <c r="AL525" i="3"/>
  <c r="AT525" i="3"/>
  <c r="BB525" i="3"/>
  <c r="P527" i="3"/>
  <c r="T527" i="3"/>
  <c r="X527" i="3"/>
  <c r="AB527" i="3"/>
  <c r="AF527" i="3"/>
  <c r="AJ527" i="3"/>
  <c r="AN527" i="3"/>
  <c r="AR527" i="3"/>
  <c r="AV527" i="3"/>
  <c r="AZ527" i="3"/>
  <c r="BD527" i="3"/>
  <c r="BH527" i="3"/>
  <c r="O527" i="3"/>
  <c r="S527" i="3"/>
  <c r="W527" i="3"/>
  <c r="AA527" i="3"/>
  <c r="AE527" i="3"/>
  <c r="AI527" i="3"/>
  <c r="AM527" i="3"/>
  <c r="AQ527" i="3"/>
  <c r="AU527" i="3"/>
  <c r="AY527" i="3"/>
  <c r="BC527" i="3"/>
  <c r="BG527" i="3"/>
  <c r="R527" i="3"/>
  <c r="Z527" i="3"/>
  <c r="AH527" i="3"/>
  <c r="AP527" i="3"/>
  <c r="AX527" i="3"/>
  <c r="BF527" i="3"/>
  <c r="Q527" i="3"/>
  <c r="Y527" i="3"/>
  <c r="AG527" i="3"/>
  <c r="AO527" i="3"/>
  <c r="AW527" i="3"/>
  <c r="BE527" i="3"/>
  <c r="M531" i="3"/>
  <c r="Q531" i="3"/>
  <c r="U531" i="3"/>
  <c r="Y531" i="3"/>
  <c r="AC531" i="3"/>
  <c r="AG531" i="3"/>
  <c r="AK531" i="3"/>
  <c r="AO531" i="3"/>
  <c r="O531" i="3"/>
  <c r="W531" i="3"/>
  <c r="AE531" i="3"/>
  <c r="AM531" i="3"/>
  <c r="O513" i="3"/>
  <c r="S513" i="3"/>
  <c r="W513" i="3"/>
  <c r="AA513" i="3"/>
  <c r="AE513" i="3"/>
  <c r="AI513" i="3"/>
  <c r="AM513" i="3"/>
  <c r="AQ513" i="3"/>
  <c r="AU513" i="3"/>
  <c r="AY513" i="3"/>
  <c r="BC513" i="3"/>
  <c r="BG513" i="3"/>
  <c r="N513" i="3"/>
  <c r="R513" i="3"/>
  <c r="V513" i="3"/>
  <c r="Z513" i="3"/>
  <c r="AD513" i="3"/>
  <c r="AH513" i="3"/>
  <c r="AL513" i="3"/>
  <c r="AP513" i="3"/>
  <c r="AT513" i="3"/>
  <c r="AX513" i="3"/>
  <c r="BB513" i="3"/>
  <c r="BF513" i="3"/>
  <c r="P529" i="3"/>
  <c r="T529" i="3"/>
  <c r="X529" i="3"/>
  <c r="AB529" i="3"/>
  <c r="AF529" i="3"/>
  <c r="AJ529" i="3"/>
  <c r="AN529" i="3"/>
  <c r="AR529" i="3"/>
  <c r="AV529" i="3"/>
  <c r="AZ529" i="3"/>
  <c r="BD529" i="3"/>
  <c r="BH529" i="3"/>
  <c r="R529" i="3"/>
  <c r="Z529" i="3"/>
  <c r="AH529" i="3"/>
  <c r="AP529" i="3"/>
  <c r="AX529" i="3"/>
  <c r="BF529" i="3"/>
  <c r="L484" i="3"/>
  <c r="K484" i="3"/>
  <c r="O529" i="3"/>
  <c r="W529" i="3"/>
  <c r="AE529" i="3"/>
  <c r="AM529" i="3"/>
  <c r="AU529" i="3"/>
  <c r="BC529" i="3"/>
  <c r="N531" i="3"/>
  <c r="V531" i="3"/>
  <c r="AD531" i="3"/>
  <c r="AL531" i="3"/>
  <c r="AR531" i="3"/>
  <c r="AV531" i="3"/>
  <c r="AZ531" i="3"/>
  <c r="BD531" i="3"/>
  <c r="BH531" i="3"/>
  <c r="BB488" i="3"/>
  <c r="AT488" i="3"/>
  <c r="AL488" i="3"/>
  <c r="AD488" i="3"/>
  <c r="V488" i="3"/>
  <c r="N488" i="3"/>
  <c r="BD488" i="3"/>
  <c r="AV488" i="3"/>
  <c r="AN488" i="3"/>
  <c r="AF488" i="3"/>
  <c r="X488" i="3"/>
  <c r="P488" i="3"/>
  <c r="BG488" i="3"/>
  <c r="BC488" i="3"/>
  <c r="AY488" i="3"/>
  <c r="AU488" i="3"/>
  <c r="AQ488" i="3"/>
  <c r="AM488" i="3"/>
  <c r="AI488" i="3"/>
  <c r="AE488" i="3"/>
  <c r="AA488" i="3"/>
  <c r="W488" i="3"/>
  <c r="S488" i="3"/>
  <c r="BH490" i="3"/>
  <c r="BD490" i="3"/>
  <c r="AZ490" i="3"/>
  <c r="AV490" i="3"/>
  <c r="AR490" i="3"/>
  <c r="AN490" i="3"/>
  <c r="AJ490" i="3"/>
  <c r="AF490" i="3"/>
  <c r="AB490" i="3"/>
  <c r="X490" i="3"/>
  <c r="T490" i="3"/>
  <c r="P490" i="3"/>
  <c r="BI490" i="3"/>
  <c r="BE490" i="3"/>
  <c r="BA490" i="3"/>
  <c r="AW490" i="3"/>
  <c r="AS490" i="3"/>
  <c r="AO490" i="3"/>
  <c r="AK490" i="3"/>
  <c r="AG490" i="3"/>
  <c r="AC490" i="3"/>
  <c r="Y490" i="3"/>
  <c r="U490" i="3"/>
  <c r="Q490" i="3"/>
  <c r="BI494" i="3"/>
  <c r="BE494" i="3"/>
  <c r="BA494" i="3"/>
  <c r="AW494" i="3"/>
  <c r="AS494" i="3"/>
  <c r="AO494" i="3"/>
  <c r="AK494" i="3"/>
  <c r="AG494" i="3"/>
  <c r="AC494" i="3"/>
  <c r="Y494" i="3"/>
  <c r="U494" i="3"/>
  <c r="Q494" i="3"/>
  <c r="M494" i="3"/>
  <c r="BF494" i="3"/>
  <c r="BB494" i="3"/>
  <c r="AX494" i="3"/>
  <c r="AT494" i="3"/>
  <c r="AP494" i="3"/>
  <c r="AL494" i="3"/>
  <c r="AH494" i="3"/>
  <c r="AD494" i="3"/>
  <c r="Z494" i="3"/>
  <c r="V494" i="3"/>
  <c r="R494" i="3"/>
  <c r="BF496" i="3"/>
  <c r="BB496" i="3"/>
  <c r="AX496" i="3"/>
  <c r="AT496" i="3"/>
  <c r="AP496" i="3"/>
  <c r="AL496" i="3"/>
  <c r="AH496" i="3"/>
  <c r="AD496" i="3"/>
  <c r="Z496" i="3"/>
  <c r="V496" i="3"/>
  <c r="R496" i="3"/>
  <c r="N496" i="3"/>
  <c r="BG496" i="3"/>
  <c r="BC496" i="3"/>
  <c r="AY496" i="3"/>
  <c r="AU496" i="3"/>
  <c r="AQ496" i="3"/>
  <c r="AM496" i="3"/>
  <c r="AI496" i="3"/>
  <c r="AE496" i="3"/>
  <c r="AA496" i="3"/>
  <c r="W496" i="3"/>
  <c r="S496" i="3"/>
  <c r="BI518" i="3"/>
  <c r="BE518" i="3"/>
  <c r="BA518" i="3"/>
  <c r="AW518" i="3"/>
  <c r="AS518" i="3"/>
  <c r="AO518" i="3"/>
  <c r="AK518" i="3"/>
  <c r="AG518" i="3"/>
  <c r="AC518" i="3"/>
  <c r="Y518" i="3"/>
  <c r="U518" i="3"/>
  <c r="Q518" i="3"/>
  <c r="BF518" i="3"/>
  <c r="BB518" i="3"/>
  <c r="AX518" i="3"/>
  <c r="AT518" i="3"/>
  <c r="AP518" i="3"/>
  <c r="AL518" i="3"/>
  <c r="AH518" i="3"/>
  <c r="AD518" i="3"/>
  <c r="Z518" i="3"/>
  <c r="V518" i="3"/>
  <c r="R518" i="3"/>
  <c r="M518" i="3"/>
  <c r="BF520" i="3"/>
  <c r="BB520" i="3"/>
  <c r="AX520" i="3"/>
  <c r="AT520" i="3"/>
  <c r="AP520" i="3"/>
  <c r="AL520" i="3"/>
  <c r="AH520" i="3"/>
  <c r="AD520" i="3"/>
  <c r="Z520" i="3"/>
  <c r="V520" i="3"/>
  <c r="R520" i="3"/>
  <c r="N520" i="3"/>
  <c r="BG520" i="3"/>
  <c r="BC520" i="3"/>
  <c r="AY520" i="3"/>
  <c r="AU520" i="3"/>
  <c r="AQ520" i="3"/>
  <c r="AM520" i="3"/>
  <c r="AI520" i="3"/>
  <c r="AE520" i="3"/>
  <c r="AA520" i="3"/>
  <c r="W520" i="3"/>
  <c r="S520" i="3"/>
  <c r="M529" i="3"/>
  <c r="U529" i="3"/>
  <c r="AC529" i="3"/>
  <c r="AK529" i="3"/>
  <c r="AS529" i="3"/>
  <c r="BA529" i="3"/>
  <c r="BI529" i="3"/>
  <c r="T531" i="3"/>
  <c r="AB531" i="3"/>
  <c r="AJ531" i="3"/>
  <c r="AQ531" i="3"/>
  <c r="AU531" i="3"/>
  <c r="AY531" i="3"/>
  <c r="BC531" i="3"/>
  <c r="BG531" i="3"/>
  <c r="BH503" i="3"/>
  <c r="BD503" i="3"/>
  <c r="AZ503" i="3"/>
  <c r="AV503" i="3"/>
  <c r="AR503" i="3"/>
  <c r="AN503" i="3"/>
  <c r="AJ503" i="3"/>
  <c r="AF503" i="3"/>
  <c r="AB503" i="3"/>
  <c r="X503" i="3"/>
  <c r="T503" i="3"/>
  <c r="P503" i="3"/>
  <c r="BI503" i="3"/>
  <c r="BE503" i="3"/>
  <c r="BA503" i="3"/>
  <c r="AW503" i="3"/>
  <c r="AS503" i="3"/>
  <c r="AO503" i="3"/>
  <c r="AK503" i="3"/>
  <c r="AG503" i="3"/>
  <c r="AC503" i="3"/>
  <c r="Y503" i="3"/>
  <c r="U503" i="3"/>
  <c r="Q503" i="3"/>
  <c r="BI511" i="3"/>
  <c r="BE511" i="3"/>
  <c r="BA511" i="3"/>
  <c r="AW511" i="3"/>
  <c r="AQ511" i="3"/>
  <c r="AI511" i="3"/>
  <c r="AA511" i="3"/>
  <c r="S511" i="3"/>
  <c r="BH511" i="3"/>
  <c r="AZ511" i="3"/>
  <c r="AR511" i="3"/>
  <c r="AJ511" i="3"/>
  <c r="AB511" i="3"/>
  <c r="T511" i="3"/>
  <c r="BH513" i="3"/>
  <c r="AZ513" i="3"/>
  <c r="AR513" i="3"/>
  <c r="AJ513" i="3"/>
  <c r="AB513" i="3"/>
  <c r="T513" i="3"/>
  <c r="BI513" i="3"/>
  <c r="BA513" i="3"/>
  <c r="AS513" i="3"/>
  <c r="AK513" i="3"/>
  <c r="AC513" i="3"/>
  <c r="U513" i="3"/>
  <c r="M513" i="3"/>
  <c r="BC515" i="3"/>
  <c r="AU515" i="3"/>
  <c r="AM515" i="3"/>
  <c r="AE515" i="3"/>
  <c r="W515" i="3"/>
  <c r="O515" i="3"/>
  <c r="BD515" i="3"/>
  <c r="AV515" i="3"/>
  <c r="AN515" i="3"/>
  <c r="AF515" i="3"/>
  <c r="X515" i="3"/>
  <c r="P515" i="3"/>
  <c r="BD517" i="3"/>
  <c r="AV517" i="3"/>
  <c r="AN517" i="3"/>
  <c r="AF517" i="3"/>
  <c r="X517" i="3"/>
  <c r="P517" i="3"/>
  <c r="BE517" i="3"/>
  <c r="AW517" i="3"/>
  <c r="AO517" i="3"/>
  <c r="AG517" i="3"/>
  <c r="Y517" i="3"/>
  <c r="Q517" i="3"/>
  <c r="BG519" i="3"/>
  <c r="AY519" i="3"/>
  <c r="AQ519" i="3"/>
  <c r="AI519" i="3"/>
  <c r="AA519" i="3"/>
  <c r="S519" i="3"/>
  <c r="BH519" i="3"/>
  <c r="AZ519" i="3"/>
  <c r="AR519" i="3"/>
  <c r="AJ519" i="3"/>
  <c r="AB519" i="3"/>
  <c r="T519" i="3"/>
  <c r="BC523" i="3"/>
  <c r="AU523" i="3"/>
  <c r="AM523" i="3"/>
  <c r="AE523" i="3"/>
  <c r="Q523" i="3"/>
  <c r="AX523" i="3"/>
  <c r="AH523" i="3"/>
  <c r="R523" i="3"/>
  <c r="AX525" i="3"/>
  <c r="AH525" i="3"/>
  <c r="R525" i="3"/>
  <c r="AY525" i="3"/>
  <c r="AI525" i="3"/>
  <c r="S525" i="3"/>
  <c r="BA527" i="3"/>
  <c r="AK527" i="3"/>
  <c r="U527" i="3"/>
  <c r="BB527" i="3"/>
  <c r="AL527" i="3"/>
  <c r="V527" i="3"/>
  <c r="BB529" i="3"/>
  <c r="AL529" i="3"/>
  <c r="V529" i="3"/>
  <c r="AI531" i="3"/>
  <c r="S531" i="3"/>
  <c r="BG484" i="3"/>
  <c r="AY484" i="3"/>
  <c r="AQ484" i="3"/>
  <c r="AI484" i="3"/>
  <c r="AA484" i="3"/>
  <c r="S484" i="3"/>
  <c r="BM488" i="3"/>
  <c r="BJ492" i="3"/>
  <c r="BN492" i="3"/>
  <c r="BL494" i="3"/>
  <c r="BK496" i="3"/>
  <c r="N500" i="3"/>
  <c r="P500" i="3"/>
  <c r="R500" i="3"/>
  <c r="T500" i="3"/>
  <c r="V500" i="3"/>
  <c r="X500" i="3"/>
  <c r="Z500" i="3"/>
  <c r="AB500" i="3"/>
  <c r="AD500" i="3"/>
  <c r="AF500" i="3"/>
  <c r="AH500" i="3"/>
  <c r="AJ500" i="3"/>
  <c r="AL500" i="3"/>
  <c r="AN500" i="3"/>
  <c r="AP500" i="3"/>
  <c r="AR500" i="3"/>
  <c r="AT500" i="3"/>
  <c r="AV500" i="3"/>
  <c r="AX500" i="3"/>
  <c r="AZ500" i="3"/>
  <c r="BB500" i="3"/>
  <c r="BD500" i="3"/>
  <c r="BF500" i="3"/>
  <c r="BH500" i="3"/>
  <c r="M500" i="3"/>
  <c r="O500" i="3"/>
  <c r="Q500" i="3"/>
  <c r="S500" i="3"/>
  <c r="U500" i="3"/>
  <c r="W500" i="3"/>
  <c r="Y500" i="3"/>
  <c r="AA500" i="3"/>
  <c r="AC500" i="3"/>
  <c r="AE500" i="3"/>
  <c r="AG500" i="3"/>
  <c r="AI500" i="3"/>
  <c r="AK500" i="3"/>
  <c r="AM500" i="3"/>
  <c r="AO500" i="3"/>
  <c r="AQ500" i="3"/>
  <c r="AS500" i="3"/>
  <c r="AU500" i="3"/>
  <c r="AW500" i="3"/>
  <c r="AY500" i="3"/>
  <c r="BA500" i="3"/>
  <c r="BC500" i="3"/>
  <c r="BE500" i="3"/>
  <c r="BG500" i="3"/>
  <c r="BI500" i="3"/>
  <c r="N504" i="3"/>
  <c r="P504" i="3"/>
  <c r="R504" i="3"/>
  <c r="T504" i="3"/>
  <c r="V504" i="3"/>
  <c r="X504" i="3"/>
  <c r="Z504" i="3"/>
  <c r="AB504" i="3"/>
  <c r="AD504" i="3"/>
  <c r="AF504" i="3"/>
  <c r="AH504" i="3"/>
  <c r="AJ504" i="3"/>
  <c r="AL504" i="3"/>
  <c r="AN504" i="3"/>
  <c r="AP504" i="3"/>
  <c r="AR504" i="3"/>
  <c r="AT504" i="3"/>
  <c r="AV504" i="3"/>
  <c r="AX504" i="3"/>
  <c r="AZ504" i="3"/>
  <c r="M504" i="3"/>
  <c r="O504" i="3"/>
  <c r="Q504" i="3"/>
  <c r="S504" i="3"/>
  <c r="U504" i="3"/>
  <c r="W504" i="3"/>
  <c r="Y504" i="3"/>
  <c r="AA504" i="3"/>
  <c r="AC504" i="3"/>
  <c r="AE504" i="3"/>
  <c r="AG504" i="3"/>
  <c r="AK504" i="3"/>
  <c r="AO504" i="3"/>
  <c r="AS504" i="3"/>
  <c r="AW504" i="3"/>
  <c r="BA504" i="3"/>
  <c r="BC504" i="3"/>
  <c r="BE504" i="3"/>
  <c r="BG504" i="3"/>
  <c r="BI504" i="3"/>
  <c r="AI504" i="3"/>
  <c r="AM504" i="3"/>
  <c r="AQ504" i="3"/>
  <c r="AU504" i="3"/>
  <c r="AY504" i="3"/>
  <c r="BB504" i="3"/>
  <c r="BD504" i="3"/>
  <c r="BF504" i="3"/>
  <c r="BH504" i="3"/>
  <c r="M508" i="3"/>
  <c r="O508" i="3"/>
  <c r="Q508" i="3"/>
  <c r="S508" i="3"/>
  <c r="U508" i="3"/>
  <c r="W508" i="3"/>
  <c r="Y508" i="3"/>
  <c r="AA508" i="3"/>
  <c r="AC508" i="3"/>
  <c r="AE508" i="3"/>
  <c r="AG508" i="3"/>
  <c r="AI508" i="3"/>
  <c r="AK508" i="3"/>
  <c r="AM508" i="3"/>
  <c r="AO508" i="3"/>
  <c r="AQ508" i="3"/>
  <c r="AS508" i="3"/>
  <c r="AU508" i="3"/>
  <c r="AW508" i="3"/>
  <c r="AY508" i="3"/>
  <c r="BA508" i="3"/>
  <c r="BC508" i="3"/>
  <c r="BE508" i="3"/>
  <c r="BG508" i="3"/>
  <c r="BI508" i="3"/>
  <c r="N508" i="3"/>
  <c r="P508" i="3"/>
  <c r="R508" i="3"/>
  <c r="T508" i="3"/>
  <c r="V508" i="3"/>
  <c r="X508" i="3"/>
  <c r="Z508" i="3"/>
  <c r="AB508" i="3"/>
  <c r="AD508" i="3"/>
  <c r="AF508" i="3"/>
  <c r="AH508" i="3"/>
  <c r="AJ508" i="3"/>
  <c r="AL508" i="3"/>
  <c r="AN508" i="3"/>
  <c r="AP508" i="3"/>
  <c r="AR508" i="3"/>
  <c r="AT508" i="3"/>
  <c r="AV508" i="3"/>
  <c r="AX508" i="3"/>
  <c r="AZ508" i="3"/>
  <c r="BB508" i="3"/>
  <c r="BD508" i="3"/>
  <c r="BF508" i="3"/>
  <c r="BH508" i="3"/>
  <c r="M512" i="3"/>
  <c r="O512" i="3"/>
  <c r="Q512" i="3"/>
  <c r="S512" i="3"/>
  <c r="U512" i="3"/>
  <c r="W512" i="3"/>
  <c r="Y512" i="3"/>
  <c r="AA512" i="3"/>
  <c r="AC512" i="3"/>
  <c r="AE512" i="3"/>
  <c r="AG512" i="3"/>
  <c r="AI512" i="3"/>
  <c r="AK512" i="3"/>
  <c r="AM512" i="3"/>
  <c r="AO512" i="3"/>
  <c r="AQ512" i="3"/>
  <c r="AS512" i="3"/>
  <c r="AU512" i="3"/>
  <c r="AW512" i="3"/>
  <c r="AY512" i="3"/>
  <c r="BA512" i="3"/>
  <c r="BC512" i="3"/>
  <c r="BE512" i="3"/>
  <c r="BG512" i="3"/>
  <c r="BI512" i="3"/>
  <c r="N512" i="3"/>
  <c r="P512" i="3"/>
  <c r="R512" i="3"/>
  <c r="T512" i="3"/>
  <c r="V512" i="3"/>
  <c r="X512" i="3"/>
  <c r="Z512" i="3"/>
  <c r="AB512" i="3"/>
  <c r="AD512" i="3"/>
  <c r="AF512" i="3"/>
  <c r="AH512" i="3"/>
  <c r="AJ512" i="3"/>
  <c r="AL512" i="3"/>
  <c r="AN512" i="3"/>
  <c r="AP512" i="3"/>
  <c r="AR512" i="3"/>
  <c r="AT512" i="3"/>
  <c r="AV512" i="3"/>
  <c r="AX512" i="3"/>
  <c r="AZ512" i="3"/>
  <c r="BB512" i="3"/>
  <c r="BD512" i="3"/>
  <c r="BF512" i="3"/>
  <c r="BH512" i="3"/>
  <c r="M516" i="3"/>
  <c r="O516" i="3"/>
  <c r="Q516" i="3"/>
  <c r="S516" i="3"/>
  <c r="U516" i="3"/>
  <c r="W516" i="3"/>
  <c r="Y516" i="3"/>
  <c r="AA516" i="3"/>
  <c r="AC516" i="3"/>
  <c r="AE516" i="3"/>
  <c r="AG516" i="3"/>
  <c r="AI516" i="3"/>
  <c r="AK516" i="3"/>
  <c r="AM516" i="3"/>
  <c r="AO516" i="3"/>
  <c r="AQ516" i="3"/>
  <c r="AS516" i="3"/>
  <c r="AU516" i="3"/>
  <c r="AW516" i="3"/>
  <c r="AY516" i="3"/>
  <c r="BA516" i="3"/>
  <c r="BC516" i="3"/>
  <c r="BE516" i="3"/>
  <c r="BG516" i="3"/>
  <c r="BI516" i="3"/>
  <c r="N516" i="3"/>
  <c r="P516" i="3"/>
  <c r="R516" i="3"/>
  <c r="T516" i="3"/>
  <c r="V516" i="3"/>
  <c r="X516" i="3"/>
  <c r="Z516" i="3"/>
  <c r="AB516" i="3"/>
  <c r="AD516" i="3"/>
  <c r="AF516" i="3"/>
  <c r="AH516" i="3"/>
  <c r="AJ516" i="3"/>
  <c r="AL516" i="3"/>
  <c r="AN516" i="3"/>
  <c r="AP516" i="3"/>
  <c r="AR516" i="3"/>
  <c r="AT516" i="3"/>
  <c r="AV516" i="3"/>
  <c r="AX516" i="3"/>
  <c r="AZ516" i="3"/>
  <c r="BB516" i="3"/>
  <c r="BD516" i="3"/>
  <c r="BF516" i="3"/>
  <c r="BH516" i="3"/>
  <c r="BK518" i="3"/>
  <c r="BK524" i="3"/>
  <c r="BN524" i="3"/>
  <c r="BM526" i="3"/>
  <c r="BL526" i="3"/>
  <c r="BK526" i="3"/>
  <c r="M528" i="3"/>
  <c r="O528" i="3"/>
  <c r="Q528" i="3"/>
  <c r="S528" i="3"/>
  <c r="U528" i="3"/>
  <c r="W528" i="3"/>
  <c r="Y528" i="3"/>
  <c r="AA528" i="3"/>
  <c r="N528" i="3"/>
  <c r="P528" i="3"/>
  <c r="R528" i="3"/>
  <c r="T528" i="3"/>
  <c r="V528" i="3"/>
  <c r="X528" i="3"/>
  <c r="Z528" i="3"/>
  <c r="AB528" i="3"/>
  <c r="AD528" i="3"/>
  <c r="AF528" i="3"/>
  <c r="AH528" i="3"/>
  <c r="AJ528" i="3"/>
  <c r="AL528" i="3"/>
  <c r="AN528" i="3"/>
  <c r="AP528" i="3"/>
  <c r="AR528" i="3"/>
  <c r="AT528" i="3"/>
  <c r="AV528" i="3"/>
  <c r="AX528" i="3"/>
  <c r="AZ528" i="3"/>
  <c r="BB528" i="3"/>
  <c r="BD528" i="3"/>
  <c r="BF528" i="3"/>
  <c r="BH528" i="3"/>
  <c r="AC528" i="3"/>
  <c r="AG528" i="3"/>
  <c r="AK528" i="3"/>
  <c r="AO528" i="3"/>
  <c r="AS528" i="3"/>
  <c r="AW528" i="3"/>
  <c r="BA528" i="3"/>
  <c r="BE528" i="3"/>
  <c r="BI528" i="3"/>
  <c r="AE528" i="3"/>
  <c r="AI528" i="3"/>
  <c r="AM528" i="3"/>
  <c r="AQ528" i="3"/>
  <c r="AU528" i="3"/>
  <c r="AY528" i="3"/>
  <c r="BC528" i="3"/>
  <c r="BG528" i="3"/>
  <c r="M532" i="3"/>
  <c r="O532" i="3"/>
  <c r="Q532" i="3"/>
  <c r="S532" i="3"/>
  <c r="U532" i="3"/>
  <c r="W532" i="3"/>
  <c r="Y532" i="3"/>
  <c r="AA532" i="3"/>
  <c r="AC532" i="3"/>
  <c r="AE532" i="3"/>
  <c r="AG532" i="3"/>
  <c r="AI532" i="3"/>
  <c r="AK532" i="3"/>
  <c r="AM532" i="3"/>
  <c r="AO532" i="3"/>
  <c r="AQ532" i="3"/>
  <c r="AS532" i="3"/>
  <c r="AU532" i="3"/>
  <c r="AW532" i="3"/>
  <c r="AY532" i="3"/>
  <c r="BA532" i="3"/>
  <c r="BC532" i="3"/>
  <c r="BE532" i="3"/>
  <c r="BG532" i="3"/>
  <c r="BI532" i="3"/>
  <c r="N532" i="3"/>
  <c r="P532" i="3"/>
  <c r="R532" i="3"/>
  <c r="T532" i="3"/>
  <c r="V532" i="3"/>
  <c r="X532" i="3"/>
  <c r="Z532" i="3"/>
  <c r="AB532" i="3"/>
  <c r="AD532" i="3"/>
  <c r="AF532" i="3"/>
  <c r="AH532" i="3"/>
  <c r="AJ532" i="3"/>
  <c r="AL532" i="3"/>
  <c r="AN532" i="3"/>
  <c r="AP532" i="3"/>
  <c r="AR532" i="3"/>
  <c r="AT532" i="3"/>
  <c r="AV532" i="3"/>
  <c r="AX532" i="3"/>
  <c r="AZ532" i="3"/>
  <c r="BB532" i="3"/>
  <c r="BD532" i="3"/>
  <c r="BF532" i="3"/>
  <c r="BH532" i="3"/>
  <c r="N535" i="3"/>
  <c r="P535" i="3"/>
  <c r="R535" i="3"/>
  <c r="T535" i="3"/>
  <c r="V535" i="3"/>
  <c r="X535" i="3"/>
  <c r="Z535" i="3"/>
  <c r="AB535" i="3"/>
  <c r="AD535" i="3"/>
  <c r="AF535" i="3"/>
  <c r="AH535" i="3"/>
  <c r="AJ535" i="3"/>
  <c r="AL535" i="3"/>
  <c r="AN535" i="3"/>
  <c r="AP535" i="3"/>
  <c r="AR535" i="3"/>
  <c r="AT535" i="3"/>
  <c r="AV535" i="3"/>
  <c r="AX535" i="3"/>
  <c r="AZ535" i="3"/>
  <c r="BB535" i="3"/>
  <c r="BD535" i="3"/>
  <c r="BF535" i="3"/>
  <c r="BH535" i="3"/>
  <c r="M535" i="3"/>
  <c r="O535" i="3"/>
  <c r="Q535" i="3"/>
  <c r="S535" i="3"/>
  <c r="U535" i="3"/>
  <c r="W535" i="3"/>
  <c r="Y535" i="3"/>
  <c r="AA535" i="3"/>
  <c r="AC535" i="3"/>
  <c r="AE535" i="3"/>
  <c r="AG535" i="3"/>
  <c r="AI535" i="3"/>
  <c r="AK535" i="3"/>
  <c r="AM535" i="3"/>
  <c r="AO535" i="3"/>
  <c r="AQ535" i="3"/>
  <c r="AS535" i="3"/>
  <c r="AU535" i="3"/>
  <c r="AW535" i="3"/>
  <c r="AY535" i="3"/>
  <c r="BA535" i="3"/>
  <c r="BC535" i="3"/>
  <c r="BE535" i="3"/>
  <c r="BG535" i="3"/>
  <c r="BI535" i="3"/>
  <c r="M537" i="3"/>
  <c r="O537" i="3"/>
  <c r="Q537" i="3"/>
  <c r="S537" i="3"/>
  <c r="U537" i="3"/>
  <c r="W537" i="3"/>
  <c r="Y537" i="3"/>
  <c r="AA537" i="3"/>
  <c r="AC537" i="3"/>
  <c r="AE537" i="3"/>
  <c r="AG537" i="3"/>
  <c r="AI537" i="3"/>
  <c r="AK537" i="3"/>
  <c r="AM537" i="3"/>
  <c r="AO537" i="3"/>
  <c r="AQ537" i="3"/>
  <c r="AS537" i="3"/>
  <c r="AU537" i="3"/>
  <c r="AW537" i="3"/>
  <c r="AY537" i="3"/>
  <c r="BA537" i="3"/>
  <c r="BC537" i="3"/>
  <c r="BE537" i="3"/>
  <c r="BG537" i="3"/>
  <c r="BI537" i="3"/>
  <c r="N537" i="3"/>
  <c r="P537" i="3"/>
  <c r="R537" i="3"/>
  <c r="T537" i="3"/>
  <c r="V537" i="3"/>
  <c r="X537" i="3"/>
  <c r="Z537" i="3"/>
  <c r="AB537" i="3"/>
  <c r="AD537" i="3"/>
  <c r="AF537" i="3"/>
  <c r="AH537" i="3"/>
  <c r="AJ537" i="3"/>
  <c r="AL537" i="3"/>
  <c r="AN537" i="3"/>
  <c r="AP537" i="3"/>
  <c r="AR537" i="3"/>
  <c r="AT537" i="3"/>
  <c r="AV537" i="3"/>
  <c r="AX537" i="3"/>
  <c r="AZ537" i="3"/>
  <c r="BB537" i="3"/>
  <c r="BD537" i="3"/>
  <c r="BF537" i="3"/>
  <c r="BH537" i="3"/>
  <c r="M489" i="3"/>
  <c r="O489" i="3"/>
  <c r="Q489" i="3"/>
  <c r="S489" i="3"/>
  <c r="U489" i="3"/>
  <c r="W489" i="3"/>
  <c r="Y489" i="3"/>
  <c r="AA489" i="3"/>
  <c r="AC489" i="3"/>
  <c r="N489" i="3"/>
  <c r="R489" i="3"/>
  <c r="V489" i="3"/>
  <c r="Z489" i="3"/>
  <c r="AD489" i="3"/>
  <c r="AF489" i="3"/>
  <c r="AH489" i="3"/>
  <c r="AJ489" i="3"/>
  <c r="AL489" i="3"/>
  <c r="AN489" i="3"/>
  <c r="AP489" i="3"/>
  <c r="AR489" i="3"/>
  <c r="AT489" i="3"/>
  <c r="AV489" i="3"/>
  <c r="AX489" i="3"/>
  <c r="AZ489" i="3"/>
  <c r="BB489" i="3"/>
  <c r="BD489" i="3"/>
  <c r="BF489" i="3"/>
  <c r="BH489" i="3"/>
  <c r="P489" i="3"/>
  <c r="T489" i="3"/>
  <c r="X489" i="3"/>
  <c r="AB489" i="3"/>
  <c r="AE489" i="3"/>
  <c r="AG489" i="3"/>
  <c r="AI489" i="3"/>
  <c r="AK489" i="3"/>
  <c r="AM489" i="3"/>
  <c r="AO489" i="3"/>
  <c r="AQ489" i="3"/>
  <c r="AS489" i="3"/>
  <c r="AU489" i="3"/>
  <c r="AW489" i="3"/>
  <c r="AY489" i="3"/>
  <c r="BA489" i="3"/>
  <c r="BC489" i="3"/>
  <c r="BE489" i="3"/>
  <c r="BG489" i="3"/>
  <c r="BI489" i="3"/>
  <c r="M493" i="3"/>
  <c r="O493" i="3"/>
  <c r="Q493" i="3"/>
  <c r="S493" i="3"/>
  <c r="U493" i="3"/>
  <c r="W493" i="3"/>
  <c r="Y493" i="3"/>
  <c r="AA493" i="3"/>
  <c r="AC493" i="3"/>
  <c r="AE493" i="3"/>
  <c r="AG493" i="3"/>
  <c r="AI493" i="3"/>
  <c r="AK493" i="3"/>
  <c r="AM493" i="3"/>
  <c r="AO493" i="3"/>
  <c r="AQ493" i="3"/>
  <c r="AS493" i="3"/>
  <c r="AU493" i="3"/>
  <c r="AW493" i="3"/>
  <c r="AY493" i="3"/>
  <c r="BA493" i="3"/>
  <c r="BC493" i="3"/>
  <c r="BE493" i="3"/>
  <c r="BG493" i="3"/>
  <c r="BI493" i="3"/>
  <c r="N493" i="3"/>
  <c r="P493" i="3"/>
  <c r="R493" i="3"/>
  <c r="T493" i="3"/>
  <c r="V493" i="3"/>
  <c r="X493" i="3"/>
  <c r="Z493" i="3"/>
  <c r="AB493" i="3"/>
  <c r="AD493" i="3"/>
  <c r="AF493" i="3"/>
  <c r="AH493" i="3"/>
  <c r="AJ493" i="3"/>
  <c r="AL493" i="3"/>
  <c r="AN493" i="3"/>
  <c r="AP493" i="3"/>
  <c r="AR493" i="3"/>
  <c r="AT493" i="3"/>
  <c r="AV493" i="3"/>
  <c r="AX493" i="3"/>
  <c r="AZ493" i="3"/>
  <c r="BB493" i="3"/>
  <c r="BD493" i="3"/>
  <c r="BF493" i="3"/>
  <c r="BH493" i="3"/>
  <c r="M497" i="3"/>
  <c r="O497" i="3"/>
  <c r="Q497" i="3"/>
  <c r="S497" i="3"/>
  <c r="U497" i="3"/>
  <c r="W497" i="3"/>
  <c r="Y497" i="3"/>
  <c r="AA497" i="3"/>
  <c r="AC497" i="3"/>
  <c r="AE497" i="3"/>
  <c r="AG497" i="3"/>
  <c r="AI497" i="3"/>
  <c r="AK497" i="3"/>
  <c r="AM497" i="3"/>
  <c r="AO497" i="3"/>
  <c r="AQ497" i="3"/>
  <c r="AS497" i="3"/>
  <c r="AU497" i="3"/>
  <c r="AW497" i="3"/>
  <c r="AY497" i="3"/>
  <c r="N497" i="3"/>
  <c r="P497" i="3"/>
  <c r="R497" i="3"/>
  <c r="T497" i="3"/>
  <c r="V497" i="3"/>
  <c r="X497" i="3"/>
  <c r="Z497" i="3"/>
  <c r="AB497" i="3"/>
  <c r="AD497" i="3"/>
  <c r="AF497" i="3"/>
  <c r="AH497" i="3"/>
  <c r="AJ497" i="3"/>
  <c r="AL497" i="3"/>
  <c r="AN497" i="3"/>
  <c r="AR497" i="3"/>
  <c r="AV497" i="3"/>
  <c r="AZ497" i="3"/>
  <c r="BB497" i="3"/>
  <c r="BD497" i="3"/>
  <c r="BF497" i="3"/>
  <c r="BH497" i="3"/>
  <c r="AP497" i="3"/>
  <c r="AT497" i="3"/>
  <c r="AX497" i="3"/>
  <c r="BA497" i="3"/>
  <c r="BC497" i="3"/>
  <c r="BE497" i="3"/>
  <c r="BG497" i="3"/>
  <c r="BI497" i="3"/>
  <c r="BM499" i="3"/>
  <c r="BJ499" i="3"/>
  <c r="BL499" i="3"/>
  <c r="BK501" i="3"/>
  <c r="BN501" i="3"/>
  <c r="BM501" i="3"/>
  <c r="BJ501" i="3"/>
  <c r="BM503" i="3"/>
  <c r="BK505" i="3"/>
  <c r="BN505" i="3"/>
  <c r="BL507" i="3"/>
  <c r="BK509" i="3"/>
  <c r="BN509" i="3"/>
  <c r="BN513" i="3"/>
  <c r="BL519" i="3"/>
  <c r="BK521" i="3"/>
  <c r="BN521" i="3"/>
  <c r="BL527" i="3"/>
  <c r="K485" i="3"/>
  <c r="BD484" i="3"/>
  <c r="AV484" i="3"/>
  <c r="AN484" i="3"/>
  <c r="AF484" i="3"/>
  <c r="X484" i="3"/>
  <c r="P484" i="3"/>
  <c r="BN488" i="3"/>
  <c r="BN490" i="3"/>
  <c r="BM492" i="3"/>
  <c r="BL492" i="3"/>
  <c r="BL496" i="3"/>
  <c r="M498" i="3"/>
  <c r="O498" i="3"/>
  <c r="Q498" i="3"/>
  <c r="S498" i="3"/>
  <c r="U498" i="3"/>
  <c r="W498" i="3"/>
  <c r="Y498" i="3"/>
  <c r="AA498" i="3"/>
  <c r="AC498" i="3"/>
  <c r="AE498" i="3"/>
  <c r="AG498" i="3"/>
  <c r="AI498" i="3"/>
  <c r="AK498" i="3"/>
  <c r="AM498" i="3"/>
  <c r="AO498" i="3"/>
  <c r="AQ498" i="3"/>
  <c r="AS498" i="3"/>
  <c r="AU498" i="3"/>
  <c r="AW498" i="3"/>
  <c r="AY498" i="3"/>
  <c r="BA498" i="3"/>
  <c r="BC498" i="3"/>
  <c r="BE498" i="3"/>
  <c r="BG498" i="3"/>
  <c r="BI498" i="3"/>
  <c r="N498" i="3"/>
  <c r="P498" i="3"/>
  <c r="R498" i="3"/>
  <c r="T498" i="3"/>
  <c r="V498" i="3"/>
  <c r="X498" i="3"/>
  <c r="Z498" i="3"/>
  <c r="AB498" i="3"/>
  <c r="AD498" i="3"/>
  <c r="AF498" i="3"/>
  <c r="AH498" i="3"/>
  <c r="AJ498" i="3"/>
  <c r="AL498" i="3"/>
  <c r="AN498" i="3"/>
  <c r="AP498" i="3"/>
  <c r="AR498" i="3"/>
  <c r="AT498" i="3"/>
  <c r="AV498" i="3"/>
  <c r="AX498" i="3"/>
  <c r="AZ498" i="3"/>
  <c r="BB498" i="3"/>
  <c r="BD498" i="3"/>
  <c r="BF498" i="3"/>
  <c r="BH498" i="3"/>
  <c r="M502" i="3"/>
  <c r="O502" i="3"/>
  <c r="Q502" i="3"/>
  <c r="S502" i="3"/>
  <c r="U502" i="3"/>
  <c r="W502" i="3"/>
  <c r="Y502" i="3"/>
  <c r="AA502" i="3"/>
  <c r="AC502" i="3"/>
  <c r="AE502" i="3"/>
  <c r="AG502" i="3"/>
  <c r="AI502" i="3"/>
  <c r="AK502" i="3"/>
  <c r="AM502" i="3"/>
  <c r="AO502" i="3"/>
  <c r="AQ502" i="3"/>
  <c r="AS502" i="3"/>
  <c r="AU502" i="3"/>
  <c r="AW502" i="3"/>
  <c r="AY502" i="3"/>
  <c r="BA502" i="3"/>
  <c r="BC502" i="3"/>
  <c r="BE502" i="3"/>
  <c r="BG502" i="3"/>
  <c r="BI502" i="3"/>
  <c r="N502" i="3"/>
  <c r="P502" i="3"/>
  <c r="R502" i="3"/>
  <c r="T502" i="3"/>
  <c r="V502" i="3"/>
  <c r="X502" i="3"/>
  <c r="Z502" i="3"/>
  <c r="AB502" i="3"/>
  <c r="AD502" i="3"/>
  <c r="AF502" i="3"/>
  <c r="AH502" i="3"/>
  <c r="AJ502" i="3"/>
  <c r="AL502" i="3"/>
  <c r="AN502" i="3"/>
  <c r="AP502" i="3"/>
  <c r="AR502" i="3"/>
  <c r="AT502" i="3"/>
  <c r="AV502" i="3"/>
  <c r="AX502" i="3"/>
  <c r="AZ502" i="3"/>
  <c r="BB502" i="3"/>
  <c r="BD502" i="3"/>
  <c r="BF502" i="3"/>
  <c r="BH502" i="3"/>
  <c r="N506" i="3"/>
  <c r="P506" i="3"/>
  <c r="R506" i="3"/>
  <c r="T506" i="3"/>
  <c r="V506" i="3"/>
  <c r="X506" i="3"/>
  <c r="Z506" i="3"/>
  <c r="AB506" i="3"/>
  <c r="AD506" i="3"/>
  <c r="AF506" i="3"/>
  <c r="AH506" i="3"/>
  <c r="AJ506" i="3"/>
  <c r="AL506" i="3"/>
  <c r="AN506" i="3"/>
  <c r="AP506" i="3"/>
  <c r="AR506" i="3"/>
  <c r="AT506" i="3"/>
  <c r="AV506" i="3"/>
  <c r="AX506" i="3"/>
  <c r="AZ506" i="3"/>
  <c r="BB506" i="3"/>
  <c r="BD506" i="3"/>
  <c r="BF506" i="3"/>
  <c r="BH506" i="3"/>
  <c r="M506" i="3"/>
  <c r="O506" i="3"/>
  <c r="Q506" i="3"/>
  <c r="S506" i="3"/>
  <c r="U506" i="3"/>
  <c r="W506" i="3"/>
  <c r="Y506" i="3"/>
  <c r="AA506" i="3"/>
  <c r="AC506" i="3"/>
  <c r="AE506" i="3"/>
  <c r="AG506" i="3"/>
  <c r="AI506" i="3"/>
  <c r="AK506" i="3"/>
  <c r="AM506" i="3"/>
  <c r="AO506" i="3"/>
  <c r="AQ506" i="3"/>
  <c r="AS506" i="3"/>
  <c r="AU506" i="3"/>
  <c r="AW506" i="3"/>
  <c r="AY506" i="3"/>
  <c r="BA506" i="3"/>
  <c r="BC506" i="3"/>
  <c r="BE506" i="3"/>
  <c r="BG506" i="3"/>
  <c r="BI506" i="3"/>
  <c r="N510" i="3"/>
  <c r="P510" i="3"/>
  <c r="R510" i="3"/>
  <c r="T510" i="3"/>
  <c r="V510" i="3"/>
  <c r="X510" i="3"/>
  <c r="Z510" i="3"/>
  <c r="AB510" i="3"/>
  <c r="AD510" i="3"/>
  <c r="AF510" i="3"/>
  <c r="AH510" i="3"/>
  <c r="AJ510" i="3"/>
  <c r="AL510" i="3"/>
  <c r="AN510" i="3"/>
  <c r="AP510" i="3"/>
  <c r="AR510" i="3"/>
  <c r="AT510" i="3"/>
  <c r="AV510" i="3"/>
  <c r="AX510" i="3"/>
  <c r="AZ510" i="3"/>
  <c r="BB510" i="3"/>
  <c r="BD510" i="3"/>
  <c r="BF510" i="3"/>
  <c r="BH510" i="3"/>
  <c r="M510" i="3"/>
  <c r="O510" i="3"/>
  <c r="Q510" i="3"/>
  <c r="S510" i="3"/>
  <c r="U510" i="3"/>
  <c r="W510" i="3"/>
  <c r="Y510" i="3"/>
  <c r="AA510" i="3"/>
  <c r="AC510" i="3"/>
  <c r="AE510" i="3"/>
  <c r="AG510" i="3"/>
  <c r="AI510" i="3"/>
  <c r="AK510" i="3"/>
  <c r="AM510" i="3"/>
  <c r="AO510" i="3"/>
  <c r="AQ510" i="3"/>
  <c r="AS510" i="3"/>
  <c r="AU510" i="3"/>
  <c r="AW510" i="3"/>
  <c r="AY510" i="3"/>
  <c r="BA510" i="3"/>
  <c r="BC510" i="3"/>
  <c r="BE510" i="3"/>
  <c r="BG510" i="3"/>
  <c r="BI510" i="3"/>
  <c r="N514" i="3"/>
  <c r="P514" i="3"/>
  <c r="R514" i="3"/>
  <c r="T514" i="3"/>
  <c r="V514" i="3"/>
  <c r="X514" i="3"/>
  <c r="Z514" i="3"/>
  <c r="AB514" i="3"/>
  <c r="AD514" i="3"/>
  <c r="AF514" i="3"/>
  <c r="AH514" i="3"/>
  <c r="AJ514" i="3"/>
  <c r="AL514" i="3"/>
  <c r="AN514" i="3"/>
  <c r="AP514" i="3"/>
  <c r="AR514" i="3"/>
  <c r="AT514" i="3"/>
  <c r="AV514" i="3"/>
  <c r="AX514" i="3"/>
  <c r="AZ514" i="3"/>
  <c r="BB514" i="3"/>
  <c r="BD514" i="3"/>
  <c r="BF514" i="3"/>
  <c r="BH514" i="3"/>
  <c r="M514" i="3"/>
  <c r="O514" i="3"/>
  <c r="Q514" i="3"/>
  <c r="S514" i="3"/>
  <c r="U514" i="3"/>
  <c r="W514" i="3"/>
  <c r="Y514" i="3"/>
  <c r="AA514" i="3"/>
  <c r="AC514" i="3"/>
  <c r="AE514" i="3"/>
  <c r="AG514" i="3"/>
  <c r="AI514" i="3"/>
  <c r="AK514" i="3"/>
  <c r="AM514" i="3"/>
  <c r="AO514" i="3"/>
  <c r="AQ514" i="3"/>
  <c r="AS514" i="3"/>
  <c r="AU514" i="3"/>
  <c r="AW514" i="3"/>
  <c r="AY514" i="3"/>
  <c r="BA514" i="3"/>
  <c r="BC514" i="3"/>
  <c r="BE514" i="3"/>
  <c r="BG514" i="3"/>
  <c r="BI514" i="3"/>
  <c r="BJ518" i="3"/>
  <c r="BM520" i="3"/>
  <c r="N522" i="3"/>
  <c r="P522" i="3"/>
  <c r="R522" i="3"/>
  <c r="T522" i="3"/>
  <c r="V522" i="3"/>
  <c r="X522" i="3"/>
  <c r="Z522" i="3"/>
  <c r="AB522" i="3"/>
  <c r="AD522" i="3"/>
  <c r="AF522" i="3"/>
  <c r="AH522" i="3"/>
  <c r="AJ522" i="3"/>
  <c r="AL522" i="3"/>
  <c r="AN522" i="3"/>
  <c r="AP522" i="3"/>
  <c r="AR522" i="3"/>
  <c r="AT522" i="3"/>
  <c r="AV522" i="3"/>
  <c r="AX522" i="3"/>
  <c r="AZ522" i="3"/>
  <c r="BB522" i="3"/>
  <c r="BD522" i="3"/>
  <c r="BF522" i="3"/>
  <c r="BH522" i="3"/>
  <c r="M522" i="3"/>
  <c r="O522" i="3"/>
  <c r="Q522" i="3"/>
  <c r="S522" i="3"/>
  <c r="U522" i="3"/>
  <c r="W522" i="3"/>
  <c r="Y522" i="3"/>
  <c r="AA522" i="3"/>
  <c r="AC522" i="3"/>
  <c r="AE522" i="3"/>
  <c r="AG522" i="3"/>
  <c r="AI522" i="3"/>
  <c r="AK522" i="3"/>
  <c r="AM522" i="3"/>
  <c r="AO522" i="3"/>
  <c r="AQ522" i="3"/>
  <c r="AS522" i="3"/>
  <c r="AU522" i="3"/>
  <c r="AW522" i="3"/>
  <c r="AY522" i="3"/>
  <c r="BA522" i="3"/>
  <c r="BC522" i="3"/>
  <c r="BE522" i="3"/>
  <c r="BG522" i="3"/>
  <c r="BI522" i="3"/>
  <c r="BM524" i="3"/>
  <c r="BL524" i="3"/>
  <c r="BJ526" i="3"/>
  <c r="BN526" i="3"/>
  <c r="M530" i="3"/>
  <c r="O530" i="3"/>
  <c r="Q530" i="3"/>
  <c r="S530" i="3"/>
  <c r="U530" i="3"/>
  <c r="W530" i="3"/>
  <c r="Y530" i="3"/>
  <c r="AA530" i="3"/>
  <c r="AC530" i="3"/>
  <c r="AE530" i="3"/>
  <c r="AG530" i="3"/>
  <c r="AI530" i="3"/>
  <c r="AK530" i="3"/>
  <c r="AM530" i="3"/>
  <c r="AO530" i="3"/>
  <c r="AQ530" i="3"/>
  <c r="AS530" i="3"/>
  <c r="AU530" i="3"/>
  <c r="AW530" i="3"/>
  <c r="AY530" i="3"/>
  <c r="BA530" i="3"/>
  <c r="BC530" i="3"/>
  <c r="BE530" i="3"/>
  <c r="BG530" i="3"/>
  <c r="BI530" i="3"/>
  <c r="P530" i="3"/>
  <c r="T530" i="3"/>
  <c r="X530" i="3"/>
  <c r="AB530" i="3"/>
  <c r="AF530" i="3"/>
  <c r="AJ530" i="3"/>
  <c r="AN530" i="3"/>
  <c r="AR530" i="3"/>
  <c r="AV530" i="3"/>
  <c r="AZ530" i="3"/>
  <c r="BD530" i="3"/>
  <c r="BH530" i="3"/>
  <c r="N530" i="3"/>
  <c r="R530" i="3"/>
  <c r="V530" i="3"/>
  <c r="Z530" i="3"/>
  <c r="AD530" i="3"/>
  <c r="AH530" i="3"/>
  <c r="AL530" i="3"/>
  <c r="AP530" i="3"/>
  <c r="AT530" i="3"/>
  <c r="AX530" i="3"/>
  <c r="BB530" i="3"/>
  <c r="BF530" i="3"/>
  <c r="N534" i="3"/>
  <c r="P534" i="3"/>
  <c r="R534" i="3"/>
  <c r="T534" i="3"/>
  <c r="V534" i="3"/>
  <c r="X534" i="3"/>
  <c r="Z534" i="3"/>
  <c r="AB534" i="3"/>
  <c r="AD534" i="3"/>
  <c r="AF534" i="3"/>
  <c r="AH534" i="3"/>
  <c r="AJ534" i="3"/>
  <c r="AL534" i="3"/>
  <c r="AN534" i="3"/>
  <c r="AP534" i="3"/>
  <c r="AR534" i="3"/>
  <c r="AT534" i="3"/>
  <c r="AV534" i="3"/>
  <c r="AX534" i="3"/>
  <c r="AZ534" i="3"/>
  <c r="BB534" i="3"/>
  <c r="BD534" i="3"/>
  <c r="BF534" i="3"/>
  <c r="BH534" i="3"/>
  <c r="M534" i="3"/>
  <c r="O534" i="3"/>
  <c r="Q534" i="3"/>
  <c r="S534" i="3"/>
  <c r="U534" i="3"/>
  <c r="W534" i="3"/>
  <c r="Y534" i="3"/>
  <c r="AA534" i="3"/>
  <c r="AC534" i="3"/>
  <c r="AE534" i="3"/>
  <c r="AG534" i="3"/>
  <c r="AI534" i="3"/>
  <c r="AK534" i="3"/>
  <c r="AM534" i="3"/>
  <c r="AO534" i="3"/>
  <c r="AQ534" i="3"/>
  <c r="AS534" i="3"/>
  <c r="AU534" i="3"/>
  <c r="AW534" i="3"/>
  <c r="AY534" i="3"/>
  <c r="BA534" i="3"/>
  <c r="BC534" i="3"/>
  <c r="BE534" i="3"/>
  <c r="BG534" i="3"/>
  <c r="BI534" i="3"/>
  <c r="M536" i="3"/>
  <c r="O536" i="3"/>
  <c r="Q536" i="3"/>
  <c r="S536" i="3"/>
  <c r="U536" i="3"/>
  <c r="W536" i="3"/>
  <c r="Y536" i="3"/>
  <c r="AA536" i="3"/>
  <c r="AC536" i="3"/>
  <c r="AE536" i="3"/>
  <c r="AG536" i="3"/>
  <c r="AI536" i="3"/>
  <c r="AK536" i="3"/>
  <c r="AM536" i="3"/>
  <c r="AO536" i="3"/>
  <c r="AQ536" i="3"/>
  <c r="AS536" i="3"/>
  <c r="AU536" i="3"/>
  <c r="AW536" i="3"/>
  <c r="AY536" i="3"/>
  <c r="BA536" i="3"/>
  <c r="BC536" i="3"/>
  <c r="BE536" i="3"/>
  <c r="BG536" i="3"/>
  <c r="BI536" i="3"/>
  <c r="N536" i="3"/>
  <c r="P536" i="3"/>
  <c r="R536" i="3"/>
  <c r="T536" i="3"/>
  <c r="V536" i="3"/>
  <c r="X536" i="3"/>
  <c r="Z536" i="3"/>
  <c r="AB536" i="3"/>
  <c r="AD536" i="3"/>
  <c r="AF536" i="3"/>
  <c r="AH536" i="3"/>
  <c r="AJ536" i="3"/>
  <c r="AL536" i="3"/>
  <c r="AN536" i="3"/>
  <c r="AP536" i="3"/>
  <c r="AR536" i="3"/>
  <c r="AT536" i="3"/>
  <c r="AV536" i="3"/>
  <c r="AX536" i="3"/>
  <c r="AZ536" i="3"/>
  <c r="BB536" i="3"/>
  <c r="BD536" i="3"/>
  <c r="BF536" i="3"/>
  <c r="BH536" i="3"/>
  <c r="BK529" i="3"/>
  <c r="BN529" i="3"/>
  <c r="BJ533" i="3"/>
  <c r="BM533" i="3"/>
  <c r="N487" i="3"/>
  <c r="P487" i="3"/>
  <c r="R487" i="3"/>
  <c r="T487" i="3"/>
  <c r="V487" i="3"/>
  <c r="X487" i="3"/>
  <c r="Z487" i="3"/>
  <c r="AB487" i="3"/>
  <c r="AD487" i="3"/>
  <c r="AF487" i="3"/>
  <c r="AH487" i="3"/>
  <c r="AJ487" i="3"/>
  <c r="AL487" i="3"/>
  <c r="AN487" i="3"/>
  <c r="AP487" i="3"/>
  <c r="AR487" i="3"/>
  <c r="AT487" i="3"/>
  <c r="AV487" i="3"/>
  <c r="AX487" i="3"/>
  <c r="AZ487" i="3"/>
  <c r="BB487" i="3"/>
  <c r="BD487" i="3"/>
  <c r="BF487" i="3"/>
  <c r="BH487" i="3"/>
  <c r="O487" i="3"/>
  <c r="S487" i="3"/>
  <c r="W487" i="3"/>
  <c r="AA487" i="3"/>
  <c r="AE487" i="3"/>
  <c r="AI487" i="3"/>
  <c r="AM487" i="3"/>
  <c r="AQ487" i="3"/>
  <c r="AU487" i="3"/>
  <c r="AY487" i="3"/>
  <c r="BC487" i="3"/>
  <c r="BG487" i="3"/>
  <c r="M487" i="3"/>
  <c r="Q487" i="3"/>
  <c r="U487" i="3"/>
  <c r="Y487" i="3"/>
  <c r="AC487" i="3"/>
  <c r="AG487" i="3"/>
  <c r="AK487" i="3"/>
  <c r="AO487" i="3"/>
  <c r="AS487" i="3"/>
  <c r="AW487" i="3"/>
  <c r="BA487" i="3"/>
  <c r="BE487" i="3"/>
  <c r="BI487" i="3"/>
  <c r="M491" i="3"/>
  <c r="O491" i="3"/>
  <c r="N491" i="3"/>
  <c r="P491" i="3"/>
  <c r="R491" i="3"/>
  <c r="T491" i="3"/>
  <c r="V491" i="3"/>
  <c r="X491" i="3"/>
  <c r="Z491" i="3"/>
  <c r="AB491" i="3"/>
  <c r="AD491" i="3"/>
  <c r="AF491" i="3"/>
  <c r="AH491" i="3"/>
  <c r="AJ491" i="3"/>
  <c r="AL491" i="3"/>
  <c r="AN491" i="3"/>
  <c r="AP491" i="3"/>
  <c r="AR491" i="3"/>
  <c r="AT491" i="3"/>
  <c r="AV491" i="3"/>
  <c r="AX491" i="3"/>
  <c r="AZ491" i="3"/>
  <c r="BB491" i="3"/>
  <c r="BD491" i="3"/>
  <c r="BF491" i="3"/>
  <c r="BH491" i="3"/>
  <c r="Q491" i="3"/>
  <c r="S491" i="3"/>
  <c r="U491" i="3"/>
  <c r="W491" i="3"/>
  <c r="Y491" i="3"/>
  <c r="AA491" i="3"/>
  <c r="AC491" i="3"/>
  <c r="AE491" i="3"/>
  <c r="AG491" i="3"/>
  <c r="AI491" i="3"/>
  <c r="AK491" i="3"/>
  <c r="AM491" i="3"/>
  <c r="AO491" i="3"/>
  <c r="AQ491" i="3"/>
  <c r="AS491" i="3"/>
  <c r="AU491" i="3"/>
  <c r="AW491" i="3"/>
  <c r="AY491" i="3"/>
  <c r="BA491" i="3"/>
  <c r="BC491" i="3"/>
  <c r="BE491" i="3"/>
  <c r="BG491" i="3"/>
  <c r="BI491" i="3"/>
  <c r="N495" i="3"/>
  <c r="P495" i="3"/>
  <c r="R495" i="3"/>
  <c r="T495" i="3"/>
  <c r="V495" i="3"/>
  <c r="X495" i="3"/>
  <c r="Z495" i="3"/>
  <c r="AB495" i="3"/>
  <c r="AD495" i="3"/>
  <c r="AF495" i="3"/>
  <c r="AH495" i="3"/>
  <c r="AJ495" i="3"/>
  <c r="AL495" i="3"/>
  <c r="AN495" i="3"/>
  <c r="AP495" i="3"/>
  <c r="AR495" i="3"/>
  <c r="AT495" i="3"/>
  <c r="AV495" i="3"/>
  <c r="AX495" i="3"/>
  <c r="AZ495" i="3"/>
  <c r="BB495" i="3"/>
  <c r="BD495" i="3"/>
  <c r="BF495" i="3"/>
  <c r="BH495" i="3"/>
  <c r="M495" i="3"/>
  <c r="O495" i="3"/>
  <c r="Q495" i="3"/>
  <c r="S495" i="3"/>
  <c r="U495" i="3"/>
  <c r="W495" i="3"/>
  <c r="Y495" i="3"/>
  <c r="AA495" i="3"/>
  <c r="AC495" i="3"/>
  <c r="AE495" i="3"/>
  <c r="AG495" i="3"/>
  <c r="AI495" i="3"/>
  <c r="AK495" i="3"/>
  <c r="AM495" i="3"/>
  <c r="AO495" i="3"/>
  <c r="AQ495" i="3"/>
  <c r="AS495" i="3"/>
  <c r="AU495" i="3"/>
  <c r="AW495" i="3"/>
  <c r="AY495" i="3"/>
  <c r="BA495" i="3"/>
  <c r="BC495" i="3"/>
  <c r="BE495" i="3"/>
  <c r="BG495" i="3"/>
  <c r="BI495" i="3"/>
  <c r="BK499" i="3"/>
  <c r="BN499" i="3"/>
  <c r="BL501" i="3"/>
  <c r="BK503" i="3"/>
  <c r="BN503" i="3"/>
  <c r="BM505" i="3"/>
  <c r="BJ505" i="3"/>
  <c r="BL505" i="3"/>
  <c r="BK507" i="3"/>
  <c r="BN507" i="3"/>
  <c r="BM507" i="3"/>
  <c r="BJ507" i="3"/>
  <c r="BM509" i="3"/>
  <c r="BJ509" i="3"/>
  <c r="BL509" i="3"/>
  <c r="BK511" i="3"/>
  <c r="BM511" i="3"/>
  <c r="BM513" i="3"/>
  <c r="BL513" i="3"/>
  <c r="BN515" i="3"/>
  <c r="BJ515" i="3"/>
  <c r="BJ517" i="3"/>
  <c r="BK519" i="3"/>
  <c r="BM519" i="3"/>
  <c r="BM521" i="3"/>
  <c r="BJ521" i="3"/>
  <c r="BL521" i="3"/>
  <c r="BN523" i="3"/>
  <c r="BJ523" i="3"/>
  <c r="BJ525" i="3"/>
  <c r="BK527" i="3"/>
  <c r="BN527" i="3"/>
  <c r="BM527" i="3"/>
  <c r="BM529" i="3"/>
  <c r="BL531" i="3"/>
  <c r="BN533" i="3"/>
  <c r="BL486" i="3"/>
  <c r="BM486" i="3"/>
  <c r="BN486" i="3"/>
  <c r="BK486" i="3"/>
  <c r="E314" i="3"/>
  <c r="F314" i="3"/>
  <c r="G314" i="3"/>
  <c r="H314" i="3"/>
  <c r="I314" i="3"/>
  <c r="J314" i="3"/>
  <c r="E315" i="3"/>
  <c r="F315" i="3"/>
  <c r="G315" i="3"/>
  <c r="H315" i="3"/>
  <c r="I315" i="3"/>
  <c r="J315" i="3"/>
  <c r="E316" i="3"/>
  <c r="F316" i="3"/>
  <c r="G316" i="3"/>
  <c r="H316" i="3"/>
  <c r="I316" i="3"/>
  <c r="J316" i="3"/>
  <c r="E317" i="3"/>
  <c r="F317" i="3"/>
  <c r="G317" i="3"/>
  <c r="H317" i="3"/>
  <c r="I317" i="3"/>
  <c r="J317" i="3"/>
  <c r="E318" i="3"/>
  <c r="F318" i="3"/>
  <c r="G318" i="3"/>
  <c r="H318" i="3"/>
  <c r="I318" i="3"/>
  <c r="J318" i="3"/>
  <c r="E319" i="3"/>
  <c r="F319" i="3"/>
  <c r="G319" i="3"/>
  <c r="H319" i="3"/>
  <c r="I319" i="3"/>
  <c r="J319" i="3"/>
  <c r="E320" i="3"/>
  <c r="F320" i="3"/>
  <c r="G320" i="3"/>
  <c r="H320" i="3"/>
  <c r="I320" i="3"/>
  <c r="J320" i="3"/>
  <c r="E321" i="3"/>
  <c r="F321" i="3"/>
  <c r="G321" i="3"/>
  <c r="H321" i="3"/>
  <c r="I321" i="3"/>
  <c r="J321" i="3"/>
  <c r="E322" i="3"/>
  <c r="F322" i="3"/>
  <c r="G322" i="3"/>
  <c r="H322" i="3"/>
  <c r="I322" i="3"/>
  <c r="J322" i="3"/>
  <c r="E323" i="3"/>
  <c r="F323" i="3"/>
  <c r="G323" i="3"/>
  <c r="H323" i="3"/>
  <c r="I323" i="3"/>
  <c r="J323" i="3"/>
  <c r="E324" i="3"/>
  <c r="F324" i="3"/>
  <c r="G324" i="3"/>
  <c r="H324" i="3"/>
  <c r="I324" i="3"/>
  <c r="J324" i="3"/>
  <c r="E325" i="3"/>
  <c r="F325" i="3"/>
  <c r="G325" i="3"/>
  <c r="H325" i="3"/>
  <c r="I325" i="3"/>
  <c r="J325" i="3"/>
  <c r="E326" i="3"/>
  <c r="F326" i="3"/>
  <c r="G326" i="3"/>
  <c r="H326" i="3"/>
  <c r="I326" i="3"/>
  <c r="J326" i="3"/>
  <c r="E327" i="3"/>
  <c r="F327" i="3"/>
  <c r="G327" i="3"/>
  <c r="H327" i="3"/>
  <c r="I327" i="3"/>
  <c r="J327" i="3"/>
  <c r="E328" i="3"/>
  <c r="F328" i="3"/>
  <c r="G328" i="3"/>
  <c r="H328" i="3"/>
  <c r="I328" i="3"/>
  <c r="J328" i="3"/>
  <c r="E329" i="3"/>
  <c r="F329" i="3"/>
  <c r="G329" i="3"/>
  <c r="H329" i="3"/>
  <c r="I329" i="3"/>
  <c r="J329" i="3"/>
  <c r="E330" i="3"/>
  <c r="F330" i="3"/>
  <c r="G330" i="3"/>
  <c r="H330" i="3"/>
  <c r="I330" i="3"/>
  <c r="J330" i="3"/>
  <c r="E331" i="3"/>
  <c r="F331" i="3"/>
  <c r="G331" i="3"/>
  <c r="H331" i="3"/>
  <c r="I331" i="3"/>
  <c r="J331" i="3"/>
  <c r="E332" i="3"/>
  <c r="F332" i="3"/>
  <c r="G332" i="3"/>
  <c r="H332" i="3"/>
  <c r="I332" i="3"/>
  <c r="J332" i="3"/>
  <c r="E333" i="3"/>
  <c r="F333" i="3"/>
  <c r="G333" i="3"/>
  <c r="H333" i="3"/>
  <c r="I333" i="3"/>
  <c r="J333" i="3"/>
  <c r="E334" i="3"/>
  <c r="F334" i="3"/>
  <c r="G334" i="3"/>
  <c r="H334" i="3"/>
  <c r="I334" i="3"/>
  <c r="J334" i="3"/>
  <c r="E335" i="3"/>
  <c r="F335" i="3"/>
  <c r="G335" i="3"/>
  <c r="H335" i="3"/>
  <c r="I335" i="3"/>
  <c r="J335" i="3"/>
  <c r="E336" i="3"/>
  <c r="F336" i="3"/>
  <c r="G336" i="3"/>
  <c r="H336" i="3"/>
  <c r="I336" i="3"/>
  <c r="J336" i="3"/>
  <c r="E337" i="3"/>
  <c r="F337" i="3"/>
  <c r="G337" i="3"/>
  <c r="H337" i="3"/>
  <c r="I337" i="3"/>
  <c r="J337" i="3"/>
  <c r="E338" i="3"/>
  <c r="F338" i="3"/>
  <c r="G338" i="3"/>
  <c r="H338" i="3"/>
  <c r="I338" i="3"/>
  <c r="J338" i="3"/>
  <c r="E339" i="3"/>
  <c r="F339" i="3"/>
  <c r="G339" i="3"/>
  <c r="H339" i="3"/>
  <c r="I339" i="3"/>
  <c r="J339" i="3"/>
  <c r="E340" i="3"/>
  <c r="F340" i="3"/>
  <c r="G340" i="3"/>
  <c r="H340" i="3"/>
  <c r="I340" i="3"/>
  <c r="J340" i="3"/>
  <c r="E341" i="3"/>
  <c r="F341" i="3"/>
  <c r="G341" i="3"/>
  <c r="H341" i="3"/>
  <c r="I341" i="3"/>
  <c r="J341" i="3"/>
  <c r="E342" i="3"/>
  <c r="F342" i="3"/>
  <c r="G342" i="3"/>
  <c r="H342" i="3"/>
  <c r="I342" i="3"/>
  <c r="J342" i="3"/>
  <c r="E343" i="3"/>
  <c r="F343" i="3"/>
  <c r="G343" i="3"/>
  <c r="H343" i="3"/>
  <c r="I343" i="3"/>
  <c r="J343" i="3"/>
  <c r="E344" i="3"/>
  <c r="F344" i="3"/>
  <c r="G344" i="3"/>
  <c r="H344" i="3"/>
  <c r="I344" i="3"/>
  <c r="J344" i="3"/>
  <c r="E345" i="3"/>
  <c r="F345" i="3"/>
  <c r="G345" i="3"/>
  <c r="H345" i="3"/>
  <c r="I345" i="3"/>
  <c r="J345" i="3"/>
  <c r="E346" i="3"/>
  <c r="F346" i="3"/>
  <c r="G346" i="3"/>
  <c r="H346" i="3"/>
  <c r="I346" i="3"/>
  <c r="J346" i="3"/>
  <c r="E347" i="3"/>
  <c r="F347" i="3"/>
  <c r="G347" i="3"/>
  <c r="H347" i="3"/>
  <c r="I347" i="3"/>
  <c r="J347" i="3"/>
  <c r="E348" i="3"/>
  <c r="F348" i="3"/>
  <c r="G348" i="3"/>
  <c r="H348" i="3"/>
  <c r="I348" i="3"/>
  <c r="J348" i="3"/>
  <c r="E349" i="3"/>
  <c r="F349" i="3"/>
  <c r="G349" i="3"/>
  <c r="H349" i="3"/>
  <c r="I349" i="3"/>
  <c r="J349" i="3"/>
  <c r="E350" i="3"/>
  <c r="F350" i="3"/>
  <c r="G350" i="3"/>
  <c r="H350" i="3"/>
  <c r="I350" i="3"/>
  <c r="J350" i="3"/>
  <c r="E351" i="3"/>
  <c r="F351" i="3"/>
  <c r="G351" i="3"/>
  <c r="H351" i="3"/>
  <c r="I351" i="3"/>
  <c r="J351" i="3"/>
  <c r="E352" i="3"/>
  <c r="F352" i="3"/>
  <c r="G352" i="3"/>
  <c r="H352" i="3"/>
  <c r="I352" i="3"/>
  <c r="J352" i="3"/>
  <c r="E353" i="3"/>
  <c r="F353" i="3"/>
  <c r="G353" i="3"/>
  <c r="H353" i="3"/>
  <c r="I353" i="3"/>
  <c r="J353" i="3"/>
  <c r="E354" i="3"/>
  <c r="F354" i="3"/>
  <c r="G354" i="3"/>
  <c r="H354" i="3"/>
  <c r="I354" i="3"/>
  <c r="J354" i="3"/>
  <c r="E355" i="3"/>
  <c r="F355" i="3"/>
  <c r="G355" i="3"/>
  <c r="H355" i="3"/>
  <c r="I355" i="3"/>
  <c r="J355" i="3"/>
  <c r="E356" i="3"/>
  <c r="F356" i="3"/>
  <c r="G356" i="3"/>
  <c r="H356" i="3"/>
  <c r="I356" i="3"/>
  <c r="J356" i="3"/>
  <c r="E357" i="3"/>
  <c r="F357" i="3"/>
  <c r="G357" i="3"/>
  <c r="H357" i="3"/>
  <c r="I357" i="3"/>
  <c r="J357" i="3"/>
  <c r="E358" i="3"/>
  <c r="F358" i="3"/>
  <c r="G358" i="3"/>
  <c r="H358" i="3"/>
  <c r="I358" i="3"/>
  <c r="J358" i="3"/>
  <c r="E359" i="3"/>
  <c r="F359" i="3"/>
  <c r="G359" i="3"/>
  <c r="H359" i="3"/>
  <c r="I359" i="3"/>
  <c r="J359" i="3"/>
  <c r="E360" i="3"/>
  <c r="F360" i="3"/>
  <c r="G360" i="3"/>
  <c r="H360" i="3"/>
  <c r="I360" i="3"/>
  <c r="J360" i="3"/>
  <c r="E361" i="3"/>
  <c r="F361" i="3"/>
  <c r="G361" i="3"/>
  <c r="H361" i="3"/>
  <c r="I361" i="3"/>
  <c r="J361" i="3"/>
  <c r="E362" i="3"/>
  <c r="F362" i="3"/>
  <c r="G362" i="3"/>
  <c r="H362" i="3"/>
  <c r="I362" i="3"/>
  <c r="J362" i="3"/>
  <c r="E363" i="3"/>
  <c r="F363" i="3"/>
  <c r="G363" i="3"/>
  <c r="H363" i="3"/>
  <c r="I363" i="3"/>
  <c r="J363" i="3"/>
  <c r="E364" i="3"/>
  <c r="F364" i="3"/>
  <c r="G364" i="3"/>
  <c r="H364" i="3"/>
  <c r="I364" i="3"/>
  <c r="J364" i="3"/>
  <c r="E365" i="3"/>
  <c r="F365" i="3"/>
  <c r="G365" i="3"/>
  <c r="H365" i="3"/>
  <c r="I365" i="3"/>
  <c r="J365" i="3"/>
  <c r="E366" i="3"/>
  <c r="F366" i="3"/>
  <c r="G366" i="3"/>
  <c r="H366" i="3"/>
  <c r="I366" i="3"/>
  <c r="J366" i="3"/>
  <c r="E367" i="3"/>
  <c r="F367" i="3"/>
  <c r="G367" i="3"/>
  <c r="H367" i="3"/>
  <c r="I367" i="3"/>
  <c r="J367" i="3"/>
  <c r="E368" i="3"/>
  <c r="F368" i="3"/>
  <c r="G368" i="3"/>
  <c r="H368" i="3"/>
  <c r="I368" i="3"/>
  <c r="J368" i="3"/>
  <c r="E369" i="3"/>
  <c r="F369" i="3"/>
  <c r="G369" i="3"/>
  <c r="H369" i="3"/>
  <c r="I369" i="3"/>
  <c r="J369" i="3"/>
  <c r="E370" i="3"/>
  <c r="F370" i="3"/>
  <c r="G370" i="3"/>
  <c r="H370" i="3"/>
  <c r="I370" i="3"/>
  <c r="J370" i="3"/>
  <c r="E371" i="3"/>
  <c r="F371" i="3"/>
  <c r="G371" i="3"/>
  <c r="H371" i="3"/>
  <c r="I371" i="3"/>
  <c r="J371" i="3"/>
  <c r="E372" i="3"/>
  <c r="F372" i="3"/>
  <c r="G372" i="3"/>
  <c r="H372" i="3"/>
  <c r="I372" i="3"/>
  <c r="J372" i="3"/>
  <c r="E373" i="3"/>
  <c r="F373" i="3"/>
  <c r="G373" i="3"/>
  <c r="H373" i="3"/>
  <c r="I373" i="3"/>
  <c r="J373" i="3"/>
  <c r="E374" i="3"/>
  <c r="F374" i="3"/>
  <c r="G374" i="3"/>
  <c r="H374" i="3"/>
  <c r="I374" i="3"/>
  <c r="J374" i="3"/>
  <c r="E375" i="3"/>
  <c r="F375" i="3"/>
  <c r="G375" i="3"/>
  <c r="H375" i="3"/>
  <c r="I375" i="3"/>
  <c r="J375" i="3"/>
  <c r="E376" i="3"/>
  <c r="F376" i="3"/>
  <c r="G376" i="3"/>
  <c r="H376" i="3"/>
  <c r="I376" i="3"/>
  <c r="J376" i="3"/>
  <c r="E377" i="3"/>
  <c r="F377" i="3"/>
  <c r="G377" i="3"/>
  <c r="H377" i="3"/>
  <c r="I377" i="3"/>
  <c r="J377" i="3"/>
  <c r="E378" i="3"/>
  <c r="F378" i="3"/>
  <c r="G378" i="3"/>
  <c r="H378" i="3"/>
  <c r="I378" i="3"/>
  <c r="J378" i="3"/>
  <c r="E379" i="3"/>
  <c r="F379" i="3"/>
  <c r="G379" i="3"/>
  <c r="H379" i="3"/>
  <c r="I379" i="3"/>
  <c r="J379" i="3"/>
  <c r="E380" i="3"/>
  <c r="F380" i="3"/>
  <c r="G380" i="3"/>
  <c r="H380" i="3"/>
  <c r="I380" i="3"/>
  <c r="J380" i="3"/>
  <c r="E381" i="3"/>
  <c r="F381" i="3"/>
  <c r="G381" i="3"/>
  <c r="H381" i="3"/>
  <c r="I381" i="3"/>
  <c r="J381" i="3"/>
  <c r="E382" i="3"/>
  <c r="F382" i="3"/>
  <c r="G382" i="3"/>
  <c r="H382" i="3"/>
  <c r="I382" i="3"/>
  <c r="J382" i="3"/>
  <c r="E383" i="3"/>
  <c r="F383" i="3"/>
  <c r="G383" i="3"/>
  <c r="H383" i="3"/>
  <c r="I383" i="3"/>
  <c r="J383" i="3"/>
  <c r="E384" i="3"/>
  <c r="F384" i="3"/>
  <c r="G384" i="3"/>
  <c r="H384" i="3"/>
  <c r="I384" i="3"/>
  <c r="J384" i="3"/>
  <c r="E385" i="3"/>
  <c r="F385" i="3"/>
  <c r="G385" i="3"/>
  <c r="H385" i="3"/>
  <c r="I385" i="3"/>
  <c r="J385" i="3"/>
  <c r="E386" i="3"/>
  <c r="F386" i="3"/>
  <c r="G386" i="3"/>
  <c r="H386" i="3"/>
  <c r="I386" i="3"/>
  <c r="J386" i="3"/>
  <c r="E387" i="3"/>
  <c r="F387" i="3"/>
  <c r="G387" i="3"/>
  <c r="H387" i="3"/>
  <c r="I387" i="3"/>
  <c r="J387" i="3"/>
  <c r="E388" i="3"/>
  <c r="F388" i="3"/>
  <c r="G388" i="3"/>
  <c r="H388" i="3"/>
  <c r="I388" i="3"/>
  <c r="J388" i="3"/>
  <c r="E389" i="3"/>
  <c r="F389" i="3"/>
  <c r="G389" i="3"/>
  <c r="H389" i="3"/>
  <c r="I389" i="3"/>
  <c r="J389" i="3"/>
  <c r="E390" i="3"/>
  <c r="F390" i="3"/>
  <c r="G390" i="3"/>
  <c r="H390" i="3"/>
  <c r="I390" i="3"/>
  <c r="J390" i="3"/>
  <c r="E391" i="3"/>
  <c r="F391" i="3"/>
  <c r="G391" i="3"/>
  <c r="H391" i="3"/>
  <c r="I391" i="3"/>
  <c r="J391" i="3"/>
  <c r="E392" i="3"/>
  <c r="F392" i="3"/>
  <c r="G392" i="3"/>
  <c r="H392" i="3"/>
  <c r="I392" i="3"/>
  <c r="J392" i="3"/>
  <c r="E393" i="3"/>
  <c r="F393" i="3"/>
  <c r="G393" i="3"/>
  <c r="H393" i="3"/>
  <c r="I393" i="3"/>
  <c r="J393" i="3"/>
  <c r="E394" i="3"/>
  <c r="F394" i="3"/>
  <c r="G394" i="3"/>
  <c r="H394" i="3"/>
  <c r="I394" i="3"/>
  <c r="J394" i="3"/>
  <c r="E395" i="3"/>
  <c r="F395" i="3"/>
  <c r="G395" i="3"/>
  <c r="H395" i="3"/>
  <c r="I395" i="3"/>
  <c r="J395" i="3"/>
  <c r="E396" i="3"/>
  <c r="F396" i="3"/>
  <c r="G396" i="3"/>
  <c r="H396" i="3"/>
  <c r="I396" i="3"/>
  <c r="J396" i="3"/>
  <c r="E397" i="3"/>
  <c r="F397" i="3"/>
  <c r="G397" i="3"/>
  <c r="H397" i="3"/>
  <c r="I397" i="3"/>
  <c r="J397" i="3"/>
  <c r="E398" i="3"/>
  <c r="F398" i="3"/>
  <c r="G398" i="3"/>
  <c r="H398" i="3"/>
  <c r="I398" i="3"/>
  <c r="J398" i="3"/>
  <c r="E399" i="3"/>
  <c r="F399" i="3"/>
  <c r="G399" i="3"/>
  <c r="H399" i="3"/>
  <c r="I399" i="3"/>
  <c r="J399" i="3"/>
  <c r="E400" i="3"/>
  <c r="F400" i="3"/>
  <c r="G400" i="3"/>
  <c r="H400" i="3"/>
  <c r="I400" i="3"/>
  <c r="J400" i="3"/>
  <c r="E401" i="3"/>
  <c r="F401" i="3"/>
  <c r="G401" i="3"/>
  <c r="H401" i="3"/>
  <c r="I401" i="3"/>
  <c r="J401" i="3"/>
  <c r="E402" i="3"/>
  <c r="F402" i="3"/>
  <c r="G402" i="3"/>
  <c r="H402" i="3"/>
  <c r="I402" i="3"/>
  <c r="J402" i="3"/>
  <c r="E403" i="3"/>
  <c r="F403" i="3"/>
  <c r="G403" i="3"/>
  <c r="H403" i="3"/>
  <c r="I403" i="3"/>
  <c r="J403" i="3"/>
  <c r="E404" i="3"/>
  <c r="F404" i="3"/>
  <c r="G404" i="3"/>
  <c r="H404" i="3"/>
  <c r="I404" i="3"/>
  <c r="J404" i="3"/>
  <c r="E405" i="3"/>
  <c r="F405" i="3"/>
  <c r="G405" i="3"/>
  <c r="H405" i="3"/>
  <c r="I405" i="3"/>
  <c r="J405" i="3"/>
  <c r="E406" i="3"/>
  <c r="F406" i="3"/>
  <c r="G406" i="3"/>
  <c r="H406" i="3"/>
  <c r="I406" i="3"/>
  <c r="J406" i="3"/>
  <c r="E407" i="3"/>
  <c r="F407" i="3"/>
  <c r="G407" i="3"/>
  <c r="H407" i="3"/>
  <c r="I407" i="3"/>
  <c r="J407" i="3"/>
  <c r="E408" i="3"/>
  <c r="F408" i="3"/>
  <c r="G408" i="3"/>
  <c r="H408" i="3"/>
  <c r="I408" i="3"/>
  <c r="J408" i="3"/>
  <c r="E409" i="3"/>
  <c r="F409" i="3"/>
  <c r="G409" i="3"/>
  <c r="H409" i="3"/>
  <c r="I409" i="3"/>
  <c r="J409" i="3"/>
  <c r="E410" i="3"/>
  <c r="F410" i="3"/>
  <c r="G410" i="3"/>
  <c r="H410" i="3"/>
  <c r="I410" i="3"/>
  <c r="J410" i="3"/>
  <c r="E411" i="3"/>
  <c r="F411" i="3"/>
  <c r="G411" i="3"/>
  <c r="H411" i="3"/>
  <c r="I411" i="3"/>
  <c r="J411" i="3"/>
  <c r="E412" i="3"/>
  <c r="F412" i="3"/>
  <c r="G412" i="3"/>
  <c r="H412" i="3"/>
  <c r="I412" i="3"/>
  <c r="J412" i="3"/>
  <c r="E413" i="3"/>
  <c r="F413" i="3"/>
  <c r="G413" i="3"/>
  <c r="H413" i="3"/>
  <c r="I413" i="3"/>
  <c r="J413" i="3"/>
  <c r="E414" i="3"/>
  <c r="F414" i="3"/>
  <c r="G414" i="3"/>
  <c r="H414" i="3"/>
  <c r="I414" i="3"/>
  <c r="J414" i="3"/>
  <c r="E415" i="3"/>
  <c r="F415" i="3"/>
  <c r="G415" i="3"/>
  <c r="H415" i="3"/>
  <c r="I415" i="3"/>
  <c r="J415" i="3"/>
  <c r="E416" i="3"/>
  <c r="F416" i="3"/>
  <c r="G416" i="3"/>
  <c r="H416" i="3"/>
  <c r="I416" i="3"/>
  <c r="J416" i="3"/>
  <c r="E417" i="3"/>
  <c r="F417" i="3"/>
  <c r="G417" i="3"/>
  <c r="H417" i="3"/>
  <c r="I417" i="3"/>
  <c r="J417" i="3"/>
  <c r="E418" i="3"/>
  <c r="F418" i="3"/>
  <c r="G418" i="3"/>
  <c r="H418" i="3"/>
  <c r="I418" i="3"/>
  <c r="J418" i="3"/>
  <c r="E419" i="3"/>
  <c r="F419" i="3"/>
  <c r="G419" i="3"/>
  <c r="H419" i="3"/>
  <c r="I419" i="3"/>
  <c r="J419" i="3"/>
  <c r="E420" i="3"/>
  <c r="F420" i="3"/>
  <c r="G420" i="3"/>
  <c r="H420" i="3"/>
  <c r="I420" i="3"/>
  <c r="J420" i="3"/>
  <c r="E421" i="3"/>
  <c r="F421" i="3"/>
  <c r="G421" i="3"/>
  <c r="H421" i="3"/>
  <c r="I421" i="3"/>
  <c r="J421" i="3"/>
  <c r="E422" i="3"/>
  <c r="F422" i="3"/>
  <c r="G422" i="3"/>
  <c r="H422" i="3"/>
  <c r="I422" i="3"/>
  <c r="J422" i="3"/>
  <c r="E423" i="3"/>
  <c r="F423" i="3"/>
  <c r="G423" i="3"/>
  <c r="H423" i="3"/>
  <c r="I423" i="3"/>
  <c r="J423" i="3"/>
  <c r="E424" i="3"/>
  <c r="F424" i="3"/>
  <c r="G424" i="3"/>
  <c r="H424" i="3"/>
  <c r="I424" i="3"/>
  <c r="J424" i="3"/>
  <c r="E425" i="3"/>
  <c r="F425" i="3"/>
  <c r="G425" i="3"/>
  <c r="H425" i="3"/>
  <c r="I425" i="3"/>
  <c r="J425" i="3"/>
  <c r="E426" i="3"/>
  <c r="F426" i="3"/>
  <c r="G426" i="3"/>
  <c r="H426" i="3"/>
  <c r="I426" i="3"/>
  <c r="J426" i="3"/>
  <c r="E427" i="3"/>
  <c r="F427" i="3"/>
  <c r="G427" i="3"/>
  <c r="H427" i="3"/>
  <c r="I427" i="3"/>
  <c r="J427" i="3"/>
  <c r="E428" i="3"/>
  <c r="F428" i="3"/>
  <c r="G428" i="3"/>
  <c r="H428" i="3"/>
  <c r="I428" i="3"/>
  <c r="J428" i="3"/>
  <c r="E429" i="3"/>
  <c r="F429" i="3"/>
  <c r="G429" i="3"/>
  <c r="H429" i="3"/>
  <c r="I429" i="3"/>
  <c r="J429" i="3"/>
  <c r="E430" i="3"/>
  <c r="F430" i="3"/>
  <c r="G430" i="3"/>
  <c r="H430" i="3"/>
  <c r="I430" i="3"/>
  <c r="J430" i="3"/>
  <c r="E431" i="3"/>
  <c r="F431" i="3"/>
  <c r="G431" i="3"/>
  <c r="H431" i="3"/>
  <c r="I431" i="3"/>
  <c r="J431" i="3"/>
  <c r="E432" i="3"/>
  <c r="F432" i="3"/>
  <c r="G432" i="3"/>
  <c r="H432" i="3"/>
  <c r="I432" i="3"/>
  <c r="J432" i="3"/>
  <c r="E433" i="3"/>
  <c r="F433" i="3"/>
  <c r="G433" i="3"/>
  <c r="H433" i="3"/>
  <c r="I433" i="3"/>
  <c r="J433" i="3"/>
  <c r="E434" i="3"/>
  <c r="F434" i="3"/>
  <c r="G434" i="3"/>
  <c r="H434" i="3"/>
  <c r="I434" i="3"/>
  <c r="J434" i="3"/>
  <c r="E435" i="3"/>
  <c r="F435" i="3"/>
  <c r="G435" i="3"/>
  <c r="H435" i="3"/>
  <c r="I435" i="3"/>
  <c r="J435" i="3"/>
  <c r="E436" i="3"/>
  <c r="F436" i="3"/>
  <c r="G436" i="3"/>
  <c r="H436" i="3"/>
  <c r="I436" i="3"/>
  <c r="J436" i="3"/>
  <c r="E437" i="3"/>
  <c r="F437" i="3"/>
  <c r="G437" i="3"/>
  <c r="H437" i="3"/>
  <c r="I437" i="3"/>
  <c r="J437" i="3"/>
  <c r="E438" i="3"/>
  <c r="F438" i="3"/>
  <c r="G438" i="3"/>
  <c r="H438" i="3"/>
  <c r="I438" i="3"/>
  <c r="J438" i="3"/>
  <c r="E439" i="3"/>
  <c r="F439" i="3"/>
  <c r="G439" i="3"/>
  <c r="H439" i="3"/>
  <c r="I439" i="3"/>
  <c r="J439" i="3"/>
  <c r="E440" i="3"/>
  <c r="F440" i="3"/>
  <c r="G440" i="3"/>
  <c r="H440" i="3"/>
  <c r="I440" i="3"/>
  <c r="J440" i="3"/>
  <c r="E441" i="3"/>
  <c r="F441" i="3"/>
  <c r="G441" i="3"/>
  <c r="H441" i="3"/>
  <c r="I441" i="3"/>
  <c r="J441" i="3"/>
  <c r="E442" i="3"/>
  <c r="F442" i="3"/>
  <c r="G442" i="3"/>
  <c r="H442" i="3"/>
  <c r="I442" i="3"/>
  <c r="J442" i="3"/>
  <c r="E443" i="3"/>
  <c r="F443" i="3"/>
  <c r="G443" i="3"/>
  <c r="H443" i="3"/>
  <c r="I443" i="3"/>
  <c r="J443" i="3"/>
  <c r="E444" i="3"/>
  <c r="F444" i="3"/>
  <c r="G444" i="3"/>
  <c r="H444" i="3"/>
  <c r="I444" i="3"/>
  <c r="J444" i="3"/>
  <c r="E445" i="3"/>
  <c r="F445" i="3"/>
  <c r="G445" i="3"/>
  <c r="H445" i="3"/>
  <c r="I445" i="3"/>
  <c r="J445" i="3"/>
  <c r="E446" i="3"/>
  <c r="F446" i="3"/>
  <c r="G446" i="3"/>
  <c r="H446" i="3"/>
  <c r="I446" i="3"/>
  <c r="J446" i="3"/>
  <c r="E447" i="3"/>
  <c r="F447" i="3"/>
  <c r="G447" i="3"/>
  <c r="H447" i="3"/>
  <c r="I447" i="3"/>
  <c r="J447" i="3"/>
  <c r="E448" i="3"/>
  <c r="F448" i="3"/>
  <c r="G448" i="3"/>
  <c r="H448" i="3"/>
  <c r="I448" i="3"/>
  <c r="J448" i="3"/>
  <c r="E449" i="3"/>
  <c r="F449" i="3"/>
  <c r="G449" i="3"/>
  <c r="H449" i="3"/>
  <c r="I449" i="3"/>
  <c r="J449" i="3"/>
  <c r="E450" i="3"/>
  <c r="F450" i="3"/>
  <c r="G450" i="3"/>
  <c r="H450" i="3"/>
  <c r="I450" i="3"/>
  <c r="J450" i="3"/>
  <c r="E451" i="3"/>
  <c r="F451" i="3"/>
  <c r="G451" i="3"/>
  <c r="H451" i="3"/>
  <c r="I451" i="3"/>
  <c r="J451" i="3"/>
  <c r="E452" i="3"/>
  <c r="F452" i="3"/>
  <c r="G452" i="3"/>
  <c r="H452" i="3"/>
  <c r="I452" i="3"/>
  <c r="J452" i="3"/>
  <c r="E453" i="3"/>
  <c r="F453" i="3"/>
  <c r="G453" i="3"/>
  <c r="H453" i="3"/>
  <c r="I453" i="3"/>
  <c r="J453" i="3"/>
  <c r="E454" i="3"/>
  <c r="F454" i="3"/>
  <c r="G454" i="3"/>
  <c r="H454" i="3"/>
  <c r="I454" i="3"/>
  <c r="J454" i="3"/>
  <c r="E455" i="3"/>
  <c r="F455" i="3"/>
  <c r="G455" i="3"/>
  <c r="H455" i="3"/>
  <c r="I455" i="3"/>
  <c r="J455" i="3"/>
  <c r="E456" i="3"/>
  <c r="F456" i="3"/>
  <c r="G456" i="3"/>
  <c r="H456" i="3"/>
  <c r="I456" i="3"/>
  <c r="J456" i="3"/>
  <c r="E457" i="3"/>
  <c r="F457" i="3"/>
  <c r="G457" i="3"/>
  <c r="H457" i="3"/>
  <c r="I457" i="3"/>
  <c r="J457" i="3"/>
  <c r="E458" i="3"/>
  <c r="F458" i="3"/>
  <c r="G458" i="3"/>
  <c r="H458" i="3"/>
  <c r="I458" i="3"/>
  <c r="J458" i="3"/>
  <c r="E459" i="3"/>
  <c r="F459" i="3"/>
  <c r="G459" i="3"/>
  <c r="H459" i="3"/>
  <c r="I459" i="3"/>
  <c r="J459" i="3"/>
  <c r="E460" i="3"/>
  <c r="F460" i="3"/>
  <c r="G460" i="3"/>
  <c r="H460" i="3"/>
  <c r="I460" i="3"/>
  <c r="J460" i="3"/>
  <c r="E461" i="3"/>
  <c r="F461" i="3"/>
  <c r="G461" i="3"/>
  <c r="H461" i="3"/>
  <c r="I461" i="3"/>
  <c r="J461" i="3"/>
  <c r="E462" i="3"/>
  <c r="F462" i="3"/>
  <c r="G462" i="3"/>
  <c r="H462" i="3"/>
  <c r="I462" i="3"/>
  <c r="J462" i="3"/>
  <c r="E463" i="3"/>
  <c r="F463" i="3"/>
  <c r="G463" i="3"/>
  <c r="H463" i="3"/>
  <c r="I463" i="3"/>
  <c r="J463" i="3"/>
  <c r="E464" i="3"/>
  <c r="F464" i="3"/>
  <c r="G464" i="3"/>
  <c r="H464" i="3"/>
  <c r="I464" i="3"/>
  <c r="J464" i="3"/>
  <c r="E465" i="3"/>
  <c r="F465" i="3"/>
  <c r="G465" i="3"/>
  <c r="H465" i="3"/>
  <c r="I465" i="3"/>
  <c r="J465" i="3"/>
  <c r="E466" i="3"/>
  <c r="F466" i="3"/>
  <c r="G466" i="3"/>
  <c r="H466" i="3"/>
  <c r="I466" i="3"/>
  <c r="J466" i="3"/>
  <c r="E467" i="3"/>
  <c r="F467" i="3"/>
  <c r="G467" i="3"/>
  <c r="H467" i="3"/>
  <c r="I467" i="3"/>
  <c r="J467" i="3"/>
  <c r="E468" i="3"/>
  <c r="F468" i="3"/>
  <c r="G468" i="3"/>
  <c r="H468" i="3"/>
  <c r="I468" i="3"/>
  <c r="J468" i="3"/>
  <c r="E469" i="3"/>
  <c r="F469" i="3"/>
  <c r="G469" i="3"/>
  <c r="H469" i="3"/>
  <c r="I469" i="3"/>
  <c r="J469" i="3"/>
  <c r="E470" i="3"/>
  <c r="F470" i="3"/>
  <c r="G470" i="3"/>
  <c r="H470" i="3"/>
  <c r="I470" i="3"/>
  <c r="J470" i="3"/>
  <c r="E471" i="3"/>
  <c r="F471" i="3"/>
  <c r="G471" i="3"/>
  <c r="H471" i="3"/>
  <c r="I471" i="3"/>
  <c r="J471" i="3"/>
  <c r="E472" i="3"/>
  <c r="F472" i="3"/>
  <c r="G472" i="3"/>
  <c r="H472" i="3"/>
  <c r="I472" i="3"/>
  <c r="J472" i="3"/>
  <c r="E473" i="3"/>
  <c r="F473" i="3"/>
  <c r="G473" i="3"/>
  <c r="H473" i="3"/>
  <c r="I473" i="3"/>
  <c r="J473" i="3"/>
  <c r="E474" i="3"/>
  <c r="F474" i="3"/>
  <c r="G474" i="3"/>
  <c r="H474" i="3"/>
  <c r="I474" i="3"/>
  <c r="J474" i="3"/>
  <c r="E475" i="3"/>
  <c r="F475" i="3"/>
  <c r="G475" i="3"/>
  <c r="H475" i="3"/>
  <c r="I475" i="3"/>
  <c r="J475" i="3"/>
  <c r="E476" i="3"/>
  <c r="F476" i="3"/>
  <c r="G476" i="3"/>
  <c r="H476" i="3"/>
  <c r="I476" i="3"/>
  <c r="J476" i="3"/>
  <c r="E477" i="3"/>
  <c r="F477" i="3"/>
  <c r="G477" i="3"/>
  <c r="H477" i="3"/>
  <c r="I477" i="3"/>
  <c r="J477" i="3"/>
  <c r="E478" i="3"/>
  <c r="F478" i="3"/>
  <c r="G478" i="3"/>
  <c r="H478" i="3"/>
  <c r="I478" i="3"/>
  <c r="J478" i="3"/>
  <c r="E479" i="3"/>
  <c r="F479" i="3"/>
  <c r="G479" i="3"/>
  <c r="H479" i="3"/>
  <c r="I479" i="3"/>
  <c r="J479" i="3"/>
  <c r="E480" i="3"/>
  <c r="F480" i="3"/>
  <c r="G480" i="3"/>
  <c r="H480" i="3"/>
  <c r="I480" i="3"/>
  <c r="J480" i="3"/>
  <c r="E481" i="3"/>
  <c r="F481" i="3"/>
  <c r="G481" i="3"/>
  <c r="H481" i="3"/>
  <c r="I481" i="3"/>
  <c r="J481" i="3"/>
  <c r="E482" i="3"/>
  <c r="F482" i="3"/>
  <c r="G482" i="3"/>
  <c r="H482" i="3"/>
  <c r="I482" i="3"/>
  <c r="J482" i="3"/>
  <c r="E483" i="3"/>
  <c r="F483" i="3"/>
  <c r="G483" i="3"/>
  <c r="H483" i="3"/>
  <c r="I483" i="3"/>
  <c r="J483" i="3"/>
  <c r="K404" i="3" l="1"/>
  <c r="BL503" i="3"/>
  <c r="BJ520" i="3"/>
  <c r="BM518" i="3"/>
  <c r="BN496" i="3"/>
  <c r="BK494" i="3"/>
  <c r="BL490" i="3"/>
  <c r="BK490" i="3"/>
  <c r="BJ531" i="3"/>
  <c r="N484" i="3"/>
  <c r="BN531" i="3"/>
  <c r="BK525" i="3"/>
  <c r="BK517" i="3"/>
  <c r="BL511" i="3"/>
  <c r="BJ524" i="3"/>
  <c r="BN494" i="3"/>
  <c r="T484" i="3"/>
  <c r="AB484" i="3"/>
  <c r="AJ484" i="3"/>
  <c r="AR484" i="3"/>
  <c r="AZ484" i="3"/>
  <c r="BH484" i="3"/>
  <c r="O484" i="3"/>
  <c r="W484" i="3"/>
  <c r="AE484" i="3"/>
  <c r="AM484" i="3"/>
  <c r="AU484" i="3"/>
  <c r="BC484" i="3"/>
  <c r="BM525" i="3"/>
  <c r="BK515" i="3"/>
  <c r="BL515" i="3"/>
  <c r="BK520" i="3"/>
  <c r="BN520" i="3"/>
  <c r="BL518" i="3"/>
  <c r="BL488" i="3"/>
  <c r="BI484" i="3"/>
  <c r="K400" i="3"/>
  <c r="BJ486" i="3"/>
  <c r="K408" i="3"/>
  <c r="K395" i="3"/>
  <c r="BL523" i="3"/>
  <c r="BK513" i="3"/>
  <c r="BN519" i="3"/>
  <c r="L416" i="3"/>
  <c r="L409" i="3"/>
  <c r="K402" i="3"/>
  <c r="BN511" i="3"/>
  <c r="K406" i="3"/>
  <c r="K403" i="3"/>
  <c r="K398" i="3"/>
  <c r="BJ503" i="3"/>
  <c r="BL529" i="3"/>
  <c r="BJ496" i="3"/>
  <c r="BJ494" i="3"/>
  <c r="BJ490" i="3"/>
  <c r="BJ529" i="3"/>
  <c r="BJ527" i="3"/>
  <c r="BL525" i="3"/>
  <c r="BJ519" i="3"/>
  <c r="BN517" i="3"/>
  <c r="BL517" i="3"/>
  <c r="K410" i="3"/>
  <c r="K407" i="3"/>
  <c r="K399" i="3"/>
  <c r="P399" i="3" s="1"/>
  <c r="BM531" i="3"/>
  <c r="BM496" i="3"/>
  <c r="BM494" i="3"/>
  <c r="BM490" i="3"/>
  <c r="BK531" i="3"/>
  <c r="BJ513" i="3"/>
  <c r="BN525" i="3"/>
  <c r="BK523" i="3"/>
  <c r="BM517" i="3"/>
  <c r="BM515" i="3"/>
  <c r="BJ511" i="3"/>
  <c r="K462" i="3"/>
  <c r="K460" i="3"/>
  <c r="K458" i="3"/>
  <c r="L476" i="3"/>
  <c r="K461" i="3"/>
  <c r="K459" i="3"/>
  <c r="L441" i="3"/>
  <c r="L432" i="3"/>
  <c r="L429" i="3"/>
  <c r="K429" i="3"/>
  <c r="L428" i="3"/>
  <c r="K428" i="3"/>
  <c r="K427" i="3"/>
  <c r="BG427" i="3" s="1"/>
  <c r="K426" i="3"/>
  <c r="L417" i="3"/>
  <c r="K417" i="3"/>
  <c r="K409" i="3"/>
  <c r="K405" i="3"/>
  <c r="K401" i="3"/>
  <c r="T401" i="3" s="1"/>
  <c r="K391" i="3"/>
  <c r="K390" i="3"/>
  <c r="L377" i="3"/>
  <c r="L375" i="3"/>
  <c r="L339" i="3"/>
  <c r="L338" i="3"/>
  <c r="L335" i="3"/>
  <c r="L334" i="3"/>
  <c r="L333" i="3"/>
  <c r="L332" i="3"/>
  <c r="L331" i="3"/>
  <c r="L330" i="3"/>
  <c r="L329" i="3"/>
  <c r="L328" i="3"/>
  <c r="L327" i="3"/>
  <c r="L326" i="3"/>
  <c r="L325" i="3"/>
  <c r="L324" i="3"/>
  <c r="L323" i="3"/>
  <c r="L322" i="3"/>
  <c r="L321" i="3"/>
  <c r="K321" i="3"/>
  <c r="N321" i="3" s="1"/>
  <c r="L320" i="3"/>
  <c r="K320" i="3"/>
  <c r="T320" i="3" s="1"/>
  <c r="L319" i="3"/>
  <c r="K319" i="3"/>
  <c r="Q319" i="3" s="1"/>
  <c r="L318" i="3"/>
  <c r="L317" i="3"/>
  <c r="P317" i="3" s="1"/>
  <c r="K317" i="3"/>
  <c r="L316" i="3"/>
  <c r="M316" i="3" s="1"/>
  <c r="K316" i="3"/>
  <c r="L315" i="3"/>
  <c r="P315" i="3" s="1"/>
  <c r="K315" i="3"/>
  <c r="L314" i="3"/>
  <c r="M314" i="3" s="1"/>
  <c r="K314" i="3"/>
  <c r="BM523" i="3"/>
  <c r="BK536" i="3"/>
  <c r="BL520" i="3"/>
  <c r="BN518" i="3"/>
  <c r="BK498" i="3"/>
  <c r="R484" i="3"/>
  <c r="V484" i="3"/>
  <c r="Z484" i="3"/>
  <c r="AD484" i="3"/>
  <c r="AH484" i="3"/>
  <c r="AL484" i="3"/>
  <c r="AP484" i="3"/>
  <c r="AT484" i="3"/>
  <c r="AX484" i="3"/>
  <c r="BB484" i="3"/>
  <c r="BF484" i="3"/>
  <c r="BK532" i="3"/>
  <c r="BK508" i="3"/>
  <c r="M484" i="3"/>
  <c r="Q484" i="3"/>
  <c r="U484" i="3"/>
  <c r="Y484" i="3"/>
  <c r="AC484" i="3"/>
  <c r="AG484" i="3"/>
  <c r="AK484" i="3"/>
  <c r="AO484" i="3"/>
  <c r="AS484" i="3"/>
  <c r="AW484" i="3"/>
  <c r="BA484" i="3"/>
  <c r="BE484" i="3"/>
  <c r="BK488" i="3"/>
  <c r="BJ488" i="3"/>
  <c r="L477" i="3"/>
  <c r="O477" i="3" s="1"/>
  <c r="L433" i="3"/>
  <c r="L420" i="3"/>
  <c r="L410" i="3"/>
  <c r="L407" i="3"/>
  <c r="L405" i="3"/>
  <c r="L403" i="3"/>
  <c r="L401" i="3"/>
  <c r="L399" i="3"/>
  <c r="BL495" i="3"/>
  <c r="BM491" i="3"/>
  <c r="BJ491" i="3"/>
  <c r="BK491" i="3"/>
  <c r="BN491" i="3"/>
  <c r="BM487" i="3"/>
  <c r="BJ536" i="3"/>
  <c r="BN536" i="3"/>
  <c r="BM534" i="3"/>
  <c r="BL534" i="3"/>
  <c r="BK534" i="3"/>
  <c r="BJ530" i="3"/>
  <c r="BN530" i="3"/>
  <c r="BM522" i="3"/>
  <c r="BL522" i="3"/>
  <c r="BK522" i="3"/>
  <c r="BJ514" i="3"/>
  <c r="BN514" i="3"/>
  <c r="BM510" i="3"/>
  <c r="BL510" i="3"/>
  <c r="BK510" i="3"/>
  <c r="BJ506" i="3"/>
  <c r="BN506" i="3"/>
  <c r="BM502" i="3"/>
  <c r="BL502" i="3"/>
  <c r="BJ498" i="3"/>
  <c r="BN498" i="3"/>
  <c r="M485" i="3"/>
  <c r="O485" i="3"/>
  <c r="Q485" i="3"/>
  <c r="S485" i="3"/>
  <c r="U485" i="3"/>
  <c r="W485" i="3"/>
  <c r="Y485" i="3"/>
  <c r="AA485" i="3"/>
  <c r="AC485" i="3"/>
  <c r="AE485" i="3"/>
  <c r="AG485" i="3"/>
  <c r="AI485" i="3"/>
  <c r="AK485" i="3"/>
  <c r="AM485" i="3"/>
  <c r="AO485" i="3"/>
  <c r="AQ485" i="3"/>
  <c r="AS485" i="3"/>
  <c r="AU485" i="3"/>
  <c r="AW485" i="3"/>
  <c r="AY485" i="3"/>
  <c r="BA485" i="3"/>
  <c r="BC485" i="3"/>
  <c r="BE485" i="3"/>
  <c r="BG485" i="3"/>
  <c r="BI485" i="3"/>
  <c r="N485" i="3"/>
  <c r="P485" i="3"/>
  <c r="R485" i="3"/>
  <c r="T485" i="3"/>
  <c r="V485" i="3"/>
  <c r="X485" i="3"/>
  <c r="Z485" i="3"/>
  <c r="AB485" i="3"/>
  <c r="AD485" i="3"/>
  <c r="AF485" i="3"/>
  <c r="AH485" i="3"/>
  <c r="AJ485" i="3"/>
  <c r="AL485" i="3"/>
  <c r="AN485" i="3"/>
  <c r="AP485" i="3"/>
  <c r="AR485" i="3"/>
  <c r="AT485" i="3"/>
  <c r="AV485" i="3"/>
  <c r="AX485" i="3"/>
  <c r="AZ485" i="3"/>
  <c r="BB485" i="3"/>
  <c r="BD485" i="3"/>
  <c r="BF485" i="3"/>
  <c r="BH485" i="3"/>
  <c r="BL497" i="3"/>
  <c r="BK493" i="3"/>
  <c r="BN493" i="3"/>
  <c r="BM489" i="3"/>
  <c r="BJ489" i="3"/>
  <c r="BL489" i="3"/>
  <c r="BK537" i="3"/>
  <c r="BN537" i="3"/>
  <c r="BL535" i="3"/>
  <c r="BJ532" i="3"/>
  <c r="BN532" i="3"/>
  <c r="BK528" i="3"/>
  <c r="BM528" i="3"/>
  <c r="BL528" i="3"/>
  <c r="BK516" i="3"/>
  <c r="BJ516" i="3"/>
  <c r="BN516" i="3"/>
  <c r="BM512" i="3"/>
  <c r="BL512" i="3"/>
  <c r="BJ508" i="3"/>
  <c r="BN508" i="3"/>
  <c r="BM504" i="3"/>
  <c r="BL504" i="3"/>
  <c r="BK504" i="3"/>
  <c r="BJ500" i="3"/>
  <c r="BN500" i="3"/>
  <c r="L449" i="3"/>
  <c r="L425" i="3"/>
  <c r="L412" i="3"/>
  <c r="L408" i="3"/>
  <c r="O408" i="3" s="1"/>
  <c r="L406" i="3"/>
  <c r="L404" i="3"/>
  <c r="O404" i="3" s="1"/>
  <c r="L402" i="3"/>
  <c r="L400" i="3"/>
  <c r="O400" i="3" s="1"/>
  <c r="BK495" i="3"/>
  <c r="BN495" i="3"/>
  <c r="BM495" i="3"/>
  <c r="BJ495" i="3"/>
  <c r="BL491" i="3"/>
  <c r="BN487" i="3"/>
  <c r="BK487" i="3"/>
  <c r="BL487" i="3"/>
  <c r="BJ487" i="3"/>
  <c r="BM536" i="3"/>
  <c r="BL536" i="3"/>
  <c r="BJ534" i="3"/>
  <c r="BN534" i="3"/>
  <c r="BK530" i="3"/>
  <c r="BM530" i="3"/>
  <c r="BL530" i="3"/>
  <c r="BJ522" i="3"/>
  <c r="BN522" i="3"/>
  <c r="BM514" i="3"/>
  <c r="BL514" i="3"/>
  <c r="BK514" i="3"/>
  <c r="BJ510" i="3"/>
  <c r="BN510" i="3"/>
  <c r="BM506" i="3"/>
  <c r="BL506" i="3"/>
  <c r="BK506" i="3"/>
  <c r="BK502" i="3"/>
  <c r="BJ502" i="3"/>
  <c r="BN502" i="3"/>
  <c r="BM498" i="3"/>
  <c r="BL498" i="3"/>
  <c r="BM497" i="3"/>
  <c r="BJ497" i="3"/>
  <c r="BK497" i="3"/>
  <c r="BN497" i="3"/>
  <c r="BM493" i="3"/>
  <c r="BJ493" i="3"/>
  <c r="BL493" i="3"/>
  <c r="BK489" i="3"/>
  <c r="BN489" i="3"/>
  <c r="BM537" i="3"/>
  <c r="BJ537" i="3"/>
  <c r="BL537" i="3"/>
  <c r="BK535" i="3"/>
  <c r="BN535" i="3"/>
  <c r="BM535" i="3"/>
  <c r="BJ535" i="3"/>
  <c r="BM532" i="3"/>
  <c r="BL532" i="3"/>
  <c r="BJ528" i="3"/>
  <c r="BN528" i="3"/>
  <c r="BM516" i="3"/>
  <c r="BL516" i="3"/>
  <c r="BK512" i="3"/>
  <c r="BJ512" i="3"/>
  <c r="BN512" i="3"/>
  <c r="BM508" i="3"/>
  <c r="BL508" i="3"/>
  <c r="BJ504" i="3"/>
  <c r="BN504" i="3"/>
  <c r="BM500" i="3"/>
  <c r="BL500" i="3"/>
  <c r="BK500" i="3"/>
  <c r="L383" i="3"/>
  <c r="L381" i="3"/>
  <c r="L379" i="3"/>
  <c r="L376" i="3"/>
  <c r="L374" i="3"/>
  <c r="L372" i="3"/>
  <c r="L370" i="3"/>
  <c r="L368" i="3"/>
  <c r="L366" i="3"/>
  <c r="L364" i="3"/>
  <c r="L362" i="3"/>
  <c r="L360" i="3"/>
  <c r="L358" i="3"/>
  <c r="L356" i="3"/>
  <c r="L354" i="3"/>
  <c r="L352" i="3"/>
  <c r="L350" i="3"/>
  <c r="L348" i="3"/>
  <c r="L346" i="3"/>
  <c r="L344" i="3"/>
  <c r="L342" i="3"/>
  <c r="L340" i="3"/>
  <c r="L336" i="3"/>
  <c r="K455" i="3"/>
  <c r="L445" i="3"/>
  <c r="L382" i="3"/>
  <c r="L380" i="3"/>
  <c r="L378" i="3"/>
  <c r="L373" i="3"/>
  <c r="L371" i="3"/>
  <c r="L369" i="3"/>
  <c r="L367" i="3"/>
  <c r="L365" i="3"/>
  <c r="L363" i="3"/>
  <c r="L361" i="3"/>
  <c r="L359" i="3"/>
  <c r="L357" i="3"/>
  <c r="L355" i="3"/>
  <c r="L353" i="3"/>
  <c r="L351" i="3"/>
  <c r="L349" i="3"/>
  <c r="L347" i="3"/>
  <c r="L345" i="3"/>
  <c r="L343" i="3"/>
  <c r="L341" i="3"/>
  <c r="L337" i="3"/>
  <c r="K477" i="3"/>
  <c r="K463" i="3"/>
  <c r="L457" i="3"/>
  <c r="L453" i="3"/>
  <c r="K447" i="3"/>
  <c r="L437" i="3"/>
  <c r="K437" i="3"/>
  <c r="L436" i="3"/>
  <c r="K436" i="3"/>
  <c r="K435" i="3"/>
  <c r="K434" i="3"/>
  <c r="AA434" i="3" s="1"/>
  <c r="L421" i="3"/>
  <c r="K421" i="3"/>
  <c r="L413" i="3"/>
  <c r="K413" i="3"/>
  <c r="K394" i="3"/>
  <c r="L483" i="3"/>
  <c r="L482" i="3"/>
  <c r="L481" i="3"/>
  <c r="L480" i="3"/>
  <c r="L479" i="3"/>
  <c r="L478" i="3"/>
  <c r="L475" i="3"/>
  <c r="L474" i="3"/>
  <c r="L473" i="3"/>
  <c r="L472" i="3"/>
  <c r="L471" i="3"/>
  <c r="L470" i="3"/>
  <c r="L469" i="3"/>
  <c r="L468" i="3"/>
  <c r="L467" i="3"/>
  <c r="L466" i="3"/>
  <c r="L465" i="3"/>
  <c r="L464" i="3"/>
  <c r="L463" i="3"/>
  <c r="L461" i="3"/>
  <c r="L459" i="3"/>
  <c r="L456" i="3"/>
  <c r="L455" i="3"/>
  <c r="L454" i="3"/>
  <c r="L452" i="3"/>
  <c r="K451" i="3"/>
  <c r="L448" i="3"/>
  <c r="L447" i="3"/>
  <c r="L446" i="3"/>
  <c r="K443" i="3"/>
  <c r="K441" i="3"/>
  <c r="L440" i="3"/>
  <c r="K440" i="3"/>
  <c r="L439" i="3"/>
  <c r="K439" i="3"/>
  <c r="L438" i="3"/>
  <c r="K438" i="3"/>
  <c r="K433" i="3"/>
  <c r="K432" i="3"/>
  <c r="L431" i="3"/>
  <c r="K431" i="3"/>
  <c r="L430" i="3"/>
  <c r="K430" i="3"/>
  <c r="K425" i="3"/>
  <c r="L424" i="3"/>
  <c r="K424" i="3"/>
  <c r="L423" i="3"/>
  <c r="K423" i="3"/>
  <c r="L422" i="3"/>
  <c r="K422" i="3"/>
  <c r="K420" i="3"/>
  <c r="L419" i="3"/>
  <c r="K419" i="3"/>
  <c r="L418" i="3"/>
  <c r="K418" i="3"/>
  <c r="K416" i="3"/>
  <c r="L415" i="3"/>
  <c r="K415" i="3"/>
  <c r="L414" i="3"/>
  <c r="K414" i="3"/>
  <c r="K412" i="3"/>
  <c r="L411" i="3"/>
  <c r="K411" i="3"/>
  <c r="L396" i="3"/>
  <c r="K396" i="3"/>
  <c r="L392" i="3"/>
  <c r="K392" i="3"/>
  <c r="K483" i="3"/>
  <c r="K482" i="3"/>
  <c r="K481" i="3"/>
  <c r="K480" i="3"/>
  <c r="K479" i="3"/>
  <c r="K478" i="3"/>
  <c r="K476" i="3"/>
  <c r="K475" i="3"/>
  <c r="K474" i="3"/>
  <c r="K473" i="3"/>
  <c r="K472" i="3"/>
  <c r="K471" i="3"/>
  <c r="K470" i="3"/>
  <c r="K469" i="3"/>
  <c r="K468" i="3"/>
  <c r="K467" i="3"/>
  <c r="K466" i="3"/>
  <c r="K465" i="3"/>
  <c r="K464" i="3"/>
  <c r="P463" i="3"/>
  <c r="AE463" i="3"/>
  <c r="L462" i="3"/>
  <c r="R461" i="3"/>
  <c r="AH461" i="3"/>
  <c r="AX461" i="3"/>
  <c r="Q461" i="3"/>
  <c r="AG461" i="3"/>
  <c r="AW461" i="3"/>
  <c r="L460" i="3"/>
  <c r="P459" i="3"/>
  <c r="AV459" i="3"/>
  <c r="AE459" i="3"/>
  <c r="L458" i="3"/>
  <c r="M458" i="3" s="1"/>
  <c r="AE455" i="3"/>
  <c r="N455" i="3"/>
  <c r="AT455" i="3"/>
  <c r="L451" i="3"/>
  <c r="L450" i="3"/>
  <c r="Z447" i="3"/>
  <c r="AP447" i="3"/>
  <c r="BF447" i="3"/>
  <c r="Y447" i="3"/>
  <c r="AK447" i="3"/>
  <c r="AS447" i="3"/>
  <c r="BA447" i="3"/>
  <c r="BI447" i="3"/>
  <c r="L444" i="3"/>
  <c r="L443" i="3"/>
  <c r="L442" i="3"/>
  <c r="N437" i="3"/>
  <c r="AD437" i="3"/>
  <c r="AT437" i="3"/>
  <c r="M437" i="3"/>
  <c r="AC437" i="3"/>
  <c r="AS437" i="3"/>
  <c r="BI437" i="3"/>
  <c r="S436" i="3"/>
  <c r="AA436" i="3"/>
  <c r="AI436" i="3"/>
  <c r="AQ436" i="3"/>
  <c r="AY436" i="3"/>
  <c r="BG436" i="3"/>
  <c r="R436" i="3"/>
  <c r="Z436" i="3"/>
  <c r="AH436" i="3"/>
  <c r="AP436" i="3"/>
  <c r="AX436" i="3"/>
  <c r="BF436" i="3"/>
  <c r="L435" i="3"/>
  <c r="AA435" i="3" s="1"/>
  <c r="AI435" i="3"/>
  <c r="AY435" i="3"/>
  <c r="R435" i="3"/>
  <c r="AH435" i="3"/>
  <c r="AX435" i="3"/>
  <c r="L434" i="3"/>
  <c r="AR434" i="3"/>
  <c r="BG434" i="3"/>
  <c r="U429" i="3"/>
  <c r="AJ428" i="3"/>
  <c r="AY428" i="3"/>
  <c r="L427" i="3"/>
  <c r="AP427" i="3"/>
  <c r="L426" i="3"/>
  <c r="T426" i="3" s="1"/>
  <c r="AA426" i="3"/>
  <c r="Q421" i="3"/>
  <c r="Y421" i="3"/>
  <c r="AG421" i="3"/>
  <c r="AO421" i="3"/>
  <c r="AW421" i="3"/>
  <c r="BE421" i="3"/>
  <c r="P421" i="3"/>
  <c r="T421" i="3"/>
  <c r="X421" i="3"/>
  <c r="AB421" i="3"/>
  <c r="AF421" i="3"/>
  <c r="AJ421" i="3"/>
  <c r="AN421" i="3"/>
  <c r="AR421" i="3"/>
  <c r="AV421" i="3"/>
  <c r="AZ421" i="3"/>
  <c r="BD421" i="3"/>
  <c r="BH421" i="3"/>
  <c r="AK417" i="3"/>
  <c r="BA417" i="3"/>
  <c r="T417" i="3"/>
  <c r="AJ417" i="3"/>
  <c r="AZ417" i="3"/>
  <c r="N413" i="3"/>
  <c r="P413" i="3"/>
  <c r="R413" i="3"/>
  <c r="T413" i="3"/>
  <c r="V413" i="3"/>
  <c r="X413" i="3"/>
  <c r="Z413" i="3"/>
  <c r="AB413" i="3"/>
  <c r="AD413" i="3"/>
  <c r="AF413" i="3"/>
  <c r="AH413" i="3"/>
  <c r="AJ413" i="3"/>
  <c r="AL413" i="3"/>
  <c r="AN413" i="3"/>
  <c r="AP413" i="3"/>
  <c r="AR413" i="3"/>
  <c r="AT413" i="3"/>
  <c r="AV413" i="3"/>
  <c r="AX413" i="3"/>
  <c r="AZ413" i="3"/>
  <c r="BB413" i="3"/>
  <c r="BD413" i="3"/>
  <c r="BF413" i="3"/>
  <c r="BH413" i="3"/>
  <c r="M413" i="3"/>
  <c r="O413" i="3"/>
  <c r="Q413" i="3"/>
  <c r="S413" i="3"/>
  <c r="U413" i="3"/>
  <c r="W413" i="3"/>
  <c r="Y413" i="3"/>
  <c r="AA413" i="3"/>
  <c r="AC413" i="3"/>
  <c r="AE413" i="3"/>
  <c r="AG413" i="3"/>
  <c r="AI413" i="3"/>
  <c r="AK413" i="3"/>
  <c r="AM413" i="3"/>
  <c r="AO413" i="3"/>
  <c r="AQ413" i="3"/>
  <c r="AS413" i="3"/>
  <c r="AU413" i="3"/>
  <c r="AW413" i="3"/>
  <c r="AY413" i="3"/>
  <c r="BA413" i="3"/>
  <c r="BC413" i="3"/>
  <c r="BE413" i="3"/>
  <c r="BG413" i="3"/>
  <c r="BI413" i="3"/>
  <c r="U410" i="3"/>
  <c r="AK410" i="3"/>
  <c r="BA410" i="3"/>
  <c r="T410" i="3"/>
  <c r="AJ410" i="3"/>
  <c r="AZ410" i="3"/>
  <c r="P409" i="3"/>
  <c r="X409" i="3"/>
  <c r="AF409" i="3"/>
  <c r="AN409" i="3"/>
  <c r="AV409" i="3"/>
  <c r="BD409" i="3"/>
  <c r="O409" i="3"/>
  <c r="W409" i="3"/>
  <c r="AE409" i="3"/>
  <c r="AM409" i="3"/>
  <c r="AU409" i="3"/>
  <c r="BC409" i="3"/>
  <c r="M408" i="3"/>
  <c r="Q408" i="3"/>
  <c r="U408" i="3"/>
  <c r="Y408" i="3"/>
  <c r="AC408" i="3"/>
  <c r="AG408" i="3"/>
  <c r="AK408" i="3"/>
  <c r="AO408" i="3"/>
  <c r="AS408" i="3"/>
  <c r="AW408" i="3"/>
  <c r="BA408" i="3"/>
  <c r="BE408" i="3"/>
  <c r="BI408" i="3"/>
  <c r="P408" i="3"/>
  <c r="T408" i="3"/>
  <c r="X408" i="3"/>
  <c r="AB408" i="3"/>
  <c r="AF408" i="3"/>
  <c r="AJ408" i="3"/>
  <c r="AN408" i="3"/>
  <c r="AR408" i="3"/>
  <c r="AV408" i="3"/>
  <c r="AZ408" i="3"/>
  <c r="BD408" i="3"/>
  <c r="BH408" i="3"/>
  <c r="T407" i="3"/>
  <c r="AB407" i="3"/>
  <c r="AJ407" i="3"/>
  <c r="AR407" i="3"/>
  <c r="AZ407" i="3"/>
  <c r="BH407" i="3"/>
  <c r="S407" i="3"/>
  <c r="AA407" i="3"/>
  <c r="AI407" i="3"/>
  <c r="AQ407" i="3"/>
  <c r="AY407" i="3"/>
  <c r="BG407" i="3"/>
  <c r="Q406" i="3"/>
  <c r="Y406" i="3"/>
  <c r="AG406" i="3"/>
  <c r="AO406" i="3"/>
  <c r="AW406" i="3"/>
  <c r="BE406" i="3"/>
  <c r="P406" i="3"/>
  <c r="X406" i="3"/>
  <c r="AF406" i="3"/>
  <c r="AN406" i="3"/>
  <c r="AV406" i="3"/>
  <c r="BD406" i="3"/>
  <c r="P405" i="3"/>
  <c r="T405" i="3"/>
  <c r="X405" i="3"/>
  <c r="AB405" i="3"/>
  <c r="AF405" i="3"/>
  <c r="AJ405" i="3"/>
  <c r="AN405" i="3"/>
  <c r="AR405" i="3"/>
  <c r="AV405" i="3"/>
  <c r="AZ405" i="3"/>
  <c r="BD405" i="3"/>
  <c r="BH405" i="3"/>
  <c r="O405" i="3"/>
  <c r="S405" i="3"/>
  <c r="W405" i="3"/>
  <c r="AA405" i="3"/>
  <c r="AE405" i="3"/>
  <c r="AI405" i="3"/>
  <c r="AM405" i="3"/>
  <c r="AQ405" i="3"/>
  <c r="AU405" i="3"/>
  <c r="AY405" i="3"/>
  <c r="BC405" i="3"/>
  <c r="BG405" i="3"/>
  <c r="M404" i="3"/>
  <c r="Q404" i="3"/>
  <c r="U404" i="3"/>
  <c r="Y404" i="3"/>
  <c r="AC404" i="3"/>
  <c r="AG404" i="3"/>
  <c r="AK404" i="3"/>
  <c r="AO404" i="3"/>
  <c r="AS404" i="3"/>
  <c r="AW404" i="3"/>
  <c r="BA404" i="3"/>
  <c r="BE404" i="3"/>
  <c r="BI404" i="3"/>
  <c r="P404" i="3"/>
  <c r="T404" i="3"/>
  <c r="X404" i="3"/>
  <c r="AB404" i="3"/>
  <c r="AF404" i="3"/>
  <c r="AJ404" i="3"/>
  <c r="AN404" i="3"/>
  <c r="AR404" i="3"/>
  <c r="AV404" i="3"/>
  <c r="AZ404" i="3"/>
  <c r="BD404" i="3"/>
  <c r="BH404" i="3"/>
  <c r="R403" i="3"/>
  <c r="Z403" i="3"/>
  <c r="AH403" i="3"/>
  <c r="AP403" i="3"/>
  <c r="AX403" i="3"/>
  <c r="BF403" i="3"/>
  <c r="Q403" i="3"/>
  <c r="Y403" i="3"/>
  <c r="AG403" i="3"/>
  <c r="AO403" i="3"/>
  <c r="AW403" i="3"/>
  <c r="BE403" i="3"/>
  <c r="O402" i="3"/>
  <c r="W402" i="3"/>
  <c r="AE402" i="3"/>
  <c r="AM402" i="3"/>
  <c r="AU402" i="3"/>
  <c r="BC402" i="3"/>
  <c r="N402" i="3"/>
  <c r="V402" i="3"/>
  <c r="AD402" i="3"/>
  <c r="AL402" i="3"/>
  <c r="AT402" i="3"/>
  <c r="BB402" i="3"/>
  <c r="P401" i="3"/>
  <c r="AB401" i="3"/>
  <c r="AJ401" i="3"/>
  <c r="AR401" i="3"/>
  <c r="AZ401" i="3"/>
  <c r="BH401" i="3"/>
  <c r="S401" i="3"/>
  <c r="AA401" i="3"/>
  <c r="AI401" i="3"/>
  <c r="AQ401" i="3"/>
  <c r="AY401" i="3"/>
  <c r="BG401" i="3"/>
  <c r="M400" i="3"/>
  <c r="Q400" i="3"/>
  <c r="U400" i="3"/>
  <c r="Y400" i="3"/>
  <c r="AC400" i="3"/>
  <c r="AG400" i="3"/>
  <c r="AK400" i="3"/>
  <c r="AO400" i="3"/>
  <c r="AS400" i="3"/>
  <c r="AW400" i="3"/>
  <c r="BA400" i="3"/>
  <c r="BE400" i="3"/>
  <c r="BI400" i="3"/>
  <c r="P400" i="3"/>
  <c r="T400" i="3"/>
  <c r="X400" i="3"/>
  <c r="AB400" i="3"/>
  <c r="AF400" i="3"/>
  <c r="AJ400" i="3"/>
  <c r="AN400" i="3"/>
  <c r="AR400" i="3"/>
  <c r="AV400" i="3"/>
  <c r="AZ400" i="3"/>
  <c r="BD400" i="3"/>
  <c r="BH400" i="3"/>
  <c r="N399" i="3"/>
  <c r="R399" i="3"/>
  <c r="V399" i="3"/>
  <c r="Z399" i="3"/>
  <c r="AD399" i="3"/>
  <c r="AH399" i="3"/>
  <c r="AL399" i="3"/>
  <c r="AP399" i="3"/>
  <c r="AT399" i="3"/>
  <c r="AX399" i="3"/>
  <c r="BB399" i="3"/>
  <c r="BF399" i="3"/>
  <c r="M399" i="3"/>
  <c r="Q399" i="3"/>
  <c r="U399" i="3"/>
  <c r="Y399" i="3"/>
  <c r="AC399" i="3"/>
  <c r="AG399" i="3"/>
  <c r="AK399" i="3"/>
  <c r="AO399" i="3"/>
  <c r="AS399" i="3"/>
  <c r="AW399" i="3"/>
  <c r="BA399" i="3"/>
  <c r="BE399" i="3"/>
  <c r="BI399" i="3"/>
  <c r="R321" i="3"/>
  <c r="Z321" i="3"/>
  <c r="AH321" i="3"/>
  <c r="AP321" i="3"/>
  <c r="AX321" i="3"/>
  <c r="BF321" i="3"/>
  <c r="Q321" i="3"/>
  <c r="Y321" i="3"/>
  <c r="AG321" i="3"/>
  <c r="AO321" i="3"/>
  <c r="AW321" i="3"/>
  <c r="BE321" i="3"/>
  <c r="P320" i="3"/>
  <c r="X320" i="3"/>
  <c r="Q320" i="3"/>
  <c r="AE320" i="3"/>
  <c r="AM320" i="3"/>
  <c r="AU320" i="3"/>
  <c r="BC320" i="3"/>
  <c r="O320" i="3"/>
  <c r="AD320" i="3"/>
  <c r="AL320" i="3"/>
  <c r="AT320" i="3"/>
  <c r="BB320" i="3"/>
  <c r="M319" i="3"/>
  <c r="U319" i="3"/>
  <c r="AC319" i="3"/>
  <c r="AK319" i="3"/>
  <c r="R319" i="3"/>
  <c r="V319" i="3"/>
  <c r="Z319" i="3"/>
  <c r="AD319" i="3"/>
  <c r="AH319" i="3"/>
  <c r="AL319" i="3"/>
  <c r="AP319" i="3"/>
  <c r="AT319" i="3"/>
  <c r="AX319" i="3"/>
  <c r="BB319" i="3"/>
  <c r="BF319" i="3"/>
  <c r="AM319" i="3"/>
  <c r="AU319" i="3"/>
  <c r="BC319" i="3"/>
  <c r="AO319" i="3"/>
  <c r="AW319" i="3"/>
  <c r="BE319" i="3"/>
  <c r="N317" i="3"/>
  <c r="R317" i="3"/>
  <c r="V317" i="3"/>
  <c r="Z317" i="3"/>
  <c r="O317" i="3"/>
  <c r="W317" i="3"/>
  <c r="AD317" i="3"/>
  <c r="AH317" i="3"/>
  <c r="AL317" i="3"/>
  <c r="AP317" i="3"/>
  <c r="AT317" i="3"/>
  <c r="AX317" i="3"/>
  <c r="BB317" i="3"/>
  <c r="BF317" i="3"/>
  <c r="M317" i="3"/>
  <c r="U317" i="3"/>
  <c r="AC317" i="3"/>
  <c r="AG317" i="3"/>
  <c r="AK317" i="3"/>
  <c r="AO317" i="3"/>
  <c r="AS317" i="3"/>
  <c r="AW317" i="3"/>
  <c r="BA317" i="3"/>
  <c r="BE317" i="3"/>
  <c r="BI317" i="3"/>
  <c r="O316" i="3"/>
  <c r="S316" i="3"/>
  <c r="W316" i="3"/>
  <c r="AA316" i="3"/>
  <c r="AE316" i="3"/>
  <c r="AI316" i="3"/>
  <c r="AM316" i="3"/>
  <c r="AQ316" i="3"/>
  <c r="AU316" i="3"/>
  <c r="AY316" i="3"/>
  <c r="BC316" i="3"/>
  <c r="BG316" i="3"/>
  <c r="N316" i="3"/>
  <c r="V316" i="3"/>
  <c r="AD316" i="3"/>
  <c r="AL316" i="3"/>
  <c r="AT316" i="3"/>
  <c r="BB316" i="3"/>
  <c r="P316" i="3"/>
  <c r="X316" i="3"/>
  <c r="AF316" i="3"/>
  <c r="AN316" i="3"/>
  <c r="AV316" i="3"/>
  <c r="BD316" i="3"/>
  <c r="N315" i="3"/>
  <c r="R315" i="3"/>
  <c r="V315" i="3"/>
  <c r="Z315" i="3"/>
  <c r="AD315" i="3"/>
  <c r="AH315" i="3"/>
  <c r="AL315" i="3"/>
  <c r="AP315" i="3"/>
  <c r="AT315" i="3"/>
  <c r="AX315" i="3"/>
  <c r="BB315" i="3"/>
  <c r="BF315" i="3"/>
  <c r="M315" i="3"/>
  <c r="U315" i="3"/>
  <c r="AC315" i="3"/>
  <c r="AK315" i="3"/>
  <c r="AS315" i="3"/>
  <c r="BA315" i="3"/>
  <c r="BI315" i="3"/>
  <c r="S315" i="3"/>
  <c r="AA315" i="3"/>
  <c r="AI315" i="3"/>
  <c r="AQ315" i="3"/>
  <c r="AY315" i="3"/>
  <c r="BG315" i="3"/>
  <c r="O314" i="3"/>
  <c r="S314" i="3"/>
  <c r="W314" i="3"/>
  <c r="AA314" i="3"/>
  <c r="AE314" i="3"/>
  <c r="AI314" i="3"/>
  <c r="AM314" i="3"/>
  <c r="AQ314" i="3"/>
  <c r="AU314" i="3"/>
  <c r="AY314" i="3"/>
  <c r="BC314" i="3"/>
  <c r="BG314" i="3"/>
  <c r="N314" i="3"/>
  <c r="R314" i="3"/>
  <c r="V314" i="3"/>
  <c r="Z314" i="3"/>
  <c r="AD314" i="3"/>
  <c r="AH314" i="3"/>
  <c r="AL314" i="3"/>
  <c r="AP314" i="3"/>
  <c r="AT314" i="3"/>
  <c r="AX314" i="3"/>
  <c r="BB314" i="3"/>
  <c r="BF314" i="3"/>
  <c r="BH477" i="3"/>
  <c r="BD477" i="3"/>
  <c r="AZ477" i="3"/>
  <c r="AV477" i="3"/>
  <c r="AR477" i="3"/>
  <c r="AN477" i="3"/>
  <c r="AJ477" i="3"/>
  <c r="AF477" i="3"/>
  <c r="AB477" i="3"/>
  <c r="X477" i="3"/>
  <c r="T477" i="3"/>
  <c r="P477" i="3"/>
  <c r="BM413" i="3"/>
  <c r="BK413" i="3"/>
  <c r="K456" i="3"/>
  <c r="K452" i="3"/>
  <c r="K448" i="3"/>
  <c r="K444" i="3"/>
  <c r="K397" i="3"/>
  <c r="K389" i="3"/>
  <c r="K457" i="3"/>
  <c r="K453" i="3"/>
  <c r="K449" i="3"/>
  <c r="K445" i="3"/>
  <c r="K454" i="3"/>
  <c r="K450" i="3"/>
  <c r="K446" i="3"/>
  <c r="K442" i="3"/>
  <c r="K393" i="3"/>
  <c r="L397" i="3"/>
  <c r="L393" i="3"/>
  <c r="L389" i="3"/>
  <c r="L387" i="3"/>
  <c r="K387" i="3"/>
  <c r="L385" i="3"/>
  <c r="K385" i="3"/>
  <c r="K383" i="3"/>
  <c r="K381" i="3"/>
  <c r="K379" i="3"/>
  <c r="K377" i="3"/>
  <c r="K375" i="3"/>
  <c r="K373" i="3"/>
  <c r="K371" i="3"/>
  <c r="K369" i="3"/>
  <c r="K367" i="3"/>
  <c r="K365" i="3"/>
  <c r="K363" i="3"/>
  <c r="K361" i="3"/>
  <c r="K359" i="3"/>
  <c r="K357" i="3"/>
  <c r="K355" i="3"/>
  <c r="K353" i="3"/>
  <c r="K351" i="3"/>
  <c r="K349" i="3"/>
  <c r="K347" i="3"/>
  <c r="K345" i="3"/>
  <c r="K343" i="3"/>
  <c r="K341" i="3"/>
  <c r="K339" i="3"/>
  <c r="K337" i="3"/>
  <c r="K335" i="3"/>
  <c r="K333" i="3"/>
  <c r="K331" i="3"/>
  <c r="K329" i="3"/>
  <c r="K327" i="3"/>
  <c r="K325" i="3"/>
  <c r="K323" i="3"/>
  <c r="L398" i="3"/>
  <c r="L394" i="3"/>
  <c r="M394" i="3" s="1"/>
  <c r="L390" i="3"/>
  <c r="L395" i="3"/>
  <c r="P395" i="3" s="1"/>
  <c r="L391" i="3"/>
  <c r="N391" i="3" s="1"/>
  <c r="L388" i="3"/>
  <c r="K388" i="3"/>
  <c r="L386" i="3"/>
  <c r="K386" i="3"/>
  <c r="L384" i="3"/>
  <c r="K384" i="3"/>
  <c r="K382" i="3"/>
  <c r="K380" i="3"/>
  <c r="K378" i="3"/>
  <c r="K376" i="3"/>
  <c r="K374" i="3"/>
  <c r="K372" i="3"/>
  <c r="K370" i="3"/>
  <c r="K368" i="3"/>
  <c r="K366" i="3"/>
  <c r="K364" i="3"/>
  <c r="K362" i="3"/>
  <c r="K360" i="3"/>
  <c r="K358" i="3"/>
  <c r="K356" i="3"/>
  <c r="K354" i="3"/>
  <c r="K352" i="3"/>
  <c r="K350" i="3"/>
  <c r="K348" i="3"/>
  <c r="K346" i="3"/>
  <c r="K344" i="3"/>
  <c r="K342" i="3"/>
  <c r="K340" i="3"/>
  <c r="K338" i="3"/>
  <c r="K336" i="3"/>
  <c r="K334" i="3"/>
  <c r="K332" i="3"/>
  <c r="K330" i="3"/>
  <c r="K328" i="3"/>
  <c r="K326" i="3"/>
  <c r="K324" i="3"/>
  <c r="K322" i="3"/>
  <c r="K318" i="3"/>
  <c r="E271" i="3"/>
  <c r="F271" i="3"/>
  <c r="G271" i="3"/>
  <c r="H271" i="3"/>
  <c r="I271" i="3"/>
  <c r="J271" i="3"/>
  <c r="E272" i="3"/>
  <c r="F272" i="3"/>
  <c r="G272" i="3"/>
  <c r="H272" i="3"/>
  <c r="I272" i="3"/>
  <c r="J272" i="3"/>
  <c r="E273" i="3"/>
  <c r="F273" i="3"/>
  <c r="G273" i="3"/>
  <c r="H273" i="3"/>
  <c r="I273" i="3"/>
  <c r="J273" i="3"/>
  <c r="E274" i="3"/>
  <c r="F274" i="3"/>
  <c r="G274" i="3"/>
  <c r="H274" i="3"/>
  <c r="I274" i="3"/>
  <c r="J274" i="3"/>
  <c r="E275" i="3"/>
  <c r="F275" i="3"/>
  <c r="G275" i="3"/>
  <c r="H275" i="3"/>
  <c r="I275" i="3"/>
  <c r="J275" i="3"/>
  <c r="E276" i="3"/>
  <c r="F276" i="3"/>
  <c r="G276" i="3"/>
  <c r="H276" i="3"/>
  <c r="I276" i="3"/>
  <c r="J276" i="3"/>
  <c r="E277" i="3"/>
  <c r="F277" i="3"/>
  <c r="G277" i="3"/>
  <c r="H277" i="3"/>
  <c r="I277" i="3"/>
  <c r="J277" i="3"/>
  <c r="E278" i="3"/>
  <c r="F278" i="3"/>
  <c r="G278" i="3"/>
  <c r="H278" i="3"/>
  <c r="I278" i="3"/>
  <c r="J278" i="3"/>
  <c r="E279" i="3"/>
  <c r="F279" i="3"/>
  <c r="G279" i="3"/>
  <c r="H279" i="3"/>
  <c r="I279" i="3"/>
  <c r="J279" i="3"/>
  <c r="E280" i="3"/>
  <c r="F280" i="3"/>
  <c r="G280" i="3"/>
  <c r="H280" i="3"/>
  <c r="I280" i="3"/>
  <c r="J280" i="3"/>
  <c r="E281" i="3"/>
  <c r="F281" i="3"/>
  <c r="G281" i="3"/>
  <c r="H281" i="3"/>
  <c r="I281" i="3"/>
  <c r="J281" i="3"/>
  <c r="E282" i="3"/>
  <c r="F282" i="3"/>
  <c r="G282" i="3"/>
  <c r="H282" i="3"/>
  <c r="I282" i="3"/>
  <c r="J282" i="3"/>
  <c r="E283" i="3"/>
  <c r="F283" i="3"/>
  <c r="G283" i="3"/>
  <c r="H283" i="3"/>
  <c r="I283" i="3"/>
  <c r="J283" i="3"/>
  <c r="E284" i="3"/>
  <c r="F284" i="3"/>
  <c r="G284" i="3"/>
  <c r="H284" i="3"/>
  <c r="I284" i="3"/>
  <c r="J284" i="3"/>
  <c r="E285" i="3"/>
  <c r="F285" i="3"/>
  <c r="G285" i="3"/>
  <c r="H285" i="3"/>
  <c r="I285" i="3"/>
  <c r="J285" i="3"/>
  <c r="E286" i="3"/>
  <c r="F286" i="3"/>
  <c r="G286" i="3"/>
  <c r="H286" i="3"/>
  <c r="I286" i="3"/>
  <c r="J286" i="3"/>
  <c r="E287" i="3"/>
  <c r="F287" i="3"/>
  <c r="G287" i="3"/>
  <c r="H287" i="3"/>
  <c r="I287" i="3"/>
  <c r="J287" i="3"/>
  <c r="E288" i="3"/>
  <c r="F288" i="3"/>
  <c r="G288" i="3"/>
  <c r="H288" i="3"/>
  <c r="I288" i="3"/>
  <c r="J288" i="3"/>
  <c r="E289" i="3"/>
  <c r="F289" i="3"/>
  <c r="G289" i="3"/>
  <c r="H289" i="3"/>
  <c r="I289" i="3"/>
  <c r="J289" i="3"/>
  <c r="E290" i="3"/>
  <c r="F290" i="3"/>
  <c r="G290" i="3"/>
  <c r="H290" i="3"/>
  <c r="I290" i="3"/>
  <c r="J290" i="3"/>
  <c r="E291" i="3"/>
  <c r="F291" i="3"/>
  <c r="G291" i="3"/>
  <c r="H291" i="3"/>
  <c r="I291" i="3"/>
  <c r="J291" i="3"/>
  <c r="E292" i="3"/>
  <c r="F292" i="3"/>
  <c r="G292" i="3"/>
  <c r="H292" i="3"/>
  <c r="I292" i="3"/>
  <c r="J292" i="3"/>
  <c r="E293" i="3"/>
  <c r="F293" i="3"/>
  <c r="G293" i="3"/>
  <c r="H293" i="3"/>
  <c r="I293" i="3"/>
  <c r="J293" i="3"/>
  <c r="E294" i="3"/>
  <c r="F294" i="3"/>
  <c r="G294" i="3"/>
  <c r="H294" i="3"/>
  <c r="I294" i="3"/>
  <c r="J294" i="3"/>
  <c r="E295" i="3"/>
  <c r="F295" i="3"/>
  <c r="G295" i="3"/>
  <c r="H295" i="3"/>
  <c r="I295" i="3"/>
  <c r="J295" i="3"/>
  <c r="E296" i="3"/>
  <c r="F296" i="3"/>
  <c r="G296" i="3"/>
  <c r="H296" i="3"/>
  <c r="I296" i="3"/>
  <c r="J296" i="3"/>
  <c r="E297" i="3"/>
  <c r="F297" i="3"/>
  <c r="G297" i="3"/>
  <c r="H297" i="3"/>
  <c r="I297" i="3"/>
  <c r="J297" i="3"/>
  <c r="E298" i="3"/>
  <c r="F298" i="3"/>
  <c r="G298" i="3"/>
  <c r="H298" i="3"/>
  <c r="I298" i="3"/>
  <c r="J298" i="3"/>
  <c r="E299" i="3"/>
  <c r="F299" i="3"/>
  <c r="G299" i="3"/>
  <c r="H299" i="3"/>
  <c r="I299" i="3"/>
  <c r="J299" i="3"/>
  <c r="E300" i="3"/>
  <c r="F300" i="3"/>
  <c r="G300" i="3"/>
  <c r="H300" i="3"/>
  <c r="I300" i="3"/>
  <c r="J300" i="3"/>
  <c r="E301" i="3"/>
  <c r="F301" i="3"/>
  <c r="G301" i="3"/>
  <c r="H301" i="3"/>
  <c r="I301" i="3"/>
  <c r="J301" i="3"/>
  <c r="E302" i="3"/>
  <c r="F302" i="3"/>
  <c r="G302" i="3"/>
  <c r="H302" i="3"/>
  <c r="I302" i="3"/>
  <c r="J302" i="3"/>
  <c r="E303" i="3"/>
  <c r="F303" i="3"/>
  <c r="G303" i="3"/>
  <c r="H303" i="3"/>
  <c r="I303" i="3"/>
  <c r="J303" i="3"/>
  <c r="E304" i="3"/>
  <c r="F304" i="3"/>
  <c r="G304" i="3"/>
  <c r="H304" i="3"/>
  <c r="I304" i="3"/>
  <c r="J304" i="3"/>
  <c r="E305" i="3"/>
  <c r="F305" i="3"/>
  <c r="G305" i="3"/>
  <c r="H305" i="3"/>
  <c r="I305" i="3"/>
  <c r="J305" i="3"/>
  <c r="E306" i="3"/>
  <c r="F306" i="3"/>
  <c r="G306" i="3"/>
  <c r="H306" i="3"/>
  <c r="I306" i="3"/>
  <c r="J306" i="3"/>
  <c r="E307" i="3"/>
  <c r="F307" i="3"/>
  <c r="G307" i="3"/>
  <c r="H307" i="3"/>
  <c r="I307" i="3"/>
  <c r="J307" i="3"/>
  <c r="E308" i="3"/>
  <c r="F308" i="3"/>
  <c r="G308" i="3"/>
  <c r="H308" i="3"/>
  <c r="I308" i="3"/>
  <c r="J308" i="3"/>
  <c r="E309" i="3"/>
  <c r="F309" i="3"/>
  <c r="G309" i="3"/>
  <c r="H309" i="3"/>
  <c r="I309" i="3"/>
  <c r="J309" i="3"/>
  <c r="E310" i="3"/>
  <c r="F310" i="3"/>
  <c r="G310" i="3"/>
  <c r="H310" i="3"/>
  <c r="I310" i="3"/>
  <c r="J310" i="3"/>
  <c r="E311" i="3"/>
  <c r="F311" i="3"/>
  <c r="G311" i="3"/>
  <c r="H311" i="3"/>
  <c r="I311" i="3"/>
  <c r="J311" i="3"/>
  <c r="E312" i="3"/>
  <c r="F312" i="3"/>
  <c r="G312" i="3"/>
  <c r="H312" i="3"/>
  <c r="I312" i="3"/>
  <c r="J312" i="3"/>
  <c r="E313" i="3"/>
  <c r="F313" i="3"/>
  <c r="G313" i="3"/>
  <c r="H313" i="3"/>
  <c r="I313" i="3"/>
  <c r="J313" i="3"/>
  <c r="P403" i="3" l="1"/>
  <c r="T403" i="3"/>
  <c r="X403" i="3"/>
  <c r="AB403" i="3"/>
  <c r="AF403" i="3"/>
  <c r="AJ403" i="3"/>
  <c r="AN403" i="3"/>
  <c r="AR403" i="3"/>
  <c r="AV403" i="3"/>
  <c r="AZ403" i="3"/>
  <c r="BD403" i="3"/>
  <c r="BH403" i="3"/>
  <c r="O403" i="3"/>
  <c r="S403" i="3"/>
  <c r="W403" i="3"/>
  <c r="AA403" i="3"/>
  <c r="AE403" i="3"/>
  <c r="AI403" i="3"/>
  <c r="AM403" i="3"/>
  <c r="AQ403" i="3"/>
  <c r="AU403" i="3"/>
  <c r="AY403" i="3"/>
  <c r="BC403" i="3"/>
  <c r="BG403" i="3"/>
  <c r="N407" i="3"/>
  <c r="R407" i="3"/>
  <c r="V407" i="3"/>
  <c r="Z407" i="3"/>
  <c r="AD407" i="3"/>
  <c r="AH407" i="3"/>
  <c r="AL407" i="3"/>
  <c r="AP407" i="3"/>
  <c r="AT407" i="3"/>
  <c r="AX407" i="3"/>
  <c r="BB407" i="3"/>
  <c r="BF407" i="3"/>
  <c r="M407" i="3"/>
  <c r="Q407" i="3"/>
  <c r="U407" i="3"/>
  <c r="Y407" i="3"/>
  <c r="AC407" i="3"/>
  <c r="AG407" i="3"/>
  <c r="AK407" i="3"/>
  <c r="AO407" i="3"/>
  <c r="AS407" i="3"/>
  <c r="AW407" i="3"/>
  <c r="BA407" i="3"/>
  <c r="BE407" i="3"/>
  <c r="BI407" i="3"/>
  <c r="BL484" i="3"/>
  <c r="BN484" i="3"/>
  <c r="BK484" i="3"/>
  <c r="N409" i="3"/>
  <c r="R409" i="3"/>
  <c r="BL409" i="3" s="1"/>
  <c r="V409" i="3"/>
  <c r="Z409" i="3"/>
  <c r="AD409" i="3"/>
  <c r="AH409" i="3"/>
  <c r="AL409" i="3"/>
  <c r="AP409" i="3"/>
  <c r="AT409" i="3"/>
  <c r="AX409" i="3"/>
  <c r="BB409" i="3"/>
  <c r="BF409" i="3"/>
  <c r="M409" i="3"/>
  <c r="Q409" i="3"/>
  <c r="U409" i="3"/>
  <c r="Y409" i="3"/>
  <c r="AC409" i="3"/>
  <c r="AG409" i="3"/>
  <c r="AK409" i="3"/>
  <c r="AO409" i="3"/>
  <c r="AS409" i="3"/>
  <c r="AW409" i="3"/>
  <c r="BA409" i="3"/>
  <c r="BE409" i="3"/>
  <c r="BI409" i="3"/>
  <c r="O417" i="3"/>
  <c r="AE417" i="3"/>
  <c r="AO417" i="3"/>
  <c r="AW417" i="3"/>
  <c r="BE417" i="3"/>
  <c r="P417" i="3"/>
  <c r="X417" i="3"/>
  <c r="AF417" i="3"/>
  <c r="AN417" i="3"/>
  <c r="AV417" i="3"/>
  <c r="BD417" i="3"/>
  <c r="AB428" i="3"/>
  <c r="AR428" i="3"/>
  <c r="BH428" i="3"/>
  <c r="AA428" i="3"/>
  <c r="AQ428" i="3"/>
  <c r="BG428" i="3"/>
  <c r="T428" i="3"/>
  <c r="AZ428" i="3"/>
  <c r="AI428" i="3"/>
  <c r="N429" i="3"/>
  <c r="AD429" i="3"/>
  <c r="AT429" i="3"/>
  <c r="M429" i="3"/>
  <c r="AC429" i="3"/>
  <c r="AS429" i="3"/>
  <c r="BI429" i="3"/>
  <c r="V429" i="3"/>
  <c r="BB429" i="3"/>
  <c r="AK429" i="3"/>
  <c r="P461" i="3"/>
  <c r="T461" i="3"/>
  <c r="X461" i="3"/>
  <c r="AB461" i="3"/>
  <c r="AF461" i="3"/>
  <c r="AJ461" i="3"/>
  <c r="AN461" i="3"/>
  <c r="AR461" i="3"/>
  <c r="AV461" i="3"/>
  <c r="AZ461" i="3"/>
  <c r="BD461" i="3"/>
  <c r="BH461" i="3"/>
  <c r="O461" i="3"/>
  <c r="S461" i="3"/>
  <c r="W461" i="3"/>
  <c r="AA461" i="3"/>
  <c r="AE461" i="3"/>
  <c r="AI461" i="3"/>
  <c r="AM461" i="3"/>
  <c r="AQ461" i="3"/>
  <c r="AU461" i="3"/>
  <c r="AY461" i="3"/>
  <c r="BC461" i="3"/>
  <c r="BG461" i="3"/>
  <c r="N461" i="3"/>
  <c r="V461" i="3"/>
  <c r="AD461" i="3"/>
  <c r="AL461" i="3"/>
  <c r="AT461" i="3"/>
  <c r="BB461" i="3"/>
  <c r="M461" i="3"/>
  <c r="U461" i="3"/>
  <c r="AC461" i="3"/>
  <c r="AK461" i="3"/>
  <c r="AS461" i="3"/>
  <c r="BA461" i="3"/>
  <c r="BI461" i="3"/>
  <c r="Q410" i="3"/>
  <c r="Y410" i="3"/>
  <c r="AG410" i="3"/>
  <c r="AO410" i="3"/>
  <c r="AW410" i="3"/>
  <c r="BE410" i="3"/>
  <c r="P410" i="3"/>
  <c r="X410" i="3"/>
  <c r="AF410" i="3"/>
  <c r="AN410" i="3"/>
  <c r="AV410" i="3"/>
  <c r="BD410" i="3"/>
  <c r="O406" i="3"/>
  <c r="S406" i="3"/>
  <c r="W406" i="3"/>
  <c r="AA406" i="3"/>
  <c r="AE406" i="3"/>
  <c r="AI406" i="3"/>
  <c r="AM406" i="3"/>
  <c r="AQ406" i="3"/>
  <c r="AU406" i="3"/>
  <c r="AY406" i="3"/>
  <c r="BC406" i="3"/>
  <c r="BG406" i="3"/>
  <c r="N406" i="3"/>
  <c r="R406" i="3"/>
  <c r="V406" i="3"/>
  <c r="Z406" i="3"/>
  <c r="AD406" i="3"/>
  <c r="AH406" i="3"/>
  <c r="AL406" i="3"/>
  <c r="AP406" i="3"/>
  <c r="AT406" i="3"/>
  <c r="AX406" i="3"/>
  <c r="BB406" i="3"/>
  <c r="BF406" i="3"/>
  <c r="M402" i="3"/>
  <c r="Q402" i="3"/>
  <c r="U402" i="3"/>
  <c r="Y402" i="3"/>
  <c r="AC402" i="3"/>
  <c r="AG402" i="3"/>
  <c r="AK402" i="3"/>
  <c r="AO402" i="3"/>
  <c r="AS402" i="3"/>
  <c r="AW402" i="3"/>
  <c r="BA402" i="3"/>
  <c r="BE402" i="3"/>
  <c r="BI402" i="3"/>
  <c r="P402" i="3"/>
  <c r="T402" i="3"/>
  <c r="X402" i="3"/>
  <c r="AB402" i="3"/>
  <c r="AF402" i="3"/>
  <c r="AJ402" i="3"/>
  <c r="AN402" i="3"/>
  <c r="AR402" i="3"/>
  <c r="AV402" i="3"/>
  <c r="AZ402" i="3"/>
  <c r="BD402" i="3"/>
  <c r="BH402" i="3"/>
  <c r="BJ484" i="3"/>
  <c r="O390" i="3"/>
  <c r="N398" i="3"/>
  <c r="R477" i="3"/>
  <c r="V477" i="3"/>
  <c r="Z477" i="3"/>
  <c r="AD477" i="3"/>
  <c r="AH477" i="3"/>
  <c r="AL477" i="3"/>
  <c r="AP477" i="3"/>
  <c r="AT477" i="3"/>
  <c r="AX477" i="3"/>
  <c r="BB477" i="3"/>
  <c r="BF477" i="3"/>
  <c r="BH314" i="3"/>
  <c r="BD314" i="3"/>
  <c r="AZ314" i="3"/>
  <c r="AV314" i="3"/>
  <c r="AR314" i="3"/>
  <c r="AN314" i="3"/>
  <c r="AJ314" i="3"/>
  <c r="AF314" i="3"/>
  <c r="AB314" i="3"/>
  <c r="X314" i="3"/>
  <c r="T314" i="3"/>
  <c r="P314" i="3"/>
  <c r="BI314" i="3"/>
  <c r="BE314" i="3"/>
  <c r="BA314" i="3"/>
  <c r="AW314" i="3"/>
  <c r="AS314" i="3"/>
  <c r="AO314" i="3"/>
  <c r="AK314" i="3"/>
  <c r="AG314" i="3"/>
  <c r="AC314" i="3"/>
  <c r="Y314" i="3"/>
  <c r="U314" i="3"/>
  <c r="Q314" i="3"/>
  <c r="BC315" i="3"/>
  <c r="AU315" i="3"/>
  <c r="AM315" i="3"/>
  <c r="AE315" i="3"/>
  <c r="W315" i="3"/>
  <c r="O315" i="3"/>
  <c r="BE315" i="3"/>
  <c r="AW315" i="3"/>
  <c r="AO315" i="3"/>
  <c r="AG315" i="3"/>
  <c r="Y315" i="3"/>
  <c r="Q315" i="3"/>
  <c r="BH315" i="3"/>
  <c r="BD315" i="3"/>
  <c r="AZ315" i="3"/>
  <c r="AV315" i="3"/>
  <c r="AR315" i="3"/>
  <c r="AN315" i="3"/>
  <c r="AJ315" i="3"/>
  <c r="AF315" i="3"/>
  <c r="AB315" i="3"/>
  <c r="X315" i="3"/>
  <c r="T315" i="3"/>
  <c r="BH316" i="3"/>
  <c r="AZ316" i="3"/>
  <c r="AR316" i="3"/>
  <c r="AJ316" i="3"/>
  <c r="AB316" i="3"/>
  <c r="T316" i="3"/>
  <c r="BF316" i="3"/>
  <c r="AX316" i="3"/>
  <c r="AP316" i="3"/>
  <c r="AH316" i="3"/>
  <c r="Z316" i="3"/>
  <c r="R316" i="3"/>
  <c r="BI316" i="3"/>
  <c r="BE316" i="3"/>
  <c r="BA316" i="3"/>
  <c r="AW316" i="3"/>
  <c r="AS316" i="3"/>
  <c r="AO316" i="3"/>
  <c r="AK316" i="3"/>
  <c r="AG316" i="3"/>
  <c r="AC316" i="3"/>
  <c r="Y316" i="3"/>
  <c r="U316" i="3"/>
  <c r="Q316" i="3"/>
  <c r="BG317" i="3"/>
  <c r="BC317" i="3"/>
  <c r="AY317" i="3"/>
  <c r="AU317" i="3"/>
  <c r="AQ317" i="3"/>
  <c r="AM317" i="3"/>
  <c r="AI317" i="3"/>
  <c r="AE317" i="3"/>
  <c r="Y317" i="3"/>
  <c r="Q317" i="3"/>
  <c r="BN317" i="3" s="1"/>
  <c r="BH317" i="3"/>
  <c r="BD317" i="3"/>
  <c r="AZ317" i="3"/>
  <c r="AV317" i="3"/>
  <c r="AR317" i="3"/>
  <c r="AN317" i="3"/>
  <c r="AJ317" i="3"/>
  <c r="AF317" i="3"/>
  <c r="AA317" i="3"/>
  <c r="S317" i="3"/>
  <c r="AB317" i="3"/>
  <c r="X317" i="3"/>
  <c r="T317" i="3"/>
  <c r="BI319" i="3"/>
  <c r="BA319" i="3"/>
  <c r="AS319" i="3"/>
  <c r="BG319" i="3"/>
  <c r="AY319" i="3"/>
  <c r="AQ319" i="3"/>
  <c r="BH319" i="3"/>
  <c r="BD319" i="3"/>
  <c r="AZ319" i="3"/>
  <c r="AV319" i="3"/>
  <c r="AR319" i="3"/>
  <c r="AN319" i="3"/>
  <c r="AJ319" i="3"/>
  <c r="AF319" i="3"/>
  <c r="AB319" i="3"/>
  <c r="X319" i="3"/>
  <c r="T319" i="3"/>
  <c r="P319" i="3"/>
  <c r="AG319" i="3"/>
  <c r="Y319" i="3"/>
  <c r="BF320" i="3"/>
  <c r="AX320" i="3"/>
  <c r="AP320" i="3"/>
  <c r="AH320" i="3"/>
  <c r="W320" i="3"/>
  <c r="BG320" i="3"/>
  <c r="AY320" i="3"/>
  <c r="AQ320" i="3"/>
  <c r="AI320" i="3"/>
  <c r="Y320" i="3"/>
  <c r="AB320" i="3"/>
  <c r="BI321" i="3"/>
  <c r="BA321" i="3"/>
  <c r="AS321" i="3"/>
  <c r="AK321" i="3"/>
  <c r="AC321" i="3"/>
  <c r="U321" i="3"/>
  <c r="M321" i="3"/>
  <c r="BB321" i="3"/>
  <c r="AT321" i="3"/>
  <c r="AL321" i="3"/>
  <c r="AD321" i="3"/>
  <c r="V321" i="3"/>
  <c r="BG399" i="3"/>
  <c r="BC399" i="3"/>
  <c r="AY399" i="3"/>
  <c r="AU399" i="3"/>
  <c r="AQ399" i="3"/>
  <c r="AM399" i="3"/>
  <c r="AI399" i="3"/>
  <c r="AE399" i="3"/>
  <c r="AA399" i="3"/>
  <c r="W399" i="3"/>
  <c r="S399" i="3"/>
  <c r="O399" i="3"/>
  <c r="BH399" i="3"/>
  <c r="BD399" i="3"/>
  <c r="AZ399" i="3"/>
  <c r="AV399" i="3"/>
  <c r="AR399" i="3"/>
  <c r="AN399" i="3"/>
  <c r="AJ399" i="3"/>
  <c r="AF399" i="3"/>
  <c r="AB399" i="3"/>
  <c r="X399" i="3"/>
  <c r="T399" i="3"/>
  <c r="BC401" i="3"/>
  <c r="AU401" i="3"/>
  <c r="AM401" i="3"/>
  <c r="AE401" i="3"/>
  <c r="W401" i="3"/>
  <c r="O401" i="3"/>
  <c r="BD401" i="3"/>
  <c r="AV401" i="3"/>
  <c r="AN401" i="3"/>
  <c r="AF401" i="3"/>
  <c r="X401" i="3"/>
  <c r="BF402" i="3"/>
  <c r="AX402" i="3"/>
  <c r="AP402" i="3"/>
  <c r="AH402" i="3"/>
  <c r="Z402" i="3"/>
  <c r="R402" i="3"/>
  <c r="BG402" i="3"/>
  <c r="AY402" i="3"/>
  <c r="AQ402" i="3"/>
  <c r="AI402" i="3"/>
  <c r="AA402" i="3"/>
  <c r="S402" i="3"/>
  <c r="BI403" i="3"/>
  <c r="BA403" i="3"/>
  <c r="AS403" i="3"/>
  <c r="AK403" i="3"/>
  <c r="AC403" i="3"/>
  <c r="U403" i="3"/>
  <c r="M403" i="3"/>
  <c r="BB403" i="3"/>
  <c r="AT403" i="3"/>
  <c r="AL403" i="3"/>
  <c r="AD403" i="3"/>
  <c r="V403" i="3"/>
  <c r="N403" i="3"/>
  <c r="BH406" i="3"/>
  <c r="AZ406" i="3"/>
  <c r="AR406" i="3"/>
  <c r="AJ406" i="3"/>
  <c r="AB406" i="3"/>
  <c r="T406" i="3"/>
  <c r="BI406" i="3"/>
  <c r="BA406" i="3"/>
  <c r="AS406" i="3"/>
  <c r="AK406" i="3"/>
  <c r="AC406" i="3"/>
  <c r="U406" i="3"/>
  <c r="M406" i="3"/>
  <c r="BK406" i="3" s="1"/>
  <c r="BC407" i="3"/>
  <c r="AU407" i="3"/>
  <c r="AM407" i="3"/>
  <c r="AE407" i="3"/>
  <c r="W407" i="3"/>
  <c r="O407" i="3"/>
  <c r="BD407" i="3"/>
  <c r="AV407" i="3"/>
  <c r="AN407" i="3"/>
  <c r="AF407" i="3"/>
  <c r="X407" i="3"/>
  <c r="P407" i="3"/>
  <c r="BG409" i="3"/>
  <c r="AY409" i="3"/>
  <c r="AQ409" i="3"/>
  <c r="AI409" i="3"/>
  <c r="AA409" i="3"/>
  <c r="S409" i="3"/>
  <c r="BH409" i="3"/>
  <c r="AZ409" i="3"/>
  <c r="AR409" i="3"/>
  <c r="AJ409" i="3"/>
  <c r="AB409" i="3"/>
  <c r="T409" i="3"/>
  <c r="BH410" i="3"/>
  <c r="AR410" i="3"/>
  <c r="AB410" i="3"/>
  <c r="BI410" i="3"/>
  <c r="AS410" i="3"/>
  <c r="AC410" i="3"/>
  <c r="M410" i="3"/>
  <c r="BH417" i="3"/>
  <c r="AR417" i="3"/>
  <c r="AB417" i="3"/>
  <c r="BI417" i="3"/>
  <c r="AS417" i="3"/>
  <c r="W417" i="3"/>
  <c r="S428" i="3"/>
  <c r="BA429" i="3"/>
  <c r="AL429" i="3"/>
  <c r="BE461" i="3"/>
  <c r="AO461" i="3"/>
  <c r="Y461" i="3"/>
  <c r="BF461" i="3"/>
  <c r="AP461" i="3"/>
  <c r="Z461" i="3"/>
  <c r="W427" i="3"/>
  <c r="O455" i="3"/>
  <c r="AU455" i="3"/>
  <c r="AD455" i="3"/>
  <c r="X459" i="3"/>
  <c r="AN459" i="3"/>
  <c r="W459" i="3"/>
  <c r="BC459" i="3"/>
  <c r="AU463" i="3"/>
  <c r="AF463" i="3"/>
  <c r="M421" i="3"/>
  <c r="U421" i="3"/>
  <c r="AC421" i="3"/>
  <c r="AK421" i="3"/>
  <c r="AS421" i="3"/>
  <c r="BA421" i="3"/>
  <c r="BI421" i="3"/>
  <c r="O436" i="3"/>
  <c r="W436" i="3"/>
  <c r="AE436" i="3"/>
  <c r="AM436" i="3"/>
  <c r="AU436" i="3"/>
  <c r="BC436" i="3"/>
  <c r="N436" i="3"/>
  <c r="V436" i="3"/>
  <c r="AD436" i="3"/>
  <c r="AL436" i="3"/>
  <c r="AT436" i="3"/>
  <c r="BB436" i="3"/>
  <c r="V437" i="3"/>
  <c r="AL437" i="3"/>
  <c r="BB437" i="3"/>
  <c r="U437" i="3"/>
  <c r="AK437" i="3"/>
  <c r="BA437" i="3"/>
  <c r="V447" i="3"/>
  <c r="AL447" i="3"/>
  <c r="BB447" i="3"/>
  <c r="U447" i="3"/>
  <c r="AG447" i="3"/>
  <c r="AO447" i="3"/>
  <c r="AW447" i="3"/>
  <c r="BE447" i="3"/>
  <c r="BG477" i="3"/>
  <c r="AU477" i="3"/>
  <c r="P434" i="3"/>
  <c r="M462" i="3"/>
  <c r="BG426" i="3"/>
  <c r="BF427" i="3"/>
  <c r="AQ427" i="3"/>
  <c r="N447" i="3"/>
  <c r="AR426" i="3"/>
  <c r="Z427" i="3"/>
  <c r="AH427" i="3"/>
  <c r="AY427" i="3"/>
  <c r="S427" i="3"/>
  <c r="AQ434" i="3"/>
  <c r="AB434" i="3"/>
  <c r="AP435" i="3"/>
  <c r="BG435" i="3"/>
  <c r="S435" i="3"/>
  <c r="AX427" i="3"/>
  <c r="R427" i="3"/>
  <c r="AI427" i="3"/>
  <c r="BH434" i="3"/>
  <c r="BF435" i="3"/>
  <c r="Z435" i="3"/>
  <c r="AQ435" i="3"/>
  <c r="AV463" i="3"/>
  <c r="O319" i="3"/>
  <c r="P321" i="3"/>
  <c r="AA427" i="3"/>
  <c r="AY426" i="3"/>
  <c r="S426" i="3"/>
  <c r="AJ426" i="3"/>
  <c r="Q447" i="3"/>
  <c r="AX447" i="3"/>
  <c r="AH447" i="3"/>
  <c r="R447" i="3"/>
  <c r="AU459" i="3"/>
  <c r="O459" i="3"/>
  <c r="AF459" i="3"/>
  <c r="O463" i="3"/>
  <c r="W477" i="3"/>
  <c r="BC477" i="3"/>
  <c r="N401" i="3"/>
  <c r="O410" i="3"/>
  <c r="N320" i="3"/>
  <c r="AQ426" i="3"/>
  <c r="BH426" i="3"/>
  <c r="AB426" i="3"/>
  <c r="AC447" i="3"/>
  <c r="M447" i="3"/>
  <c r="AT447" i="3"/>
  <c r="AD447" i="3"/>
  <c r="AM459" i="3"/>
  <c r="BD459" i="3"/>
  <c r="AE477" i="3"/>
  <c r="S455" i="3"/>
  <c r="T463" i="3"/>
  <c r="Z437" i="3"/>
  <c r="BN406" i="3"/>
  <c r="AI426" i="3"/>
  <c r="AZ426" i="3"/>
  <c r="AM477" i="3"/>
  <c r="BM399" i="3"/>
  <c r="BL407" i="3"/>
  <c r="BM409" i="3"/>
  <c r="BL413" i="3"/>
  <c r="K305" i="3"/>
  <c r="K303" i="3"/>
  <c r="BN402" i="3"/>
  <c r="BL403" i="3"/>
  <c r="AT427" i="3"/>
  <c r="AD427" i="3"/>
  <c r="N427" i="3"/>
  <c r="AU427" i="3"/>
  <c r="AE427" i="3"/>
  <c r="O427" i="3"/>
  <c r="BC434" i="3"/>
  <c r="AM434" i="3"/>
  <c r="W434" i="3"/>
  <c r="BD434" i="3"/>
  <c r="AN434" i="3"/>
  <c r="X434" i="3"/>
  <c r="AW437" i="3"/>
  <c r="AG437" i="3"/>
  <c r="Q437" i="3"/>
  <c r="AX437" i="3"/>
  <c r="AH437" i="3"/>
  <c r="R437" i="3"/>
  <c r="BF455" i="3"/>
  <c r="AP455" i="3"/>
  <c r="Z455" i="3"/>
  <c r="BG455" i="3"/>
  <c r="AQ455" i="3"/>
  <c r="AA455" i="3"/>
  <c r="BG463" i="3"/>
  <c r="AQ463" i="3"/>
  <c r="AA463" i="3"/>
  <c r="BH463" i="3"/>
  <c r="AR463" i="3"/>
  <c r="AB463" i="3"/>
  <c r="S477" i="3"/>
  <c r="AI477" i="3"/>
  <c r="AY477" i="3"/>
  <c r="BJ314" i="3"/>
  <c r="BJ317" i="3"/>
  <c r="BK409" i="3"/>
  <c r="AY434" i="3"/>
  <c r="AI434" i="3"/>
  <c r="S434" i="3"/>
  <c r="AZ434" i="3"/>
  <c r="AJ434" i="3"/>
  <c r="T434" i="3"/>
  <c r="BB455" i="3"/>
  <c r="AL455" i="3"/>
  <c r="V455" i="3"/>
  <c r="BC455" i="3"/>
  <c r="AM455" i="3"/>
  <c r="W455" i="3"/>
  <c r="BC463" i="3"/>
  <c r="AM463" i="3"/>
  <c r="W463" i="3"/>
  <c r="BD463" i="3"/>
  <c r="AN463" i="3"/>
  <c r="X463" i="3"/>
  <c r="K306" i="3"/>
  <c r="K304" i="3"/>
  <c r="BB427" i="3"/>
  <c r="AL427" i="3"/>
  <c r="V427" i="3"/>
  <c r="BC427" i="3"/>
  <c r="AM427" i="3"/>
  <c r="AU434" i="3"/>
  <c r="AE434" i="3"/>
  <c r="O434" i="3"/>
  <c r="AV434" i="3"/>
  <c r="AF434" i="3"/>
  <c r="BE437" i="3"/>
  <c r="AO437" i="3"/>
  <c r="Y437" i="3"/>
  <c r="BF437" i="3"/>
  <c r="AP437" i="3"/>
  <c r="AX455" i="3"/>
  <c r="AH455" i="3"/>
  <c r="R455" i="3"/>
  <c r="AY455" i="3"/>
  <c r="AI455" i="3"/>
  <c r="AY463" i="3"/>
  <c r="AI463" i="3"/>
  <c r="S463" i="3"/>
  <c r="AZ463" i="3"/>
  <c r="AJ463" i="3"/>
  <c r="AA477" i="3"/>
  <c r="AQ477" i="3"/>
  <c r="N405" i="3"/>
  <c r="M435" i="3"/>
  <c r="Q435" i="3"/>
  <c r="U435" i="3"/>
  <c r="Y435" i="3"/>
  <c r="AC435" i="3"/>
  <c r="AG435" i="3"/>
  <c r="AK435" i="3"/>
  <c r="AO435" i="3"/>
  <c r="AS435" i="3"/>
  <c r="AW435" i="3"/>
  <c r="BA435" i="3"/>
  <c r="BE435" i="3"/>
  <c r="BI435" i="3"/>
  <c r="P435" i="3"/>
  <c r="T435" i="3"/>
  <c r="X435" i="3"/>
  <c r="AB435" i="3"/>
  <c r="AF435" i="3"/>
  <c r="AJ435" i="3"/>
  <c r="AN435" i="3"/>
  <c r="AR435" i="3"/>
  <c r="AV435" i="3"/>
  <c r="AZ435" i="3"/>
  <c r="BD435" i="3"/>
  <c r="BH435" i="3"/>
  <c r="BM484" i="3"/>
  <c r="M417" i="3"/>
  <c r="Q417" i="3"/>
  <c r="U417" i="3"/>
  <c r="Y417" i="3"/>
  <c r="AC417" i="3"/>
  <c r="AG417" i="3"/>
  <c r="N426" i="3"/>
  <c r="R426" i="3"/>
  <c r="V426" i="3"/>
  <c r="Z426" i="3"/>
  <c r="AD426" i="3"/>
  <c r="AH426" i="3"/>
  <c r="AL426" i="3"/>
  <c r="AP426" i="3"/>
  <c r="AT426" i="3"/>
  <c r="AX426" i="3"/>
  <c r="BB426" i="3"/>
  <c r="BF426" i="3"/>
  <c r="M426" i="3"/>
  <c r="Q426" i="3"/>
  <c r="U426" i="3"/>
  <c r="Y426" i="3"/>
  <c r="AC426" i="3"/>
  <c r="AG426" i="3"/>
  <c r="AK426" i="3"/>
  <c r="AO426" i="3"/>
  <c r="AS426" i="3"/>
  <c r="AW426" i="3"/>
  <c r="BA426" i="3"/>
  <c r="BE426" i="3"/>
  <c r="BI426" i="3"/>
  <c r="N428" i="3"/>
  <c r="R428" i="3"/>
  <c r="V428" i="3"/>
  <c r="Z428" i="3"/>
  <c r="AD428" i="3"/>
  <c r="AH428" i="3"/>
  <c r="AL428" i="3"/>
  <c r="AP428" i="3"/>
  <c r="AT428" i="3"/>
  <c r="AX428" i="3"/>
  <c r="BB428" i="3"/>
  <c r="BF428" i="3"/>
  <c r="M428" i="3"/>
  <c r="Q428" i="3"/>
  <c r="U428" i="3"/>
  <c r="Y428" i="3"/>
  <c r="AC428" i="3"/>
  <c r="AG428" i="3"/>
  <c r="AK428" i="3"/>
  <c r="AO428" i="3"/>
  <c r="AS428" i="3"/>
  <c r="AW428" i="3"/>
  <c r="BA428" i="3"/>
  <c r="BE428" i="3"/>
  <c r="BI428" i="3"/>
  <c r="P429" i="3"/>
  <c r="T429" i="3"/>
  <c r="X429" i="3"/>
  <c r="AB429" i="3"/>
  <c r="AF429" i="3"/>
  <c r="AJ429" i="3"/>
  <c r="AN429" i="3"/>
  <c r="AR429" i="3"/>
  <c r="AV429" i="3"/>
  <c r="AZ429" i="3"/>
  <c r="BD429" i="3"/>
  <c r="BH429" i="3"/>
  <c r="O429" i="3"/>
  <c r="S429" i="3"/>
  <c r="W429" i="3"/>
  <c r="AA429" i="3"/>
  <c r="AE429" i="3"/>
  <c r="AI429" i="3"/>
  <c r="AM429" i="3"/>
  <c r="AQ429" i="3"/>
  <c r="AU429" i="3"/>
  <c r="AY429" i="3"/>
  <c r="BC429" i="3"/>
  <c r="BG429" i="3"/>
  <c r="N459" i="3"/>
  <c r="R459" i="3"/>
  <c r="V459" i="3"/>
  <c r="Z459" i="3"/>
  <c r="AD459" i="3"/>
  <c r="AH459" i="3"/>
  <c r="AL459" i="3"/>
  <c r="AP459" i="3"/>
  <c r="AT459" i="3"/>
  <c r="AX459" i="3"/>
  <c r="BB459" i="3"/>
  <c r="BF459" i="3"/>
  <c r="M459" i="3"/>
  <c r="Q459" i="3"/>
  <c r="U459" i="3"/>
  <c r="Y459" i="3"/>
  <c r="AC459" i="3"/>
  <c r="AG459" i="3"/>
  <c r="AK459" i="3"/>
  <c r="AO459" i="3"/>
  <c r="AS459" i="3"/>
  <c r="AW459" i="3"/>
  <c r="BA459" i="3"/>
  <c r="BE459" i="3"/>
  <c r="BI459" i="3"/>
  <c r="K297" i="3"/>
  <c r="K275" i="3"/>
  <c r="N319" i="3"/>
  <c r="AI319" i="3"/>
  <c r="AE319" i="3"/>
  <c r="AA319" i="3"/>
  <c r="W319" i="3"/>
  <c r="S319" i="3"/>
  <c r="BH320" i="3"/>
  <c r="BD320" i="3"/>
  <c r="AZ320" i="3"/>
  <c r="AV320" i="3"/>
  <c r="AR320" i="3"/>
  <c r="AN320" i="3"/>
  <c r="AJ320" i="3"/>
  <c r="AF320" i="3"/>
  <c r="AA320" i="3"/>
  <c r="S320" i="3"/>
  <c r="BI320" i="3"/>
  <c r="BE320" i="3"/>
  <c r="BA320" i="3"/>
  <c r="AW320" i="3"/>
  <c r="AS320" i="3"/>
  <c r="AO320" i="3"/>
  <c r="AK320" i="3"/>
  <c r="AG320" i="3"/>
  <c r="AC320" i="3"/>
  <c r="U320" i="3"/>
  <c r="M320" i="3"/>
  <c r="Z320" i="3"/>
  <c r="V320" i="3"/>
  <c r="R320" i="3"/>
  <c r="BG321" i="3"/>
  <c r="BC321" i="3"/>
  <c r="AY321" i="3"/>
  <c r="AU321" i="3"/>
  <c r="AQ321" i="3"/>
  <c r="AM321" i="3"/>
  <c r="AI321" i="3"/>
  <c r="AE321" i="3"/>
  <c r="AA321" i="3"/>
  <c r="W321" i="3"/>
  <c r="S321" i="3"/>
  <c r="O321" i="3"/>
  <c r="BN321" i="3" s="1"/>
  <c r="BH321" i="3"/>
  <c r="BD321" i="3"/>
  <c r="AZ321" i="3"/>
  <c r="AV321" i="3"/>
  <c r="AR321" i="3"/>
  <c r="AN321" i="3"/>
  <c r="AJ321" i="3"/>
  <c r="AF321" i="3"/>
  <c r="AB321" i="3"/>
  <c r="X321" i="3"/>
  <c r="T321" i="3"/>
  <c r="BF400" i="3"/>
  <c r="BB400" i="3"/>
  <c r="AX400" i="3"/>
  <c r="AT400" i="3"/>
  <c r="AP400" i="3"/>
  <c r="AL400" i="3"/>
  <c r="AH400" i="3"/>
  <c r="AD400" i="3"/>
  <c r="Z400" i="3"/>
  <c r="V400" i="3"/>
  <c r="R400" i="3"/>
  <c r="N400" i="3"/>
  <c r="BG400" i="3"/>
  <c r="BC400" i="3"/>
  <c r="AY400" i="3"/>
  <c r="AU400" i="3"/>
  <c r="AQ400" i="3"/>
  <c r="AM400" i="3"/>
  <c r="AI400" i="3"/>
  <c r="AE400" i="3"/>
  <c r="AA400" i="3"/>
  <c r="W400" i="3"/>
  <c r="S400" i="3"/>
  <c r="BI401" i="3"/>
  <c r="BE401" i="3"/>
  <c r="BA401" i="3"/>
  <c r="AW401" i="3"/>
  <c r="AS401" i="3"/>
  <c r="AO401" i="3"/>
  <c r="AK401" i="3"/>
  <c r="AG401" i="3"/>
  <c r="AC401" i="3"/>
  <c r="Y401" i="3"/>
  <c r="U401" i="3"/>
  <c r="Q401" i="3"/>
  <c r="M401" i="3"/>
  <c r="BF401" i="3"/>
  <c r="BB401" i="3"/>
  <c r="AX401" i="3"/>
  <c r="AT401" i="3"/>
  <c r="AP401" i="3"/>
  <c r="AL401" i="3"/>
  <c r="AH401" i="3"/>
  <c r="AD401" i="3"/>
  <c r="Z401" i="3"/>
  <c r="V401" i="3"/>
  <c r="R401" i="3"/>
  <c r="BF404" i="3"/>
  <c r="BB404" i="3"/>
  <c r="AX404" i="3"/>
  <c r="AT404" i="3"/>
  <c r="AP404" i="3"/>
  <c r="AL404" i="3"/>
  <c r="AH404" i="3"/>
  <c r="AD404" i="3"/>
  <c r="Z404" i="3"/>
  <c r="V404" i="3"/>
  <c r="R404" i="3"/>
  <c r="N404" i="3"/>
  <c r="BG404" i="3"/>
  <c r="BC404" i="3"/>
  <c r="AY404" i="3"/>
  <c r="AU404" i="3"/>
  <c r="AQ404" i="3"/>
  <c r="AM404" i="3"/>
  <c r="AI404" i="3"/>
  <c r="AE404" i="3"/>
  <c r="AA404" i="3"/>
  <c r="W404" i="3"/>
  <c r="S404" i="3"/>
  <c r="BK404" i="3" s="1"/>
  <c r="BI405" i="3"/>
  <c r="BE405" i="3"/>
  <c r="BA405" i="3"/>
  <c r="AW405" i="3"/>
  <c r="AS405" i="3"/>
  <c r="AO405" i="3"/>
  <c r="AK405" i="3"/>
  <c r="AG405" i="3"/>
  <c r="AC405" i="3"/>
  <c r="Y405" i="3"/>
  <c r="U405" i="3"/>
  <c r="Q405" i="3"/>
  <c r="M405" i="3"/>
  <c r="BF405" i="3"/>
  <c r="BB405" i="3"/>
  <c r="AX405" i="3"/>
  <c r="AT405" i="3"/>
  <c r="AP405" i="3"/>
  <c r="AL405" i="3"/>
  <c r="AH405" i="3"/>
  <c r="AD405" i="3"/>
  <c r="Z405" i="3"/>
  <c r="V405" i="3"/>
  <c r="R405" i="3"/>
  <c r="BL405" i="3" s="1"/>
  <c r="BF408" i="3"/>
  <c r="BB408" i="3"/>
  <c r="AX408" i="3"/>
  <c r="AT408" i="3"/>
  <c r="AP408" i="3"/>
  <c r="AL408" i="3"/>
  <c r="AH408" i="3"/>
  <c r="AD408" i="3"/>
  <c r="Z408" i="3"/>
  <c r="V408" i="3"/>
  <c r="R408" i="3"/>
  <c r="N408" i="3"/>
  <c r="BG408" i="3"/>
  <c r="BC408" i="3"/>
  <c r="AY408" i="3"/>
  <c r="AU408" i="3"/>
  <c r="AQ408" i="3"/>
  <c r="AM408" i="3"/>
  <c r="AI408" i="3"/>
  <c r="AE408" i="3"/>
  <c r="AA408" i="3"/>
  <c r="W408" i="3"/>
  <c r="S408" i="3"/>
  <c r="BF410" i="3"/>
  <c r="BB410" i="3"/>
  <c r="AX410" i="3"/>
  <c r="AT410" i="3"/>
  <c r="AP410" i="3"/>
  <c r="AL410" i="3"/>
  <c r="AH410" i="3"/>
  <c r="AD410" i="3"/>
  <c r="Z410" i="3"/>
  <c r="V410" i="3"/>
  <c r="R410" i="3"/>
  <c r="N410" i="3"/>
  <c r="BG410" i="3"/>
  <c r="BC410" i="3"/>
  <c r="AY410" i="3"/>
  <c r="AU410" i="3"/>
  <c r="AQ410" i="3"/>
  <c r="AM410" i="3"/>
  <c r="AI410" i="3"/>
  <c r="AE410" i="3"/>
  <c r="AA410" i="3"/>
  <c r="W410" i="3"/>
  <c r="S410" i="3"/>
  <c r="BK410" i="3" s="1"/>
  <c r="BF417" i="3"/>
  <c r="BB417" i="3"/>
  <c r="AX417" i="3"/>
  <c r="AT417" i="3"/>
  <c r="AP417" i="3"/>
  <c r="AL417" i="3"/>
  <c r="AH417" i="3"/>
  <c r="AD417" i="3"/>
  <c r="Z417" i="3"/>
  <c r="V417" i="3"/>
  <c r="R417" i="3"/>
  <c r="N417" i="3"/>
  <c r="BG417" i="3"/>
  <c r="BC417" i="3"/>
  <c r="AY417" i="3"/>
  <c r="AU417" i="3"/>
  <c r="AQ417" i="3"/>
  <c r="AM417" i="3"/>
  <c r="AI417" i="3"/>
  <c r="AA417" i="3"/>
  <c r="S417" i="3"/>
  <c r="BC426" i="3"/>
  <c r="AU426" i="3"/>
  <c r="AM426" i="3"/>
  <c r="AE426" i="3"/>
  <c r="W426" i="3"/>
  <c r="O426" i="3"/>
  <c r="BD426" i="3"/>
  <c r="AV426" i="3"/>
  <c r="AN426" i="3"/>
  <c r="AF426" i="3"/>
  <c r="X426" i="3"/>
  <c r="P426" i="3"/>
  <c r="M427" i="3"/>
  <c r="Q427" i="3"/>
  <c r="U427" i="3"/>
  <c r="Y427" i="3"/>
  <c r="AC427" i="3"/>
  <c r="AG427" i="3"/>
  <c r="AK427" i="3"/>
  <c r="AO427" i="3"/>
  <c r="AS427" i="3"/>
  <c r="AW427" i="3"/>
  <c r="BA427" i="3"/>
  <c r="BE427" i="3"/>
  <c r="BI427" i="3"/>
  <c r="P427" i="3"/>
  <c r="T427" i="3"/>
  <c r="X427" i="3"/>
  <c r="AB427" i="3"/>
  <c r="AF427" i="3"/>
  <c r="AJ427" i="3"/>
  <c r="AN427" i="3"/>
  <c r="AR427" i="3"/>
  <c r="AV427" i="3"/>
  <c r="AZ427" i="3"/>
  <c r="BD427" i="3"/>
  <c r="BH427" i="3"/>
  <c r="BC428" i="3"/>
  <c r="AU428" i="3"/>
  <c r="AM428" i="3"/>
  <c r="AE428" i="3"/>
  <c r="W428" i="3"/>
  <c r="O428" i="3"/>
  <c r="BD428" i="3"/>
  <c r="AV428" i="3"/>
  <c r="AN428" i="3"/>
  <c r="AF428" i="3"/>
  <c r="X428" i="3"/>
  <c r="P428" i="3"/>
  <c r="BE429" i="3"/>
  <c r="AW429" i="3"/>
  <c r="AO429" i="3"/>
  <c r="AG429" i="3"/>
  <c r="Y429" i="3"/>
  <c r="Q429" i="3"/>
  <c r="BF429" i="3"/>
  <c r="AX429" i="3"/>
  <c r="AP429" i="3"/>
  <c r="AH429" i="3"/>
  <c r="Z429" i="3"/>
  <c r="R429" i="3"/>
  <c r="BB435" i="3"/>
  <c r="AT435" i="3"/>
  <c r="AL435" i="3"/>
  <c r="AD435" i="3"/>
  <c r="V435" i="3"/>
  <c r="N435" i="3"/>
  <c r="BC435" i="3"/>
  <c r="AU435" i="3"/>
  <c r="AM435" i="3"/>
  <c r="AE435" i="3"/>
  <c r="W435" i="3"/>
  <c r="O435" i="3"/>
  <c r="BL435" i="3" s="1"/>
  <c r="BG459" i="3"/>
  <c r="AY459" i="3"/>
  <c r="AQ459" i="3"/>
  <c r="AI459" i="3"/>
  <c r="AA459" i="3"/>
  <c r="S459" i="3"/>
  <c r="BH459" i="3"/>
  <c r="AZ459" i="3"/>
  <c r="AR459" i="3"/>
  <c r="AJ459" i="3"/>
  <c r="AB459" i="3"/>
  <c r="T459" i="3"/>
  <c r="M460" i="3"/>
  <c r="M455" i="3"/>
  <c r="Q455" i="3"/>
  <c r="U455" i="3"/>
  <c r="Y455" i="3"/>
  <c r="AC455" i="3"/>
  <c r="AG455" i="3"/>
  <c r="AK455" i="3"/>
  <c r="AO455" i="3"/>
  <c r="AS455" i="3"/>
  <c r="AW455" i="3"/>
  <c r="BA455" i="3"/>
  <c r="BE455" i="3"/>
  <c r="BI455" i="3"/>
  <c r="P455" i="3"/>
  <c r="T455" i="3"/>
  <c r="X455" i="3"/>
  <c r="AB455" i="3"/>
  <c r="AF455" i="3"/>
  <c r="AJ455" i="3"/>
  <c r="AN455" i="3"/>
  <c r="AR455" i="3"/>
  <c r="AV455" i="3"/>
  <c r="AZ455" i="3"/>
  <c r="BD455" i="3"/>
  <c r="BH455" i="3"/>
  <c r="N463" i="3"/>
  <c r="R463" i="3"/>
  <c r="V463" i="3"/>
  <c r="Z463" i="3"/>
  <c r="AD463" i="3"/>
  <c r="AH463" i="3"/>
  <c r="AL463" i="3"/>
  <c r="AP463" i="3"/>
  <c r="AT463" i="3"/>
  <c r="AX463" i="3"/>
  <c r="BB463" i="3"/>
  <c r="BF463" i="3"/>
  <c r="M463" i="3"/>
  <c r="Q463" i="3"/>
  <c r="U463" i="3"/>
  <c r="Y463" i="3"/>
  <c r="AC463" i="3"/>
  <c r="AG463" i="3"/>
  <c r="AK463" i="3"/>
  <c r="AO463" i="3"/>
  <c r="AS463" i="3"/>
  <c r="AW463" i="3"/>
  <c r="BA463" i="3"/>
  <c r="BE463" i="3"/>
  <c r="BI463" i="3"/>
  <c r="O421" i="3"/>
  <c r="S421" i="3"/>
  <c r="W421" i="3"/>
  <c r="AA421" i="3"/>
  <c r="AE421" i="3"/>
  <c r="AI421" i="3"/>
  <c r="AM421" i="3"/>
  <c r="AQ421" i="3"/>
  <c r="AU421" i="3"/>
  <c r="AY421" i="3"/>
  <c r="BC421" i="3"/>
  <c r="BG421" i="3"/>
  <c r="N421" i="3"/>
  <c r="R421" i="3"/>
  <c r="V421" i="3"/>
  <c r="Z421" i="3"/>
  <c r="AD421" i="3"/>
  <c r="AH421" i="3"/>
  <c r="AL421" i="3"/>
  <c r="AP421" i="3"/>
  <c r="AT421" i="3"/>
  <c r="AX421" i="3"/>
  <c r="BB421" i="3"/>
  <c r="BF421" i="3"/>
  <c r="N434" i="3"/>
  <c r="R434" i="3"/>
  <c r="V434" i="3"/>
  <c r="Z434" i="3"/>
  <c r="AD434" i="3"/>
  <c r="AH434" i="3"/>
  <c r="AL434" i="3"/>
  <c r="AP434" i="3"/>
  <c r="AT434" i="3"/>
  <c r="AX434" i="3"/>
  <c r="BB434" i="3"/>
  <c r="BF434" i="3"/>
  <c r="M434" i="3"/>
  <c r="Q434" i="3"/>
  <c r="U434" i="3"/>
  <c r="Y434" i="3"/>
  <c r="AC434" i="3"/>
  <c r="AG434" i="3"/>
  <c r="AK434" i="3"/>
  <c r="AO434" i="3"/>
  <c r="AS434" i="3"/>
  <c r="AW434" i="3"/>
  <c r="BA434" i="3"/>
  <c r="BE434" i="3"/>
  <c r="BI434" i="3"/>
  <c r="M436" i="3"/>
  <c r="Q436" i="3"/>
  <c r="U436" i="3"/>
  <c r="Y436" i="3"/>
  <c r="AC436" i="3"/>
  <c r="AG436" i="3"/>
  <c r="AK436" i="3"/>
  <c r="AO436" i="3"/>
  <c r="AS436" i="3"/>
  <c r="AW436" i="3"/>
  <c r="BA436" i="3"/>
  <c r="BE436" i="3"/>
  <c r="BI436" i="3"/>
  <c r="P436" i="3"/>
  <c r="T436" i="3"/>
  <c r="X436" i="3"/>
  <c r="AB436" i="3"/>
  <c r="AF436" i="3"/>
  <c r="AJ436" i="3"/>
  <c r="AN436" i="3"/>
  <c r="AR436" i="3"/>
  <c r="AV436" i="3"/>
  <c r="AZ436" i="3"/>
  <c r="BD436" i="3"/>
  <c r="BH436" i="3"/>
  <c r="P437" i="3"/>
  <c r="T437" i="3"/>
  <c r="X437" i="3"/>
  <c r="AB437" i="3"/>
  <c r="AF437" i="3"/>
  <c r="AJ437" i="3"/>
  <c r="AN437" i="3"/>
  <c r="AR437" i="3"/>
  <c r="AV437" i="3"/>
  <c r="AZ437" i="3"/>
  <c r="BD437" i="3"/>
  <c r="BH437" i="3"/>
  <c r="O437" i="3"/>
  <c r="S437" i="3"/>
  <c r="W437" i="3"/>
  <c r="AA437" i="3"/>
  <c r="AE437" i="3"/>
  <c r="AI437" i="3"/>
  <c r="AM437" i="3"/>
  <c r="AQ437" i="3"/>
  <c r="AU437" i="3"/>
  <c r="AY437" i="3"/>
  <c r="BC437" i="3"/>
  <c r="BG437" i="3"/>
  <c r="P447" i="3"/>
  <c r="T447" i="3"/>
  <c r="X447" i="3"/>
  <c r="AB447" i="3"/>
  <c r="AF447" i="3"/>
  <c r="AJ447" i="3"/>
  <c r="AN447" i="3"/>
  <c r="AR447" i="3"/>
  <c r="AV447" i="3"/>
  <c r="AZ447" i="3"/>
  <c r="BD447" i="3"/>
  <c r="BH447" i="3"/>
  <c r="O447" i="3"/>
  <c r="S447" i="3"/>
  <c r="W447" i="3"/>
  <c r="AA447" i="3"/>
  <c r="AE447" i="3"/>
  <c r="AI447" i="3"/>
  <c r="AM447" i="3"/>
  <c r="AQ447" i="3"/>
  <c r="AU447" i="3"/>
  <c r="AY447" i="3"/>
  <c r="BC447" i="3"/>
  <c r="BG447" i="3"/>
  <c r="N477" i="3"/>
  <c r="BI477" i="3"/>
  <c r="BE477" i="3"/>
  <c r="BA477" i="3"/>
  <c r="AW477" i="3"/>
  <c r="AS477" i="3"/>
  <c r="AO477" i="3"/>
  <c r="AK477" i="3"/>
  <c r="AG477" i="3"/>
  <c r="AC477" i="3"/>
  <c r="Y477" i="3"/>
  <c r="U477" i="3"/>
  <c r="Q477" i="3"/>
  <c r="M477" i="3"/>
  <c r="K301" i="3"/>
  <c r="K300" i="3"/>
  <c r="K296" i="3"/>
  <c r="K295" i="3"/>
  <c r="K294" i="3"/>
  <c r="K293" i="3"/>
  <c r="K292" i="3"/>
  <c r="L271" i="3"/>
  <c r="K271" i="3"/>
  <c r="BM485" i="3"/>
  <c r="BL485" i="3"/>
  <c r="K277" i="3"/>
  <c r="K276" i="3"/>
  <c r="BJ485" i="3"/>
  <c r="BN485" i="3"/>
  <c r="BK485" i="3"/>
  <c r="K273" i="3"/>
  <c r="K272" i="3"/>
  <c r="BM315" i="3"/>
  <c r="BK399" i="3"/>
  <c r="BL399" i="3"/>
  <c r="BJ400" i="3"/>
  <c r="BK400" i="3"/>
  <c r="BM401" i="3"/>
  <c r="N318" i="3"/>
  <c r="P318" i="3"/>
  <c r="R318" i="3"/>
  <c r="T318" i="3"/>
  <c r="V318" i="3"/>
  <c r="X318" i="3"/>
  <c r="Z318" i="3"/>
  <c r="AB318" i="3"/>
  <c r="AD318" i="3"/>
  <c r="AF318" i="3"/>
  <c r="AH318" i="3"/>
  <c r="AJ318" i="3"/>
  <c r="AL318" i="3"/>
  <c r="AN318" i="3"/>
  <c r="AP318" i="3"/>
  <c r="AR318" i="3"/>
  <c r="AT318" i="3"/>
  <c r="AV318" i="3"/>
  <c r="AX318" i="3"/>
  <c r="AZ318" i="3"/>
  <c r="BB318" i="3"/>
  <c r="BD318" i="3"/>
  <c r="BF318" i="3"/>
  <c r="BH318" i="3"/>
  <c r="M318" i="3"/>
  <c r="O318" i="3"/>
  <c r="Q318" i="3"/>
  <c r="S318" i="3"/>
  <c r="U318" i="3"/>
  <c r="W318" i="3"/>
  <c r="Y318" i="3"/>
  <c r="AA318" i="3"/>
  <c r="AC318" i="3"/>
  <c r="AE318" i="3"/>
  <c r="AG318" i="3"/>
  <c r="AI318" i="3"/>
  <c r="AK318" i="3"/>
  <c r="AM318" i="3"/>
  <c r="AO318" i="3"/>
  <c r="AQ318" i="3"/>
  <c r="AS318" i="3"/>
  <c r="AU318" i="3"/>
  <c r="AW318" i="3"/>
  <c r="AY318" i="3"/>
  <c r="BA318" i="3"/>
  <c r="BC318" i="3"/>
  <c r="BE318" i="3"/>
  <c r="BG318" i="3"/>
  <c r="BI318" i="3"/>
  <c r="M324" i="3"/>
  <c r="O324" i="3"/>
  <c r="Q324" i="3"/>
  <c r="S324" i="3"/>
  <c r="U324" i="3"/>
  <c r="W324" i="3"/>
  <c r="Y324" i="3"/>
  <c r="AA324" i="3"/>
  <c r="AC324" i="3"/>
  <c r="AE324" i="3"/>
  <c r="AG324" i="3"/>
  <c r="AI324" i="3"/>
  <c r="AK324" i="3"/>
  <c r="AM324" i="3"/>
  <c r="AO324" i="3"/>
  <c r="AQ324" i="3"/>
  <c r="AS324" i="3"/>
  <c r="AU324" i="3"/>
  <c r="AW324" i="3"/>
  <c r="AY324" i="3"/>
  <c r="BA324" i="3"/>
  <c r="BC324" i="3"/>
  <c r="BE324" i="3"/>
  <c r="BG324" i="3"/>
  <c r="BI324" i="3"/>
  <c r="N324" i="3"/>
  <c r="P324" i="3"/>
  <c r="R324" i="3"/>
  <c r="T324" i="3"/>
  <c r="V324" i="3"/>
  <c r="X324" i="3"/>
  <c r="Z324" i="3"/>
  <c r="AB324" i="3"/>
  <c r="AD324" i="3"/>
  <c r="AF324" i="3"/>
  <c r="AH324" i="3"/>
  <c r="AJ324" i="3"/>
  <c r="AL324" i="3"/>
  <c r="AN324" i="3"/>
  <c r="AP324" i="3"/>
  <c r="AR324" i="3"/>
  <c r="AT324" i="3"/>
  <c r="AV324" i="3"/>
  <c r="AX324" i="3"/>
  <c r="AZ324" i="3"/>
  <c r="BB324" i="3"/>
  <c r="BD324" i="3"/>
  <c r="BF324" i="3"/>
  <c r="BH324" i="3"/>
  <c r="M328" i="3"/>
  <c r="O328" i="3"/>
  <c r="Q328" i="3"/>
  <c r="S328" i="3"/>
  <c r="U328" i="3"/>
  <c r="W328" i="3"/>
  <c r="Y328" i="3"/>
  <c r="AA328" i="3"/>
  <c r="AC328" i="3"/>
  <c r="AE328" i="3"/>
  <c r="AG328" i="3"/>
  <c r="AI328" i="3"/>
  <c r="AK328" i="3"/>
  <c r="AM328" i="3"/>
  <c r="AO328" i="3"/>
  <c r="AQ328" i="3"/>
  <c r="AS328" i="3"/>
  <c r="AU328" i="3"/>
  <c r="AW328" i="3"/>
  <c r="AY328" i="3"/>
  <c r="BA328" i="3"/>
  <c r="BC328" i="3"/>
  <c r="BE328" i="3"/>
  <c r="BG328" i="3"/>
  <c r="BI328" i="3"/>
  <c r="N328" i="3"/>
  <c r="P328" i="3"/>
  <c r="R328" i="3"/>
  <c r="T328" i="3"/>
  <c r="V328" i="3"/>
  <c r="X328" i="3"/>
  <c r="Z328" i="3"/>
  <c r="AB328" i="3"/>
  <c r="AD328" i="3"/>
  <c r="AF328" i="3"/>
  <c r="AH328" i="3"/>
  <c r="AJ328" i="3"/>
  <c r="AL328" i="3"/>
  <c r="AN328" i="3"/>
  <c r="AP328" i="3"/>
  <c r="AR328" i="3"/>
  <c r="AT328" i="3"/>
  <c r="AV328" i="3"/>
  <c r="AX328" i="3"/>
  <c r="AZ328" i="3"/>
  <c r="BB328" i="3"/>
  <c r="BD328" i="3"/>
  <c r="BF328" i="3"/>
  <c r="BH328" i="3"/>
  <c r="M332" i="3"/>
  <c r="O332" i="3"/>
  <c r="Q332" i="3"/>
  <c r="S332" i="3"/>
  <c r="U332" i="3"/>
  <c r="W332" i="3"/>
  <c r="Y332" i="3"/>
  <c r="AA332" i="3"/>
  <c r="AC332" i="3"/>
  <c r="AE332" i="3"/>
  <c r="AG332" i="3"/>
  <c r="AI332" i="3"/>
  <c r="AK332" i="3"/>
  <c r="AM332" i="3"/>
  <c r="AO332" i="3"/>
  <c r="AQ332" i="3"/>
  <c r="AS332" i="3"/>
  <c r="AU332" i="3"/>
  <c r="AW332" i="3"/>
  <c r="AY332" i="3"/>
  <c r="BA332" i="3"/>
  <c r="BC332" i="3"/>
  <c r="BE332" i="3"/>
  <c r="BG332" i="3"/>
  <c r="BI332" i="3"/>
  <c r="N332" i="3"/>
  <c r="P332" i="3"/>
  <c r="R332" i="3"/>
  <c r="T332" i="3"/>
  <c r="V332" i="3"/>
  <c r="X332" i="3"/>
  <c r="Z332" i="3"/>
  <c r="AB332" i="3"/>
  <c r="AD332" i="3"/>
  <c r="AF332" i="3"/>
  <c r="AH332" i="3"/>
  <c r="AJ332" i="3"/>
  <c r="AL332" i="3"/>
  <c r="AN332" i="3"/>
  <c r="AP332" i="3"/>
  <c r="AR332" i="3"/>
  <c r="AT332" i="3"/>
  <c r="AV332" i="3"/>
  <c r="AX332" i="3"/>
  <c r="AZ332" i="3"/>
  <c r="BB332" i="3"/>
  <c r="BD332" i="3"/>
  <c r="BF332" i="3"/>
  <c r="BH332" i="3"/>
  <c r="N336" i="3"/>
  <c r="P336" i="3"/>
  <c r="R336" i="3"/>
  <c r="T336" i="3"/>
  <c r="V336" i="3"/>
  <c r="X336" i="3"/>
  <c r="Z336" i="3"/>
  <c r="AB336" i="3"/>
  <c r="AD336" i="3"/>
  <c r="AF336" i="3"/>
  <c r="AH336" i="3"/>
  <c r="AJ336" i="3"/>
  <c r="AL336" i="3"/>
  <c r="AN336" i="3"/>
  <c r="AP336" i="3"/>
  <c r="AR336" i="3"/>
  <c r="AT336" i="3"/>
  <c r="AV336" i="3"/>
  <c r="AX336" i="3"/>
  <c r="AZ336" i="3"/>
  <c r="BB336" i="3"/>
  <c r="BD336" i="3"/>
  <c r="BF336" i="3"/>
  <c r="BH336" i="3"/>
  <c r="M336" i="3"/>
  <c r="O336" i="3"/>
  <c r="Q336" i="3"/>
  <c r="S336" i="3"/>
  <c r="U336" i="3"/>
  <c r="W336" i="3"/>
  <c r="Y336" i="3"/>
  <c r="AA336" i="3"/>
  <c r="AC336" i="3"/>
  <c r="AE336" i="3"/>
  <c r="AG336" i="3"/>
  <c r="AI336" i="3"/>
  <c r="AK336" i="3"/>
  <c r="AM336" i="3"/>
  <c r="AO336" i="3"/>
  <c r="AQ336" i="3"/>
  <c r="AS336" i="3"/>
  <c r="AU336" i="3"/>
  <c r="AW336" i="3"/>
  <c r="AY336" i="3"/>
  <c r="BA336" i="3"/>
  <c r="BC336" i="3"/>
  <c r="BE336" i="3"/>
  <c r="BG336" i="3"/>
  <c r="BI336" i="3"/>
  <c r="N340" i="3"/>
  <c r="P340" i="3"/>
  <c r="R340" i="3"/>
  <c r="T340" i="3"/>
  <c r="V340" i="3"/>
  <c r="X340" i="3"/>
  <c r="Z340" i="3"/>
  <c r="AB340" i="3"/>
  <c r="AD340" i="3"/>
  <c r="AF340" i="3"/>
  <c r="AH340" i="3"/>
  <c r="AJ340" i="3"/>
  <c r="AL340" i="3"/>
  <c r="AN340" i="3"/>
  <c r="AP340" i="3"/>
  <c r="AR340" i="3"/>
  <c r="AT340" i="3"/>
  <c r="AV340" i="3"/>
  <c r="AX340" i="3"/>
  <c r="AZ340" i="3"/>
  <c r="BB340" i="3"/>
  <c r="BD340" i="3"/>
  <c r="BF340" i="3"/>
  <c r="BH340" i="3"/>
  <c r="M340" i="3"/>
  <c r="O340" i="3"/>
  <c r="Q340" i="3"/>
  <c r="S340" i="3"/>
  <c r="U340" i="3"/>
  <c r="W340" i="3"/>
  <c r="Y340" i="3"/>
  <c r="AA340" i="3"/>
  <c r="AC340" i="3"/>
  <c r="AE340" i="3"/>
  <c r="AG340" i="3"/>
  <c r="AI340" i="3"/>
  <c r="AK340" i="3"/>
  <c r="AM340" i="3"/>
  <c r="AO340" i="3"/>
  <c r="AQ340" i="3"/>
  <c r="AS340" i="3"/>
  <c r="AU340" i="3"/>
  <c r="AW340" i="3"/>
  <c r="AY340" i="3"/>
  <c r="BA340" i="3"/>
  <c r="BC340" i="3"/>
  <c r="BE340" i="3"/>
  <c r="BG340" i="3"/>
  <c r="BI340" i="3"/>
  <c r="N344" i="3"/>
  <c r="P344" i="3"/>
  <c r="R344" i="3"/>
  <c r="T344" i="3"/>
  <c r="V344" i="3"/>
  <c r="X344" i="3"/>
  <c r="Z344" i="3"/>
  <c r="AB344" i="3"/>
  <c r="AD344" i="3"/>
  <c r="AF344" i="3"/>
  <c r="AH344" i="3"/>
  <c r="AJ344" i="3"/>
  <c r="AL344" i="3"/>
  <c r="AN344" i="3"/>
  <c r="AP344" i="3"/>
  <c r="AR344" i="3"/>
  <c r="AT344" i="3"/>
  <c r="AV344" i="3"/>
  <c r="AX344" i="3"/>
  <c r="AZ344" i="3"/>
  <c r="BB344" i="3"/>
  <c r="BD344" i="3"/>
  <c r="BF344" i="3"/>
  <c r="BH344" i="3"/>
  <c r="M344" i="3"/>
  <c r="O344" i="3"/>
  <c r="Q344" i="3"/>
  <c r="S344" i="3"/>
  <c r="U344" i="3"/>
  <c r="W344" i="3"/>
  <c r="Y344" i="3"/>
  <c r="AA344" i="3"/>
  <c r="AC344" i="3"/>
  <c r="AE344" i="3"/>
  <c r="AG344" i="3"/>
  <c r="AI344" i="3"/>
  <c r="AK344" i="3"/>
  <c r="AM344" i="3"/>
  <c r="AO344" i="3"/>
  <c r="AQ344" i="3"/>
  <c r="AS344" i="3"/>
  <c r="AU344" i="3"/>
  <c r="AW344" i="3"/>
  <c r="AY344" i="3"/>
  <c r="BA344" i="3"/>
  <c r="BC344" i="3"/>
  <c r="BE344" i="3"/>
  <c r="BG344" i="3"/>
  <c r="BI344" i="3"/>
  <c r="M348" i="3"/>
  <c r="O348" i="3"/>
  <c r="Q348" i="3"/>
  <c r="S348" i="3"/>
  <c r="U348" i="3"/>
  <c r="W348" i="3"/>
  <c r="Y348" i="3"/>
  <c r="AA348" i="3"/>
  <c r="AC348" i="3"/>
  <c r="AE348" i="3"/>
  <c r="AG348" i="3"/>
  <c r="AI348" i="3"/>
  <c r="AK348" i="3"/>
  <c r="AM348" i="3"/>
  <c r="AO348" i="3"/>
  <c r="AQ348" i="3"/>
  <c r="AS348" i="3"/>
  <c r="AU348" i="3"/>
  <c r="AW348" i="3"/>
  <c r="AY348" i="3"/>
  <c r="BA348" i="3"/>
  <c r="BC348" i="3"/>
  <c r="BE348" i="3"/>
  <c r="BG348" i="3"/>
  <c r="BI348" i="3"/>
  <c r="N348" i="3"/>
  <c r="P348" i="3"/>
  <c r="R348" i="3"/>
  <c r="T348" i="3"/>
  <c r="V348" i="3"/>
  <c r="X348" i="3"/>
  <c r="Z348" i="3"/>
  <c r="AB348" i="3"/>
  <c r="AD348" i="3"/>
  <c r="AF348" i="3"/>
  <c r="AH348" i="3"/>
  <c r="AJ348" i="3"/>
  <c r="AL348" i="3"/>
  <c r="AN348" i="3"/>
  <c r="AP348" i="3"/>
  <c r="AR348" i="3"/>
  <c r="AT348" i="3"/>
  <c r="AV348" i="3"/>
  <c r="AX348" i="3"/>
  <c r="AZ348" i="3"/>
  <c r="BB348" i="3"/>
  <c r="BD348" i="3"/>
  <c r="BF348" i="3"/>
  <c r="BH348" i="3"/>
  <c r="M352" i="3"/>
  <c r="O352" i="3"/>
  <c r="Q352" i="3"/>
  <c r="S352" i="3"/>
  <c r="U352" i="3"/>
  <c r="W352" i="3"/>
  <c r="Y352" i="3"/>
  <c r="AA352" i="3"/>
  <c r="AC352" i="3"/>
  <c r="AE352" i="3"/>
  <c r="AG352" i="3"/>
  <c r="AI352" i="3"/>
  <c r="AK352" i="3"/>
  <c r="AM352" i="3"/>
  <c r="AO352" i="3"/>
  <c r="AQ352" i="3"/>
  <c r="AS352" i="3"/>
  <c r="AU352" i="3"/>
  <c r="AW352" i="3"/>
  <c r="AY352" i="3"/>
  <c r="BA352" i="3"/>
  <c r="BC352" i="3"/>
  <c r="BE352" i="3"/>
  <c r="BG352" i="3"/>
  <c r="BI352" i="3"/>
  <c r="N352" i="3"/>
  <c r="P352" i="3"/>
  <c r="R352" i="3"/>
  <c r="T352" i="3"/>
  <c r="V352" i="3"/>
  <c r="X352" i="3"/>
  <c r="Z352" i="3"/>
  <c r="AB352" i="3"/>
  <c r="AD352" i="3"/>
  <c r="AF352" i="3"/>
  <c r="AH352" i="3"/>
  <c r="AJ352" i="3"/>
  <c r="AL352" i="3"/>
  <c r="AN352" i="3"/>
  <c r="AP352" i="3"/>
  <c r="AR352" i="3"/>
  <c r="AT352" i="3"/>
  <c r="AV352" i="3"/>
  <c r="AX352" i="3"/>
  <c r="AZ352" i="3"/>
  <c r="BB352" i="3"/>
  <c r="BD352" i="3"/>
  <c r="BF352" i="3"/>
  <c r="BH352" i="3"/>
  <c r="N356" i="3"/>
  <c r="P356" i="3"/>
  <c r="R356" i="3"/>
  <c r="T356" i="3"/>
  <c r="V356" i="3"/>
  <c r="X356" i="3"/>
  <c r="Z356" i="3"/>
  <c r="AB356" i="3"/>
  <c r="AD356" i="3"/>
  <c r="AF356" i="3"/>
  <c r="AH356" i="3"/>
  <c r="AJ356" i="3"/>
  <c r="AL356" i="3"/>
  <c r="AN356" i="3"/>
  <c r="AP356" i="3"/>
  <c r="AR356" i="3"/>
  <c r="AT356" i="3"/>
  <c r="AV356" i="3"/>
  <c r="AX356" i="3"/>
  <c r="AZ356" i="3"/>
  <c r="BB356" i="3"/>
  <c r="BD356" i="3"/>
  <c r="BF356" i="3"/>
  <c r="BH356" i="3"/>
  <c r="M356" i="3"/>
  <c r="O356" i="3"/>
  <c r="Q356" i="3"/>
  <c r="S356" i="3"/>
  <c r="U356" i="3"/>
  <c r="W356" i="3"/>
  <c r="Y356" i="3"/>
  <c r="AA356" i="3"/>
  <c r="AC356" i="3"/>
  <c r="AE356" i="3"/>
  <c r="AG356" i="3"/>
  <c r="AI356" i="3"/>
  <c r="AK356" i="3"/>
  <c r="AM356" i="3"/>
  <c r="AO356" i="3"/>
  <c r="AQ356" i="3"/>
  <c r="AS356" i="3"/>
  <c r="AU356" i="3"/>
  <c r="AW356" i="3"/>
  <c r="AY356" i="3"/>
  <c r="BA356" i="3"/>
  <c r="BC356" i="3"/>
  <c r="BE356" i="3"/>
  <c r="BG356" i="3"/>
  <c r="BI356" i="3"/>
  <c r="M360" i="3"/>
  <c r="O360" i="3"/>
  <c r="Q360" i="3"/>
  <c r="S360" i="3"/>
  <c r="U360" i="3"/>
  <c r="N360" i="3"/>
  <c r="R360" i="3"/>
  <c r="V360" i="3"/>
  <c r="X360" i="3"/>
  <c r="Z360" i="3"/>
  <c r="AB360" i="3"/>
  <c r="AD360" i="3"/>
  <c r="AF360" i="3"/>
  <c r="AH360" i="3"/>
  <c r="AJ360" i="3"/>
  <c r="AL360" i="3"/>
  <c r="AN360" i="3"/>
  <c r="AP360" i="3"/>
  <c r="AR360" i="3"/>
  <c r="AT360" i="3"/>
  <c r="AV360" i="3"/>
  <c r="AX360" i="3"/>
  <c r="AZ360" i="3"/>
  <c r="BB360" i="3"/>
  <c r="BD360" i="3"/>
  <c r="BF360" i="3"/>
  <c r="BH360" i="3"/>
  <c r="P360" i="3"/>
  <c r="T360" i="3"/>
  <c r="W360" i="3"/>
  <c r="Y360" i="3"/>
  <c r="AA360" i="3"/>
  <c r="AC360" i="3"/>
  <c r="AE360" i="3"/>
  <c r="AG360" i="3"/>
  <c r="AI360" i="3"/>
  <c r="AK360" i="3"/>
  <c r="AM360" i="3"/>
  <c r="AO360" i="3"/>
  <c r="AQ360" i="3"/>
  <c r="AS360" i="3"/>
  <c r="AU360" i="3"/>
  <c r="AW360" i="3"/>
  <c r="AY360" i="3"/>
  <c r="BA360" i="3"/>
  <c r="BC360" i="3"/>
  <c r="BE360" i="3"/>
  <c r="BG360" i="3"/>
  <c r="BI360" i="3"/>
  <c r="N364" i="3"/>
  <c r="P364" i="3"/>
  <c r="R364" i="3"/>
  <c r="T364" i="3"/>
  <c r="V364" i="3"/>
  <c r="X364" i="3"/>
  <c r="Z364" i="3"/>
  <c r="AB364" i="3"/>
  <c r="AD364" i="3"/>
  <c r="AF364" i="3"/>
  <c r="AH364" i="3"/>
  <c r="AJ364" i="3"/>
  <c r="AL364" i="3"/>
  <c r="AN364" i="3"/>
  <c r="AP364" i="3"/>
  <c r="AR364" i="3"/>
  <c r="AT364" i="3"/>
  <c r="AV364" i="3"/>
  <c r="AX364" i="3"/>
  <c r="AZ364" i="3"/>
  <c r="BB364" i="3"/>
  <c r="BD364" i="3"/>
  <c r="BF364" i="3"/>
  <c r="BH364" i="3"/>
  <c r="M364" i="3"/>
  <c r="O364" i="3"/>
  <c r="Q364" i="3"/>
  <c r="S364" i="3"/>
  <c r="U364" i="3"/>
  <c r="W364" i="3"/>
  <c r="Y364" i="3"/>
  <c r="AA364" i="3"/>
  <c r="AC364" i="3"/>
  <c r="AE364" i="3"/>
  <c r="AG364" i="3"/>
  <c r="AI364" i="3"/>
  <c r="AK364" i="3"/>
  <c r="AM364" i="3"/>
  <c r="AO364" i="3"/>
  <c r="AQ364" i="3"/>
  <c r="AS364" i="3"/>
  <c r="AU364" i="3"/>
  <c r="AW364" i="3"/>
  <c r="AY364" i="3"/>
  <c r="BA364" i="3"/>
  <c r="BC364" i="3"/>
  <c r="BE364" i="3"/>
  <c r="BG364" i="3"/>
  <c r="BI364" i="3"/>
  <c r="N368" i="3"/>
  <c r="P368" i="3"/>
  <c r="R368" i="3"/>
  <c r="T368" i="3"/>
  <c r="V368" i="3"/>
  <c r="X368" i="3"/>
  <c r="Z368" i="3"/>
  <c r="AB368" i="3"/>
  <c r="AD368" i="3"/>
  <c r="AF368" i="3"/>
  <c r="AH368" i="3"/>
  <c r="AJ368" i="3"/>
  <c r="AL368" i="3"/>
  <c r="AN368" i="3"/>
  <c r="AP368" i="3"/>
  <c r="AR368" i="3"/>
  <c r="AT368" i="3"/>
  <c r="AV368" i="3"/>
  <c r="AX368" i="3"/>
  <c r="AZ368" i="3"/>
  <c r="BB368" i="3"/>
  <c r="BD368" i="3"/>
  <c r="BF368" i="3"/>
  <c r="BH368" i="3"/>
  <c r="M368" i="3"/>
  <c r="O368" i="3"/>
  <c r="Q368" i="3"/>
  <c r="S368" i="3"/>
  <c r="U368" i="3"/>
  <c r="W368" i="3"/>
  <c r="Y368" i="3"/>
  <c r="AA368" i="3"/>
  <c r="AC368" i="3"/>
  <c r="AE368" i="3"/>
  <c r="AG368" i="3"/>
  <c r="AI368" i="3"/>
  <c r="AK368" i="3"/>
  <c r="AM368" i="3"/>
  <c r="AO368" i="3"/>
  <c r="AQ368" i="3"/>
  <c r="AS368" i="3"/>
  <c r="AU368" i="3"/>
  <c r="AW368" i="3"/>
  <c r="AY368" i="3"/>
  <c r="BA368" i="3"/>
  <c r="BC368" i="3"/>
  <c r="BE368" i="3"/>
  <c r="BG368" i="3"/>
  <c r="BI368" i="3"/>
  <c r="N372" i="3"/>
  <c r="P372" i="3"/>
  <c r="R372" i="3"/>
  <c r="T372" i="3"/>
  <c r="V372" i="3"/>
  <c r="X372" i="3"/>
  <c r="Z372" i="3"/>
  <c r="AB372" i="3"/>
  <c r="AD372" i="3"/>
  <c r="AF372" i="3"/>
  <c r="AH372" i="3"/>
  <c r="AJ372" i="3"/>
  <c r="AL372" i="3"/>
  <c r="AN372" i="3"/>
  <c r="AP372" i="3"/>
  <c r="AR372" i="3"/>
  <c r="AT372" i="3"/>
  <c r="AV372" i="3"/>
  <c r="AX372" i="3"/>
  <c r="AZ372" i="3"/>
  <c r="BB372" i="3"/>
  <c r="BD372" i="3"/>
  <c r="BF372" i="3"/>
  <c r="BH372" i="3"/>
  <c r="M372" i="3"/>
  <c r="O372" i="3"/>
  <c r="Q372" i="3"/>
  <c r="S372" i="3"/>
  <c r="U372" i="3"/>
  <c r="W372" i="3"/>
  <c r="Y372" i="3"/>
  <c r="AA372" i="3"/>
  <c r="AC372" i="3"/>
  <c r="AE372" i="3"/>
  <c r="AG372" i="3"/>
  <c r="AI372" i="3"/>
  <c r="AK372" i="3"/>
  <c r="AM372" i="3"/>
  <c r="AO372" i="3"/>
  <c r="AQ372" i="3"/>
  <c r="AS372" i="3"/>
  <c r="AU372" i="3"/>
  <c r="AW372" i="3"/>
  <c r="AY372" i="3"/>
  <c r="BA372" i="3"/>
  <c r="BC372" i="3"/>
  <c r="BE372" i="3"/>
  <c r="BG372" i="3"/>
  <c r="BI372" i="3"/>
  <c r="N376" i="3"/>
  <c r="P376" i="3"/>
  <c r="R376" i="3"/>
  <c r="T376" i="3"/>
  <c r="V376" i="3"/>
  <c r="X376" i="3"/>
  <c r="Z376" i="3"/>
  <c r="AB376" i="3"/>
  <c r="AD376" i="3"/>
  <c r="AF376" i="3"/>
  <c r="AH376" i="3"/>
  <c r="AJ376" i="3"/>
  <c r="AL376" i="3"/>
  <c r="AN376" i="3"/>
  <c r="AP376" i="3"/>
  <c r="AR376" i="3"/>
  <c r="AT376" i="3"/>
  <c r="AV376" i="3"/>
  <c r="AX376" i="3"/>
  <c r="AZ376" i="3"/>
  <c r="BB376" i="3"/>
  <c r="BD376" i="3"/>
  <c r="BF376" i="3"/>
  <c r="BH376" i="3"/>
  <c r="M376" i="3"/>
  <c r="O376" i="3"/>
  <c r="Q376" i="3"/>
  <c r="S376" i="3"/>
  <c r="U376" i="3"/>
  <c r="W376" i="3"/>
  <c r="Y376" i="3"/>
  <c r="AA376" i="3"/>
  <c r="AC376" i="3"/>
  <c r="AE376" i="3"/>
  <c r="AG376" i="3"/>
  <c r="AI376" i="3"/>
  <c r="AK376" i="3"/>
  <c r="AM376" i="3"/>
  <c r="AO376" i="3"/>
  <c r="AQ376" i="3"/>
  <c r="AS376" i="3"/>
  <c r="AU376" i="3"/>
  <c r="AW376" i="3"/>
  <c r="AY376" i="3"/>
  <c r="BA376" i="3"/>
  <c r="BC376" i="3"/>
  <c r="BE376" i="3"/>
  <c r="BG376" i="3"/>
  <c r="BI376" i="3"/>
  <c r="N380" i="3"/>
  <c r="P380" i="3"/>
  <c r="R380" i="3"/>
  <c r="T380" i="3"/>
  <c r="V380" i="3"/>
  <c r="X380" i="3"/>
  <c r="Z380" i="3"/>
  <c r="AB380" i="3"/>
  <c r="AD380" i="3"/>
  <c r="AF380" i="3"/>
  <c r="AH380" i="3"/>
  <c r="AJ380" i="3"/>
  <c r="AL380" i="3"/>
  <c r="AN380" i="3"/>
  <c r="AP380" i="3"/>
  <c r="AR380" i="3"/>
  <c r="AT380" i="3"/>
  <c r="AV380" i="3"/>
  <c r="AX380" i="3"/>
  <c r="AZ380" i="3"/>
  <c r="BB380" i="3"/>
  <c r="BD380" i="3"/>
  <c r="BF380" i="3"/>
  <c r="BH380" i="3"/>
  <c r="M380" i="3"/>
  <c r="O380" i="3"/>
  <c r="Q380" i="3"/>
  <c r="S380" i="3"/>
  <c r="U380" i="3"/>
  <c r="W380" i="3"/>
  <c r="Y380" i="3"/>
  <c r="AA380" i="3"/>
  <c r="AC380" i="3"/>
  <c r="AE380" i="3"/>
  <c r="AG380" i="3"/>
  <c r="AI380" i="3"/>
  <c r="AK380" i="3"/>
  <c r="AM380" i="3"/>
  <c r="AO380" i="3"/>
  <c r="AQ380" i="3"/>
  <c r="AS380" i="3"/>
  <c r="AU380" i="3"/>
  <c r="AW380" i="3"/>
  <c r="AY380" i="3"/>
  <c r="BA380" i="3"/>
  <c r="BC380" i="3"/>
  <c r="BE380" i="3"/>
  <c r="BG380" i="3"/>
  <c r="BI380" i="3"/>
  <c r="N384" i="3"/>
  <c r="P384" i="3"/>
  <c r="R384" i="3"/>
  <c r="T384" i="3"/>
  <c r="V384" i="3"/>
  <c r="X384" i="3"/>
  <c r="Z384" i="3"/>
  <c r="AB384" i="3"/>
  <c r="AD384" i="3"/>
  <c r="AF384" i="3"/>
  <c r="AH384" i="3"/>
  <c r="AJ384" i="3"/>
  <c r="AL384" i="3"/>
  <c r="AN384" i="3"/>
  <c r="AP384" i="3"/>
  <c r="AR384" i="3"/>
  <c r="AT384" i="3"/>
  <c r="AV384" i="3"/>
  <c r="AX384" i="3"/>
  <c r="AZ384" i="3"/>
  <c r="BB384" i="3"/>
  <c r="BD384" i="3"/>
  <c r="BF384" i="3"/>
  <c r="BH384" i="3"/>
  <c r="M384" i="3"/>
  <c r="O384" i="3"/>
  <c r="Q384" i="3"/>
  <c r="S384" i="3"/>
  <c r="U384" i="3"/>
  <c r="W384" i="3"/>
  <c r="Y384" i="3"/>
  <c r="AA384" i="3"/>
  <c r="AC384" i="3"/>
  <c r="AE384" i="3"/>
  <c r="AG384" i="3"/>
  <c r="AI384" i="3"/>
  <c r="AK384" i="3"/>
  <c r="AM384" i="3"/>
  <c r="AO384" i="3"/>
  <c r="AQ384" i="3"/>
  <c r="AS384" i="3"/>
  <c r="AU384" i="3"/>
  <c r="AW384" i="3"/>
  <c r="AY384" i="3"/>
  <c r="BA384" i="3"/>
  <c r="BC384" i="3"/>
  <c r="BE384" i="3"/>
  <c r="BG384" i="3"/>
  <c r="BI384" i="3"/>
  <c r="M386" i="3"/>
  <c r="O386" i="3"/>
  <c r="Q386" i="3"/>
  <c r="S386" i="3"/>
  <c r="U386" i="3"/>
  <c r="W386" i="3"/>
  <c r="Y386" i="3"/>
  <c r="AA386" i="3"/>
  <c r="AC386" i="3"/>
  <c r="AE386" i="3"/>
  <c r="AG386" i="3"/>
  <c r="AI386" i="3"/>
  <c r="AK386" i="3"/>
  <c r="AM386" i="3"/>
  <c r="AO386" i="3"/>
  <c r="AQ386" i="3"/>
  <c r="AS386" i="3"/>
  <c r="AU386" i="3"/>
  <c r="AW386" i="3"/>
  <c r="AY386" i="3"/>
  <c r="BA386" i="3"/>
  <c r="BC386" i="3"/>
  <c r="BE386" i="3"/>
  <c r="BG386" i="3"/>
  <c r="BI386" i="3"/>
  <c r="N386" i="3"/>
  <c r="P386" i="3"/>
  <c r="R386" i="3"/>
  <c r="T386" i="3"/>
  <c r="V386" i="3"/>
  <c r="X386" i="3"/>
  <c r="Z386" i="3"/>
  <c r="AB386" i="3"/>
  <c r="AD386" i="3"/>
  <c r="AF386" i="3"/>
  <c r="AH386" i="3"/>
  <c r="AJ386" i="3"/>
  <c r="AL386" i="3"/>
  <c r="AN386" i="3"/>
  <c r="AP386" i="3"/>
  <c r="AR386" i="3"/>
  <c r="AT386" i="3"/>
  <c r="AV386" i="3"/>
  <c r="AX386" i="3"/>
  <c r="AZ386" i="3"/>
  <c r="BB386" i="3"/>
  <c r="BD386" i="3"/>
  <c r="BF386" i="3"/>
  <c r="BH386" i="3"/>
  <c r="N388" i="3"/>
  <c r="P388" i="3"/>
  <c r="R388" i="3"/>
  <c r="T388" i="3"/>
  <c r="V388" i="3"/>
  <c r="X388" i="3"/>
  <c r="Z388" i="3"/>
  <c r="AB388" i="3"/>
  <c r="AD388" i="3"/>
  <c r="AF388" i="3"/>
  <c r="AH388" i="3"/>
  <c r="AJ388" i="3"/>
  <c r="AL388" i="3"/>
  <c r="AN388" i="3"/>
  <c r="AP388" i="3"/>
  <c r="AR388" i="3"/>
  <c r="AT388" i="3"/>
  <c r="AV388" i="3"/>
  <c r="AX388" i="3"/>
  <c r="AZ388" i="3"/>
  <c r="BB388" i="3"/>
  <c r="BD388" i="3"/>
  <c r="BF388" i="3"/>
  <c r="BH388" i="3"/>
  <c r="M388" i="3"/>
  <c r="O388" i="3"/>
  <c r="Q388" i="3"/>
  <c r="S388" i="3"/>
  <c r="U388" i="3"/>
  <c r="W388" i="3"/>
  <c r="Y388" i="3"/>
  <c r="AA388" i="3"/>
  <c r="AC388" i="3"/>
  <c r="AE388" i="3"/>
  <c r="AG388" i="3"/>
  <c r="AI388" i="3"/>
  <c r="AK388" i="3"/>
  <c r="AM388" i="3"/>
  <c r="AO388" i="3"/>
  <c r="AQ388" i="3"/>
  <c r="AS388" i="3"/>
  <c r="AU388" i="3"/>
  <c r="AW388" i="3"/>
  <c r="AY388" i="3"/>
  <c r="BA388" i="3"/>
  <c r="BC388" i="3"/>
  <c r="BE388" i="3"/>
  <c r="BG388" i="3"/>
  <c r="BI388" i="3"/>
  <c r="N325" i="3"/>
  <c r="P325" i="3"/>
  <c r="R325" i="3"/>
  <c r="T325" i="3"/>
  <c r="V325" i="3"/>
  <c r="X325" i="3"/>
  <c r="Z325" i="3"/>
  <c r="AB325" i="3"/>
  <c r="AD325" i="3"/>
  <c r="AF325" i="3"/>
  <c r="AH325" i="3"/>
  <c r="AJ325" i="3"/>
  <c r="AL325" i="3"/>
  <c r="AN325" i="3"/>
  <c r="AP325" i="3"/>
  <c r="AR325" i="3"/>
  <c r="AT325" i="3"/>
  <c r="AV325" i="3"/>
  <c r="AX325" i="3"/>
  <c r="AZ325" i="3"/>
  <c r="BB325" i="3"/>
  <c r="BD325" i="3"/>
  <c r="BF325" i="3"/>
  <c r="BH325" i="3"/>
  <c r="M325" i="3"/>
  <c r="O325" i="3"/>
  <c r="Q325" i="3"/>
  <c r="S325" i="3"/>
  <c r="U325" i="3"/>
  <c r="W325" i="3"/>
  <c r="Y325" i="3"/>
  <c r="AA325" i="3"/>
  <c r="AC325" i="3"/>
  <c r="AE325" i="3"/>
  <c r="AG325" i="3"/>
  <c r="AI325" i="3"/>
  <c r="AK325" i="3"/>
  <c r="AM325" i="3"/>
  <c r="AO325" i="3"/>
  <c r="AQ325" i="3"/>
  <c r="AS325" i="3"/>
  <c r="AU325" i="3"/>
  <c r="AW325" i="3"/>
  <c r="AY325" i="3"/>
  <c r="BA325" i="3"/>
  <c r="BC325" i="3"/>
  <c r="BE325" i="3"/>
  <c r="BG325" i="3"/>
  <c r="BI325" i="3"/>
  <c r="N329" i="3"/>
  <c r="P329" i="3"/>
  <c r="R329" i="3"/>
  <c r="T329" i="3"/>
  <c r="V329" i="3"/>
  <c r="X329" i="3"/>
  <c r="Z329" i="3"/>
  <c r="AB329" i="3"/>
  <c r="AD329" i="3"/>
  <c r="AF329" i="3"/>
  <c r="AH329" i="3"/>
  <c r="AJ329" i="3"/>
  <c r="AL329" i="3"/>
  <c r="AN329" i="3"/>
  <c r="AP329" i="3"/>
  <c r="AR329" i="3"/>
  <c r="AT329" i="3"/>
  <c r="AV329" i="3"/>
  <c r="AX329" i="3"/>
  <c r="AZ329" i="3"/>
  <c r="BB329" i="3"/>
  <c r="BD329" i="3"/>
  <c r="BF329" i="3"/>
  <c r="BH329" i="3"/>
  <c r="M329" i="3"/>
  <c r="O329" i="3"/>
  <c r="Q329" i="3"/>
  <c r="S329" i="3"/>
  <c r="U329" i="3"/>
  <c r="W329" i="3"/>
  <c r="Y329" i="3"/>
  <c r="AA329" i="3"/>
  <c r="AC329" i="3"/>
  <c r="AE329" i="3"/>
  <c r="AG329" i="3"/>
  <c r="AI329" i="3"/>
  <c r="AK329" i="3"/>
  <c r="AM329" i="3"/>
  <c r="AO329" i="3"/>
  <c r="AQ329" i="3"/>
  <c r="AS329" i="3"/>
  <c r="AU329" i="3"/>
  <c r="AW329" i="3"/>
  <c r="AY329" i="3"/>
  <c r="BA329" i="3"/>
  <c r="BC329" i="3"/>
  <c r="BE329" i="3"/>
  <c r="BG329" i="3"/>
  <c r="BI329" i="3"/>
  <c r="N333" i="3"/>
  <c r="M333" i="3"/>
  <c r="O333" i="3"/>
  <c r="Q333" i="3"/>
  <c r="S333" i="3"/>
  <c r="U333" i="3"/>
  <c r="P333" i="3"/>
  <c r="T333" i="3"/>
  <c r="W333" i="3"/>
  <c r="Y333" i="3"/>
  <c r="AA333" i="3"/>
  <c r="AC333" i="3"/>
  <c r="AE333" i="3"/>
  <c r="AG333" i="3"/>
  <c r="AI333" i="3"/>
  <c r="AK333" i="3"/>
  <c r="AM333" i="3"/>
  <c r="AO333" i="3"/>
  <c r="AQ333" i="3"/>
  <c r="AS333" i="3"/>
  <c r="AU333" i="3"/>
  <c r="AW333" i="3"/>
  <c r="AY333" i="3"/>
  <c r="BA333" i="3"/>
  <c r="BC333" i="3"/>
  <c r="BE333" i="3"/>
  <c r="BG333" i="3"/>
  <c r="BI333" i="3"/>
  <c r="R333" i="3"/>
  <c r="V333" i="3"/>
  <c r="X333" i="3"/>
  <c r="Z333" i="3"/>
  <c r="AB333" i="3"/>
  <c r="AD333" i="3"/>
  <c r="AF333" i="3"/>
  <c r="AH333" i="3"/>
  <c r="AJ333" i="3"/>
  <c r="AL333" i="3"/>
  <c r="AN333" i="3"/>
  <c r="AP333" i="3"/>
  <c r="AR333" i="3"/>
  <c r="AT333" i="3"/>
  <c r="AV333" i="3"/>
  <c r="AX333" i="3"/>
  <c r="AZ333" i="3"/>
  <c r="BB333" i="3"/>
  <c r="BD333" i="3"/>
  <c r="BF333" i="3"/>
  <c r="BH333" i="3"/>
  <c r="M337" i="3"/>
  <c r="O337" i="3"/>
  <c r="Q337" i="3"/>
  <c r="S337" i="3"/>
  <c r="U337" i="3"/>
  <c r="W337" i="3"/>
  <c r="Y337" i="3"/>
  <c r="AA337" i="3"/>
  <c r="AC337" i="3"/>
  <c r="AE337" i="3"/>
  <c r="AG337" i="3"/>
  <c r="AI337" i="3"/>
  <c r="AK337" i="3"/>
  <c r="AM337" i="3"/>
  <c r="AO337" i="3"/>
  <c r="AQ337" i="3"/>
  <c r="AS337" i="3"/>
  <c r="AU337" i="3"/>
  <c r="AW337" i="3"/>
  <c r="AY337" i="3"/>
  <c r="BA337" i="3"/>
  <c r="BC337" i="3"/>
  <c r="BE337" i="3"/>
  <c r="BG337" i="3"/>
  <c r="BI337" i="3"/>
  <c r="N337" i="3"/>
  <c r="P337" i="3"/>
  <c r="R337" i="3"/>
  <c r="T337" i="3"/>
  <c r="V337" i="3"/>
  <c r="X337" i="3"/>
  <c r="Z337" i="3"/>
  <c r="AB337" i="3"/>
  <c r="AD337" i="3"/>
  <c r="AF337" i="3"/>
  <c r="AH337" i="3"/>
  <c r="AJ337" i="3"/>
  <c r="AL337" i="3"/>
  <c r="AN337" i="3"/>
  <c r="AP337" i="3"/>
  <c r="AR337" i="3"/>
  <c r="AT337" i="3"/>
  <c r="AV337" i="3"/>
  <c r="AX337" i="3"/>
  <c r="AZ337" i="3"/>
  <c r="BB337" i="3"/>
  <c r="BD337" i="3"/>
  <c r="BF337" i="3"/>
  <c r="BH337" i="3"/>
  <c r="M341" i="3"/>
  <c r="O341" i="3"/>
  <c r="Q341" i="3"/>
  <c r="S341" i="3"/>
  <c r="U341" i="3"/>
  <c r="W341" i="3"/>
  <c r="Y341" i="3"/>
  <c r="AA341" i="3"/>
  <c r="AC341" i="3"/>
  <c r="AE341" i="3"/>
  <c r="AG341" i="3"/>
  <c r="AI341" i="3"/>
  <c r="AK341" i="3"/>
  <c r="AM341" i="3"/>
  <c r="AO341" i="3"/>
  <c r="AQ341" i="3"/>
  <c r="AS341" i="3"/>
  <c r="AU341" i="3"/>
  <c r="AW341" i="3"/>
  <c r="AY341" i="3"/>
  <c r="BA341" i="3"/>
  <c r="BC341" i="3"/>
  <c r="BE341" i="3"/>
  <c r="BG341" i="3"/>
  <c r="BI341" i="3"/>
  <c r="N341" i="3"/>
  <c r="P341" i="3"/>
  <c r="R341" i="3"/>
  <c r="T341" i="3"/>
  <c r="V341" i="3"/>
  <c r="X341" i="3"/>
  <c r="Z341" i="3"/>
  <c r="AB341" i="3"/>
  <c r="AD341" i="3"/>
  <c r="AF341" i="3"/>
  <c r="AH341" i="3"/>
  <c r="AJ341" i="3"/>
  <c r="AL341" i="3"/>
  <c r="AN341" i="3"/>
  <c r="AP341" i="3"/>
  <c r="AR341" i="3"/>
  <c r="AT341" i="3"/>
  <c r="AV341" i="3"/>
  <c r="AX341" i="3"/>
  <c r="AZ341" i="3"/>
  <c r="BB341" i="3"/>
  <c r="BD341" i="3"/>
  <c r="BF341" i="3"/>
  <c r="BH341" i="3"/>
  <c r="M345" i="3"/>
  <c r="O345" i="3"/>
  <c r="Q345" i="3"/>
  <c r="S345" i="3"/>
  <c r="U345" i="3"/>
  <c r="W345" i="3"/>
  <c r="Y345" i="3"/>
  <c r="AA345" i="3"/>
  <c r="AC345" i="3"/>
  <c r="AE345" i="3"/>
  <c r="AG345" i="3"/>
  <c r="AI345" i="3"/>
  <c r="AK345" i="3"/>
  <c r="AM345" i="3"/>
  <c r="AO345" i="3"/>
  <c r="AQ345" i="3"/>
  <c r="AS345" i="3"/>
  <c r="AU345" i="3"/>
  <c r="AW345" i="3"/>
  <c r="AY345" i="3"/>
  <c r="BA345" i="3"/>
  <c r="BC345" i="3"/>
  <c r="BE345" i="3"/>
  <c r="BG345" i="3"/>
  <c r="BI345" i="3"/>
  <c r="N345" i="3"/>
  <c r="P345" i="3"/>
  <c r="R345" i="3"/>
  <c r="T345" i="3"/>
  <c r="V345" i="3"/>
  <c r="X345" i="3"/>
  <c r="Z345" i="3"/>
  <c r="AB345" i="3"/>
  <c r="AD345" i="3"/>
  <c r="AF345" i="3"/>
  <c r="AH345" i="3"/>
  <c r="AJ345" i="3"/>
  <c r="AL345" i="3"/>
  <c r="AN345" i="3"/>
  <c r="AP345" i="3"/>
  <c r="AR345" i="3"/>
  <c r="AT345" i="3"/>
  <c r="AV345" i="3"/>
  <c r="AX345" i="3"/>
  <c r="AZ345" i="3"/>
  <c r="BB345" i="3"/>
  <c r="BD345" i="3"/>
  <c r="BF345" i="3"/>
  <c r="BH345" i="3"/>
  <c r="N349" i="3"/>
  <c r="P349" i="3"/>
  <c r="R349" i="3"/>
  <c r="T349" i="3"/>
  <c r="V349" i="3"/>
  <c r="X349" i="3"/>
  <c r="Z349" i="3"/>
  <c r="AB349" i="3"/>
  <c r="AD349" i="3"/>
  <c r="AF349" i="3"/>
  <c r="AH349" i="3"/>
  <c r="AJ349" i="3"/>
  <c r="AL349" i="3"/>
  <c r="AN349" i="3"/>
  <c r="AP349" i="3"/>
  <c r="AR349" i="3"/>
  <c r="AT349" i="3"/>
  <c r="AV349" i="3"/>
  <c r="AX349" i="3"/>
  <c r="AZ349" i="3"/>
  <c r="BB349" i="3"/>
  <c r="BD349" i="3"/>
  <c r="BF349" i="3"/>
  <c r="BH349" i="3"/>
  <c r="M349" i="3"/>
  <c r="O349" i="3"/>
  <c r="Q349" i="3"/>
  <c r="S349" i="3"/>
  <c r="U349" i="3"/>
  <c r="W349" i="3"/>
  <c r="Y349" i="3"/>
  <c r="AA349" i="3"/>
  <c r="AC349" i="3"/>
  <c r="AE349" i="3"/>
  <c r="AG349" i="3"/>
  <c r="AI349" i="3"/>
  <c r="AK349" i="3"/>
  <c r="AM349" i="3"/>
  <c r="AO349" i="3"/>
  <c r="AQ349" i="3"/>
  <c r="AS349" i="3"/>
  <c r="AU349" i="3"/>
  <c r="AW349" i="3"/>
  <c r="AY349" i="3"/>
  <c r="BA349" i="3"/>
  <c r="BC349" i="3"/>
  <c r="BE349" i="3"/>
  <c r="BG349" i="3"/>
  <c r="BI349" i="3"/>
  <c r="N353" i="3"/>
  <c r="P353" i="3"/>
  <c r="R353" i="3"/>
  <c r="T353" i="3"/>
  <c r="V353" i="3"/>
  <c r="X353" i="3"/>
  <c r="Z353" i="3"/>
  <c r="AB353" i="3"/>
  <c r="AD353" i="3"/>
  <c r="AF353" i="3"/>
  <c r="AH353" i="3"/>
  <c r="AJ353" i="3"/>
  <c r="AL353" i="3"/>
  <c r="AN353" i="3"/>
  <c r="AP353" i="3"/>
  <c r="AR353" i="3"/>
  <c r="AT353" i="3"/>
  <c r="AV353" i="3"/>
  <c r="AX353" i="3"/>
  <c r="AZ353" i="3"/>
  <c r="BB353" i="3"/>
  <c r="BD353" i="3"/>
  <c r="BF353" i="3"/>
  <c r="BH353" i="3"/>
  <c r="M353" i="3"/>
  <c r="O353" i="3"/>
  <c r="Q353" i="3"/>
  <c r="S353" i="3"/>
  <c r="U353" i="3"/>
  <c r="W353" i="3"/>
  <c r="Y353" i="3"/>
  <c r="AA353" i="3"/>
  <c r="AC353" i="3"/>
  <c r="AE353" i="3"/>
  <c r="AG353" i="3"/>
  <c r="AI353" i="3"/>
  <c r="AK353" i="3"/>
  <c r="AM353" i="3"/>
  <c r="AO353" i="3"/>
  <c r="AQ353" i="3"/>
  <c r="AS353" i="3"/>
  <c r="AU353" i="3"/>
  <c r="AW353" i="3"/>
  <c r="AY353" i="3"/>
  <c r="BA353" i="3"/>
  <c r="BC353" i="3"/>
  <c r="BE353" i="3"/>
  <c r="BG353" i="3"/>
  <c r="BI353" i="3"/>
  <c r="M357" i="3"/>
  <c r="O357" i="3"/>
  <c r="Q357" i="3"/>
  <c r="S357" i="3"/>
  <c r="U357" i="3"/>
  <c r="W357" i="3"/>
  <c r="Y357" i="3"/>
  <c r="AA357" i="3"/>
  <c r="AC357" i="3"/>
  <c r="AE357" i="3"/>
  <c r="AG357" i="3"/>
  <c r="AI357" i="3"/>
  <c r="AK357" i="3"/>
  <c r="AM357" i="3"/>
  <c r="AO357" i="3"/>
  <c r="AQ357" i="3"/>
  <c r="AS357" i="3"/>
  <c r="AU357" i="3"/>
  <c r="AW357" i="3"/>
  <c r="AY357" i="3"/>
  <c r="BA357" i="3"/>
  <c r="BC357" i="3"/>
  <c r="BE357" i="3"/>
  <c r="BG357" i="3"/>
  <c r="BI357" i="3"/>
  <c r="N357" i="3"/>
  <c r="P357" i="3"/>
  <c r="R357" i="3"/>
  <c r="T357" i="3"/>
  <c r="V357" i="3"/>
  <c r="X357" i="3"/>
  <c r="Z357" i="3"/>
  <c r="AB357" i="3"/>
  <c r="AD357" i="3"/>
  <c r="AF357" i="3"/>
  <c r="AH357" i="3"/>
  <c r="AJ357" i="3"/>
  <c r="AL357" i="3"/>
  <c r="AN357" i="3"/>
  <c r="AP357" i="3"/>
  <c r="AR357" i="3"/>
  <c r="AT357" i="3"/>
  <c r="AV357" i="3"/>
  <c r="AX357" i="3"/>
  <c r="AZ357" i="3"/>
  <c r="BB357" i="3"/>
  <c r="BD357" i="3"/>
  <c r="BF357" i="3"/>
  <c r="BH357" i="3"/>
  <c r="M361" i="3"/>
  <c r="O361" i="3"/>
  <c r="Q361" i="3"/>
  <c r="S361" i="3"/>
  <c r="U361" i="3"/>
  <c r="W361" i="3"/>
  <c r="Y361" i="3"/>
  <c r="AA361" i="3"/>
  <c r="AC361" i="3"/>
  <c r="AE361" i="3"/>
  <c r="AG361" i="3"/>
  <c r="AI361" i="3"/>
  <c r="AK361" i="3"/>
  <c r="AM361" i="3"/>
  <c r="AO361" i="3"/>
  <c r="AQ361" i="3"/>
  <c r="AS361" i="3"/>
  <c r="AU361" i="3"/>
  <c r="AW361" i="3"/>
  <c r="AY361" i="3"/>
  <c r="BA361" i="3"/>
  <c r="BC361" i="3"/>
  <c r="BE361" i="3"/>
  <c r="BG361" i="3"/>
  <c r="BI361" i="3"/>
  <c r="N361" i="3"/>
  <c r="P361" i="3"/>
  <c r="R361" i="3"/>
  <c r="T361" i="3"/>
  <c r="V361" i="3"/>
  <c r="X361" i="3"/>
  <c r="Z361" i="3"/>
  <c r="AB361" i="3"/>
  <c r="AD361" i="3"/>
  <c r="AF361" i="3"/>
  <c r="AH361" i="3"/>
  <c r="AJ361" i="3"/>
  <c r="AL361" i="3"/>
  <c r="AN361" i="3"/>
  <c r="AP361" i="3"/>
  <c r="AR361" i="3"/>
  <c r="AT361" i="3"/>
  <c r="AV361" i="3"/>
  <c r="AX361" i="3"/>
  <c r="AZ361" i="3"/>
  <c r="BB361" i="3"/>
  <c r="BD361" i="3"/>
  <c r="BF361" i="3"/>
  <c r="BH361" i="3"/>
  <c r="M365" i="3"/>
  <c r="O365" i="3"/>
  <c r="Q365" i="3"/>
  <c r="S365" i="3"/>
  <c r="U365" i="3"/>
  <c r="W365" i="3"/>
  <c r="Y365" i="3"/>
  <c r="AA365" i="3"/>
  <c r="AC365" i="3"/>
  <c r="AE365" i="3"/>
  <c r="AG365" i="3"/>
  <c r="AI365" i="3"/>
  <c r="AK365" i="3"/>
  <c r="AM365" i="3"/>
  <c r="AO365" i="3"/>
  <c r="AQ365" i="3"/>
  <c r="AS365" i="3"/>
  <c r="AU365" i="3"/>
  <c r="AW365" i="3"/>
  <c r="AY365" i="3"/>
  <c r="BA365" i="3"/>
  <c r="BC365" i="3"/>
  <c r="BE365" i="3"/>
  <c r="BG365" i="3"/>
  <c r="BI365" i="3"/>
  <c r="N365" i="3"/>
  <c r="P365" i="3"/>
  <c r="R365" i="3"/>
  <c r="T365" i="3"/>
  <c r="V365" i="3"/>
  <c r="X365" i="3"/>
  <c r="Z365" i="3"/>
  <c r="AB365" i="3"/>
  <c r="AD365" i="3"/>
  <c r="AF365" i="3"/>
  <c r="AH365" i="3"/>
  <c r="AJ365" i="3"/>
  <c r="AL365" i="3"/>
  <c r="AN365" i="3"/>
  <c r="AP365" i="3"/>
  <c r="AR365" i="3"/>
  <c r="AT365" i="3"/>
  <c r="AV365" i="3"/>
  <c r="AX365" i="3"/>
  <c r="AZ365" i="3"/>
  <c r="BB365" i="3"/>
  <c r="BD365" i="3"/>
  <c r="BF365" i="3"/>
  <c r="BH365" i="3"/>
  <c r="M369" i="3"/>
  <c r="O369" i="3"/>
  <c r="Q369" i="3"/>
  <c r="S369" i="3"/>
  <c r="U369" i="3"/>
  <c r="W369" i="3"/>
  <c r="Y369" i="3"/>
  <c r="AA369" i="3"/>
  <c r="AC369" i="3"/>
  <c r="AE369" i="3"/>
  <c r="AG369" i="3"/>
  <c r="AI369" i="3"/>
  <c r="AK369" i="3"/>
  <c r="AM369" i="3"/>
  <c r="AO369" i="3"/>
  <c r="AQ369" i="3"/>
  <c r="AS369" i="3"/>
  <c r="AU369" i="3"/>
  <c r="AW369" i="3"/>
  <c r="AY369" i="3"/>
  <c r="BA369" i="3"/>
  <c r="BC369" i="3"/>
  <c r="BE369" i="3"/>
  <c r="BG369" i="3"/>
  <c r="BI369" i="3"/>
  <c r="N369" i="3"/>
  <c r="P369" i="3"/>
  <c r="R369" i="3"/>
  <c r="T369" i="3"/>
  <c r="V369" i="3"/>
  <c r="X369" i="3"/>
  <c r="Z369" i="3"/>
  <c r="AB369" i="3"/>
  <c r="AD369" i="3"/>
  <c r="AF369" i="3"/>
  <c r="AH369" i="3"/>
  <c r="AJ369" i="3"/>
  <c r="AL369" i="3"/>
  <c r="AN369" i="3"/>
  <c r="AP369" i="3"/>
  <c r="AR369" i="3"/>
  <c r="AT369" i="3"/>
  <c r="AV369" i="3"/>
  <c r="AX369" i="3"/>
  <c r="AZ369" i="3"/>
  <c r="BB369" i="3"/>
  <c r="BD369" i="3"/>
  <c r="BF369" i="3"/>
  <c r="BH369" i="3"/>
  <c r="M373" i="3"/>
  <c r="O373" i="3"/>
  <c r="Q373" i="3"/>
  <c r="S373" i="3"/>
  <c r="U373" i="3"/>
  <c r="W373" i="3"/>
  <c r="Y373" i="3"/>
  <c r="AA373" i="3"/>
  <c r="AC373" i="3"/>
  <c r="AE373" i="3"/>
  <c r="AG373" i="3"/>
  <c r="AI373" i="3"/>
  <c r="AK373" i="3"/>
  <c r="AM373" i="3"/>
  <c r="AO373" i="3"/>
  <c r="AQ373" i="3"/>
  <c r="AS373" i="3"/>
  <c r="AU373" i="3"/>
  <c r="AW373" i="3"/>
  <c r="AY373" i="3"/>
  <c r="BA373" i="3"/>
  <c r="BC373" i="3"/>
  <c r="BE373" i="3"/>
  <c r="BG373" i="3"/>
  <c r="BI373" i="3"/>
  <c r="N373" i="3"/>
  <c r="P373" i="3"/>
  <c r="R373" i="3"/>
  <c r="T373" i="3"/>
  <c r="V373" i="3"/>
  <c r="X373" i="3"/>
  <c r="Z373" i="3"/>
  <c r="AB373" i="3"/>
  <c r="AD373" i="3"/>
  <c r="AF373" i="3"/>
  <c r="AH373" i="3"/>
  <c r="AJ373" i="3"/>
  <c r="AL373" i="3"/>
  <c r="AN373" i="3"/>
  <c r="AP373" i="3"/>
  <c r="AR373" i="3"/>
  <c r="AT373" i="3"/>
  <c r="AV373" i="3"/>
  <c r="AX373" i="3"/>
  <c r="AZ373" i="3"/>
  <c r="BB373" i="3"/>
  <c r="BD373" i="3"/>
  <c r="BF373" i="3"/>
  <c r="BH373" i="3"/>
  <c r="M377" i="3"/>
  <c r="O377" i="3"/>
  <c r="Q377" i="3"/>
  <c r="S377" i="3"/>
  <c r="U377" i="3"/>
  <c r="W377" i="3"/>
  <c r="Y377" i="3"/>
  <c r="AA377" i="3"/>
  <c r="AC377" i="3"/>
  <c r="AE377" i="3"/>
  <c r="AG377" i="3"/>
  <c r="AI377" i="3"/>
  <c r="AK377" i="3"/>
  <c r="AM377" i="3"/>
  <c r="AO377" i="3"/>
  <c r="AQ377" i="3"/>
  <c r="AS377" i="3"/>
  <c r="AU377" i="3"/>
  <c r="AW377" i="3"/>
  <c r="AY377" i="3"/>
  <c r="BA377" i="3"/>
  <c r="BC377" i="3"/>
  <c r="BE377" i="3"/>
  <c r="BG377" i="3"/>
  <c r="BI377" i="3"/>
  <c r="N377" i="3"/>
  <c r="P377" i="3"/>
  <c r="R377" i="3"/>
  <c r="T377" i="3"/>
  <c r="V377" i="3"/>
  <c r="X377" i="3"/>
  <c r="Z377" i="3"/>
  <c r="AB377" i="3"/>
  <c r="AD377" i="3"/>
  <c r="AF377" i="3"/>
  <c r="AH377" i="3"/>
  <c r="AJ377" i="3"/>
  <c r="AL377" i="3"/>
  <c r="AN377" i="3"/>
  <c r="AP377" i="3"/>
  <c r="AR377" i="3"/>
  <c r="AT377" i="3"/>
  <c r="AV377" i="3"/>
  <c r="AX377" i="3"/>
  <c r="AZ377" i="3"/>
  <c r="BB377" i="3"/>
  <c r="BD377" i="3"/>
  <c r="BF377" i="3"/>
  <c r="BH377" i="3"/>
  <c r="M381" i="3"/>
  <c r="O381" i="3"/>
  <c r="Q381" i="3"/>
  <c r="S381" i="3"/>
  <c r="U381" i="3"/>
  <c r="W381" i="3"/>
  <c r="Y381" i="3"/>
  <c r="AA381" i="3"/>
  <c r="AC381" i="3"/>
  <c r="AE381" i="3"/>
  <c r="AG381" i="3"/>
  <c r="AI381" i="3"/>
  <c r="AK381" i="3"/>
  <c r="AM381" i="3"/>
  <c r="AO381" i="3"/>
  <c r="AQ381" i="3"/>
  <c r="AS381" i="3"/>
  <c r="AU381" i="3"/>
  <c r="AW381" i="3"/>
  <c r="AY381" i="3"/>
  <c r="BA381" i="3"/>
  <c r="BC381" i="3"/>
  <c r="BE381" i="3"/>
  <c r="BG381" i="3"/>
  <c r="BI381" i="3"/>
  <c r="N381" i="3"/>
  <c r="P381" i="3"/>
  <c r="R381" i="3"/>
  <c r="T381" i="3"/>
  <c r="V381" i="3"/>
  <c r="X381" i="3"/>
  <c r="Z381" i="3"/>
  <c r="AB381" i="3"/>
  <c r="AD381" i="3"/>
  <c r="AF381" i="3"/>
  <c r="AH381" i="3"/>
  <c r="AJ381" i="3"/>
  <c r="AL381" i="3"/>
  <c r="AN381" i="3"/>
  <c r="AP381" i="3"/>
  <c r="AR381" i="3"/>
  <c r="AT381" i="3"/>
  <c r="AV381" i="3"/>
  <c r="AX381" i="3"/>
  <c r="AZ381" i="3"/>
  <c r="BB381" i="3"/>
  <c r="BD381" i="3"/>
  <c r="BF381" i="3"/>
  <c r="BH381" i="3"/>
  <c r="M385" i="3"/>
  <c r="O385" i="3"/>
  <c r="Q385" i="3"/>
  <c r="S385" i="3"/>
  <c r="U385" i="3"/>
  <c r="W385" i="3"/>
  <c r="Y385" i="3"/>
  <c r="AA385" i="3"/>
  <c r="AC385" i="3"/>
  <c r="AE385" i="3"/>
  <c r="AG385" i="3"/>
  <c r="AI385" i="3"/>
  <c r="AK385" i="3"/>
  <c r="AM385" i="3"/>
  <c r="AO385" i="3"/>
  <c r="AQ385" i="3"/>
  <c r="AS385" i="3"/>
  <c r="AU385" i="3"/>
  <c r="AW385" i="3"/>
  <c r="AY385" i="3"/>
  <c r="BA385" i="3"/>
  <c r="BC385" i="3"/>
  <c r="BE385" i="3"/>
  <c r="BG385" i="3"/>
  <c r="BI385" i="3"/>
  <c r="N385" i="3"/>
  <c r="P385" i="3"/>
  <c r="R385" i="3"/>
  <c r="T385" i="3"/>
  <c r="V385" i="3"/>
  <c r="X385" i="3"/>
  <c r="Z385" i="3"/>
  <c r="AB385" i="3"/>
  <c r="AD385" i="3"/>
  <c r="AF385" i="3"/>
  <c r="AH385" i="3"/>
  <c r="AJ385" i="3"/>
  <c r="AL385" i="3"/>
  <c r="AN385" i="3"/>
  <c r="AP385" i="3"/>
  <c r="AR385" i="3"/>
  <c r="AT385" i="3"/>
  <c r="AV385" i="3"/>
  <c r="AX385" i="3"/>
  <c r="AZ385" i="3"/>
  <c r="BB385" i="3"/>
  <c r="BD385" i="3"/>
  <c r="BF385" i="3"/>
  <c r="BH385" i="3"/>
  <c r="N387" i="3"/>
  <c r="P387" i="3"/>
  <c r="R387" i="3"/>
  <c r="T387" i="3"/>
  <c r="V387" i="3"/>
  <c r="X387" i="3"/>
  <c r="Z387" i="3"/>
  <c r="AB387" i="3"/>
  <c r="AD387" i="3"/>
  <c r="AF387" i="3"/>
  <c r="AH387" i="3"/>
  <c r="AJ387" i="3"/>
  <c r="AL387" i="3"/>
  <c r="M387" i="3"/>
  <c r="O387" i="3"/>
  <c r="Q387" i="3"/>
  <c r="S387" i="3"/>
  <c r="U387" i="3"/>
  <c r="W387" i="3"/>
  <c r="Y387" i="3"/>
  <c r="AA387" i="3"/>
  <c r="AC387" i="3"/>
  <c r="AE387" i="3"/>
  <c r="AG387" i="3"/>
  <c r="AI387" i="3"/>
  <c r="AK387" i="3"/>
  <c r="AM387" i="3"/>
  <c r="AN387" i="3"/>
  <c r="AP387" i="3"/>
  <c r="AR387" i="3"/>
  <c r="AT387" i="3"/>
  <c r="AV387" i="3"/>
  <c r="AX387" i="3"/>
  <c r="AZ387" i="3"/>
  <c r="BB387" i="3"/>
  <c r="BD387" i="3"/>
  <c r="BF387" i="3"/>
  <c r="BH387" i="3"/>
  <c r="AO387" i="3"/>
  <c r="AQ387" i="3"/>
  <c r="AS387" i="3"/>
  <c r="AU387" i="3"/>
  <c r="AW387" i="3"/>
  <c r="AY387" i="3"/>
  <c r="BA387" i="3"/>
  <c r="BC387" i="3"/>
  <c r="BE387" i="3"/>
  <c r="BG387" i="3"/>
  <c r="BI387" i="3"/>
  <c r="N442" i="3"/>
  <c r="P442" i="3"/>
  <c r="R442" i="3"/>
  <c r="T442" i="3"/>
  <c r="V442" i="3"/>
  <c r="X442" i="3"/>
  <c r="Z442" i="3"/>
  <c r="AB442" i="3"/>
  <c r="AD442" i="3"/>
  <c r="AF442" i="3"/>
  <c r="AH442" i="3"/>
  <c r="AJ442" i="3"/>
  <c r="AL442" i="3"/>
  <c r="AN442" i="3"/>
  <c r="AP442" i="3"/>
  <c r="AR442" i="3"/>
  <c r="AT442" i="3"/>
  <c r="AV442" i="3"/>
  <c r="AX442" i="3"/>
  <c r="AZ442" i="3"/>
  <c r="BB442" i="3"/>
  <c r="BD442" i="3"/>
  <c r="BF442" i="3"/>
  <c r="BH442" i="3"/>
  <c r="M442" i="3"/>
  <c r="O442" i="3"/>
  <c r="Q442" i="3"/>
  <c r="S442" i="3"/>
  <c r="U442" i="3"/>
  <c r="W442" i="3"/>
  <c r="Y442" i="3"/>
  <c r="AA442" i="3"/>
  <c r="AC442" i="3"/>
  <c r="AE442" i="3"/>
  <c r="AG442" i="3"/>
  <c r="AI442" i="3"/>
  <c r="AK442" i="3"/>
  <c r="AM442" i="3"/>
  <c r="AO442" i="3"/>
  <c r="AQ442" i="3"/>
  <c r="AS442" i="3"/>
  <c r="AU442" i="3"/>
  <c r="AW442" i="3"/>
  <c r="AY442" i="3"/>
  <c r="BA442" i="3"/>
  <c r="BC442" i="3"/>
  <c r="BE442" i="3"/>
  <c r="BG442" i="3"/>
  <c r="BI442" i="3"/>
  <c r="M450" i="3"/>
  <c r="O450" i="3"/>
  <c r="Q450" i="3"/>
  <c r="S450" i="3"/>
  <c r="U450" i="3"/>
  <c r="W450" i="3"/>
  <c r="Y450" i="3"/>
  <c r="AA450" i="3"/>
  <c r="AC450" i="3"/>
  <c r="AE450" i="3"/>
  <c r="AG450" i="3"/>
  <c r="AI450" i="3"/>
  <c r="AK450" i="3"/>
  <c r="AM450" i="3"/>
  <c r="AO450" i="3"/>
  <c r="AQ450" i="3"/>
  <c r="AS450" i="3"/>
  <c r="AU450" i="3"/>
  <c r="AW450" i="3"/>
  <c r="AY450" i="3"/>
  <c r="BA450" i="3"/>
  <c r="BC450" i="3"/>
  <c r="BE450" i="3"/>
  <c r="BG450" i="3"/>
  <c r="BI450" i="3"/>
  <c r="N450" i="3"/>
  <c r="P450" i="3"/>
  <c r="R450" i="3"/>
  <c r="T450" i="3"/>
  <c r="V450" i="3"/>
  <c r="X450" i="3"/>
  <c r="Z450" i="3"/>
  <c r="AB450" i="3"/>
  <c r="AD450" i="3"/>
  <c r="AF450" i="3"/>
  <c r="AH450" i="3"/>
  <c r="AJ450" i="3"/>
  <c r="AL450" i="3"/>
  <c r="AN450" i="3"/>
  <c r="AP450" i="3"/>
  <c r="AR450" i="3"/>
  <c r="AT450" i="3"/>
  <c r="AV450" i="3"/>
  <c r="AX450" i="3"/>
  <c r="AZ450" i="3"/>
  <c r="BB450" i="3"/>
  <c r="BD450" i="3"/>
  <c r="BF450" i="3"/>
  <c r="BH450" i="3"/>
  <c r="N445" i="3"/>
  <c r="P445" i="3"/>
  <c r="R445" i="3"/>
  <c r="T445" i="3"/>
  <c r="V445" i="3"/>
  <c r="X445" i="3"/>
  <c r="Z445" i="3"/>
  <c r="AB445" i="3"/>
  <c r="AD445" i="3"/>
  <c r="AF445" i="3"/>
  <c r="AH445" i="3"/>
  <c r="AJ445" i="3"/>
  <c r="AL445" i="3"/>
  <c r="AN445" i="3"/>
  <c r="AP445" i="3"/>
  <c r="AR445" i="3"/>
  <c r="AT445" i="3"/>
  <c r="AV445" i="3"/>
  <c r="AX445" i="3"/>
  <c r="AZ445" i="3"/>
  <c r="BB445" i="3"/>
  <c r="BD445" i="3"/>
  <c r="BF445" i="3"/>
  <c r="BH445" i="3"/>
  <c r="M445" i="3"/>
  <c r="O445" i="3"/>
  <c r="Q445" i="3"/>
  <c r="S445" i="3"/>
  <c r="U445" i="3"/>
  <c r="W445" i="3"/>
  <c r="Y445" i="3"/>
  <c r="AA445" i="3"/>
  <c r="AC445" i="3"/>
  <c r="AE445" i="3"/>
  <c r="AG445" i="3"/>
  <c r="AI445" i="3"/>
  <c r="AK445" i="3"/>
  <c r="AM445" i="3"/>
  <c r="AO445" i="3"/>
  <c r="AQ445" i="3"/>
  <c r="AS445" i="3"/>
  <c r="AU445" i="3"/>
  <c r="AW445" i="3"/>
  <c r="AY445" i="3"/>
  <c r="BA445" i="3"/>
  <c r="BC445" i="3"/>
  <c r="BE445" i="3"/>
  <c r="BG445" i="3"/>
  <c r="BI445" i="3"/>
  <c r="M453" i="3"/>
  <c r="O453" i="3"/>
  <c r="Q453" i="3"/>
  <c r="S453" i="3"/>
  <c r="U453" i="3"/>
  <c r="W453" i="3"/>
  <c r="Y453" i="3"/>
  <c r="AA453" i="3"/>
  <c r="AC453" i="3"/>
  <c r="AE453" i="3"/>
  <c r="AG453" i="3"/>
  <c r="AI453" i="3"/>
  <c r="AK453" i="3"/>
  <c r="AM453" i="3"/>
  <c r="AO453" i="3"/>
  <c r="AQ453" i="3"/>
  <c r="AS453" i="3"/>
  <c r="AU453" i="3"/>
  <c r="AW453" i="3"/>
  <c r="AY453" i="3"/>
  <c r="BA453" i="3"/>
  <c r="BC453" i="3"/>
  <c r="BE453" i="3"/>
  <c r="BG453" i="3"/>
  <c r="BI453" i="3"/>
  <c r="N453" i="3"/>
  <c r="P453" i="3"/>
  <c r="R453" i="3"/>
  <c r="T453" i="3"/>
  <c r="V453" i="3"/>
  <c r="X453" i="3"/>
  <c r="Z453" i="3"/>
  <c r="AB453" i="3"/>
  <c r="AD453" i="3"/>
  <c r="AF453" i="3"/>
  <c r="AH453" i="3"/>
  <c r="AJ453" i="3"/>
  <c r="AL453" i="3"/>
  <c r="AN453" i="3"/>
  <c r="AP453" i="3"/>
  <c r="AR453" i="3"/>
  <c r="AT453" i="3"/>
  <c r="AV453" i="3"/>
  <c r="AX453" i="3"/>
  <c r="AZ453" i="3"/>
  <c r="BB453" i="3"/>
  <c r="BD453" i="3"/>
  <c r="BF453" i="3"/>
  <c r="BH453" i="3"/>
  <c r="M389" i="3"/>
  <c r="O389" i="3"/>
  <c r="Q389" i="3"/>
  <c r="S389" i="3"/>
  <c r="U389" i="3"/>
  <c r="W389" i="3"/>
  <c r="Y389" i="3"/>
  <c r="AA389" i="3"/>
  <c r="AC389" i="3"/>
  <c r="AE389" i="3"/>
  <c r="AG389" i="3"/>
  <c r="AI389" i="3"/>
  <c r="AK389" i="3"/>
  <c r="AM389" i="3"/>
  <c r="AO389" i="3"/>
  <c r="AQ389" i="3"/>
  <c r="AS389" i="3"/>
  <c r="AU389" i="3"/>
  <c r="AW389" i="3"/>
  <c r="AY389" i="3"/>
  <c r="BA389" i="3"/>
  <c r="BC389" i="3"/>
  <c r="BE389" i="3"/>
  <c r="BG389" i="3"/>
  <c r="BI389" i="3"/>
  <c r="N389" i="3"/>
  <c r="P389" i="3"/>
  <c r="R389" i="3"/>
  <c r="T389" i="3"/>
  <c r="V389" i="3"/>
  <c r="X389" i="3"/>
  <c r="Z389" i="3"/>
  <c r="AB389" i="3"/>
  <c r="AD389" i="3"/>
  <c r="AF389" i="3"/>
  <c r="AH389" i="3"/>
  <c r="AJ389" i="3"/>
  <c r="AL389" i="3"/>
  <c r="AN389" i="3"/>
  <c r="AP389" i="3"/>
  <c r="AR389" i="3"/>
  <c r="AT389" i="3"/>
  <c r="AV389" i="3"/>
  <c r="AX389" i="3"/>
  <c r="AZ389" i="3"/>
  <c r="BB389" i="3"/>
  <c r="BD389" i="3"/>
  <c r="BF389" i="3"/>
  <c r="BH389" i="3"/>
  <c r="N444" i="3"/>
  <c r="P444" i="3"/>
  <c r="R444" i="3"/>
  <c r="T444" i="3"/>
  <c r="V444" i="3"/>
  <c r="X444" i="3"/>
  <c r="Z444" i="3"/>
  <c r="AB444" i="3"/>
  <c r="AD444" i="3"/>
  <c r="AF444" i="3"/>
  <c r="AH444" i="3"/>
  <c r="AJ444" i="3"/>
  <c r="AL444" i="3"/>
  <c r="AN444" i="3"/>
  <c r="AP444" i="3"/>
  <c r="AR444" i="3"/>
  <c r="AT444" i="3"/>
  <c r="AV444" i="3"/>
  <c r="AX444" i="3"/>
  <c r="AZ444" i="3"/>
  <c r="BB444" i="3"/>
  <c r="BD444" i="3"/>
  <c r="BF444" i="3"/>
  <c r="BH444" i="3"/>
  <c r="M444" i="3"/>
  <c r="O444" i="3"/>
  <c r="Q444" i="3"/>
  <c r="S444" i="3"/>
  <c r="U444" i="3"/>
  <c r="W444" i="3"/>
  <c r="Y444" i="3"/>
  <c r="AA444" i="3"/>
  <c r="AC444" i="3"/>
  <c r="AE444" i="3"/>
  <c r="AG444" i="3"/>
  <c r="AI444" i="3"/>
  <c r="AK444" i="3"/>
  <c r="AM444" i="3"/>
  <c r="AO444" i="3"/>
  <c r="AQ444" i="3"/>
  <c r="AS444" i="3"/>
  <c r="AU444" i="3"/>
  <c r="AW444" i="3"/>
  <c r="AY444" i="3"/>
  <c r="BA444" i="3"/>
  <c r="BC444" i="3"/>
  <c r="BE444" i="3"/>
  <c r="BG444" i="3"/>
  <c r="BI444" i="3"/>
  <c r="N452" i="3"/>
  <c r="P452" i="3"/>
  <c r="R452" i="3"/>
  <c r="T452" i="3"/>
  <c r="V452" i="3"/>
  <c r="X452" i="3"/>
  <c r="Z452" i="3"/>
  <c r="AB452" i="3"/>
  <c r="AD452" i="3"/>
  <c r="AF452" i="3"/>
  <c r="AH452" i="3"/>
  <c r="AJ452" i="3"/>
  <c r="AL452" i="3"/>
  <c r="AN452" i="3"/>
  <c r="AP452" i="3"/>
  <c r="AR452" i="3"/>
  <c r="AT452" i="3"/>
  <c r="AV452" i="3"/>
  <c r="AX452" i="3"/>
  <c r="AZ452" i="3"/>
  <c r="BB452" i="3"/>
  <c r="BD452" i="3"/>
  <c r="BF452" i="3"/>
  <c r="BH452" i="3"/>
  <c r="M452" i="3"/>
  <c r="O452" i="3"/>
  <c r="Q452" i="3"/>
  <c r="S452" i="3"/>
  <c r="U452" i="3"/>
  <c r="W452" i="3"/>
  <c r="Y452" i="3"/>
  <c r="AA452" i="3"/>
  <c r="AC452" i="3"/>
  <c r="AE452" i="3"/>
  <c r="AG452" i="3"/>
  <c r="AI452" i="3"/>
  <c r="AK452" i="3"/>
  <c r="AM452" i="3"/>
  <c r="AO452" i="3"/>
  <c r="AQ452" i="3"/>
  <c r="AS452" i="3"/>
  <c r="AU452" i="3"/>
  <c r="AW452" i="3"/>
  <c r="AY452" i="3"/>
  <c r="BA452" i="3"/>
  <c r="BC452" i="3"/>
  <c r="BE452" i="3"/>
  <c r="BG452" i="3"/>
  <c r="BI452" i="3"/>
  <c r="BM314" i="3"/>
  <c r="BK314" i="3"/>
  <c r="BN314" i="3"/>
  <c r="BL315" i="3"/>
  <c r="BJ315" i="3"/>
  <c r="BL316" i="3"/>
  <c r="BN316" i="3"/>
  <c r="BM317" i="3"/>
  <c r="BK317" i="3"/>
  <c r="BM319" i="3"/>
  <c r="BK319" i="3"/>
  <c r="BG391" i="3"/>
  <c r="BC391" i="3"/>
  <c r="AY391" i="3"/>
  <c r="AU391" i="3"/>
  <c r="AQ391" i="3"/>
  <c r="AM391" i="3"/>
  <c r="AI391" i="3"/>
  <c r="AE391" i="3"/>
  <c r="AA391" i="3"/>
  <c r="W391" i="3"/>
  <c r="S391" i="3"/>
  <c r="O391" i="3"/>
  <c r="BH391" i="3"/>
  <c r="BD391" i="3"/>
  <c r="AZ391" i="3"/>
  <c r="AV391" i="3"/>
  <c r="AR391" i="3"/>
  <c r="AN391" i="3"/>
  <c r="AJ391" i="3"/>
  <c r="AF391" i="3"/>
  <c r="AB391" i="3"/>
  <c r="X391" i="3"/>
  <c r="T391" i="3"/>
  <c r="P391" i="3"/>
  <c r="BI395" i="3"/>
  <c r="BE395" i="3"/>
  <c r="BA395" i="3"/>
  <c r="AW395" i="3"/>
  <c r="AS395" i="3"/>
  <c r="AO395" i="3"/>
  <c r="AK395" i="3"/>
  <c r="AG395" i="3"/>
  <c r="AC395" i="3"/>
  <c r="Y395" i="3"/>
  <c r="U395" i="3"/>
  <c r="Q395" i="3"/>
  <c r="M395" i="3"/>
  <c r="BF395" i="3"/>
  <c r="BB395" i="3"/>
  <c r="AX395" i="3"/>
  <c r="AT395" i="3"/>
  <c r="AP395" i="3"/>
  <c r="AL395" i="3"/>
  <c r="AH395" i="3"/>
  <c r="AD395" i="3"/>
  <c r="Z395" i="3"/>
  <c r="V395" i="3"/>
  <c r="R395" i="3"/>
  <c r="N395" i="3"/>
  <c r="BM400" i="3"/>
  <c r="BM402" i="3"/>
  <c r="BM404" i="3"/>
  <c r="BM406" i="3"/>
  <c r="BM408" i="3"/>
  <c r="BM410" i="3"/>
  <c r="BN417" i="3"/>
  <c r="BK427" i="3"/>
  <c r="BK428" i="3"/>
  <c r="BM429" i="3"/>
  <c r="BL434" i="3"/>
  <c r="BK435" i="3"/>
  <c r="BN435" i="3"/>
  <c r="BM436" i="3"/>
  <c r="BK436" i="3"/>
  <c r="BK455" i="3"/>
  <c r="BK459" i="3"/>
  <c r="BN461" i="3"/>
  <c r="BN463" i="3"/>
  <c r="N465" i="3"/>
  <c r="P465" i="3"/>
  <c r="R465" i="3"/>
  <c r="T465" i="3"/>
  <c r="V465" i="3"/>
  <c r="X465" i="3"/>
  <c r="Z465" i="3"/>
  <c r="AB465" i="3"/>
  <c r="AD465" i="3"/>
  <c r="AF465" i="3"/>
  <c r="AH465" i="3"/>
  <c r="AJ465" i="3"/>
  <c r="AL465" i="3"/>
  <c r="AN465" i="3"/>
  <c r="AP465" i="3"/>
  <c r="AR465" i="3"/>
  <c r="AT465" i="3"/>
  <c r="AV465" i="3"/>
  <c r="AX465" i="3"/>
  <c r="AZ465" i="3"/>
  <c r="BB465" i="3"/>
  <c r="BD465" i="3"/>
  <c r="BF465" i="3"/>
  <c r="BH465" i="3"/>
  <c r="M465" i="3"/>
  <c r="O465" i="3"/>
  <c r="Q465" i="3"/>
  <c r="S465" i="3"/>
  <c r="U465" i="3"/>
  <c r="W465" i="3"/>
  <c r="Y465" i="3"/>
  <c r="AA465" i="3"/>
  <c r="AC465" i="3"/>
  <c r="AE465" i="3"/>
  <c r="AG465" i="3"/>
  <c r="AI465" i="3"/>
  <c r="AK465" i="3"/>
  <c r="AM465" i="3"/>
  <c r="AO465" i="3"/>
  <c r="AQ465" i="3"/>
  <c r="AS465" i="3"/>
  <c r="AU465" i="3"/>
  <c r="AW465" i="3"/>
  <c r="AY465" i="3"/>
  <c r="BA465" i="3"/>
  <c r="BC465" i="3"/>
  <c r="BE465" i="3"/>
  <c r="BG465" i="3"/>
  <c r="BI465" i="3"/>
  <c r="N467" i="3"/>
  <c r="P467" i="3"/>
  <c r="R467" i="3"/>
  <c r="T467" i="3"/>
  <c r="V467" i="3"/>
  <c r="X467" i="3"/>
  <c r="Z467" i="3"/>
  <c r="AB467" i="3"/>
  <c r="AD467" i="3"/>
  <c r="AF467" i="3"/>
  <c r="AH467" i="3"/>
  <c r="AJ467" i="3"/>
  <c r="AL467" i="3"/>
  <c r="AN467" i="3"/>
  <c r="AP467" i="3"/>
  <c r="AR467" i="3"/>
  <c r="AT467" i="3"/>
  <c r="AV467" i="3"/>
  <c r="AX467" i="3"/>
  <c r="AZ467" i="3"/>
  <c r="BB467" i="3"/>
  <c r="BD467" i="3"/>
  <c r="BF467" i="3"/>
  <c r="BH467" i="3"/>
  <c r="M467" i="3"/>
  <c r="O467" i="3"/>
  <c r="Q467" i="3"/>
  <c r="S467" i="3"/>
  <c r="U467" i="3"/>
  <c r="W467" i="3"/>
  <c r="Y467" i="3"/>
  <c r="AA467" i="3"/>
  <c r="AC467" i="3"/>
  <c r="AE467" i="3"/>
  <c r="AG467" i="3"/>
  <c r="AI467" i="3"/>
  <c r="AK467" i="3"/>
  <c r="AM467" i="3"/>
  <c r="AO467" i="3"/>
  <c r="AQ467" i="3"/>
  <c r="AS467" i="3"/>
  <c r="AU467" i="3"/>
  <c r="AW467" i="3"/>
  <c r="AY467" i="3"/>
  <c r="BA467" i="3"/>
  <c r="BC467" i="3"/>
  <c r="BE467" i="3"/>
  <c r="BG467" i="3"/>
  <c r="BI467" i="3"/>
  <c r="N469" i="3"/>
  <c r="P469" i="3"/>
  <c r="R469" i="3"/>
  <c r="T469" i="3"/>
  <c r="V469" i="3"/>
  <c r="X469" i="3"/>
  <c r="Z469" i="3"/>
  <c r="AB469" i="3"/>
  <c r="AD469" i="3"/>
  <c r="AF469" i="3"/>
  <c r="AH469" i="3"/>
  <c r="AJ469" i="3"/>
  <c r="AL469" i="3"/>
  <c r="AN469" i="3"/>
  <c r="AP469" i="3"/>
  <c r="AR469" i="3"/>
  <c r="AT469" i="3"/>
  <c r="AV469" i="3"/>
  <c r="AX469" i="3"/>
  <c r="AZ469" i="3"/>
  <c r="BB469" i="3"/>
  <c r="M469" i="3"/>
  <c r="O469" i="3"/>
  <c r="Q469" i="3"/>
  <c r="S469" i="3"/>
  <c r="U469" i="3"/>
  <c r="W469" i="3"/>
  <c r="Y469" i="3"/>
  <c r="AA469" i="3"/>
  <c r="AC469" i="3"/>
  <c r="AE469" i="3"/>
  <c r="AG469" i="3"/>
  <c r="AI469" i="3"/>
  <c r="AK469" i="3"/>
  <c r="AM469" i="3"/>
  <c r="AO469" i="3"/>
  <c r="AQ469" i="3"/>
  <c r="AS469" i="3"/>
  <c r="AU469" i="3"/>
  <c r="AW469" i="3"/>
  <c r="AY469" i="3"/>
  <c r="BA469" i="3"/>
  <c r="BD469" i="3"/>
  <c r="BF469" i="3"/>
  <c r="BH469" i="3"/>
  <c r="BC469" i="3"/>
  <c r="BE469" i="3"/>
  <c r="BG469" i="3"/>
  <c r="BI469" i="3"/>
  <c r="N471" i="3"/>
  <c r="P471" i="3"/>
  <c r="R471" i="3"/>
  <c r="T471" i="3"/>
  <c r="V471" i="3"/>
  <c r="X471" i="3"/>
  <c r="Z471" i="3"/>
  <c r="AB471" i="3"/>
  <c r="AD471" i="3"/>
  <c r="AF471" i="3"/>
  <c r="AH471" i="3"/>
  <c r="AJ471" i="3"/>
  <c r="AL471" i="3"/>
  <c r="AN471" i="3"/>
  <c r="AP471" i="3"/>
  <c r="AR471" i="3"/>
  <c r="AT471" i="3"/>
  <c r="AV471" i="3"/>
  <c r="AX471" i="3"/>
  <c r="AZ471" i="3"/>
  <c r="BB471" i="3"/>
  <c r="BD471" i="3"/>
  <c r="BF471" i="3"/>
  <c r="BH471" i="3"/>
  <c r="M471" i="3"/>
  <c r="O471" i="3"/>
  <c r="Q471" i="3"/>
  <c r="S471" i="3"/>
  <c r="U471" i="3"/>
  <c r="W471" i="3"/>
  <c r="Y471" i="3"/>
  <c r="AA471" i="3"/>
  <c r="AC471" i="3"/>
  <c r="AE471" i="3"/>
  <c r="AG471" i="3"/>
  <c r="AI471" i="3"/>
  <c r="AK471" i="3"/>
  <c r="AM471" i="3"/>
  <c r="AO471" i="3"/>
  <c r="AQ471" i="3"/>
  <c r="AS471" i="3"/>
  <c r="AU471" i="3"/>
  <c r="AW471" i="3"/>
  <c r="AY471" i="3"/>
  <c r="BA471" i="3"/>
  <c r="BC471" i="3"/>
  <c r="BE471" i="3"/>
  <c r="BG471" i="3"/>
  <c r="BI471" i="3"/>
  <c r="N473" i="3"/>
  <c r="P473" i="3"/>
  <c r="R473" i="3"/>
  <c r="T473" i="3"/>
  <c r="V473" i="3"/>
  <c r="X473" i="3"/>
  <c r="Z473" i="3"/>
  <c r="AB473" i="3"/>
  <c r="AD473" i="3"/>
  <c r="AF473" i="3"/>
  <c r="AH473" i="3"/>
  <c r="AJ473" i="3"/>
  <c r="AL473" i="3"/>
  <c r="AN473" i="3"/>
  <c r="AP473" i="3"/>
  <c r="AR473" i="3"/>
  <c r="AT473" i="3"/>
  <c r="AV473" i="3"/>
  <c r="AX473" i="3"/>
  <c r="AZ473" i="3"/>
  <c r="BB473" i="3"/>
  <c r="BD473" i="3"/>
  <c r="BF473" i="3"/>
  <c r="BH473" i="3"/>
  <c r="M473" i="3"/>
  <c r="O473" i="3"/>
  <c r="Q473" i="3"/>
  <c r="S473" i="3"/>
  <c r="U473" i="3"/>
  <c r="W473" i="3"/>
  <c r="Y473" i="3"/>
  <c r="AA473" i="3"/>
  <c r="AC473" i="3"/>
  <c r="AE473" i="3"/>
  <c r="AG473" i="3"/>
  <c r="AI473" i="3"/>
  <c r="AK473" i="3"/>
  <c r="AM473" i="3"/>
  <c r="AO473" i="3"/>
  <c r="AQ473" i="3"/>
  <c r="AS473" i="3"/>
  <c r="AU473" i="3"/>
  <c r="AW473" i="3"/>
  <c r="AY473" i="3"/>
  <c r="BA473" i="3"/>
  <c r="BC473" i="3"/>
  <c r="BE473" i="3"/>
  <c r="BG473" i="3"/>
  <c r="BI473" i="3"/>
  <c r="M475" i="3"/>
  <c r="O475" i="3"/>
  <c r="Q475" i="3"/>
  <c r="S475" i="3"/>
  <c r="U475" i="3"/>
  <c r="W475" i="3"/>
  <c r="Y475" i="3"/>
  <c r="AA475" i="3"/>
  <c r="AC475" i="3"/>
  <c r="AE475" i="3"/>
  <c r="AG475" i="3"/>
  <c r="AI475" i="3"/>
  <c r="AK475" i="3"/>
  <c r="AM475" i="3"/>
  <c r="AO475" i="3"/>
  <c r="AQ475" i="3"/>
  <c r="AS475" i="3"/>
  <c r="AU475" i="3"/>
  <c r="AW475" i="3"/>
  <c r="AY475" i="3"/>
  <c r="BA475" i="3"/>
  <c r="BC475" i="3"/>
  <c r="BE475" i="3"/>
  <c r="BG475" i="3"/>
  <c r="BI475" i="3"/>
  <c r="N475" i="3"/>
  <c r="P475" i="3"/>
  <c r="R475" i="3"/>
  <c r="T475" i="3"/>
  <c r="V475" i="3"/>
  <c r="X475" i="3"/>
  <c r="Z475" i="3"/>
  <c r="AB475" i="3"/>
  <c r="AD475" i="3"/>
  <c r="AF475" i="3"/>
  <c r="AH475" i="3"/>
  <c r="AJ475" i="3"/>
  <c r="AL475" i="3"/>
  <c r="AN475" i="3"/>
  <c r="AP475" i="3"/>
  <c r="AR475" i="3"/>
  <c r="AT475" i="3"/>
  <c r="AV475" i="3"/>
  <c r="AX475" i="3"/>
  <c r="AZ475" i="3"/>
  <c r="BB475" i="3"/>
  <c r="BD475" i="3"/>
  <c r="BF475" i="3"/>
  <c r="BH475" i="3"/>
  <c r="N478" i="3"/>
  <c r="P478" i="3"/>
  <c r="R478" i="3"/>
  <c r="T478" i="3"/>
  <c r="V478" i="3"/>
  <c r="X478" i="3"/>
  <c r="Z478" i="3"/>
  <c r="AB478" i="3"/>
  <c r="AD478" i="3"/>
  <c r="AF478" i="3"/>
  <c r="AH478" i="3"/>
  <c r="AJ478" i="3"/>
  <c r="AL478" i="3"/>
  <c r="AN478" i="3"/>
  <c r="AP478" i="3"/>
  <c r="AR478" i="3"/>
  <c r="AT478" i="3"/>
  <c r="AV478" i="3"/>
  <c r="AX478" i="3"/>
  <c r="AZ478" i="3"/>
  <c r="BB478" i="3"/>
  <c r="BD478" i="3"/>
  <c r="BF478" i="3"/>
  <c r="BH478" i="3"/>
  <c r="M478" i="3"/>
  <c r="O478" i="3"/>
  <c r="Q478" i="3"/>
  <c r="S478" i="3"/>
  <c r="U478" i="3"/>
  <c r="W478" i="3"/>
  <c r="Y478" i="3"/>
  <c r="AA478" i="3"/>
  <c r="AC478" i="3"/>
  <c r="AE478" i="3"/>
  <c r="AG478" i="3"/>
  <c r="AI478" i="3"/>
  <c r="AK478" i="3"/>
  <c r="AM478" i="3"/>
  <c r="AO478" i="3"/>
  <c r="AQ478" i="3"/>
  <c r="AS478" i="3"/>
  <c r="AU478" i="3"/>
  <c r="AW478" i="3"/>
  <c r="AY478" i="3"/>
  <c r="BA478" i="3"/>
  <c r="BC478" i="3"/>
  <c r="BE478" i="3"/>
  <c r="BG478" i="3"/>
  <c r="BI478" i="3"/>
  <c r="M480" i="3"/>
  <c r="O480" i="3"/>
  <c r="Q480" i="3"/>
  <c r="S480" i="3"/>
  <c r="U480" i="3"/>
  <c r="W480" i="3"/>
  <c r="Y480" i="3"/>
  <c r="AA480" i="3"/>
  <c r="AC480" i="3"/>
  <c r="AE480" i="3"/>
  <c r="AG480" i="3"/>
  <c r="AI480" i="3"/>
  <c r="AK480" i="3"/>
  <c r="AM480" i="3"/>
  <c r="AO480" i="3"/>
  <c r="AQ480" i="3"/>
  <c r="AS480" i="3"/>
  <c r="AU480" i="3"/>
  <c r="AW480" i="3"/>
  <c r="AY480" i="3"/>
  <c r="BA480" i="3"/>
  <c r="BC480" i="3"/>
  <c r="BE480" i="3"/>
  <c r="BG480" i="3"/>
  <c r="BI480" i="3"/>
  <c r="N480" i="3"/>
  <c r="P480" i="3"/>
  <c r="R480" i="3"/>
  <c r="T480" i="3"/>
  <c r="V480" i="3"/>
  <c r="X480" i="3"/>
  <c r="Z480" i="3"/>
  <c r="AB480" i="3"/>
  <c r="AD480" i="3"/>
  <c r="AF480" i="3"/>
  <c r="AH480" i="3"/>
  <c r="AJ480" i="3"/>
  <c r="AL480" i="3"/>
  <c r="AN480" i="3"/>
  <c r="AP480" i="3"/>
  <c r="AR480" i="3"/>
  <c r="AT480" i="3"/>
  <c r="AV480" i="3"/>
  <c r="AX480" i="3"/>
  <c r="AZ480" i="3"/>
  <c r="BB480" i="3"/>
  <c r="BD480" i="3"/>
  <c r="BF480" i="3"/>
  <c r="BH480" i="3"/>
  <c r="N482" i="3"/>
  <c r="P482" i="3"/>
  <c r="R482" i="3"/>
  <c r="T482" i="3"/>
  <c r="V482" i="3"/>
  <c r="X482" i="3"/>
  <c r="Z482" i="3"/>
  <c r="AB482" i="3"/>
  <c r="AD482" i="3"/>
  <c r="AF482" i="3"/>
  <c r="AH482" i="3"/>
  <c r="AJ482" i="3"/>
  <c r="AL482" i="3"/>
  <c r="AN482" i="3"/>
  <c r="AP482" i="3"/>
  <c r="AR482" i="3"/>
  <c r="AT482" i="3"/>
  <c r="AV482" i="3"/>
  <c r="AX482" i="3"/>
  <c r="AZ482" i="3"/>
  <c r="BB482" i="3"/>
  <c r="BD482" i="3"/>
  <c r="BF482" i="3"/>
  <c r="BH482" i="3"/>
  <c r="M482" i="3"/>
  <c r="O482" i="3"/>
  <c r="Q482" i="3"/>
  <c r="S482" i="3"/>
  <c r="U482" i="3"/>
  <c r="W482" i="3"/>
  <c r="Y482" i="3"/>
  <c r="AA482" i="3"/>
  <c r="AC482" i="3"/>
  <c r="AE482" i="3"/>
  <c r="AG482" i="3"/>
  <c r="AI482" i="3"/>
  <c r="AK482" i="3"/>
  <c r="AM482" i="3"/>
  <c r="AO482" i="3"/>
  <c r="AQ482" i="3"/>
  <c r="AS482" i="3"/>
  <c r="AU482" i="3"/>
  <c r="AW482" i="3"/>
  <c r="AY482" i="3"/>
  <c r="BA482" i="3"/>
  <c r="BC482" i="3"/>
  <c r="BE482" i="3"/>
  <c r="BG482" i="3"/>
  <c r="BI482" i="3"/>
  <c r="BK477" i="3"/>
  <c r="M414" i="3"/>
  <c r="O414" i="3"/>
  <c r="Q414" i="3"/>
  <c r="S414" i="3"/>
  <c r="U414" i="3"/>
  <c r="W414" i="3"/>
  <c r="Y414" i="3"/>
  <c r="AA414" i="3"/>
  <c r="AC414" i="3"/>
  <c r="AE414" i="3"/>
  <c r="AG414" i="3"/>
  <c r="AI414" i="3"/>
  <c r="AK414" i="3"/>
  <c r="AM414" i="3"/>
  <c r="AO414" i="3"/>
  <c r="AQ414" i="3"/>
  <c r="AS414" i="3"/>
  <c r="AU414" i="3"/>
  <c r="AW414" i="3"/>
  <c r="AY414" i="3"/>
  <c r="BA414" i="3"/>
  <c r="BC414" i="3"/>
  <c r="BE414" i="3"/>
  <c r="BG414" i="3"/>
  <c r="BI414" i="3"/>
  <c r="N414" i="3"/>
  <c r="P414" i="3"/>
  <c r="R414" i="3"/>
  <c r="T414" i="3"/>
  <c r="V414" i="3"/>
  <c r="X414" i="3"/>
  <c r="Z414" i="3"/>
  <c r="AB414" i="3"/>
  <c r="AD414" i="3"/>
  <c r="AF414" i="3"/>
  <c r="AH414" i="3"/>
  <c r="AJ414" i="3"/>
  <c r="AL414" i="3"/>
  <c r="AN414" i="3"/>
  <c r="AP414" i="3"/>
  <c r="AR414" i="3"/>
  <c r="AT414" i="3"/>
  <c r="AV414" i="3"/>
  <c r="AX414" i="3"/>
  <c r="AZ414" i="3"/>
  <c r="BB414" i="3"/>
  <c r="BD414" i="3"/>
  <c r="BF414" i="3"/>
  <c r="BH414" i="3"/>
  <c r="N415" i="3"/>
  <c r="P415" i="3"/>
  <c r="R415" i="3"/>
  <c r="T415" i="3"/>
  <c r="V415" i="3"/>
  <c r="X415" i="3"/>
  <c r="M415" i="3"/>
  <c r="O415" i="3"/>
  <c r="Q415" i="3"/>
  <c r="S415" i="3"/>
  <c r="U415" i="3"/>
  <c r="W415" i="3"/>
  <c r="Y415" i="3"/>
  <c r="AA415" i="3"/>
  <c r="AC415" i="3"/>
  <c r="AE415" i="3"/>
  <c r="AG415" i="3"/>
  <c r="AI415" i="3"/>
  <c r="AK415" i="3"/>
  <c r="AM415" i="3"/>
  <c r="AO415" i="3"/>
  <c r="AQ415" i="3"/>
  <c r="AS415" i="3"/>
  <c r="AU415" i="3"/>
  <c r="AW415" i="3"/>
  <c r="AY415" i="3"/>
  <c r="BA415" i="3"/>
  <c r="BC415" i="3"/>
  <c r="BE415" i="3"/>
  <c r="BG415" i="3"/>
  <c r="BI415" i="3"/>
  <c r="Z415" i="3"/>
  <c r="AB415" i="3"/>
  <c r="AD415" i="3"/>
  <c r="AF415" i="3"/>
  <c r="AH415" i="3"/>
  <c r="AJ415" i="3"/>
  <c r="AL415" i="3"/>
  <c r="AN415" i="3"/>
  <c r="AP415" i="3"/>
  <c r="AR415" i="3"/>
  <c r="AT415" i="3"/>
  <c r="AV415" i="3"/>
  <c r="AX415" i="3"/>
  <c r="AZ415" i="3"/>
  <c r="BB415" i="3"/>
  <c r="BD415" i="3"/>
  <c r="BF415" i="3"/>
  <c r="BH415" i="3"/>
  <c r="N416" i="3"/>
  <c r="P416" i="3"/>
  <c r="R416" i="3"/>
  <c r="T416" i="3"/>
  <c r="V416" i="3"/>
  <c r="X416" i="3"/>
  <c r="Z416" i="3"/>
  <c r="AB416" i="3"/>
  <c r="AD416" i="3"/>
  <c r="AF416" i="3"/>
  <c r="AH416" i="3"/>
  <c r="AJ416" i="3"/>
  <c r="AL416" i="3"/>
  <c r="AN416" i="3"/>
  <c r="AP416" i="3"/>
  <c r="AR416" i="3"/>
  <c r="AT416" i="3"/>
  <c r="AV416" i="3"/>
  <c r="AX416" i="3"/>
  <c r="AZ416" i="3"/>
  <c r="BB416" i="3"/>
  <c r="BD416" i="3"/>
  <c r="BF416" i="3"/>
  <c r="BH416" i="3"/>
  <c r="M416" i="3"/>
  <c r="O416" i="3"/>
  <c r="Q416" i="3"/>
  <c r="S416" i="3"/>
  <c r="U416" i="3"/>
  <c r="W416" i="3"/>
  <c r="Y416" i="3"/>
  <c r="AA416" i="3"/>
  <c r="AC416" i="3"/>
  <c r="AE416" i="3"/>
  <c r="AG416" i="3"/>
  <c r="AI416" i="3"/>
  <c r="AK416" i="3"/>
  <c r="AM416" i="3"/>
  <c r="AO416" i="3"/>
  <c r="AQ416" i="3"/>
  <c r="AS416" i="3"/>
  <c r="AU416" i="3"/>
  <c r="AW416" i="3"/>
  <c r="AY416" i="3"/>
  <c r="BA416" i="3"/>
  <c r="BC416" i="3"/>
  <c r="BE416" i="3"/>
  <c r="BG416" i="3"/>
  <c r="BI416" i="3"/>
  <c r="N422" i="3"/>
  <c r="P422" i="3"/>
  <c r="R422" i="3"/>
  <c r="T422" i="3"/>
  <c r="V422" i="3"/>
  <c r="X422" i="3"/>
  <c r="Z422" i="3"/>
  <c r="AB422" i="3"/>
  <c r="AD422" i="3"/>
  <c r="AF422" i="3"/>
  <c r="AH422" i="3"/>
  <c r="AJ422" i="3"/>
  <c r="AL422" i="3"/>
  <c r="AN422" i="3"/>
  <c r="AP422" i="3"/>
  <c r="AR422" i="3"/>
  <c r="AT422" i="3"/>
  <c r="AV422" i="3"/>
  <c r="AX422" i="3"/>
  <c r="AZ422" i="3"/>
  <c r="BB422" i="3"/>
  <c r="BD422" i="3"/>
  <c r="BF422" i="3"/>
  <c r="BH422" i="3"/>
  <c r="M422" i="3"/>
  <c r="O422" i="3"/>
  <c r="Q422" i="3"/>
  <c r="S422" i="3"/>
  <c r="U422" i="3"/>
  <c r="W422" i="3"/>
  <c r="Y422" i="3"/>
  <c r="AA422" i="3"/>
  <c r="AC422" i="3"/>
  <c r="AE422" i="3"/>
  <c r="AG422" i="3"/>
  <c r="AI422" i="3"/>
  <c r="AK422" i="3"/>
  <c r="AM422" i="3"/>
  <c r="AO422" i="3"/>
  <c r="AQ422" i="3"/>
  <c r="AS422" i="3"/>
  <c r="AU422" i="3"/>
  <c r="AW422" i="3"/>
  <c r="AY422" i="3"/>
  <c r="BA422" i="3"/>
  <c r="BC422" i="3"/>
  <c r="BE422" i="3"/>
  <c r="BG422" i="3"/>
  <c r="BI422" i="3"/>
  <c r="N423" i="3"/>
  <c r="P423" i="3"/>
  <c r="R423" i="3"/>
  <c r="T423" i="3"/>
  <c r="V423" i="3"/>
  <c r="X423" i="3"/>
  <c r="Z423" i="3"/>
  <c r="AB423" i="3"/>
  <c r="AD423" i="3"/>
  <c r="AF423" i="3"/>
  <c r="AH423" i="3"/>
  <c r="AJ423" i="3"/>
  <c r="AL423" i="3"/>
  <c r="AN423" i="3"/>
  <c r="AP423" i="3"/>
  <c r="AR423" i="3"/>
  <c r="AT423" i="3"/>
  <c r="AV423" i="3"/>
  <c r="AX423" i="3"/>
  <c r="AZ423" i="3"/>
  <c r="BB423" i="3"/>
  <c r="BD423" i="3"/>
  <c r="BF423" i="3"/>
  <c r="BH423" i="3"/>
  <c r="M423" i="3"/>
  <c r="O423" i="3"/>
  <c r="Q423" i="3"/>
  <c r="S423" i="3"/>
  <c r="U423" i="3"/>
  <c r="W423" i="3"/>
  <c r="Y423" i="3"/>
  <c r="AA423" i="3"/>
  <c r="AC423" i="3"/>
  <c r="AE423" i="3"/>
  <c r="AG423" i="3"/>
  <c r="AI423" i="3"/>
  <c r="AK423" i="3"/>
  <c r="AM423" i="3"/>
  <c r="AO423" i="3"/>
  <c r="AQ423" i="3"/>
  <c r="AS423" i="3"/>
  <c r="AU423" i="3"/>
  <c r="AW423" i="3"/>
  <c r="AY423" i="3"/>
  <c r="BA423" i="3"/>
  <c r="BC423" i="3"/>
  <c r="BE423" i="3"/>
  <c r="BG423" i="3"/>
  <c r="BI423" i="3"/>
  <c r="N424" i="3"/>
  <c r="P424" i="3"/>
  <c r="R424" i="3"/>
  <c r="T424" i="3"/>
  <c r="V424" i="3"/>
  <c r="X424" i="3"/>
  <c r="Z424" i="3"/>
  <c r="AB424" i="3"/>
  <c r="AD424" i="3"/>
  <c r="AF424" i="3"/>
  <c r="AH424" i="3"/>
  <c r="AJ424" i="3"/>
  <c r="AL424" i="3"/>
  <c r="AN424" i="3"/>
  <c r="AP424" i="3"/>
  <c r="AR424" i="3"/>
  <c r="AT424" i="3"/>
  <c r="AV424" i="3"/>
  <c r="AX424" i="3"/>
  <c r="AZ424" i="3"/>
  <c r="BB424" i="3"/>
  <c r="BD424" i="3"/>
  <c r="BF424" i="3"/>
  <c r="BH424" i="3"/>
  <c r="M424" i="3"/>
  <c r="O424" i="3"/>
  <c r="Q424" i="3"/>
  <c r="S424" i="3"/>
  <c r="U424" i="3"/>
  <c r="W424" i="3"/>
  <c r="Y424" i="3"/>
  <c r="AA424" i="3"/>
  <c r="AC424" i="3"/>
  <c r="AE424" i="3"/>
  <c r="AG424" i="3"/>
  <c r="AI424" i="3"/>
  <c r="AK424" i="3"/>
  <c r="AM424" i="3"/>
  <c r="AO424" i="3"/>
  <c r="AQ424" i="3"/>
  <c r="AS424" i="3"/>
  <c r="AU424" i="3"/>
  <c r="AW424" i="3"/>
  <c r="AY424" i="3"/>
  <c r="BA424" i="3"/>
  <c r="BC424" i="3"/>
  <c r="BE424" i="3"/>
  <c r="BG424" i="3"/>
  <c r="BI424" i="3"/>
  <c r="M425" i="3"/>
  <c r="O425" i="3"/>
  <c r="Q425" i="3"/>
  <c r="S425" i="3"/>
  <c r="U425" i="3"/>
  <c r="W425" i="3"/>
  <c r="Y425" i="3"/>
  <c r="AA425" i="3"/>
  <c r="AC425" i="3"/>
  <c r="AE425" i="3"/>
  <c r="AG425" i="3"/>
  <c r="AI425" i="3"/>
  <c r="AK425" i="3"/>
  <c r="AM425" i="3"/>
  <c r="AO425" i="3"/>
  <c r="AQ425" i="3"/>
  <c r="AS425" i="3"/>
  <c r="AU425" i="3"/>
  <c r="AW425" i="3"/>
  <c r="AY425" i="3"/>
  <c r="BA425" i="3"/>
  <c r="BC425" i="3"/>
  <c r="BE425" i="3"/>
  <c r="BG425" i="3"/>
  <c r="BI425" i="3"/>
  <c r="N425" i="3"/>
  <c r="P425" i="3"/>
  <c r="R425" i="3"/>
  <c r="T425" i="3"/>
  <c r="V425" i="3"/>
  <c r="X425" i="3"/>
  <c r="Z425" i="3"/>
  <c r="AB425" i="3"/>
  <c r="AD425" i="3"/>
  <c r="AF425" i="3"/>
  <c r="AH425" i="3"/>
  <c r="AJ425" i="3"/>
  <c r="AL425" i="3"/>
  <c r="AN425" i="3"/>
  <c r="AP425" i="3"/>
  <c r="AR425" i="3"/>
  <c r="AT425" i="3"/>
  <c r="AV425" i="3"/>
  <c r="AX425" i="3"/>
  <c r="AZ425" i="3"/>
  <c r="BB425" i="3"/>
  <c r="BD425" i="3"/>
  <c r="BF425" i="3"/>
  <c r="BH425" i="3"/>
  <c r="N433" i="3"/>
  <c r="P433" i="3"/>
  <c r="R433" i="3"/>
  <c r="T433" i="3"/>
  <c r="V433" i="3"/>
  <c r="X433" i="3"/>
  <c r="Z433" i="3"/>
  <c r="AB433" i="3"/>
  <c r="AD433" i="3"/>
  <c r="AF433" i="3"/>
  <c r="AH433" i="3"/>
  <c r="AJ433" i="3"/>
  <c r="AL433" i="3"/>
  <c r="AN433" i="3"/>
  <c r="AP433" i="3"/>
  <c r="AR433" i="3"/>
  <c r="AT433" i="3"/>
  <c r="AV433" i="3"/>
  <c r="AX433" i="3"/>
  <c r="AZ433" i="3"/>
  <c r="BB433" i="3"/>
  <c r="BD433" i="3"/>
  <c r="BF433" i="3"/>
  <c r="BH433" i="3"/>
  <c r="M433" i="3"/>
  <c r="O433" i="3"/>
  <c r="Q433" i="3"/>
  <c r="S433" i="3"/>
  <c r="U433" i="3"/>
  <c r="W433" i="3"/>
  <c r="Y433" i="3"/>
  <c r="AA433" i="3"/>
  <c r="AC433" i="3"/>
  <c r="AE433" i="3"/>
  <c r="AG433" i="3"/>
  <c r="AI433" i="3"/>
  <c r="AK433" i="3"/>
  <c r="AM433" i="3"/>
  <c r="AO433" i="3"/>
  <c r="AQ433" i="3"/>
  <c r="AS433" i="3"/>
  <c r="AU433" i="3"/>
  <c r="AW433" i="3"/>
  <c r="AY433" i="3"/>
  <c r="BA433" i="3"/>
  <c r="BC433" i="3"/>
  <c r="BE433" i="3"/>
  <c r="BG433" i="3"/>
  <c r="BI433" i="3"/>
  <c r="M443" i="3"/>
  <c r="O443" i="3"/>
  <c r="Q443" i="3"/>
  <c r="S443" i="3"/>
  <c r="U443" i="3"/>
  <c r="W443" i="3"/>
  <c r="Y443" i="3"/>
  <c r="AA443" i="3"/>
  <c r="AC443" i="3"/>
  <c r="AE443" i="3"/>
  <c r="AG443" i="3"/>
  <c r="AI443" i="3"/>
  <c r="AK443" i="3"/>
  <c r="AM443" i="3"/>
  <c r="AO443" i="3"/>
  <c r="AQ443" i="3"/>
  <c r="AS443" i="3"/>
  <c r="AU443" i="3"/>
  <c r="AW443" i="3"/>
  <c r="AY443" i="3"/>
  <c r="BA443" i="3"/>
  <c r="BC443" i="3"/>
  <c r="BE443" i="3"/>
  <c r="BG443" i="3"/>
  <c r="BI443" i="3"/>
  <c r="N443" i="3"/>
  <c r="P443" i="3"/>
  <c r="R443" i="3"/>
  <c r="T443" i="3"/>
  <c r="V443" i="3"/>
  <c r="X443" i="3"/>
  <c r="Z443" i="3"/>
  <c r="AB443" i="3"/>
  <c r="AD443" i="3"/>
  <c r="AF443" i="3"/>
  <c r="AH443" i="3"/>
  <c r="AJ443" i="3"/>
  <c r="AL443" i="3"/>
  <c r="AN443" i="3"/>
  <c r="AP443" i="3"/>
  <c r="AR443" i="3"/>
  <c r="AT443" i="3"/>
  <c r="AV443" i="3"/>
  <c r="AX443" i="3"/>
  <c r="AZ443" i="3"/>
  <c r="BB443" i="3"/>
  <c r="BD443" i="3"/>
  <c r="BF443" i="3"/>
  <c r="BH443" i="3"/>
  <c r="N451" i="3"/>
  <c r="P451" i="3"/>
  <c r="R451" i="3"/>
  <c r="T451" i="3"/>
  <c r="V451" i="3"/>
  <c r="X451" i="3"/>
  <c r="Z451" i="3"/>
  <c r="AB451" i="3"/>
  <c r="AD451" i="3"/>
  <c r="AF451" i="3"/>
  <c r="AH451" i="3"/>
  <c r="AJ451" i="3"/>
  <c r="AL451" i="3"/>
  <c r="AN451" i="3"/>
  <c r="AP451" i="3"/>
  <c r="AR451" i="3"/>
  <c r="AT451" i="3"/>
  <c r="AV451" i="3"/>
  <c r="AX451" i="3"/>
  <c r="AZ451" i="3"/>
  <c r="BB451" i="3"/>
  <c r="BD451" i="3"/>
  <c r="BF451" i="3"/>
  <c r="BH451" i="3"/>
  <c r="M451" i="3"/>
  <c r="O451" i="3"/>
  <c r="Q451" i="3"/>
  <c r="S451" i="3"/>
  <c r="U451" i="3"/>
  <c r="W451" i="3"/>
  <c r="Y451" i="3"/>
  <c r="AA451" i="3"/>
  <c r="AC451" i="3"/>
  <c r="AE451" i="3"/>
  <c r="AG451" i="3"/>
  <c r="AI451" i="3"/>
  <c r="AK451" i="3"/>
  <c r="AM451" i="3"/>
  <c r="AO451" i="3"/>
  <c r="AQ451" i="3"/>
  <c r="AS451" i="3"/>
  <c r="AU451" i="3"/>
  <c r="AW451" i="3"/>
  <c r="AY451" i="3"/>
  <c r="BA451" i="3"/>
  <c r="BC451" i="3"/>
  <c r="BE451" i="3"/>
  <c r="BG451" i="3"/>
  <c r="BI451" i="3"/>
  <c r="BF458" i="3"/>
  <c r="BB458" i="3"/>
  <c r="AX458" i="3"/>
  <c r="AT458" i="3"/>
  <c r="AP458" i="3"/>
  <c r="AL458" i="3"/>
  <c r="AH458" i="3"/>
  <c r="AD458" i="3"/>
  <c r="Z458" i="3"/>
  <c r="V458" i="3"/>
  <c r="R458" i="3"/>
  <c r="N458" i="3"/>
  <c r="BG458" i="3"/>
  <c r="BC458" i="3"/>
  <c r="AY458" i="3"/>
  <c r="AU458" i="3"/>
  <c r="AQ458" i="3"/>
  <c r="AM458" i="3"/>
  <c r="AI458" i="3"/>
  <c r="AE458" i="3"/>
  <c r="AA458" i="3"/>
  <c r="W458" i="3"/>
  <c r="S458" i="3"/>
  <c r="O458" i="3"/>
  <c r="BF460" i="3"/>
  <c r="BB460" i="3"/>
  <c r="AX460" i="3"/>
  <c r="AT460" i="3"/>
  <c r="AP460" i="3"/>
  <c r="AL460" i="3"/>
  <c r="AH460" i="3"/>
  <c r="AD460" i="3"/>
  <c r="Z460" i="3"/>
  <c r="V460" i="3"/>
  <c r="R460" i="3"/>
  <c r="N460" i="3"/>
  <c r="BG460" i="3"/>
  <c r="BC460" i="3"/>
  <c r="AY460" i="3"/>
  <c r="AU460" i="3"/>
  <c r="AQ460" i="3"/>
  <c r="AM460" i="3"/>
  <c r="AI460" i="3"/>
  <c r="AE460" i="3"/>
  <c r="AA460" i="3"/>
  <c r="W460" i="3"/>
  <c r="S460" i="3"/>
  <c r="O460" i="3"/>
  <c r="BF462" i="3"/>
  <c r="BB462" i="3"/>
  <c r="AX462" i="3"/>
  <c r="AT462" i="3"/>
  <c r="AP462" i="3"/>
  <c r="AL462" i="3"/>
  <c r="AH462" i="3"/>
  <c r="AD462" i="3"/>
  <c r="Z462" i="3"/>
  <c r="V462" i="3"/>
  <c r="R462" i="3"/>
  <c r="N462" i="3"/>
  <c r="BG462" i="3"/>
  <c r="BC462" i="3"/>
  <c r="AY462" i="3"/>
  <c r="AU462" i="3"/>
  <c r="AQ462" i="3"/>
  <c r="AM462" i="3"/>
  <c r="AI462" i="3"/>
  <c r="AE462" i="3"/>
  <c r="AA462" i="3"/>
  <c r="W462" i="3"/>
  <c r="S462" i="3"/>
  <c r="O462" i="3"/>
  <c r="BF394" i="3"/>
  <c r="BB394" i="3"/>
  <c r="AX394" i="3"/>
  <c r="AT394" i="3"/>
  <c r="AP394" i="3"/>
  <c r="AL394" i="3"/>
  <c r="AH394" i="3"/>
  <c r="AD394" i="3"/>
  <c r="Z394" i="3"/>
  <c r="V394" i="3"/>
  <c r="R394" i="3"/>
  <c r="N394" i="3"/>
  <c r="BG394" i="3"/>
  <c r="BC394" i="3"/>
  <c r="AY394" i="3"/>
  <c r="AU394" i="3"/>
  <c r="AQ394" i="3"/>
  <c r="AM394" i="3"/>
  <c r="AI394" i="3"/>
  <c r="AE394" i="3"/>
  <c r="AA394" i="3"/>
  <c r="W394" i="3"/>
  <c r="S394" i="3"/>
  <c r="O394" i="3"/>
  <c r="BH390" i="3"/>
  <c r="BD390" i="3"/>
  <c r="AZ390" i="3"/>
  <c r="AV390" i="3"/>
  <c r="AR390" i="3"/>
  <c r="AN390" i="3"/>
  <c r="AJ390" i="3"/>
  <c r="AF390" i="3"/>
  <c r="AB390" i="3"/>
  <c r="X390" i="3"/>
  <c r="T390" i="3"/>
  <c r="P390" i="3"/>
  <c r="BI390" i="3"/>
  <c r="BE390" i="3"/>
  <c r="BA390" i="3"/>
  <c r="AW390" i="3"/>
  <c r="AS390" i="3"/>
  <c r="AO390" i="3"/>
  <c r="AK390" i="3"/>
  <c r="AG390" i="3"/>
  <c r="AC390" i="3"/>
  <c r="Y390" i="3"/>
  <c r="U390" i="3"/>
  <c r="Q390" i="3"/>
  <c r="M390" i="3"/>
  <c r="BG398" i="3"/>
  <c r="BC398" i="3"/>
  <c r="AY398" i="3"/>
  <c r="AU398" i="3"/>
  <c r="AQ398" i="3"/>
  <c r="AM398" i="3"/>
  <c r="AI398" i="3"/>
  <c r="AE398" i="3"/>
  <c r="AA398" i="3"/>
  <c r="W398" i="3"/>
  <c r="S398" i="3"/>
  <c r="O398" i="3"/>
  <c r="BH398" i="3"/>
  <c r="BD398" i="3"/>
  <c r="AZ398" i="3"/>
  <c r="AV398" i="3"/>
  <c r="AR398" i="3"/>
  <c r="AN398" i="3"/>
  <c r="AJ398" i="3"/>
  <c r="AF398" i="3"/>
  <c r="AB398" i="3"/>
  <c r="X398" i="3"/>
  <c r="T398" i="3"/>
  <c r="P398" i="3"/>
  <c r="N322" i="3"/>
  <c r="P322" i="3"/>
  <c r="R322" i="3"/>
  <c r="T322" i="3"/>
  <c r="V322" i="3"/>
  <c r="X322" i="3"/>
  <c r="Z322" i="3"/>
  <c r="AB322" i="3"/>
  <c r="AD322" i="3"/>
  <c r="AF322" i="3"/>
  <c r="AH322" i="3"/>
  <c r="AJ322" i="3"/>
  <c r="AL322" i="3"/>
  <c r="AN322" i="3"/>
  <c r="AP322" i="3"/>
  <c r="AR322" i="3"/>
  <c r="AT322" i="3"/>
  <c r="AV322" i="3"/>
  <c r="AX322" i="3"/>
  <c r="AZ322" i="3"/>
  <c r="BB322" i="3"/>
  <c r="BD322" i="3"/>
  <c r="BF322" i="3"/>
  <c r="BH322" i="3"/>
  <c r="M322" i="3"/>
  <c r="O322" i="3"/>
  <c r="Q322" i="3"/>
  <c r="S322" i="3"/>
  <c r="U322" i="3"/>
  <c r="W322" i="3"/>
  <c r="Y322" i="3"/>
  <c r="AA322" i="3"/>
  <c r="AC322" i="3"/>
  <c r="AE322" i="3"/>
  <c r="AG322" i="3"/>
  <c r="AI322" i="3"/>
  <c r="AK322" i="3"/>
  <c r="AM322" i="3"/>
  <c r="AO322" i="3"/>
  <c r="AQ322" i="3"/>
  <c r="AS322" i="3"/>
  <c r="AU322" i="3"/>
  <c r="AW322" i="3"/>
  <c r="AY322" i="3"/>
  <c r="BA322" i="3"/>
  <c r="BC322" i="3"/>
  <c r="BE322" i="3"/>
  <c r="BG322" i="3"/>
  <c r="BI322" i="3"/>
  <c r="M326" i="3"/>
  <c r="O326" i="3"/>
  <c r="Q326" i="3"/>
  <c r="S326" i="3"/>
  <c r="U326" i="3"/>
  <c r="W326" i="3"/>
  <c r="Y326" i="3"/>
  <c r="AA326" i="3"/>
  <c r="AC326" i="3"/>
  <c r="AE326" i="3"/>
  <c r="AG326" i="3"/>
  <c r="AI326" i="3"/>
  <c r="AK326" i="3"/>
  <c r="AM326" i="3"/>
  <c r="AO326" i="3"/>
  <c r="AQ326" i="3"/>
  <c r="AS326" i="3"/>
  <c r="N326" i="3"/>
  <c r="R326" i="3"/>
  <c r="V326" i="3"/>
  <c r="Z326" i="3"/>
  <c r="AD326" i="3"/>
  <c r="AH326" i="3"/>
  <c r="AL326" i="3"/>
  <c r="AP326" i="3"/>
  <c r="AT326" i="3"/>
  <c r="AV326" i="3"/>
  <c r="AX326" i="3"/>
  <c r="AZ326" i="3"/>
  <c r="BB326" i="3"/>
  <c r="BD326" i="3"/>
  <c r="BF326" i="3"/>
  <c r="BH326" i="3"/>
  <c r="P326" i="3"/>
  <c r="T326" i="3"/>
  <c r="X326" i="3"/>
  <c r="AB326" i="3"/>
  <c r="AF326" i="3"/>
  <c r="AJ326" i="3"/>
  <c r="AN326" i="3"/>
  <c r="AR326" i="3"/>
  <c r="AU326" i="3"/>
  <c r="AW326" i="3"/>
  <c r="AY326" i="3"/>
  <c r="BA326" i="3"/>
  <c r="BC326" i="3"/>
  <c r="BE326" i="3"/>
  <c r="BG326" i="3"/>
  <c r="BI326" i="3"/>
  <c r="N330" i="3"/>
  <c r="P330" i="3"/>
  <c r="R330" i="3"/>
  <c r="T330" i="3"/>
  <c r="V330" i="3"/>
  <c r="X330" i="3"/>
  <c r="Z330" i="3"/>
  <c r="AB330" i="3"/>
  <c r="AD330" i="3"/>
  <c r="AF330" i="3"/>
  <c r="AH330" i="3"/>
  <c r="AJ330" i="3"/>
  <c r="AL330" i="3"/>
  <c r="AN330" i="3"/>
  <c r="AP330" i="3"/>
  <c r="AR330" i="3"/>
  <c r="AT330" i="3"/>
  <c r="AV330" i="3"/>
  <c r="AX330" i="3"/>
  <c r="AZ330" i="3"/>
  <c r="BB330" i="3"/>
  <c r="BD330" i="3"/>
  <c r="BF330" i="3"/>
  <c r="BH330" i="3"/>
  <c r="M330" i="3"/>
  <c r="O330" i="3"/>
  <c r="Q330" i="3"/>
  <c r="S330" i="3"/>
  <c r="U330" i="3"/>
  <c r="W330" i="3"/>
  <c r="Y330" i="3"/>
  <c r="AA330" i="3"/>
  <c r="AC330" i="3"/>
  <c r="AE330" i="3"/>
  <c r="AG330" i="3"/>
  <c r="AI330" i="3"/>
  <c r="AK330" i="3"/>
  <c r="AM330" i="3"/>
  <c r="AO330" i="3"/>
  <c r="AQ330" i="3"/>
  <c r="AS330" i="3"/>
  <c r="AU330" i="3"/>
  <c r="AW330" i="3"/>
  <c r="AY330" i="3"/>
  <c r="BA330" i="3"/>
  <c r="BC330" i="3"/>
  <c r="BE330" i="3"/>
  <c r="BG330" i="3"/>
  <c r="BI330" i="3"/>
  <c r="M334" i="3"/>
  <c r="O334" i="3"/>
  <c r="Q334" i="3"/>
  <c r="S334" i="3"/>
  <c r="U334" i="3"/>
  <c r="W334" i="3"/>
  <c r="Y334" i="3"/>
  <c r="AA334" i="3"/>
  <c r="AC334" i="3"/>
  <c r="AE334" i="3"/>
  <c r="AG334" i="3"/>
  <c r="AI334" i="3"/>
  <c r="AK334" i="3"/>
  <c r="AM334" i="3"/>
  <c r="AO334" i="3"/>
  <c r="AQ334" i="3"/>
  <c r="AS334" i="3"/>
  <c r="AU334" i="3"/>
  <c r="AW334" i="3"/>
  <c r="AY334" i="3"/>
  <c r="BA334" i="3"/>
  <c r="BC334" i="3"/>
  <c r="BE334" i="3"/>
  <c r="BG334" i="3"/>
  <c r="BI334" i="3"/>
  <c r="N334" i="3"/>
  <c r="P334" i="3"/>
  <c r="R334" i="3"/>
  <c r="T334" i="3"/>
  <c r="V334" i="3"/>
  <c r="X334" i="3"/>
  <c r="Z334" i="3"/>
  <c r="AB334" i="3"/>
  <c r="AD334" i="3"/>
  <c r="AF334" i="3"/>
  <c r="AH334" i="3"/>
  <c r="AJ334" i="3"/>
  <c r="AL334" i="3"/>
  <c r="AN334" i="3"/>
  <c r="AP334" i="3"/>
  <c r="AR334" i="3"/>
  <c r="AT334" i="3"/>
  <c r="AV334" i="3"/>
  <c r="AX334" i="3"/>
  <c r="AZ334" i="3"/>
  <c r="BB334" i="3"/>
  <c r="BD334" i="3"/>
  <c r="BF334" i="3"/>
  <c r="BH334" i="3"/>
  <c r="M338" i="3"/>
  <c r="O338" i="3"/>
  <c r="Q338" i="3"/>
  <c r="S338" i="3"/>
  <c r="U338" i="3"/>
  <c r="W338" i="3"/>
  <c r="Y338" i="3"/>
  <c r="AA338" i="3"/>
  <c r="AC338" i="3"/>
  <c r="AE338" i="3"/>
  <c r="AG338" i="3"/>
  <c r="AI338" i="3"/>
  <c r="AK338" i="3"/>
  <c r="AM338" i="3"/>
  <c r="AO338" i="3"/>
  <c r="AQ338" i="3"/>
  <c r="AS338" i="3"/>
  <c r="AU338" i="3"/>
  <c r="AW338" i="3"/>
  <c r="AY338" i="3"/>
  <c r="BA338" i="3"/>
  <c r="BC338" i="3"/>
  <c r="BE338" i="3"/>
  <c r="BG338" i="3"/>
  <c r="BI338" i="3"/>
  <c r="N338" i="3"/>
  <c r="P338" i="3"/>
  <c r="R338" i="3"/>
  <c r="T338" i="3"/>
  <c r="V338" i="3"/>
  <c r="X338" i="3"/>
  <c r="Z338" i="3"/>
  <c r="AB338" i="3"/>
  <c r="AD338" i="3"/>
  <c r="AF338" i="3"/>
  <c r="AH338" i="3"/>
  <c r="AJ338" i="3"/>
  <c r="AL338" i="3"/>
  <c r="AN338" i="3"/>
  <c r="AP338" i="3"/>
  <c r="AR338" i="3"/>
  <c r="AT338" i="3"/>
  <c r="AV338" i="3"/>
  <c r="AX338" i="3"/>
  <c r="AZ338" i="3"/>
  <c r="BB338" i="3"/>
  <c r="BD338" i="3"/>
  <c r="BF338" i="3"/>
  <c r="BH338" i="3"/>
  <c r="M342" i="3"/>
  <c r="O342" i="3"/>
  <c r="Q342" i="3"/>
  <c r="S342" i="3"/>
  <c r="U342" i="3"/>
  <c r="W342" i="3"/>
  <c r="Y342" i="3"/>
  <c r="AA342" i="3"/>
  <c r="AC342" i="3"/>
  <c r="AE342" i="3"/>
  <c r="AG342" i="3"/>
  <c r="AI342" i="3"/>
  <c r="AK342" i="3"/>
  <c r="AM342" i="3"/>
  <c r="AO342" i="3"/>
  <c r="AQ342" i="3"/>
  <c r="AS342" i="3"/>
  <c r="AU342" i="3"/>
  <c r="AW342" i="3"/>
  <c r="AY342" i="3"/>
  <c r="BA342" i="3"/>
  <c r="BC342" i="3"/>
  <c r="BE342" i="3"/>
  <c r="BG342" i="3"/>
  <c r="BI342" i="3"/>
  <c r="N342" i="3"/>
  <c r="P342" i="3"/>
  <c r="R342" i="3"/>
  <c r="T342" i="3"/>
  <c r="V342" i="3"/>
  <c r="X342" i="3"/>
  <c r="Z342" i="3"/>
  <c r="AB342" i="3"/>
  <c r="AD342" i="3"/>
  <c r="AF342" i="3"/>
  <c r="AH342" i="3"/>
  <c r="AJ342" i="3"/>
  <c r="AL342" i="3"/>
  <c r="AN342" i="3"/>
  <c r="AP342" i="3"/>
  <c r="AR342" i="3"/>
  <c r="AT342" i="3"/>
  <c r="AV342" i="3"/>
  <c r="AX342" i="3"/>
  <c r="AZ342" i="3"/>
  <c r="BB342" i="3"/>
  <c r="BD342" i="3"/>
  <c r="BF342" i="3"/>
  <c r="BH342" i="3"/>
  <c r="M346" i="3"/>
  <c r="O346" i="3"/>
  <c r="Q346" i="3"/>
  <c r="S346" i="3"/>
  <c r="U346" i="3"/>
  <c r="W346" i="3"/>
  <c r="Y346" i="3"/>
  <c r="AA346" i="3"/>
  <c r="AC346" i="3"/>
  <c r="AE346" i="3"/>
  <c r="AG346" i="3"/>
  <c r="AI346" i="3"/>
  <c r="AK346" i="3"/>
  <c r="AM346" i="3"/>
  <c r="AO346" i="3"/>
  <c r="AQ346" i="3"/>
  <c r="N346" i="3"/>
  <c r="P346" i="3"/>
  <c r="R346" i="3"/>
  <c r="T346" i="3"/>
  <c r="V346" i="3"/>
  <c r="X346" i="3"/>
  <c r="Z346" i="3"/>
  <c r="AB346" i="3"/>
  <c r="AD346" i="3"/>
  <c r="AF346" i="3"/>
  <c r="AH346" i="3"/>
  <c r="AJ346" i="3"/>
  <c r="AL346" i="3"/>
  <c r="AN346" i="3"/>
  <c r="AP346" i="3"/>
  <c r="AR346" i="3"/>
  <c r="AT346" i="3"/>
  <c r="AV346" i="3"/>
  <c r="AX346" i="3"/>
  <c r="AZ346" i="3"/>
  <c r="BB346" i="3"/>
  <c r="BD346" i="3"/>
  <c r="BF346" i="3"/>
  <c r="BH346" i="3"/>
  <c r="AS346" i="3"/>
  <c r="AU346" i="3"/>
  <c r="AW346" i="3"/>
  <c r="AY346" i="3"/>
  <c r="BA346" i="3"/>
  <c r="BC346" i="3"/>
  <c r="BE346" i="3"/>
  <c r="BG346" i="3"/>
  <c r="BI346" i="3"/>
  <c r="N350" i="3"/>
  <c r="P350" i="3"/>
  <c r="R350" i="3"/>
  <c r="T350" i="3"/>
  <c r="V350" i="3"/>
  <c r="X350" i="3"/>
  <c r="Z350" i="3"/>
  <c r="AB350" i="3"/>
  <c r="AD350" i="3"/>
  <c r="AF350" i="3"/>
  <c r="AH350" i="3"/>
  <c r="AJ350" i="3"/>
  <c r="AL350" i="3"/>
  <c r="AN350" i="3"/>
  <c r="AP350" i="3"/>
  <c r="AR350" i="3"/>
  <c r="AT350" i="3"/>
  <c r="AV350" i="3"/>
  <c r="AX350" i="3"/>
  <c r="AZ350" i="3"/>
  <c r="BB350" i="3"/>
  <c r="BD350" i="3"/>
  <c r="BF350" i="3"/>
  <c r="BH350" i="3"/>
  <c r="M350" i="3"/>
  <c r="O350" i="3"/>
  <c r="Q350" i="3"/>
  <c r="S350" i="3"/>
  <c r="U350" i="3"/>
  <c r="W350" i="3"/>
  <c r="Y350" i="3"/>
  <c r="AA350" i="3"/>
  <c r="AC350" i="3"/>
  <c r="AE350" i="3"/>
  <c r="AG350" i="3"/>
  <c r="AI350" i="3"/>
  <c r="AK350" i="3"/>
  <c r="AM350" i="3"/>
  <c r="AO350" i="3"/>
  <c r="AQ350" i="3"/>
  <c r="AS350" i="3"/>
  <c r="AU350" i="3"/>
  <c r="AW350" i="3"/>
  <c r="AY350" i="3"/>
  <c r="BA350" i="3"/>
  <c r="BC350" i="3"/>
  <c r="BE350" i="3"/>
  <c r="BG350" i="3"/>
  <c r="BI350" i="3"/>
  <c r="N354" i="3"/>
  <c r="P354" i="3"/>
  <c r="R354" i="3"/>
  <c r="T354" i="3"/>
  <c r="V354" i="3"/>
  <c r="X354" i="3"/>
  <c r="Z354" i="3"/>
  <c r="AB354" i="3"/>
  <c r="AD354" i="3"/>
  <c r="AF354" i="3"/>
  <c r="AH354" i="3"/>
  <c r="AJ354" i="3"/>
  <c r="AL354" i="3"/>
  <c r="AN354" i="3"/>
  <c r="AP354" i="3"/>
  <c r="AR354" i="3"/>
  <c r="AT354" i="3"/>
  <c r="AV354" i="3"/>
  <c r="AX354" i="3"/>
  <c r="AZ354" i="3"/>
  <c r="BB354" i="3"/>
  <c r="BD354" i="3"/>
  <c r="BF354" i="3"/>
  <c r="BH354" i="3"/>
  <c r="M354" i="3"/>
  <c r="O354" i="3"/>
  <c r="Q354" i="3"/>
  <c r="S354" i="3"/>
  <c r="U354" i="3"/>
  <c r="W354" i="3"/>
  <c r="Y354" i="3"/>
  <c r="AA354" i="3"/>
  <c r="AC354" i="3"/>
  <c r="AE354" i="3"/>
  <c r="AG354" i="3"/>
  <c r="AI354" i="3"/>
  <c r="AK354" i="3"/>
  <c r="AM354" i="3"/>
  <c r="AO354" i="3"/>
  <c r="AQ354" i="3"/>
  <c r="AS354" i="3"/>
  <c r="AU354" i="3"/>
  <c r="AW354" i="3"/>
  <c r="AY354" i="3"/>
  <c r="BA354" i="3"/>
  <c r="BC354" i="3"/>
  <c r="BE354" i="3"/>
  <c r="BG354" i="3"/>
  <c r="BI354" i="3"/>
  <c r="M358" i="3"/>
  <c r="O358" i="3"/>
  <c r="Q358" i="3"/>
  <c r="S358" i="3"/>
  <c r="U358" i="3"/>
  <c r="W358" i="3"/>
  <c r="Y358" i="3"/>
  <c r="AA358" i="3"/>
  <c r="AC358" i="3"/>
  <c r="AE358" i="3"/>
  <c r="AG358" i="3"/>
  <c r="AI358" i="3"/>
  <c r="AK358" i="3"/>
  <c r="AM358" i="3"/>
  <c r="AO358" i="3"/>
  <c r="AQ358" i="3"/>
  <c r="AS358" i="3"/>
  <c r="AU358" i="3"/>
  <c r="AW358" i="3"/>
  <c r="AY358" i="3"/>
  <c r="BA358" i="3"/>
  <c r="BC358" i="3"/>
  <c r="BE358" i="3"/>
  <c r="BG358" i="3"/>
  <c r="BI358" i="3"/>
  <c r="N358" i="3"/>
  <c r="P358" i="3"/>
  <c r="R358" i="3"/>
  <c r="T358" i="3"/>
  <c r="V358" i="3"/>
  <c r="X358" i="3"/>
  <c r="Z358" i="3"/>
  <c r="AB358" i="3"/>
  <c r="AD358" i="3"/>
  <c r="AF358" i="3"/>
  <c r="AH358" i="3"/>
  <c r="AJ358" i="3"/>
  <c r="AL358" i="3"/>
  <c r="AN358" i="3"/>
  <c r="AP358" i="3"/>
  <c r="AR358" i="3"/>
  <c r="AT358" i="3"/>
  <c r="AV358" i="3"/>
  <c r="AX358" i="3"/>
  <c r="AZ358" i="3"/>
  <c r="BB358" i="3"/>
  <c r="BD358" i="3"/>
  <c r="BF358" i="3"/>
  <c r="BH358" i="3"/>
  <c r="M362" i="3"/>
  <c r="O362" i="3"/>
  <c r="Q362" i="3"/>
  <c r="S362" i="3"/>
  <c r="U362" i="3"/>
  <c r="W362" i="3"/>
  <c r="Y362" i="3"/>
  <c r="AA362" i="3"/>
  <c r="AC362" i="3"/>
  <c r="AE362" i="3"/>
  <c r="AG362" i="3"/>
  <c r="AI362" i="3"/>
  <c r="AK362" i="3"/>
  <c r="AM362" i="3"/>
  <c r="AO362" i="3"/>
  <c r="AQ362" i="3"/>
  <c r="AS362" i="3"/>
  <c r="AU362" i="3"/>
  <c r="AW362" i="3"/>
  <c r="AY362" i="3"/>
  <c r="BA362" i="3"/>
  <c r="BC362" i="3"/>
  <c r="BE362" i="3"/>
  <c r="BG362" i="3"/>
  <c r="BI362" i="3"/>
  <c r="N362" i="3"/>
  <c r="P362" i="3"/>
  <c r="R362" i="3"/>
  <c r="T362" i="3"/>
  <c r="V362" i="3"/>
  <c r="X362" i="3"/>
  <c r="Z362" i="3"/>
  <c r="AB362" i="3"/>
  <c r="AD362" i="3"/>
  <c r="AF362" i="3"/>
  <c r="AH362" i="3"/>
  <c r="AJ362" i="3"/>
  <c r="AL362" i="3"/>
  <c r="AN362" i="3"/>
  <c r="AP362" i="3"/>
  <c r="AR362" i="3"/>
  <c r="AT362" i="3"/>
  <c r="AV362" i="3"/>
  <c r="AX362" i="3"/>
  <c r="AZ362" i="3"/>
  <c r="BB362" i="3"/>
  <c r="BD362" i="3"/>
  <c r="BF362" i="3"/>
  <c r="BH362" i="3"/>
  <c r="M366" i="3"/>
  <c r="O366" i="3"/>
  <c r="Q366" i="3"/>
  <c r="S366" i="3"/>
  <c r="U366" i="3"/>
  <c r="W366" i="3"/>
  <c r="Y366" i="3"/>
  <c r="AA366" i="3"/>
  <c r="AC366" i="3"/>
  <c r="AE366" i="3"/>
  <c r="AG366" i="3"/>
  <c r="AI366" i="3"/>
  <c r="AK366" i="3"/>
  <c r="AM366" i="3"/>
  <c r="AO366" i="3"/>
  <c r="AQ366" i="3"/>
  <c r="AS366" i="3"/>
  <c r="AU366" i="3"/>
  <c r="AW366" i="3"/>
  <c r="AY366" i="3"/>
  <c r="BA366" i="3"/>
  <c r="BC366" i="3"/>
  <c r="BE366" i="3"/>
  <c r="BG366" i="3"/>
  <c r="BI366" i="3"/>
  <c r="N366" i="3"/>
  <c r="P366" i="3"/>
  <c r="R366" i="3"/>
  <c r="T366" i="3"/>
  <c r="V366" i="3"/>
  <c r="X366" i="3"/>
  <c r="Z366" i="3"/>
  <c r="AB366" i="3"/>
  <c r="AD366" i="3"/>
  <c r="AF366" i="3"/>
  <c r="AH366" i="3"/>
  <c r="AJ366" i="3"/>
  <c r="AL366" i="3"/>
  <c r="AN366" i="3"/>
  <c r="AP366" i="3"/>
  <c r="AR366" i="3"/>
  <c r="AT366" i="3"/>
  <c r="AV366" i="3"/>
  <c r="AX366" i="3"/>
  <c r="AZ366" i="3"/>
  <c r="BB366" i="3"/>
  <c r="BD366" i="3"/>
  <c r="BF366" i="3"/>
  <c r="BH366" i="3"/>
  <c r="M370" i="3"/>
  <c r="O370" i="3"/>
  <c r="Q370" i="3"/>
  <c r="S370" i="3"/>
  <c r="U370" i="3"/>
  <c r="W370" i="3"/>
  <c r="Y370" i="3"/>
  <c r="AA370" i="3"/>
  <c r="AC370" i="3"/>
  <c r="AE370" i="3"/>
  <c r="AG370" i="3"/>
  <c r="AI370" i="3"/>
  <c r="AK370" i="3"/>
  <c r="AM370" i="3"/>
  <c r="AO370" i="3"/>
  <c r="AQ370" i="3"/>
  <c r="AS370" i="3"/>
  <c r="AU370" i="3"/>
  <c r="AW370" i="3"/>
  <c r="AY370" i="3"/>
  <c r="BA370" i="3"/>
  <c r="BC370" i="3"/>
  <c r="BE370" i="3"/>
  <c r="BG370" i="3"/>
  <c r="BI370" i="3"/>
  <c r="N370" i="3"/>
  <c r="P370" i="3"/>
  <c r="R370" i="3"/>
  <c r="T370" i="3"/>
  <c r="V370" i="3"/>
  <c r="X370" i="3"/>
  <c r="Z370" i="3"/>
  <c r="AB370" i="3"/>
  <c r="AD370" i="3"/>
  <c r="AF370" i="3"/>
  <c r="AH370" i="3"/>
  <c r="AJ370" i="3"/>
  <c r="AL370" i="3"/>
  <c r="AN370" i="3"/>
  <c r="AP370" i="3"/>
  <c r="AR370" i="3"/>
  <c r="AT370" i="3"/>
  <c r="AV370" i="3"/>
  <c r="AX370" i="3"/>
  <c r="AZ370" i="3"/>
  <c r="BB370" i="3"/>
  <c r="BD370" i="3"/>
  <c r="BF370" i="3"/>
  <c r="BH370" i="3"/>
  <c r="M374" i="3"/>
  <c r="O374" i="3"/>
  <c r="Q374" i="3"/>
  <c r="S374" i="3"/>
  <c r="U374" i="3"/>
  <c r="W374" i="3"/>
  <c r="Y374" i="3"/>
  <c r="AA374" i="3"/>
  <c r="AC374" i="3"/>
  <c r="AE374" i="3"/>
  <c r="AG374" i="3"/>
  <c r="AI374" i="3"/>
  <c r="AK374" i="3"/>
  <c r="AM374" i="3"/>
  <c r="AO374" i="3"/>
  <c r="AQ374" i="3"/>
  <c r="AS374" i="3"/>
  <c r="AU374" i="3"/>
  <c r="AW374" i="3"/>
  <c r="AY374" i="3"/>
  <c r="BA374" i="3"/>
  <c r="BC374" i="3"/>
  <c r="BE374" i="3"/>
  <c r="BG374" i="3"/>
  <c r="BI374" i="3"/>
  <c r="N374" i="3"/>
  <c r="P374" i="3"/>
  <c r="R374" i="3"/>
  <c r="T374" i="3"/>
  <c r="V374" i="3"/>
  <c r="X374" i="3"/>
  <c r="Z374" i="3"/>
  <c r="AB374" i="3"/>
  <c r="AD374" i="3"/>
  <c r="AF374" i="3"/>
  <c r="AH374" i="3"/>
  <c r="AJ374" i="3"/>
  <c r="AL374" i="3"/>
  <c r="AN374" i="3"/>
  <c r="AP374" i="3"/>
  <c r="AR374" i="3"/>
  <c r="AT374" i="3"/>
  <c r="AV374" i="3"/>
  <c r="AX374" i="3"/>
  <c r="AZ374" i="3"/>
  <c r="BB374" i="3"/>
  <c r="BD374" i="3"/>
  <c r="BF374" i="3"/>
  <c r="BH374" i="3"/>
  <c r="M378" i="3"/>
  <c r="O378" i="3"/>
  <c r="Q378" i="3"/>
  <c r="S378" i="3"/>
  <c r="U378" i="3"/>
  <c r="W378" i="3"/>
  <c r="Y378" i="3"/>
  <c r="AA378" i="3"/>
  <c r="AC378" i="3"/>
  <c r="AE378" i="3"/>
  <c r="AG378" i="3"/>
  <c r="AI378" i="3"/>
  <c r="AK378" i="3"/>
  <c r="AM378" i="3"/>
  <c r="AO378" i="3"/>
  <c r="AQ378" i="3"/>
  <c r="AS378" i="3"/>
  <c r="AU378" i="3"/>
  <c r="AW378" i="3"/>
  <c r="AY378" i="3"/>
  <c r="BA378" i="3"/>
  <c r="BC378" i="3"/>
  <c r="BE378" i="3"/>
  <c r="BG378" i="3"/>
  <c r="BI378" i="3"/>
  <c r="N378" i="3"/>
  <c r="P378" i="3"/>
  <c r="R378" i="3"/>
  <c r="T378" i="3"/>
  <c r="V378" i="3"/>
  <c r="X378" i="3"/>
  <c r="Z378" i="3"/>
  <c r="AB378" i="3"/>
  <c r="AD378" i="3"/>
  <c r="AF378" i="3"/>
  <c r="AH378" i="3"/>
  <c r="AJ378" i="3"/>
  <c r="AL378" i="3"/>
  <c r="AN378" i="3"/>
  <c r="AP378" i="3"/>
  <c r="AR378" i="3"/>
  <c r="AT378" i="3"/>
  <c r="AV378" i="3"/>
  <c r="AX378" i="3"/>
  <c r="AZ378" i="3"/>
  <c r="BB378" i="3"/>
  <c r="BD378" i="3"/>
  <c r="BF378" i="3"/>
  <c r="BH378" i="3"/>
  <c r="M382" i="3"/>
  <c r="O382" i="3"/>
  <c r="Q382" i="3"/>
  <c r="S382" i="3"/>
  <c r="U382" i="3"/>
  <c r="W382" i="3"/>
  <c r="Y382" i="3"/>
  <c r="AA382" i="3"/>
  <c r="AC382" i="3"/>
  <c r="AE382" i="3"/>
  <c r="AG382" i="3"/>
  <c r="AI382" i="3"/>
  <c r="AK382" i="3"/>
  <c r="AM382" i="3"/>
  <c r="AO382" i="3"/>
  <c r="AQ382" i="3"/>
  <c r="AS382" i="3"/>
  <c r="AU382" i="3"/>
  <c r="AW382" i="3"/>
  <c r="AY382" i="3"/>
  <c r="BA382" i="3"/>
  <c r="BC382" i="3"/>
  <c r="BE382" i="3"/>
  <c r="BG382" i="3"/>
  <c r="BI382" i="3"/>
  <c r="N382" i="3"/>
  <c r="P382" i="3"/>
  <c r="R382" i="3"/>
  <c r="T382" i="3"/>
  <c r="V382" i="3"/>
  <c r="X382" i="3"/>
  <c r="Z382" i="3"/>
  <c r="AB382" i="3"/>
  <c r="AD382" i="3"/>
  <c r="AF382" i="3"/>
  <c r="AH382" i="3"/>
  <c r="AJ382" i="3"/>
  <c r="AL382" i="3"/>
  <c r="AN382" i="3"/>
  <c r="AP382" i="3"/>
  <c r="AR382" i="3"/>
  <c r="AT382" i="3"/>
  <c r="AV382" i="3"/>
  <c r="AX382" i="3"/>
  <c r="AZ382" i="3"/>
  <c r="BB382" i="3"/>
  <c r="BD382" i="3"/>
  <c r="BF382" i="3"/>
  <c r="BH382" i="3"/>
  <c r="M323" i="3"/>
  <c r="O323" i="3"/>
  <c r="Q323" i="3"/>
  <c r="S323" i="3"/>
  <c r="U323" i="3"/>
  <c r="W323" i="3"/>
  <c r="Y323" i="3"/>
  <c r="AA323" i="3"/>
  <c r="AC323" i="3"/>
  <c r="AE323" i="3"/>
  <c r="AG323" i="3"/>
  <c r="AI323" i="3"/>
  <c r="AK323" i="3"/>
  <c r="AM323" i="3"/>
  <c r="AO323" i="3"/>
  <c r="AQ323" i="3"/>
  <c r="AS323" i="3"/>
  <c r="AU323" i="3"/>
  <c r="AW323" i="3"/>
  <c r="AY323" i="3"/>
  <c r="BA323" i="3"/>
  <c r="BC323" i="3"/>
  <c r="BE323" i="3"/>
  <c r="BG323" i="3"/>
  <c r="BI323" i="3"/>
  <c r="N323" i="3"/>
  <c r="P323" i="3"/>
  <c r="R323" i="3"/>
  <c r="T323" i="3"/>
  <c r="V323" i="3"/>
  <c r="X323" i="3"/>
  <c r="Z323" i="3"/>
  <c r="AB323" i="3"/>
  <c r="AD323" i="3"/>
  <c r="AF323" i="3"/>
  <c r="AH323" i="3"/>
  <c r="AJ323" i="3"/>
  <c r="AL323" i="3"/>
  <c r="AN323" i="3"/>
  <c r="AP323" i="3"/>
  <c r="AR323" i="3"/>
  <c r="AT323" i="3"/>
  <c r="AV323" i="3"/>
  <c r="AX323" i="3"/>
  <c r="AZ323" i="3"/>
  <c r="BB323" i="3"/>
  <c r="BD323" i="3"/>
  <c r="BF323" i="3"/>
  <c r="BH323" i="3"/>
  <c r="M327" i="3"/>
  <c r="O327" i="3"/>
  <c r="Q327" i="3"/>
  <c r="S327" i="3"/>
  <c r="U327" i="3"/>
  <c r="W327" i="3"/>
  <c r="Y327" i="3"/>
  <c r="AA327" i="3"/>
  <c r="AC327" i="3"/>
  <c r="AE327" i="3"/>
  <c r="AG327" i="3"/>
  <c r="AI327" i="3"/>
  <c r="AK327" i="3"/>
  <c r="AM327" i="3"/>
  <c r="AO327" i="3"/>
  <c r="AQ327" i="3"/>
  <c r="AS327" i="3"/>
  <c r="AU327" i="3"/>
  <c r="AW327" i="3"/>
  <c r="AY327" i="3"/>
  <c r="BA327" i="3"/>
  <c r="BC327" i="3"/>
  <c r="BE327" i="3"/>
  <c r="BG327" i="3"/>
  <c r="BI327" i="3"/>
  <c r="N327" i="3"/>
  <c r="P327" i="3"/>
  <c r="R327" i="3"/>
  <c r="T327" i="3"/>
  <c r="V327" i="3"/>
  <c r="X327" i="3"/>
  <c r="Z327" i="3"/>
  <c r="AB327" i="3"/>
  <c r="AD327" i="3"/>
  <c r="AF327" i="3"/>
  <c r="AH327" i="3"/>
  <c r="AJ327" i="3"/>
  <c r="AL327" i="3"/>
  <c r="AN327" i="3"/>
  <c r="AP327" i="3"/>
  <c r="AR327" i="3"/>
  <c r="AT327" i="3"/>
  <c r="AV327" i="3"/>
  <c r="AX327" i="3"/>
  <c r="AZ327" i="3"/>
  <c r="BB327" i="3"/>
  <c r="BD327" i="3"/>
  <c r="BF327" i="3"/>
  <c r="BH327" i="3"/>
  <c r="M331" i="3"/>
  <c r="O331" i="3"/>
  <c r="Q331" i="3"/>
  <c r="S331" i="3"/>
  <c r="U331" i="3"/>
  <c r="W331" i="3"/>
  <c r="Y331" i="3"/>
  <c r="AA331" i="3"/>
  <c r="AC331" i="3"/>
  <c r="AE331" i="3"/>
  <c r="AG331" i="3"/>
  <c r="AI331" i="3"/>
  <c r="AK331" i="3"/>
  <c r="AM331" i="3"/>
  <c r="AO331" i="3"/>
  <c r="AQ331" i="3"/>
  <c r="AS331" i="3"/>
  <c r="AU331" i="3"/>
  <c r="AW331" i="3"/>
  <c r="AY331" i="3"/>
  <c r="BA331" i="3"/>
  <c r="BC331" i="3"/>
  <c r="BE331" i="3"/>
  <c r="BG331" i="3"/>
  <c r="BI331" i="3"/>
  <c r="N331" i="3"/>
  <c r="P331" i="3"/>
  <c r="R331" i="3"/>
  <c r="T331" i="3"/>
  <c r="V331" i="3"/>
  <c r="X331" i="3"/>
  <c r="Z331" i="3"/>
  <c r="AB331" i="3"/>
  <c r="AD331" i="3"/>
  <c r="AF331" i="3"/>
  <c r="AH331" i="3"/>
  <c r="AJ331" i="3"/>
  <c r="AL331" i="3"/>
  <c r="AN331" i="3"/>
  <c r="AP331" i="3"/>
  <c r="AR331" i="3"/>
  <c r="AT331" i="3"/>
  <c r="AV331" i="3"/>
  <c r="AX331" i="3"/>
  <c r="AZ331" i="3"/>
  <c r="BB331" i="3"/>
  <c r="BD331" i="3"/>
  <c r="BF331" i="3"/>
  <c r="BH331" i="3"/>
  <c r="N335" i="3"/>
  <c r="P335" i="3"/>
  <c r="R335" i="3"/>
  <c r="T335" i="3"/>
  <c r="V335" i="3"/>
  <c r="X335" i="3"/>
  <c r="Z335" i="3"/>
  <c r="AB335" i="3"/>
  <c r="AD335" i="3"/>
  <c r="AF335" i="3"/>
  <c r="AH335" i="3"/>
  <c r="AJ335" i="3"/>
  <c r="AL335" i="3"/>
  <c r="AN335" i="3"/>
  <c r="AP335" i="3"/>
  <c r="AR335" i="3"/>
  <c r="AT335" i="3"/>
  <c r="AV335" i="3"/>
  <c r="AX335" i="3"/>
  <c r="AZ335" i="3"/>
  <c r="BB335" i="3"/>
  <c r="BD335" i="3"/>
  <c r="BF335" i="3"/>
  <c r="BH335" i="3"/>
  <c r="M335" i="3"/>
  <c r="O335" i="3"/>
  <c r="Q335" i="3"/>
  <c r="S335" i="3"/>
  <c r="U335" i="3"/>
  <c r="W335" i="3"/>
  <c r="Y335" i="3"/>
  <c r="AA335" i="3"/>
  <c r="AC335" i="3"/>
  <c r="AE335" i="3"/>
  <c r="AG335" i="3"/>
  <c r="AI335" i="3"/>
  <c r="AK335" i="3"/>
  <c r="AM335" i="3"/>
  <c r="AO335" i="3"/>
  <c r="AQ335" i="3"/>
  <c r="AS335" i="3"/>
  <c r="AU335" i="3"/>
  <c r="AW335" i="3"/>
  <c r="AY335" i="3"/>
  <c r="BA335" i="3"/>
  <c r="BC335" i="3"/>
  <c r="BE335" i="3"/>
  <c r="BG335" i="3"/>
  <c r="BI335" i="3"/>
  <c r="N339" i="3"/>
  <c r="P339" i="3"/>
  <c r="R339" i="3"/>
  <c r="T339" i="3"/>
  <c r="V339" i="3"/>
  <c r="X339" i="3"/>
  <c r="Z339" i="3"/>
  <c r="AB339" i="3"/>
  <c r="AD339" i="3"/>
  <c r="AF339" i="3"/>
  <c r="AH339" i="3"/>
  <c r="AJ339" i="3"/>
  <c r="AL339" i="3"/>
  <c r="AN339" i="3"/>
  <c r="AP339" i="3"/>
  <c r="AR339" i="3"/>
  <c r="AT339" i="3"/>
  <c r="AV339" i="3"/>
  <c r="AX339" i="3"/>
  <c r="AZ339" i="3"/>
  <c r="BB339" i="3"/>
  <c r="BD339" i="3"/>
  <c r="BF339" i="3"/>
  <c r="BH339" i="3"/>
  <c r="M339" i="3"/>
  <c r="O339" i="3"/>
  <c r="Q339" i="3"/>
  <c r="S339" i="3"/>
  <c r="U339" i="3"/>
  <c r="W339" i="3"/>
  <c r="Y339" i="3"/>
  <c r="AA339" i="3"/>
  <c r="AC339" i="3"/>
  <c r="AE339" i="3"/>
  <c r="AG339" i="3"/>
  <c r="AI339" i="3"/>
  <c r="AK339" i="3"/>
  <c r="AM339" i="3"/>
  <c r="AO339" i="3"/>
  <c r="AQ339" i="3"/>
  <c r="AS339" i="3"/>
  <c r="AU339" i="3"/>
  <c r="AW339" i="3"/>
  <c r="AY339" i="3"/>
  <c r="BA339" i="3"/>
  <c r="BC339" i="3"/>
  <c r="BE339" i="3"/>
  <c r="BG339" i="3"/>
  <c r="BI339" i="3"/>
  <c r="N343" i="3"/>
  <c r="P343" i="3"/>
  <c r="R343" i="3"/>
  <c r="T343" i="3"/>
  <c r="V343" i="3"/>
  <c r="X343" i="3"/>
  <c r="Z343" i="3"/>
  <c r="AB343" i="3"/>
  <c r="AD343" i="3"/>
  <c r="AF343" i="3"/>
  <c r="AH343" i="3"/>
  <c r="AJ343" i="3"/>
  <c r="AL343" i="3"/>
  <c r="AN343" i="3"/>
  <c r="AP343" i="3"/>
  <c r="AR343" i="3"/>
  <c r="AT343" i="3"/>
  <c r="AV343" i="3"/>
  <c r="AX343" i="3"/>
  <c r="AZ343" i="3"/>
  <c r="BB343" i="3"/>
  <c r="BD343" i="3"/>
  <c r="BF343" i="3"/>
  <c r="BH343" i="3"/>
  <c r="M343" i="3"/>
  <c r="O343" i="3"/>
  <c r="Q343" i="3"/>
  <c r="S343" i="3"/>
  <c r="U343" i="3"/>
  <c r="W343" i="3"/>
  <c r="Y343" i="3"/>
  <c r="AA343" i="3"/>
  <c r="AC343" i="3"/>
  <c r="AE343" i="3"/>
  <c r="AG343" i="3"/>
  <c r="AI343" i="3"/>
  <c r="AK343" i="3"/>
  <c r="AM343" i="3"/>
  <c r="AO343" i="3"/>
  <c r="AQ343" i="3"/>
  <c r="AS343" i="3"/>
  <c r="AU343" i="3"/>
  <c r="AW343" i="3"/>
  <c r="AY343" i="3"/>
  <c r="BA343" i="3"/>
  <c r="BC343" i="3"/>
  <c r="BE343" i="3"/>
  <c r="BG343" i="3"/>
  <c r="BI343" i="3"/>
  <c r="M347" i="3"/>
  <c r="O347" i="3"/>
  <c r="Q347" i="3"/>
  <c r="S347" i="3"/>
  <c r="U347" i="3"/>
  <c r="W347" i="3"/>
  <c r="Y347" i="3"/>
  <c r="AA347" i="3"/>
  <c r="AC347" i="3"/>
  <c r="AE347" i="3"/>
  <c r="AG347" i="3"/>
  <c r="AI347" i="3"/>
  <c r="AK347" i="3"/>
  <c r="AM347" i="3"/>
  <c r="AO347" i="3"/>
  <c r="AQ347" i="3"/>
  <c r="AS347" i="3"/>
  <c r="AU347" i="3"/>
  <c r="AW347" i="3"/>
  <c r="AY347" i="3"/>
  <c r="BA347" i="3"/>
  <c r="BC347" i="3"/>
  <c r="BE347" i="3"/>
  <c r="BG347" i="3"/>
  <c r="BI347" i="3"/>
  <c r="N347" i="3"/>
  <c r="P347" i="3"/>
  <c r="R347" i="3"/>
  <c r="T347" i="3"/>
  <c r="V347" i="3"/>
  <c r="X347" i="3"/>
  <c r="Z347" i="3"/>
  <c r="AB347" i="3"/>
  <c r="AD347" i="3"/>
  <c r="AF347" i="3"/>
  <c r="AH347" i="3"/>
  <c r="AJ347" i="3"/>
  <c r="AL347" i="3"/>
  <c r="AN347" i="3"/>
  <c r="AP347" i="3"/>
  <c r="AR347" i="3"/>
  <c r="AT347" i="3"/>
  <c r="AV347" i="3"/>
  <c r="AX347" i="3"/>
  <c r="AZ347" i="3"/>
  <c r="BB347" i="3"/>
  <c r="BD347" i="3"/>
  <c r="BF347" i="3"/>
  <c r="BH347" i="3"/>
  <c r="M351" i="3"/>
  <c r="O351" i="3"/>
  <c r="Q351" i="3"/>
  <c r="S351" i="3"/>
  <c r="U351" i="3"/>
  <c r="W351" i="3"/>
  <c r="Y351" i="3"/>
  <c r="AA351" i="3"/>
  <c r="AC351" i="3"/>
  <c r="AE351" i="3"/>
  <c r="AG351" i="3"/>
  <c r="AI351" i="3"/>
  <c r="AK351" i="3"/>
  <c r="AM351" i="3"/>
  <c r="AO351" i="3"/>
  <c r="AQ351" i="3"/>
  <c r="AS351" i="3"/>
  <c r="AU351" i="3"/>
  <c r="AW351" i="3"/>
  <c r="AY351" i="3"/>
  <c r="BA351" i="3"/>
  <c r="BC351" i="3"/>
  <c r="BE351" i="3"/>
  <c r="BG351" i="3"/>
  <c r="BI351" i="3"/>
  <c r="N351" i="3"/>
  <c r="P351" i="3"/>
  <c r="R351" i="3"/>
  <c r="T351" i="3"/>
  <c r="V351" i="3"/>
  <c r="X351" i="3"/>
  <c r="Z351" i="3"/>
  <c r="AB351" i="3"/>
  <c r="AD351" i="3"/>
  <c r="AF351" i="3"/>
  <c r="AH351" i="3"/>
  <c r="AJ351" i="3"/>
  <c r="AL351" i="3"/>
  <c r="AN351" i="3"/>
  <c r="AP351" i="3"/>
  <c r="AR351" i="3"/>
  <c r="AT351" i="3"/>
  <c r="AV351" i="3"/>
  <c r="AX351" i="3"/>
  <c r="AZ351" i="3"/>
  <c r="BB351" i="3"/>
  <c r="BD351" i="3"/>
  <c r="BF351" i="3"/>
  <c r="BH351" i="3"/>
  <c r="M355" i="3"/>
  <c r="O355" i="3"/>
  <c r="Q355" i="3"/>
  <c r="S355" i="3"/>
  <c r="U355" i="3"/>
  <c r="W355" i="3"/>
  <c r="Y355" i="3"/>
  <c r="AA355" i="3"/>
  <c r="AC355" i="3"/>
  <c r="AE355" i="3"/>
  <c r="AG355" i="3"/>
  <c r="AI355" i="3"/>
  <c r="AK355" i="3"/>
  <c r="AM355" i="3"/>
  <c r="AO355" i="3"/>
  <c r="AQ355" i="3"/>
  <c r="AS355" i="3"/>
  <c r="AU355" i="3"/>
  <c r="AW355" i="3"/>
  <c r="AY355" i="3"/>
  <c r="BA355" i="3"/>
  <c r="BC355" i="3"/>
  <c r="BE355" i="3"/>
  <c r="BG355" i="3"/>
  <c r="BI355" i="3"/>
  <c r="N355" i="3"/>
  <c r="P355" i="3"/>
  <c r="R355" i="3"/>
  <c r="T355" i="3"/>
  <c r="V355" i="3"/>
  <c r="X355" i="3"/>
  <c r="Z355" i="3"/>
  <c r="AB355" i="3"/>
  <c r="AD355" i="3"/>
  <c r="AF355" i="3"/>
  <c r="AH355" i="3"/>
  <c r="AJ355" i="3"/>
  <c r="AL355" i="3"/>
  <c r="AN355" i="3"/>
  <c r="AP355" i="3"/>
  <c r="AR355" i="3"/>
  <c r="AT355" i="3"/>
  <c r="AV355" i="3"/>
  <c r="AX355" i="3"/>
  <c r="AZ355" i="3"/>
  <c r="BB355" i="3"/>
  <c r="BD355" i="3"/>
  <c r="BF355" i="3"/>
  <c r="BH355" i="3"/>
  <c r="N359" i="3"/>
  <c r="P359" i="3"/>
  <c r="R359" i="3"/>
  <c r="T359" i="3"/>
  <c r="V359" i="3"/>
  <c r="X359" i="3"/>
  <c r="Z359" i="3"/>
  <c r="AB359" i="3"/>
  <c r="AD359" i="3"/>
  <c r="AF359" i="3"/>
  <c r="AH359" i="3"/>
  <c r="AJ359" i="3"/>
  <c r="AL359" i="3"/>
  <c r="AN359" i="3"/>
  <c r="AP359" i="3"/>
  <c r="AR359" i="3"/>
  <c r="AT359" i="3"/>
  <c r="AV359" i="3"/>
  <c r="AX359" i="3"/>
  <c r="M359" i="3"/>
  <c r="O359" i="3"/>
  <c r="Q359" i="3"/>
  <c r="S359" i="3"/>
  <c r="U359" i="3"/>
  <c r="W359" i="3"/>
  <c r="Y359" i="3"/>
  <c r="AA359" i="3"/>
  <c r="AC359" i="3"/>
  <c r="AE359" i="3"/>
  <c r="AG359" i="3"/>
  <c r="AI359" i="3"/>
  <c r="AK359" i="3"/>
  <c r="AM359" i="3"/>
  <c r="AO359" i="3"/>
  <c r="AQ359" i="3"/>
  <c r="AS359" i="3"/>
  <c r="AU359" i="3"/>
  <c r="AW359" i="3"/>
  <c r="AY359" i="3"/>
  <c r="BA359" i="3"/>
  <c r="BC359" i="3"/>
  <c r="BE359" i="3"/>
  <c r="BG359" i="3"/>
  <c r="BI359" i="3"/>
  <c r="AZ359" i="3"/>
  <c r="BD359" i="3"/>
  <c r="BH359" i="3"/>
  <c r="BB359" i="3"/>
  <c r="BF359" i="3"/>
  <c r="N363" i="3"/>
  <c r="P363" i="3"/>
  <c r="R363" i="3"/>
  <c r="T363" i="3"/>
  <c r="V363" i="3"/>
  <c r="X363" i="3"/>
  <c r="Z363" i="3"/>
  <c r="AB363" i="3"/>
  <c r="AD363" i="3"/>
  <c r="AF363" i="3"/>
  <c r="AH363" i="3"/>
  <c r="AJ363" i="3"/>
  <c r="AL363" i="3"/>
  <c r="AN363" i="3"/>
  <c r="AP363" i="3"/>
  <c r="AR363" i="3"/>
  <c r="AT363" i="3"/>
  <c r="AV363" i="3"/>
  <c r="AX363" i="3"/>
  <c r="AZ363" i="3"/>
  <c r="BB363" i="3"/>
  <c r="BD363" i="3"/>
  <c r="BF363" i="3"/>
  <c r="BH363" i="3"/>
  <c r="M363" i="3"/>
  <c r="O363" i="3"/>
  <c r="Q363" i="3"/>
  <c r="S363" i="3"/>
  <c r="U363" i="3"/>
  <c r="W363" i="3"/>
  <c r="Y363" i="3"/>
  <c r="AA363" i="3"/>
  <c r="AC363" i="3"/>
  <c r="AE363" i="3"/>
  <c r="AG363" i="3"/>
  <c r="AI363" i="3"/>
  <c r="AK363" i="3"/>
  <c r="AM363" i="3"/>
  <c r="AO363" i="3"/>
  <c r="AQ363" i="3"/>
  <c r="AS363" i="3"/>
  <c r="AU363" i="3"/>
  <c r="AW363" i="3"/>
  <c r="AY363" i="3"/>
  <c r="BA363" i="3"/>
  <c r="BC363" i="3"/>
  <c r="BE363" i="3"/>
  <c r="BG363" i="3"/>
  <c r="BI363" i="3"/>
  <c r="N367" i="3"/>
  <c r="P367" i="3"/>
  <c r="R367" i="3"/>
  <c r="T367" i="3"/>
  <c r="V367" i="3"/>
  <c r="X367" i="3"/>
  <c r="Z367" i="3"/>
  <c r="AB367" i="3"/>
  <c r="AD367" i="3"/>
  <c r="AF367" i="3"/>
  <c r="AH367" i="3"/>
  <c r="AJ367" i="3"/>
  <c r="AL367" i="3"/>
  <c r="AN367" i="3"/>
  <c r="AP367" i="3"/>
  <c r="AR367" i="3"/>
  <c r="AT367" i="3"/>
  <c r="AV367" i="3"/>
  <c r="AX367" i="3"/>
  <c r="AZ367" i="3"/>
  <c r="BB367" i="3"/>
  <c r="BD367" i="3"/>
  <c r="BF367" i="3"/>
  <c r="BH367" i="3"/>
  <c r="M367" i="3"/>
  <c r="O367" i="3"/>
  <c r="Q367" i="3"/>
  <c r="S367" i="3"/>
  <c r="U367" i="3"/>
  <c r="W367" i="3"/>
  <c r="Y367" i="3"/>
  <c r="AA367" i="3"/>
  <c r="AC367" i="3"/>
  <c r="AE367" i="3"/>
  <c r="AG367" i="3"/>
  <c r="AI367" i="3"/>
  <c r="AK367" i="3"/>
  <c r="AM367" i="3"/>
  <c r="AO367" i="3"/>
  <c r="AQ367" i="3"/>
  <c r="AS367" i="3"/>
  <c r="AU367" i="3"/>
  <c r="AW367" i="3"/>
  <c r="AY367" i="3"/>
  <c r="BA367" i="3"/>
  <c r="BC367" i="3"/>
  <c r="BE367" i="3"/>
  <c r="BG367" i="3"/>
  <c r="BI367" i="3"/>
  <c r="N371" i="3"/>
  <c r="P371" i="3"/>
  <c r="R371" i="3"/>
  <c r="T371" i="3"/>
  <c r="V371" i="3"/>
  <c r="X371" i="3"/>
  <c r="Z371" i="3"/>
  <c r="AB371" i="3"/>
  <c r="AD371" i="3"/>
  <c r="AF371" i="3"/>
  <c r="AH371" i="3"/>
  <c r="AJ371" i="3"/>
  <c r="AL371" i="3"/>
  <c r="AN371" i="3"/>
  <c r="AP371" i="3"/>
  <c r="AR371" i="3"/>
  <c r="AT371" i="3"/>
  <c r="AV371" i="3"/>
  <c r="AX371" i="3"/>
  <c r="AZ371" i="3"/>
  <c r="BB371" i="3"/>
  <c r="BD371" i="3"/>
  <c r="BF371" i="3"/>
  <c r="BH371" i="3"/>
  <c r="M371" i="3"/>
  <c r="O371" i="3"/>
  <c r="Q371" i="3"/>
  <c r="S371" i="3"/>
  <c r="U371" i="3"/>
  <c r="W371" i="3"/>
  <c r="Y371" i="3"/>
  <c r="AA371" i="3"/>
  <c r="AC371" i="3"/>
  <c r="AE371" i="3"/>
  <c r="AG371" i="3"/>
  <c r="AI371" i="3"/>
  <c r="AK371" i="3"/>
  <c r="AM371" i="3"/>
  <c r="AO371" i="3"/>
  <c r="AQ371" i="3"/>
  <c r="AS371" i="3"/>
  <c r="AU371" i="3"/>
  <c r="AW371" i="3"/>
  <c r="AY371" i="3"/>
  <c r="BA371" i="3"/>
  <c r="BC371" i="3"/>
  <c r="BE371" i="3"/>
  <c r="BG371" i="3"/>
  <c r="BI371" i="3"/>
  <c r="N375" i="3"/>
  <c r="P375" i="3"/>
  <c r="R375" i="3"/>
  <c r="T375" i="3"/>
  <c r="V375" i="3"/>
  <c r="X375" i="3"/>
  <c r="Z375" i="3"/>
  <c r="AB375" i="3"/>
  <c r="AD375" i="3"/>
  <c r="AF375" i="3"/>
  <c r="AH375" i="3"/>
  <c r="AJ375" i="3"/>
  <c r="AL375" i="3"/>
  <c r="AN375" i="3"/>
  <c r="AP375" i="3"/>
  <c r="AR375" i="3"/>
  <c r="AT375" i="3"/>
  <c r="AV375" i="3"/>
  <c r="AX375" i="3"/>
  <c r="AZ375" i="3"/>
  <c r="BB375" i="3"/>
  <c r="BD375" i="3"/>
  <c r="BF375" i="3"/>
  <c r="BH375" i="3"/>
  <c r="M375" i="3"/>
  <c r="O375" i="3"/>
  <c r="Q375" i="3"/>
  <c r="S375" i="3"/>
  <c r="U375" i="3"/>
  <c r="W375" i="3"/>
  <c r="Y375" i="3"/>
  <c r="AA375" i="3"/>
  <c r="AC375" i="3"/>
  <c r="AE375" i="3"/>
  <c r="AG375" i="3"/>
  <c r="AI375" i="3"/>
  <c r="AK375" i="3"/>
  <c r="AM375" i="3"/>
  <c r="AO375" i="3"/>
  <c r="AQ375" i="3"/>
  <c r="AS375" i="3"/>
  <c r="AU375" i="3"/>
  <c r="AW375" i="3"/>
  <c r="AY375" i="3"/>
  <c r="BA375" i="3"/>
  <c r="BC375" i="3"/>
  <c r="BE375" i="3"/>
  <c r="BG375" i="3"/>
  <c r="BI375" i="3"/>
  <c r="N379" i="3"/>
  <c r="P379" i="3"/>
  <c r="R379" i="3"/>
  <c r="T379" i="3"/>
  <c r="V379" i="3"/>
  <c r="X379" i="3"/>
  <c r="Z379" i="3"/>
  <c r="AB379" i="3"/>
  <c r="AD379" i="3"/>
  <c r="AF379" i="3"/>
  <c r="AH379" i="3"/>
  <c r="AJ379" i="3"/>
  <c r="AL379" i="3"/>
  <c r="AN379" i="3"/>
  <c r="AP379" i="3"/>
  <c r="AR379" i="3"/>
  <c r="AT379" i="3"/>
  <c r="AV379" i="3"/>
  <c r="AX379" i="3"/>
  <c r="AZ379" i="3"/>
  <c r="BB379" i="3"/>
  <c r="BD379" i="3"/>
  <c r="BF379" i="3"/>
  <c r="BH379" i="3"/>
  <c r="M379" i="3"/>
  <c r="O379" i="3"/>
  <c r="Q379" i="3"/>
  <c r="S379" i="3"/>
  <c r="U379" i="3"/>
  <c r="W379" i="3"/>
  <c r="Y379" i="3"/>
  <c r="AA379" i="3"/>
  <c r="AC379" i="3"/>
  <c r="AE379" i="3"/>
  <c r="AG379" i="3"/>
  <c r="AI379" i="3"/>
  <c r="AK379" i="3"/>
  <c r="AM379" i="3"/>
  <c r="AO379" i="3"/>
  <c r="AQ379" i="3"/>
  <c r="AS379" i="3"/>
  <c r="AU379" i="3"/>
  <c r="AW379" i="3"/>
  <c r="AY379" i="3"/>
  <c r="BA379" i="3"/>
  <c r="BC379" i="3"/>
  <c r="BE379" i="3"/>
  <c r="BG379" i="3"/>
  <c r="BI379" i="3"/>
  <c r="N383" i="3"/>
  <c r="P383" i="3"/>
  <c r="R383" i="3"/>
  <c r="T383" i="3"/>
  <c r="V383" i="3"/>
  <c r="X383" i="3"/>
  <c r="Z383" i="3"/>
  <c r="AB383" i="3"/>
  <c r="AD383" i="3"/>
  <c r="AF383" i="3"/>
  <c r="AH383" i="3"/>
  <c r="AJ383" i="3"/>
  <c r="AL383" i="3"/>
  <c r="AN383" i="3"/>
  <c r="AP383" i="3"/>
  <c r="AR383" i="3"/>
  <c r="AT383" i="3"/>
  <c r="AV383" i="3"/>
  <c r="AX383" i="3"/>
  <c r="AZ383" i="3"/>
  <c r="BB383" i="3"/>
  <c r="BD383" i="3"/>
  <c r="BF383" i="3"/>
  <c r="BH383" i="3"/>
  <c r="M383" i="3"/>
  <c r="O383" i="3"/>
  <c r="Q383" i="3"/>
  <c r="S383" i="3"/>
  <c r="U383" i="3"/>
  <c r="W383" i="3"/>
  <c r="Y383" i="3"/>
  <c r="AA383" i="3"/>
  <c r="AC383" i="3"/>
  <c r="AE383" i="3"/>
  <c r="AG383" i="3"/>
  <c r="AI383" i="3"/>
  <c r="AK383" i="3"/>
  <c r="AM383" i="3"/>
  <c r="AO383" i="3"/>
  <c r="AQ383" i="3"/>
  <c r="AS383" i="3"/>
  <c r="AU383" i="3"/>
  <c r="AW383" i="3"/>
  <c r="AY383" i="3"/>
  <c r="BA383" i="3"/>
  <c r="BC383" i="3"/>
  <c r="BE383" i="3"/>
  <c r="BG383" i="3"/>
  <c r="BI383" i="3"/>
  <c r="M393" i="3"/>
  <c r="O393" i="3"/>
  <c r="Q393" i="3"/>
  <c r="S393" i="3"/>
  <c r="U393" i="3"/>
  <c r="W393" i="3"/>
  <c r="Y393" i="3"/>
  <c r="AA393" i="3"/>
  <c r="AC393" i="3"/>
  <c r="AE393" i="3"/>
  <c r="AG393" i="3"/>
  <c r="AI393" i="3"/>
  <c r="AK393" i="3"/>
  <c r="AM393" i="3"/>
  <c r="AO393" i="3"/>
  <c r="AQ393" i="3"/>
  <c r="AS393" i="3"/>
  <c r="AU393" i="3"/>
  <c r="AW393" i="3"/>
  <c r="AY393" i="3"/>
  <c r="BA393" i="3"/>
  <c r="BC393" i="3"/>
  <c r="BE393" i="3"/>
  <c r="BG393" i="3"/>
  <c r="BI393" i="3"/>
  <c r="N393" i="3"/>
  <c r="P393" i="3"/>
  <c r="R393" i="3"/>
  <c r="T393" i="3"/>
  <c r="V393" i="3"/>
  <c r="X393" i="3"/>
  <c r="Z393" i="3"/>
  <c r="AB393" i="3"/>
  <c r="AD393" i="3"/>
  <c r="AF393" i="3"/>
  <c r="AH393" i="3"/>
  <c r="AJ393" i="3"/>
  <c r="AL393" i="3"/>
  <c r="AN393" i="3"/>
  <c r="AP393" i="3"/>
  <c r="AR393" i="3"/>
  <c r="AT393" i="3"/>
  <c r="AV393" i="3"/>
  <c r="AX393" i="3"/>
  <c r="AZ393" i="3"/>
  <c r="BB393" i="3"/>
  <c r="BD393" i="3"/>
  <c r="BF393" i="3"/>
  <c r="BH393" i="3"/>
  <c r="M446" i="3"/>
  <c r="O446" i="3"/>
  <c r="Q446" i="3"/>
  <c r="S446" i="3"/>
  <c r="U446" i="3"/>
  <c r="W446" i="3"/>
  <c r="Y446" i="3"/>
  <c r="AA446" i="3"/>
  <c r="AC446" i="3"/>
  <c r="AE446" i="3"/>
  <c r="AG446" i="3"/>
  <c r="AI446" i="3"/>
  <c r="AK446" i="3"/>
  <c r="AM446" i="3"/>
  <c r="AO446" i="3"/>
  <c r="AQ446" i="3"/>
  <c r="AS446" i="3"/>
  <c r="AU446" i="3"/>
  <c r="AW446" i="3"/>
  <c r="AY446" i="3"/>
  <c r="BA446" i="3"/>
  <c r="BC446" i="3"/>
  <c r="BE446" i="3"/>
  <c r="BG446" i="3"/>
  <c r="BI446" i="3"/>
  <c r="N446" i="3"/>
  <c r="P446" i="3"/>
  <c r="R446" i="3"/>
  <c r="T446" i="3"/>
  <c r="V446" i="3"/>
  <c r="X446" i="3"/>
  <c r="Z446" i="3"/>
  <c r="AB446" i="3"/>
  <c r="AD446" i="3"/>
  <c r="AF446" i="3"/>
  <c r="AH446" i="3"/>
  <c r="AJ446" i="3"/>
  <c r="AL446" i="3"/>
  <c r="AN446" i="3"/>
  <c r="AP446" i="3"/>
  <c r="AR446" i="3"/>
  <c r="AT446" i="3"/>
  <c r="AV446" i="3"/>
  <c r="AX446" i="3"/>
  <c r="AZ446" i="3"/>
  <c r="BB446" i="3"/>
  <c r="BD446" i="3"/>
  <c r="BF446" i="3"/>
  <c r="BH446" i="3"/>
  <c r="M454" i="3"/>
  <c r="O454" i="3"/>
  <c r="Q454" i="3"/>
  <c r="S454" i="3"/>
  <c r="U454" i="3"/>
  <c r="W454" i="3"/>
  <c r="Y454" i="3"/>
  <c r="AA454" i="3"/>
  <c r="AC454" i="3"/>
  <c r="AE454" i="3"/>
  <c r="AG454" i="3"/>
  <c r="AI454" i="3"/>
  <c r="AK454" i="3"/>
  <c r="AM454" i="3"/>
  <c r="AO454" i="3"/>
  <c r="AQ454" i="3"/>
  <c r="AS454" i="3"/>
  <c r="AU454" i="3"/>
  <c r="AW454" i="3"/>
  <c r="AY454" i="3"/>
  <c r="BA454" i="3"/>
  <c r="BC454" i="3"/>
  <c r="BE454" i="3"/>
  <c r="BG454" i="3"/>
  <c r="BI454" i="3"/>
  <c r="N454" i="3"/>
  <c r="P454" i="3"/>
  <c r="R454" i="3"/>
  <c r="T454" i="3"/>
  <c r="V454" i="3"/>
  <c r="X454" i="3"/>
  <c r="Z454" i="3"/>
  <c r="AB454" i="3"/>
  <c r="AD454" i="3"/>
  <c r="AF454" i="3"/>
  <c r="AH454" i="3"/>
  <c r="AJ454" i="3"/>
  <c r="AL454" i="3"/>
  <c r="AN454" i="3"/>
  <c r="AP454" i="3"/>
  <c r="AR454" i="3"/>
  <c r="AT454" i="3"/>
  <c r="AV454" i="3"/>
  <c r="AX454" i="3"/>
  <c r="AZ454" i="3"/>
  <c r="BB454" i="3"/>
  <c r="BD454" i="3"/>
  <c r="BF454" i="3"/>
  <c r="BH454" i="3"/>
  <c r="M449" i="3"/>
  <c r="O449" i="3"/>
  <c r="Q449" i="3"/>
  <c r="S449" i="3"/>
  <c r="U449" i="3"/>
  <c r="W449" i="3"/>
  <c r="Y449" i="3"/>
  <c r="AA449" i="3"/>
  <c r="AC449" i="3"/>
  <c r="AE449" i="3"/>
  <c r="AG449" i="3"/>
  <c r="AI449" i="3"/>
  <c r="AK449" i="3"/>
  <c r="AM449" i="3"/>
  <c r="AO449" i="3"/>
  <c r="AQ449" i="3"/>
  <c r="AS449" i="3"/>
  <c r="AU449" i="3"/>
  <c r="AW449" i="3"/>
  <c r="AY449" i="3"/>
  <c r="BA449" i="3"/>
  <c r="BC449" i="3"/>
  <c r="BE449" i="3"/>
  <c r="BG449" i="3"/>
  <c r="BI449" i="3"/>
  <c r="N449" i="3"/>
  <c r="P449" i="3"/>
  <c r="R449" i="3"/>
  <c r="T449" i="3"/>
  <c r="V449" i="3"/>
  <c r="X449" i="3"/>
  <c r="Z449" i="3"/>
  <c r="AB449" i="3"/>
  <c r="AD449" i="3"/>
  <c r="AF449" i="3"/>
  <c r="AH449" i="3"/>
  <c r="AJ449" i="3"/>
  <c r="AL449" i="3"/>
  <c r="AN449" i="3"/>
  <c r="AP449" i="3"/>
  <c r="AR449" i="3"/>
  <c r="AT449" i="3"/>
  <c r="AV449" i="3"/>
  <c r="AX449" i="3"/>
  <c r="AZ449" i="3"/>
  <c r="BB449" i="3"/>
  <c r="BD449" i="3"/>
  <c r="BF449" i="3"/>
  <c r="BH449" i="3"/>
  <c r="M457" i="3"/>
  <c r="O457" i="3"/>
  <c r="Q457" i="3"/>
  <c r="S457" i="3"/>
  <c r="U457" i="3"/>
  <c r="W457" i="3"/>
  <c r="Y457" i="3"/>
  <c r="AA457" i="3"/>
  <c r="AC457" i="3"/>
  <c r="AE457" i="3"/>
  <c r="AG457" i="3"/>
  <c r="AI457" i="3"/>
  <c r="AK457" i="3"/>
  <c r="AM457" i="3"/>
  <c r="AO457" i="3"/>
  <c r="AQ457" i="3"/>
  <c r="AS457" i="3"/>
  <c r="AU457" i="3"/>
  <c r="AW457" i="3"/>
  <c r="AY457" i="3"/>
  <c r="BA457" i="3"/>
  <c r="BC457" i="3"/>
  <c r="BE457" i="3"/>
  <c r="BG457" i="3"/>
  <c r="BI457" i="3"/>
  <c r="N457" i="3"/>
  <c r="P457" i="3"/>
  <c r="R457" i="3"/>
  <c r="T457" i="3"/>
  <c r="V457" i="3"/>
  <c r="X457" i="3"/>
  <c r="Z457" i="3"/>
  <c r="AB457" i="3"/>
  <c r="AD457" i="3"/>
  <c r="AF457" i="3"/>
  <c r="AH457" i="3"/>
  <c r="AJ457" i="3"/>
  <c r="AL457" i="3"/>
  <c r="AN457" i="3"/>
  <c r="AP457" i="3"/>
  <c r="AR457" i="3"/>
  <c r="AT457" i="3"/>
  <c r="AV457" i="3"/>
  <c r="AX457" i="3"/>
  <c r="AZ457" i="3"/>
  <c r="BB457" i="3"/>
  <c r="BD457" i="3"/>
  <c r="BF457" i="3"/>
  <c r="BH457" i="3"/>
  <c r="M397" i="3"/>
  <c r="O397" i="3"/>
  <c r="Q397" i="3"/>
  <c r="S397" i="3"/>
  <c r="U397" i="3"/>
  <c r="W397" i="3"/>
  <c r="Y397" i="3"/>
  <c r="AA397" i="3"/>
  <c r="AC397" i="3"/>
  <c r="AE397" i="3"/>
  <c r="AG397" i="3"/>
  <c r="AI397" i="3"/>
  <c r="AK397" i="3"/>
  <c r="AM397" i="3"/>
  <c r="AO397" i="3"/>
  <c r="AQ397" i="3"/>
  <c r="AS397" i="3"/>
  <c r="AU397" i="3"/>
  <c r="AW397" i="3"/>
  <c r="AY397" i="3"/>
  <c r="BA397" i="3"/>
  <c r="BC397" i="3"/>
  <c r="BE397" i="3"/>
  <c r="BG397" i="3"/>
  <c r="BI397" i="3"/>
  <c r="N397" i="3"/>
  <c r="P397" i="3"/>
  <c r="R397" i="3"/>
  <c r="T397" i="3"/>
  <c r="V397" i="3"/>
  <c r="X397" i="3"/>
  <c r="Z397" i="3"/>
  <c r="AB397" i="3"/>
  <c r="AD397" i="3"/>
  <c r="AF397" i="3"/>
  <c r="AH397" i="3"/>
  <c r="AJ397" i="3"/>
  <c r="AL397" i="3"/>
  <c r="AN397" i="3"/>
  <c r="AP397" i="3"/>
  <c r="AR397" i="3"/>
  <c r="AT397" i="3"/>
  <c r="AV397" i="3"/>
  <c r="AX397" i="3"/>
  <c r="AZ397" i="3"/>
  <c r="BB397" i="3"/>
  <c r="BD397" i="3"/>
  <c r="BF397" i="3"/>
  <c r="BH397" i="3"/>
  <c r="M448" i="3"/>
  <c r="O448" i="3"/>
  <c r="Q448" i="3"/>
  <c r="S448" i="3"/>
  <c r="U448" i="3"/>
  <c r="W448" i="3"/>
  <c r="Y448" i="3"/>
  <c r="AA448" i="3"/>
  <c r="AC448" i="3"/>
  <c r="AE448" i="3"/>
  <c r="AG448" i="3"/>
  <c r="AI448" i="3"/>
  <c r="AK448" i="3"/>
  <c r="AM448" i="3"/>
  <c r="AO448" i="3"/>
  <c r="AQ448" i="3"/>
  <c r="AS448" i="3"/>
  <c r="AU448" i="3"/>
  <c r="AW448" i="3"/>
  <c r="AY448" i="3"/>
  <c r="BA448" i="3"/>
  <c r="BC448" i="3"/>
  <c r="BE448" i="3"/>
  <c r="BG448" i="3"/>
  <c r="BI448" i="3"/>
  <c r="N448" i="3"/>
  <c r="P448" i="3"/>
  <c r="R448" i="3"/>
  <c r="T448" i="3"/>
  <c r="V448" i="3"/>
  <c r="X448" i="3"/>
  <c r="Z448" i="3"/>
  <c r="AB448" i="3"/>
  <c r="AD448" i="3"/>
  <c r="AF448" i="3"/>
  <c r="AH448" i="3"/>
  <c r="AJ448" i="3"/>
  <c r="AL448" i="3"/>
  <c r="AN448" i="3"/>
  <c r="AP448" i="3"/>
  <c r="AR448" i="3"/>
  <c r="AT448" i="3"/>
  <c r="AV448" i="3"/>
  <c r="AX448" i="3"/>
  <c r="AZ448" i="3"/>
  <c r="BB448" i="3"/>
  <c r="BD448" i="3"/>
  <c r="BF448" i="3"/>
  <c r="BH448" i="3"/>
  <c r="N456" i="3"/>
  <c r="P456" i="3"/>
  <c r="R456" i="3"/>
  <c r="T456" i="3"/>
  <c r="V456" i="3"/>
  <c r="X456" i="3"/>
  <c r="Z456" i="3"/>
  <c r="AB456" i="3"/>
  <c r="AD456" i="3"/>
  <c r="AF456" i="3"/>
  <c r="AH456" i="3"/>
  <c r="AJ456" i="3"/>
  <c r="AL456" i="3"/>
  <c r="AN456" i="3"/>
  <c r="AP456" i="3"/>
  <c r="AR456" i="3"/>
  <c r="AT456" i="3"/>
  <c r="AV456" i="3"/>
  <c r="AX456" i="3"/>
  <c r="AZ456" i="3"/>
  <c r="BB456" i="3"/>
  <c r="BD456" i="3"/>
  <c r="BF456" i="3"/>
  <c r="BH456" i="3"/>
  <c r="M456" i="3"/>
  <c r="O456" i="3"/>
  <c r="Q456" i="3"/>
  <c r="S456" i="3"/>
  <c r="U456" i="3"/>
  <c r="W456" i="3"/>
  <c r="Y456" i="3"/>
  <c r="AA456" i="3"/>
  <c r="AC456" i="3"/>
  <c r="AE456" i="3"/>
  <c r="AG456" i="3"/>
  <c r="AI456" i="3"/>
  <c r="AK456" i="3"/>
  <c r="AM456" i="3"/>
  <c r="AO456" i="3"/>
  <c r="AQ456" i="3"/>
  <c r="AS456" i="3"/>
  <c r="AU456" i="3"/>
  <c r="AW456" i="3"/>
  <c r="AY456" i="3"/>
  <c r="BA456" i="3"/>
  <c r="BC456" i="3"/>
  <c r="BE456" i="3"/>
  <c r="BG456" i="3"/>
  <c r="BI456" i="3"/>
  <c r="BJ477" i="3"/>
  <c r="BL314" i="3"/>
  <c r="BN315" i="3"/>
  <c r="BK315" i="3"/>
  <c r="BK316" i="3"/>
  <c r="BM316" i="3"/>
  <c r="BJ316" i="3"/>
  <c r="BL317" i="3"/>
  <c r="BL319" i="3"/>
  <c r="BN320" i="3"/>
  <c r="BM320" i="3"/>
  <c r="BL320" i="3"/>
  <c r="BJ320" i="3"/>
  <c r="BL321" i="3"/>
  <c r="BM321" i="3"/>
  <c r="BK321" i="3"/>
  <c r="BI391" i="3"/>
  <c r="BE391" i="3"/>
  <c r="BA391" i="3"/>
  <c r="AW391" i="3"/>
  <c r="AS391" i="3"/>
  <c r="AO391" i="3"/>
  <c r="AK391" i="3"/>
  <c r="AG391" i="3"/>
  <c r="AC391" i="3"/>
  <c r="Y391" i="3"/>
  <c r="U391" i="3"/>
  <c r="Q391" i="3"/>
  <c r="M391" i="3"/>
  <c r="BF391" i="3"/>
  <c r="BB391" i="3"/>
  <c r="AX391" i="3"/>
  <c r="AT391" i="3"/>
  <c r="AP391" i="3"/>
  <c r="AL391" i="3"/>
  <c r="AH391" i="3"/>
  <c r="AD391" i="3"/>
  <c r="Z391" i="3"/>
  <c r="V391" i="3"/>
  <c r="R391" i="3"/>
  <c r="BG395" i="3"/>
  <c r="BC395" i="3"/>
  <c r="AY395" i="3"/>
  <c r="AU395" i="3"/>
  <c r="AQ395" i="3"/>
  <c r="AM395" i="3"/>
  <c r="AI395" i="3"/>
  <c r="AE395" i="3"/>
  <c r="AA395" i="3"/>
  <c r="W395" i="3"/>
  <c r="S395" i="3"/>
  <c r="O395" i="3"/>
  <c r="BH395" i="3"/>
  <c r="BD395" i="3"/>
  <c r="AZ395" i="3"/>
  <c r="AV395" i="3"/>
  <c r="AR395" i="3"/>
  <c r="AN395" i="3"/>
  <c r="AJ395" i="3"/>
  <c r="AF395" i="3"/>
  <c r="AB395" i="3"/>
  <c r="X395" i="3"/>
  <c r="T395" i="3"/>
  <c r="BJ399" i="3"/>
  <c r="BN399" i="3"/>
  <c r="BL400" i="3"/>
  <c r="BJ401" i="3"/>
  <c r="BN401" i="3"/>
  <c r="BL402" i="3"/>
  <c r="BJ403" i="3"/>
  <c r="BN403" i="3"/>
  <c r="BL404" i="3"/>
  <c r="BJ405" i="3"/>
  <c r="BN405" i="3"/>
  <c r="BL406" i="3"/>
  <c r="BJ407" i="3"/>
  <c r="BN407" i="3"/>
  <c r="BL408" i="3"/>
  <c r="BJ409" i="3"/>
  <c r="BN409" i="3"/>
  <c r="BL410" i="3"/>
  <c r="BJ413" i="3"/>
  <c r="BN413" i="3"/>
  <c r="BL426" i="3"/>
  <c r="BM428" i="3"/>
  <c r="BJ429" i="3"/>
  <c r="BM437" i="3"/>
  <c r="BJ437" i="3"/>
  <c r="BK447" i="3"/>
  <c r="BN447" i="3"/>
  <c r="BM461" i="3"/>
  <c r="BL461" i="3"/>
  <c r="BJ461" i="3"/>
  <c r="BM463" i="3"/>
  <c r="BL463" i="3"/>
  <c r="BJ463" i="3"/>
  <c r="BK463" i="3"/>
  <c r="M464" i="3"/>
  <c r="O464" i="3"/>
  <c r="Q464" i="3"/>
  <c r="S464" i="3"/>
  <c r="U464" i="3"/>
  <c r="W464" i="3"/>
  <c r="Y464" i="3"/>
  <c r="AA464" i="3"/>
  <c r="AC464" i="3"/>
  <c r="AE464" i="3"/>
  <c r="AG464" i="3"/>
  <c r="AI464" i="3"/>
  <c r="AK464" i="3"/>
  <c r="AM464" i="3"/>
  <c r="AO464" i="3"/>
  <c r="AQ464" i="3"/>
  <c r="AS464" i="3"/>
  <c r="AU464" i="3"/>
  <c r="AW464" i="3"/>
  <c r="AY464" i="3"/>
  <c r="BA464" i="3"/>
  <c r="BC464" i="3"/>
  <c r="BE464" i="3"/>
  <c r="BG464" i="3"/>
  <c r="BI464" i="3"/>
  <c r="N464" i="3"/>
  <c r="P464" i="3"/>
  <c r="R464" i="3"/>
  <c r="T464" i="3"/>
  <c r="V464" i="3"/>
  <c r="X464" i="3"/>
  <c r="Z464" i="3"/>
  <c r="AB464" i="3"/>
  <c r="AD464" i="3"/>
  <c r="AF464" i="3"/>
  <c r="AH464" i="3"/>
  <c r="AJ464" i="3"/>
  <c r="AL464" i="3"/>
  <c r="AN464" i="3"/>
  <c r="AP464" i="3"/>
  <c r="AR464" i="3"/>
  <c r="AT464" i="3"/>
  <c r="AV464" i="3"/>
  <c r="AX464" i="3"/>
  <c r="AZ464" i="3"/>
  <c r="BB464" i="3"/>
  <c r="BD464" i="3"/>
  <c r="BF464" i="3"/>
  <c r="BH464" i="3"/>
  <c r="M466" i="3"/>
  <c r="O466" i="3"/>
  <c r="Q466" i="3"/>
  <c r="S466" i="3"/>
  <c r="U466" i="3"/>
  <c r="W466" i="3"/>
  <c r="Y466" i="3"/>
  <c r="AA466" i="3"/>
  <c r="AC466" i="3"/>
  <c r="AE466" i="3"/>
  <c r="AG466" i="3"/>
  <c r="AI466" i="3"/>
  <c r="AK466" i="3"/>
  <c r="AM466" i="3"/>
  <c r="AO466" i="3"/>
  <c r="AQ466" i="3"/>
  <c r="AS466" i="3"/>
  <c r="AU466" i="3"/>
  <c r="AW466" i="3"/>
  <c r="AY466" i="3"/>
  <c r="BA466" i="3"/>
  <c r="BC466" i="3"/>
  <c r="BE466" i="3"/>
  <c r="BG466" i="3"/>
  <c r="BI466" i="3"/>
  <c r="N466" i="3"/>
  <c r="P466" i="3"/>
  <c r="R466" i="3"/>
  <c r="T466" i="3"/>
  <c r="V466" i="3"/>
  <c r="X466" i="3"/>
  <c r="Z466" i="3"/>
  <c r="AB466" i="3"/>
  <c r="AD466" i="3"/>
  <c r="AF466" i="3"/>
  <c r="AH466" i="3"/>
  <c r="AJ466" i="3"/>
  <c r="AL466" i="3"/>
  <c r="AN466" i="3"/>
  <c r="AP466" i="3"/>
  <c r="AR466" i="3"/>
  <c r="AT466" i="3"/>
  <c r="AV466" i="3"/>
  <c r="AX466" i="3"/>
  <c r="AZ466" i="3"/>
  <c r="BB466" i="3"/>
  <c r="BD466" i="3"/>
  <c r="BF466" i="3"/>
  <c r="BH466" i="3"/>
  <c r="M468" i="3"/>
  <c r="O468" i="3"/>
  <c r="Q468" i="3"/>
  <c r="S468" i="3"/>
  <c r="U468" i="3"/>
  <c r="W468" i="3"/>
  <c r="Y468" i="3"/>
  <c r="AA468" i="3"/>
  <c r="AC468" i="3"/>
  <c r="AE468" i="3"/>
  <c r="AG468" i="3"/>
  <c r="AI468" i="3"/>
  <c r="AK468" i="3"/>
  <c r="AM468" i="3"/>
  <c r="AO468" i="3"/>
  <c r="AQ468" i="3"/>
  <c r="AS468" i="3"/>
  <c r="AU468" i="3"/>
  <c r="AW468" i="3"/>
  <c r="AY468" i="3"/>
  <c r="BA468" i="3"/>
  <c r="BC468" i="3"/>
  <c r="BE468" i="3"/>
  <c r="BG468" i="3"/>
  <c r="BI468" i="3"/>
  <c r="N468" i="3"/>
  <c r="P468" i="3"/>
  <c r="R468" i="3"/>
  <c r="T468" i="3"/>
  <c r="V468" i="3"/>
  <c r="X468" i="3"/>
  <c r="Z468" i="3"/>
  <c r="AB468" i="3"/>
  <c r="AD468" i="3"/>
  <c r="AF468" i="3"/>
  <c r="AH468" i="3"/>
  <c r="AJ468" i="3"/>
  <c r="AL468" i="3"/>
  <c r="AN468" i="3"/>
  <c r="AP468" i="3"/>
  <c r="AR468" i="3"/>
  <c r="AT468" i="3"/>
  <c r="AV468" i="3"/>
  <c r="AX468" i="3"/>
  <c r="AZ468" i="3"/>
  <c r="BB468" i="3"/>
  <c r="BD468" i="3"/>
  <c r="BF468" i="3"/>
  <c r="BH468" i="3"/>
  <c r="M470" i="3"/>
  <c r="O470" i="3"/>
  <c r="Q470" i="3"/>
  <c r="S470" i="3"/>
  <c r="U470" i="3"/>
  <c r="W470" i="3"/>
  <c r="Y470" i="3"/>
  <c r="AA470" i="3"/>
  <c r="AC470" i="3"/>
  <c r="AE470" i="3"/>
  <c r="AG470" i="3"/>
  <c r="AI470" i="3"/>
  <c r="AK470" i="3"/>
  <c r="AM470" i="3"/>
  <c r="AO470" i="3"/>
  <c r="AQ470" i="3"/>
  <c r="AS470" i="3"/>
  <c r="AU470" i="3"/>
  <c r="AW470" i="3"/>
  <c r="AY470" i="3"/>
  <c r="BA470" i="3"/>
  <c r="BC470" i="3"/>
  <c r="BE470" i="3"/>
  <c r="BG470" i="3"/>
  <c r="BI470" i="3"/>
  <c r="N470" i="3"/>
  <c r="P470" i="3"/>
  <c r="R470" i="3"/>
  <c r="T470" i="3"/>
  <c r="V470" i="3"/>
  <c r="X470" i="3"/>
  <c r="Z470" i="3"/>
  <c r="AB470" i="3"/>
  <c r="AD470" i="3"/>
  <c r="AF470" i="3"/>
  <c r="AH470" i="3"/>
  <c r="AJ470" i="3"/>
  <c r="AL470" i="3"/>
  <c r="AN470" i="3"/>
  <c r="AP470" i="3"/>
  <c r="AR470" i="3"/>
  <c r="AT470" i="3"/>
  <c r="AV470" i="3"/>
  <c r="AX470" i="3"/>
  <c r="AZ470" i="3"/>
  <c r="BB470" i="3"/>
  <c r="BD470" i="3"/>
  <c r="BF470" i="3"/>
  <c r="BH470" i="3"/>
  <c r="M472" i="3"/>
  <c r="O472" i="3"/>
  <c r="Q472" i="3"/>
  <c r="S472" i="3"/>
  <c r="U472" i="3"/>
  <c r="W472" i="3"/>
  <c r="Y472" i="3"/>
  <c r="AA472" i="3"/>
  <c r="AC472" i="3"/>
  <c r="AE472" i="3"/>
  <c r="AG472" i="3"/>
  <c r="AI472" i="3"/>
  <c r="AK472" i="3"/>
  <c r="AM472" i="3"/>
  <c r="AO472" i="3"/>
  <c r="AQ472" i="3"/>
  <c r="AS472" i="3"/>
  <c r="AU472" i="3"/>
  <c r="AW472" i="3"/>
  <c r="AY472" i="3"/>
  <c r="BA472" i="3"/>
  <c r="BC472" i="3"/>
  <c r="BE472" i="3"/>
  <c r="BG472" i="3"/>
  <c r="BI472" i="3"/>
  <c r="N472" i="3"/>
  <c r="P472" i="3"/>
  <c r="R472" i="3"/>
  <c r="T472" i="3"/>
  <c r="V472" i="3"/>
  <c r="X472" i="3"/>
  <c r="Z472" i="3"/>
  <c r="AB472" i="3"/>
  <c r="AD472" i="3"/>
  <c r="AF472" i="3"/>
  <c r="AH472" i="3"/>
  <c r="AJ472" i="3"/>
  <c r="AL472" i="3"/>
  <c r="AN472" i="3"/>
  <c r="AP472" i="3"/>
  <c r="AR472" i="3"/>
  <c r="AT472" i="3"/>
  <c r="AV472" i="3"/>
  <c r="AX472" i="3"/>
  <c r="AZ472" i="3"/>
  <c r="BB472" i="3"/>
  <c r="BD472" i="3"/>
  <c r="BF472" i="3"/>
  <c r="BH472" i="3"/>
  <c r="N474" i="3"/>
  <c r="P474" i="3"/>
  <c r="R474" i="3"/>
  <c r="T474" i="3"/>
  <c r="V474" i="3"/>
  <c r="X474" i="3"/>
  <c r="Z474" i="3"/>
  <c r="AB474" i="3"/>
  <c r="AD474" i="3"/>
  <c r="AF474" i="3"/>
  <c r="AH474" i="3"/>
  <c r="AJ474" i="3"/>
  <c r="AL474" i="3"/>
  <c r="AN474" i="3"/>
  <c r="AP474" i="3"/>
  <c r="AR474" i="3"/>
  <c r="AT474" i="3"/>
  <c r="AV474" i="3"/>
  <c r="AX474" i="3"/>
  <c r="AZ474" i="3"/>
  <c r="BB474" i="3"/>
  <c r="BD474" i="3"/>
  <c r="BF474" i="3"/>
  <c r="BH474" i="3"/>
  <c r="M474" i="3"/>
  <c r="O474" i="3"/>
  <c r="Q474" i="3"/>
  <c r="S474" i="3"/>
  <c r="U474" i="3"/>
  <c r="W474" i="3"/>
  <c r="Y474" i="3"/>
  <c r="AA474" i="3"/>
  <c r="AC474" i="3"/>
  <c r="AE474" i="3"/>
  <c r="AG474" i="3"/>
  <c r="AI474" i="3"/>
  <c r="AK474" i="3"/>
  <c r="AM474" i="3"/>
  <c r="AO474" i="3"/>
  <c r="AQ474" i="3"/>
  <c r="AS474" i="3"/>
  <c r="AU474" i="3"/>
  <c r="AW474" i="3"/>
  <c r="AY474" i="3"/>
  <c r="BA474" i="3"/>
  <c r="BC474" i="3"/>
  <c r="BE474" i="3"/>
  <c r="BG474" i="3"/>
  <c r="BI474" i="3"/>
  <c r="M476" i="3"/>
  <c r="O476" i="3"/>
  <c r="Q476" i="3"/>
  <c r="S476" i="3"/>
  <c r="U476" i="3"/>
  <c r="W476" i="3"/>
  <c r="Y476" i="3"/>
  <c r="AA476" i="3"/>
  <c r="AC476" i="3"/>
  <c r="AE476" i="3"/>
  <c r="AG476" i="3"/>
  <c r="AI476" i="3"/>
  <c r="AK476" i="3"/>
  <c r="AM476" i="3"/>
  <c r="AO476" i="3"/>
  <c r="AQ476" i="3"/>
  <c r="AS476" i="3"/>
  <c r="AU476" i="3"/>
  <c r="AW476" i="3"/>
  <c r="AY476" i="3"/>
  <c r="BA476" i="3"/>
  <c r="BC476" i="3"/>
  <c r="BE476" i="3"/>
  <c r="BG476" i="3"/>
  <c r="BI476" i="3"/>
  <c r="N476" i="3"/>
  <c r="P476" i="3"/>
  <c r="R476" i="3"/>
  <c r="T476" i="3"/>
  <c r="V476" i="3"/>
  <c r="X476" i="3"/>
  <c r="Z476" i="3"/>
  <c r="AB476" i="3"/>
  <c r="AD476" i="3"/>
  <c r="AF476" i="3"/>
  <c r="AH476" i="3"/>
  <c r="AJ476" i="3"/>
  <c r="AL476" i="3"/>
  <c r="AN476" i="3"/>
  <c r="AP476" i="3"/>
  <c r="AR476" i="3"/>
  <c r="AT476" i="3"/>
  <c r="AV476" i="3"/>
  <c r="AX476" i="3"/>
  <c r="AZ476" i="3"/>
  <c r="BB476" i="3"/>
  <c r="BD476" i="3"/>
  <c r="BF476" i="3"/>
  <c r="BH476" i="3"/>
  <c r="M479" i="3"/>
  <c r="O479" i="3"/>
  <c r="Q479" i="3"/>
  <c r="S479" i="3"/>
  <c r="U479" i="3"/>
  <c r="W479" i="3"/>
  <c r="Y479" i="3"/>
  <c r="AA479" i="3"/>
  <c r="AC479" i="3"/>
  <c r="AE479" i="3"/>
  <c r="AG479" i="3"/>
  <c r="AI479" i="3"/>
  <c r="AK479" i="3"/>
  <c r="AM479" i="3"/>
  <c r="AO479" i="3"/>
  <c r="AQ479" i="3"/>
  <c r="AS479" i="3"/>
  <c r="AU479" i="3"/>
  <c r="AW479" i="3"/>
  <c r="AY479" i="3"/>
  <c r="BA479" i="3"/>
  <c r="BC479" i="3"/>
  <c r="BE479" i="3"/>
  <c r="BG479" i="3"/>
  <c r="BI479" i="3"/>
  <c r="N479" i="3"/>
  <c r="P479" i="3"/>
  <c r="R479" i="3"/>
  <c r="T479" i="3"/>
  <c r="V479" i="3"/>
  <c r="X479" i="3"/>
  <c r="Z479" i="3"/>
  <c r="AB479" i="3"/>
  <c r="AD479" i="3"/>
  <c r="AF479" i="3"/>
  <c r="AH479" i="3"/>
  <c r="AJ479" i="3"/>
  <c r="AL479" i="3"/>
  <c r="AN479" i="3"/>
  <c r="AP479" i="3"/>
  <c r="AR479" i="3"/>
  <c r="AT479" i="3"/>
  <c r="AV479" i="3"/>
  <c r="AX479" i="3"/>
  <c r="AZ479" i="3"/>
  <c r="BB479" i="3"/>
  <c r="BD479" i="3"/>
  <c r="BF479" i="3"/>
  <c r="BH479" i="3"/>
  <c r="N481" i="3"/>
  <c r="P481" i="3"/>
  <c r="R481" i="3"/>
  <c r="T481" i="3"/>
  <c r="V481" i="3"/>
  <c r="X481" i="3"/>
  <c r="Z481" i="3"/>
  <c r="AB481" i="3"/>
  <c r="AD481" i="3"/>
  <c r="AF481" i="3"/>
  <c r="AH481" i="3"/>
  <c r="AJ481" i="3"/>
  <c r="AL481" i="3"/>
  <c r="AN481" i="3"/>
  <c r="AP481" i="3"/>
  <c r="AR481" i="3"/>
  <c r="AT481" i="3"/>
  <c r="AV481" i="3"/>
  <c r="AX481" i="3"/>
  <c r="AZ481" i="3"/>
  <c r="BB481" i="3"/>
  <c r="BD481" i="3"/>
  <c r="BF481" i="3"/>
  <c r="BH481" i="3"/>
  <c r="M481" i="3"/>
  <c r="O481" i="3"/>
  <c r="Q481" i="3"/>
  <c r="S481" i="3"/>
  <c r="U481" i="3"/>
  <c r="W481" i="3"/>
  <c r="Y481" i="3"/>
  <c r="AA481" i="3"/>
  <c r="AC481" i="3"/>
  <c r="AE481" i="3"/>
  <c r="AG481" i="3"/>
  <c r="AI481" i="3"/>
  <c r="AK481" i="3"/>
  <c r="AM481" i="3"/>
  <c r="AO481" i="3"/>
  <c r="AQ481" i="3"/>
  <c r="AS481" i="3"/>
  <c r="AU481" i="3"/>
  <c r="AW481" i="3"/>
  <c r="AY481" i="3"/>
  <c r="BA481" i="3"/>
  <c r="BC481" i="3"/>
  <c r="BE481" i="3"/>
  <c r="BG481" i="3"/>
  <c r="BI481" i="3"/>
  <c r="M483" i="3"/>
  <c r="O483" i="3"/>
  <c r="Q483" i="3"/>
  <c r="S483" i="3"/>
  <c r="U483" i="3"/>
  <c r="W483" i="3"/>
  <c r="Y483" i="3"/>
  <c r="AA483" i="3"/>
  <c r="AC483" i="3"/>
  <c r="AE483" i="3"/>
  <c r="AG483" i="3"/>
  <c r="AI483" i="3"/>
  <c r="AK483" i="3"/>
  <c r="AM483" i="3"/>
  <c r="AO483" i="3"/>
  <c r="AQ483" i="3"/>
  <c r="AS483" i="3"/>
  <c r="AU483" i="3"/>
  <c r="AW483" i="3"/>
  <c r="AY483" i="3"/>
  <c r="BA483" i="3"/>
  <c r="BC483" i="3"/>
  <c r="BE483" i="3"/>
  <c r="BG483" i="3"/>
  <c r="BI483" i="3"/>
  <c r="N483" i="3"/>
  <c r="P483" i="3"/>
  <c r="R483" i="3"/>
  <c r="T483" i="3"/>
  <c r="V483" i="3"/>
  <c r="X483" i="3"/>
  <c r="Z483" i="3"/>
  <c r="AB483" i="3"/>
  <c r="AD483" i="3"/>
  <c r="AF483" i="3"/>
  <c r="AH483" i="3"/>
  <c r="AJ483" i="3"/>
  <c r="AL483" i="3"/>
  <c r="AN483" i="3"/>
  <c r="AP483" i="3"/>
  <c r="AR483" i="3"/>
  <c r="AT483" i="3"/>
  <c r="AV483" i="3"/>
  <c r="AX483" i="3"/>
  <c r="AZ483" i="3"/>
  <c r="BB483" i="3"/>
  <c r="BD483" i="3"/>
  <c r="BF483" i="3"/>
  <c r="BH483" i="3"/>
  <c r="BL477" i="3"/>
  <c r="BM477" i="3"/>
  <c r="N392" i="3"/>
  <c r="P392" i="3"/>
  <c r="R392" i="3"/>
  <c r="T392" i="3"/>
  <c r="V392" i="3"/>
  <c r="X392" i="3"/>
  <c r="Z392" i="3"/>
  <c r="AB392" i="3"/>
  <c r="AD392" i="3"/>
  <c r="AF392" i="3"/>
  <c r="AH392" i="3"/>
  <c r="AJ392" i="3"/>
  <c r="AL392" i="3"/>
  <c r="AN392" i="3"/>
  <c r="AP392" i="3"/>
  <c r="AR392" i="3"/>
  <c r="AT392" i="3"/>
  <c r="AV392" i="3"/>
  <c r="AX392" i="3"/>
  <c r="AZ392" i="3"/>
  <c r="BB392" i="3"/>
  <c r="BD392" i="3"/>
  <c r="BF392" i="3"/>
  <c r="BH392" i="3"/>
  <c r="M392" i="3"/>
  <c r="O392" i="3"/>
  <c r="Q392" i="3"/>
  <c r="S392" i="3"/>
  <c r="U392" i="3"/>
  <c r="W392" i="3"/>
  <c r="Y392" i="3"/>
  <c r="AA392" i="3"/>
  <c r="AC392" i="3"/>
  <c r="AE392" i="3"/>
  <c r="AG392" i="3"/>
  <c r="AI392" i="3"/>
  <c r="AK392" i="3"/>
  <c r="AM392" i="3"/>
  <c r="AO392" i="3"/>
  <c r="AQ392" i="3"/>
  <c r="AS392" i="3"/>
  <c r="AU392" i="3"/>
  <c r="AW392" i="3"/>
  <c r="AY392" i="3"/>
  <c r="BA392" i="3"/>
  <c r="BC392" i="3"/>
  <c r="BE392" i="3"/>
  <c r="BG392" i="3"/>
  <c r="BI392" i="3"/>
  <c r="M396" i="3"/>
  <c r="O396" i="3"/>
  <c r="Q396" i="3"/>
  <c r="S396" i="3"/>
  <c r="U396" i="3"/>
  <c r="W396" i="3"/>
  <c r="Y396" i="3"/>
  <c r="AA396" i="3"/>
  <c r="AC396" i="3"/>
  <c r="AE396" i="3"/>
  <c r="AG396" i="3"/>
  <c r="AI396" i="3"/>
  <c r="AK396" i="3"/>
  <c r="AM396" i="3"/>
  <c r="AO396" i="3"/>
  <c r="AQ396" i="3"/>
  <c r="AS396" i="3"/>
  <c r="AU396" i="3"/>
  <c r="AW396" i="3"/>
  <c r="AY396" i="3"/>
  <c r="BA396" i="3"/>
  <c r="BC396" i="3"/>
  <c r="BE396" i="3"/>
  <c r="BG396" i="3"/>
  <c r="BI396" i="3"/>
  <c r="N396" i="3"/>
  <c r="P396" i="3"/>
  <c r="R396" i="3"/>
  <c r="T396" i="3"/>
  <c r="V396" i="3"/>
  <c r="X396" i="3"/>
  <c r="Z396" i="3"/>
  <c r="AB396" i="3"/>
  <c r="AD396" i="3"/>
  <c r="AF396" i="3"/>
  <c r="AH396" i="3"/>
  <c r="AJ396" i="3"/>
  <c r="AL396" i="3"/>
  <c r="AN396" i="3"/>
  <c r="AP396" i="3"/>
  <c r="AR396" i="3"/>
  <c r="AT396" i="3"/>
  <c r="AV396" i="3"/>
  <c r="AX396" i="3"/>
  <c r="AZ396" i="3"/>
  <c r="BB396" i="3"/>
  <c r="BD396" i="3"/>
  <c r="BF396" i="3"/>
  <c r="BH396" i="3"/>
  <c r="N411" i="3"/>
  <c r="P411" i="3"/>
  <c r="R411" i="3"/>
  <c r="T411" i="3"/>
  <c r="V411" i="3"/>
  <c r="X411" i="3"/>
  <c r="Z411" i="3"/>
  <c r="AB411" i="3"/>
  <c r="AD411" i="3"/>
  <c r="AF411" i="3"/>
  <c r="AH411" i="3"/>
  <c r="AJ411" i="3"/>
  <c r="AL411" i="3"/>
  <c r="AN411" i="3"/>
  <c r="AP411" i="3"/>
  <c r="AR411" i="3"/>
  <c r="AT411" i="3"/>
  <c r="AV411" i="3"/>
  <c r="AX411" i="3"/>
  <c r="AZ411" i="3"/>
  <c r="BB411" i="3"/>
  <c r="BD411" i="3"/>
  <c r="BF411" i="3"/>
  <c r="BH411" i="3"/>
  <c r="M411" i="3"/>
  <c r="O411" i="3"/>
  <c r="Q411" i="3"/>
  <c r="S411" i="3"/>
  <c r="U411" i="3"/>
  <c r="W411" i="3"/>
  <c r="Y411" i="3"/>
  <c r="AA411" i="3"/>
  <c r="AC411" i="3"/>
  <c r="AE411" i="3"/>
  <c r="AG411" i="3"/>
  <c r="AI411" i="3"/>
  <c r="AK411" i="3"/>
  <c r="AM411" i="3"/>
  <c r="AO411" i="3"/>
  <c r="AQ411" i="3"/>
  <c r="AS411" i="3"/>
  <c r="AU411" i="3"/>
  <c r="AW411" i="3"/>
  <c r="AY411" i="3"/>
  <c r="BA411" i="3"/>
  <c r="BC411" i="3"/>
  <c r="BE411" i="3"/>
  <c r="BG411" i="3"/>
  <c r="BI411" i="3"/>
  <c r="M412" i="3"/>
  <c r="O412" i="3"/>
  <c r="Q412" i="3"/>
  <c r="S412" i="3"/>
  <c r="U412" i="3"/>
  <c r="W412" i="3"/>
  <c r="Y412" i="3"/>
  <c r="AA412" i="3"/>
  <c r="AC412" i="3"/>
  <c r="AE412" i="3"/>
  <c r="AG412" i="3"/>
  <c r="AI412" i="3"/>
  <c r="AK412" i="3"/>
  <c r="AM412" i="3"/>
  <c r="AO412" i="3"/>
  <c r="AQ412" i="3"/>
  <c r="AS412" i="3"/>
  <c r="AU412" i="3"/>
  <c r="AW412" i="3"/>
  <c r="AY412" i="3"/>
  <c r="BA412" i="3"/>
  <c r="BC412" i="3"/>
  <c r="BE412" i="3"/>
  <c r="BG412" i="3"/>
  <c r="BI412" i="3"/>
  <c r="N412" i="3"/>
  <c r="P412" i="3"/>
  <c r="R412" i="3"/>
  <c r="T412" i="3"/>
  <c r="V412" i="3"/>
  <c r="X412" i="3"/>
  <c r="Z412" i="3"/>
  <c r="AB412" i="3"/>
  <c r="AD412" i="3"/>
  <c r="AF412" i="3"/>
  <c r="AH412" i="3"/>
  <c r="AJ412" i="3"/>
  <c r="AL412" i="3"/>
  <c r="AN412" i="3"/>
  <c r="AP412" i="3"/>
  <c r="AR412" i="3"/>
  <c r="AT412" i="3"/>
  <c r="AV412" i="3"/>
  <c r="AX412" i="3"/>
  <c r="AZ412" i="3"/>
  <c r="BB412" i="3"/>
  <c r="BD412" i="3"/>
  <c r="BF412" i="3"/>
  <c r="BH412" i="3"/>
  <c r="N418" i="3"/>
  <c r="P418" i="3"/>
  <c r="R418" i="3"/>
  <c r="T418" i="3"/>
  <c r="V418" i="3"/>
  <c r="X418" i="3"/>
  <c r="Z418" i="3"/>
  <c r="AB418" i="3"/>
  <c r="AD418" i="3"/>
  <c r="AF418" i="3"/>
  <c r="AH418" i="3"/>
  <c r="AJ418" i="3"/>
  <c r="AL418" i="3"/>
  <c r="AN418" i="3"/>
  <c r="AP418" i="3"/>
  <c r="AR418" i="3"/>
  <c r="AT418" i="3"/>
  <c r="AV418" i="3"/>
  <c r="AX418" i="3"/>
  <c r="AZ418" i="3"/>
  <c r="BB418" i="3"/>
  <c r="BD418" i="3"/>
  <c r="BF418" i="3"/>
  <c r="BH418" i="3"/>
  <c r="M418" i="3"/>
  <c r="O418" i="3"/>
  <c r="Q418" i="3"/>
  <c r="S418" i="3"/>
  <c r="U418" i="3"/>
  <c r="W418" i="3"/>
  <c r="Y418" i="3"/>
  <c r="AA418" i="3"/>
  <c r="AC418" i="3"/>
  <c r="AE418" i="3"/>
  <c r="AG418" i="3"/>
  <c r="AI418" i="3"/>
  <c r="AK418" i="3"/>
  <c r="AM418" i="3"/>
  <c r="AO418" i="3"/>
  <c r="AQ418" i="3"/>
  <c r="AS418" i="3"/>
  <c r="AU418" i="3"/>
  <c r="AW418" i="3"/>
  <c r="AY418" i="3"/>
  <c r="BA418" i="3"/>
  <c r="BC418" i="3"/>
  <c r="BE418" i="3"/>
  <c r="BG418" i="3"/>
  <c r="BI418" i="3"/>
  <c r="N419" i="3"/>
  <c r="P419" i="3"/>
  <c r="R419" i="3"/>
  <c r="T419" i="3"/>
  <c r="V419" i="3"/>
  <c r="X419" i="3"/>
  <c r="Z419" i="3"/>
  <c r="AB419" i="3"/>
  <c r="AD419" i="3"/>
  <c r="AF419" i="3"/>
  <c r="AH419" i="3"/>
  <c r="AJ419" i="3"/>
  <c r="AL419" i="3"/>
  <c r="AN419" i="3"/>
  <c r="AP419" i="3"/>
  <c r="AR419" i="3"/>
  <c r="AT419" i="3"/>
  <c r="AV419" i="3"/>
  <c r="AX419" i="3"/>
  <c r="AZ419" i="3"/>
  <c r="BB419" i="3"/>
  <c r="BD419" i="3"/>
  <c r="BF419" i="3"/>
  <c r="BH419" i="3"/>
  <c r="M419" i="3"/>
  <c r="O419" i="3"/>
  <c r="Q419" i="3"/>
  <c r="S419" i="3"/>
  <c r="U419" i="3"/>
  <c r="W419" i="3"/>
  <c r="Y419" i="3"/>
  <c r="AA419" i="3"/>
  <c r="AC419" i="3"/>
  <c r="AE419" i="3"/>
  <c r="AG419" i="3"/>
  <c r="AI419" i="3"/>
  <c r="AK419" i="3"/>
  <c r="AM419" i="3"/>
  <c r="AO419" i="3"/>
  <c r="AQ419" i="3"/>
  <c r="AS419" i="3"/>
  <c r="AU419" i="3"/>
  <c r="AW419" i="3"/>
  <c r="AY419" i="3"/>
  <c r="BA419" i="3"/>
  <c r="BC419" i="3"/>
  <c r="BE419" i="3"/>
  <c r="BG419" i="3"/>
  <c r="BI419" i="3"/>
  <c r="N420" i="3"/>
  <c r="P420" i="3"/>
  <c r="R420" i="3"/>
  <c r="T420" i="3"/>
  <c r="V420" i="3"/>
  <c r="X420" i="3"/>
  <c r="Z420" i="3"/>
  <c r="AB420" i="3"/>
  <c r="AD420" i="3"/>
  <c r="AF420" i="3"/>
  <c r="AH420" i="3"/>
  <c r="AJ420" i="3"/>
  <c r="AL420" i="3"/>
  <c r="AN420" i="3"/>
  <c r="AP420" i="3"/>
  <c r="AR420" i="3"/>
  <c r="AT420" i="3"/>
  <c r="AV420" i="3"/>
  <c r="AX420" i="3"/>
  <c r="AZ420" i="3"/>
  <c r="BB420" i="3"/>
  <c r="BD420" i="3"/>
  <c r="BF420" i="3"/>
  <c r="BH420" i="3"/>
  <c r="M420" i="3"/>
  <c r="O420" i="3"/>
  <c r="Q420" i="3"/>
  <c r="S420" i="3"/>
  <c r="U420" i="3"/>
  <c r="W420" i="3"/>
  <c r="Y420" i="3"/>
  <c r="AA420" i="3"/>
  <c r="AC420" i="3"/>
  <c r="AE420" i="3"/>
  <c r="AG420" i="3"/>
  <c r="AI420" i="3"/>
  <c r="AK420" i="3"/>
  <c r="AM420" i="3"/>
  <c r="AO420" i="3"/>
  <c r="AQ420" i="3"/>
  <c r="AS420" i="3"/>
  <c r="AU420" i="3"/>
  <c r="AW420" i="3"/>
  <c r="AY420" i="3"/>
  <c r="BA420" i="3"/>
  <c r="BC420" i="3"/>
  <c r="BE420" i="3"/>
  <c r="BG420" i="3"/>
  <c r="BI420" i="3"/>
  <c r="M430" i="3"/>
  <c r="O430" i="3"/>
  <c r="Q430" i="3"/>
  <c r="S430" i="3"/>
  <c r="U430" i="3"/>
  <c r="W430" i="3"/>
  <c r="Y430" i="3"/>
  <c r="AA430" i="3"/>
  <c r="AC430" i="3"/>
  <c r="AE430" i="3"/>
  <c r="AG430" i="3"/>
  <c r="AI430" i="3"/>
  <c r="AK430" i="3"/>
  <c r="AM430" i="3"/>
  <c r="AO430" i="3"/>
  <c r="AQ430" i="3"/>
  <c r="AS430" i="3"/>
  <c r="AU430" i="3"/>
  <c r="AW430" i="3"/>
  <c r="AY430" i="3"/>
  <c r="BA430" i="3"/>
  <c r="BC430" i="3"/>
  <c r="BE430" i="3"/>
  <c r="BG430" i="3"/>
  <c r="BI430" i="3"/>
  <c r="N430" i="3"/>
  <c r="P430" i="3"/>
  <c r="R430" i="3"/>
  <c r="T430" i="3"/>
  <c r="V430" i="3"/>
  <c r="X430" i="3"/>
  <c r="Z430" i="3"/>
  <c r="AB430" i="3"/>
  <c r="AD430" i="3"/>
  <c r="AF430" i="3"/>
  <c r="AH430" i="3"/>
  <c r="AJ430" i="3"/>
  <c r="AL430" i="3"/>
  <c r="AN430" i="3"/>
  <c r="AP430" i="3"/>
  <c r="AR430" i="3"/>
  <c r="AT430" i="3"/>
  <c r="AV430" i="3"/>
  <c r="AX430" i="3"/>
  <c r="AZ430" i="3"/>
  <c r="BB430" i="3"/>
  <c r="BD430" i="3"/>
  <c r="BF430" i="3"/>
  <c r="BH430" i="3"/>
  <c r="M431" i="3"/>
  <c r="O431" i="3"/>
  <c r="Q431" i="3"/>
  <c r="S431" i="3"/>
  <c r="U431" i="3"/>
  <c r="W431" i="3"/>
  <c r="Y431" i="3"/>
  <c r="AA431" i="3"/>
  <c r="AC431" i="3"/>
  <c r="AE431" i="3"/>
  <c r="AG431" i="3"/>
  <c r="AI431" i="3"/>
  <c r="AK431" i="3"/>
  <c r="AM431" i="3"/>
  <c r="AO431" i="3"/>
  <c r="AQ431" i="3"/>
  <c r="AS431" i="3"/>
  <c r="AU431" i="3"/>
  <c r="AW431" i="3"/>
  <c r="AY431" i="3"/>
  <c r="BA431" i="3"/>
  <c r="BC431" i="3"/>
  <c r="BE431" i="3"/>
  <c r="BG431" i="3"/>
  <c r="BI431" i="3"/>
  <c r="N431" i="3"/>
  <c r="P431" i="3"/>
  <c r="R431" i="3"/>
  <c r="T431" i="3"/>
  <c r="V431" i="3"/>
  <c r="X431" i="3"/>
  <c r="Z431" i="3"/>
  <c r="AB431" i="3"/>
  <c r="AD431" i="3"/>
  <c r="AF431" i="3"/>
  <c r="AH431" i="3"/>
  <c r="AJ431" i="3"/>
  <c r="AL431" i="3"/>
  <c r="AN431" i="3"/>
  <c r="AP431" i="3"/>
  <c r="AR431" i="3"/>
  <c r="AT431" i="3"/>
  <c r="AV431" i="3"/>
  <c r="AX431" i="3"/>
  <c r="AZ431" i="3"/>
  <c r="BB431" i="3"/>
  <c r="BD431" i="3"/>
  <c r="BF431" i="3"/>
  <c r="BH431" i="3"/>
  <c r="N432" i="3"/>
  <c r="P432" i="3"/>
  <c r="R432" i="3"/>
  <c r="T432" i="3"/>
  <c r="V432" i="3"/>
  <c r="X432" i="3"/>
  <c r="Z432" i="3"/>
  <c r="AB432" i="3"/>
  <c r="AD432" i="3"/>
  <c r="AF432" i="3"/>
  <c r="AH432" i="3"/>
  <c r="AJ432" i="3"/>
  <c r="AL432" i="3"/>
  <c r="AN432" i="3"/>
  <c r="AP432" i="3"/>
  <c r="AR432" i="3"/>
  <c r="AT432" i="3"/>
  <c r="AV432" i="3"/>
  <c r="AX432" i="3"/>
  <c r="AZ432" i="3"/>
  <c r="BB432" i="3"/>
  <c r="BD432" i="3"/>
  <c r="BF432" i="3"/>
  <c r="BH432" i="3"/>
  <c r="M432" i="3"/>
  <c r="O432" i="3"/>
  <c r="Q432" i="3"/>
  <c r="S432" i="3"/>
  <c r="U432" i="3"/>
  <c r="W432" i="3"/>
  <c r="Y432" i="3"/>
  <c r="AA432" i="3"/>
  <c r="AC432" i="3"/>
  <c r="AE432" i="3"/>
  <c r="AG432" i="3"/>
  <c r="AI432" i="3"/>
  <c r="AK432" i="3"/>
  <c r="AM432" i="3"/>
  <c r="AO432" i="3"/>
  <c r="AQ432" i="3"/>
  <c r="AS432" i="3"/>
  <c r="AU432" i="3"/>
  <c r="AW432" i="3"/>
  <c r="AY432" i="3"/>
  <c r="BA432" i="3"/>
  <c r="BC432" i="3"/>
  <c r="BE432" i="3"/>
  <c r="BG432" i="3"/>
  <c r="BI432" i="3"/>
  <c r="N438" i="3"/>
  <c r="P438" i="3"/>
  <c r="R438" i="3"/>
  <c r="T438" i="3"/>
  <c r="V438" i="3"/>
  <c r="X438" i="3"/>
  <c r="Z438" i="3"/>
  <c r="AB438" i="3"/>
  <c r="AD438" i="3"/>
  <c r="AF438" i="3"/>
  <c r="AH438" i="3"/>
  <c r="AJ438" i="3"/>
  <c r="AL438" i="3"/>
  <c r="AN438" i="3"/>
  <c r="AP438" i="3"/>
  <c r="AR438" i="3"/>
  <c r="AT438" i="3"/>
  <c r="AV438" i="3"/>
  <c r="AX438" i="3"/>
  <c r="AZ438" i="3"/>
  <c r="BB438" i="3"/>
  <c r="BD438" i="3"/>
  <c r="BF438" i="3"/>
  <c r="BH438" i="3"/>
  <c r="M438" i="3"/>
  <c r="O438" i="3"/>
  <c r="Q438" i="3"/>
  <c r="S438" i="3"/>
  <c r="U438" i="3"/>
  <c r="W438" i="3"/>
  <c r="Y438" i="3"/>
  <c r="AA438" i="3"/>
  <c r="AC438" i="3"/>
  <c r="AE438" i="3"/>
  <c r="AG438" i="3"/>
  <c r="AI438" i="3"/>
  <c r="AK438" i="3"/>
  <c r="AM438" i="3"/>
  <c r="AO438" i="3"/>
  <c r="AQ438" i="3"/>
  <c r="AS438" i="3"/>
  <c r="AU438" i="3"/>
  <c r="AW438" i="3"/>
  <c r="AY438" i="3"/>
  <c r="BA438" i="3"/>
  <c r="BC438" i="3"/>
  <c r="BE438" i="3"/>
  <c r="BG438" i="3"/>
  <c r="BI438" i="3"/>
  <c r="N439" i="3"/>
  <c r="P439" i="3"/>
  <c r="R439" i="3"/>
  <c r="T439" i="3"/>
  <c r="V439" i="3"/>
  <c r="X439" i="3"/>
  <c r="Z439" i="3"/>
  <c r="AB439" i="3"/>
  <c r="AD439" i="3"/>
  <c r="AF439" i="3"/>
  <c r="AH439" i="3"/>
  <c r="AJ439" i="3"/>
  <c r="AL439" i="3"/>
  <c r="AN439" i="3"/>
  <c r="AP439" i="3"/>
  <c r="AR439" i="3"/>
  <c r="AT439" i="3"/>
  <c r="AV439" i="3"/>
  <c r="AX439" i="3"/>
  <c r="AZ439" i="3"/>
  <c r="BB439" i="3"/>
  <c r="BD439" i="3"/>
  <c r="BF439" i="3"/>
  <c r="BH439" i="3"/>
  <c r="M439" i="3"/>
  <c r="O439" i="3"/>
  <c r="Q439" i="3"/>
  <c r="S439" i="3"/>
  <c r="U439" i="3"/>
  <c r="W439" i="3"/>
  <c r="Y439" i="3"/>
  <c r="AA439" i="3"/>
  <c r="AC439" i="3"/>
  <c r="AE439" i="3"/>
  <c r="AG439" i="3"/>
  <c r="AI439" i="3"/>
  <c r="AK439" i="3"/>
  <c r="AM439" i="3"/>
  <c r="AO439" i="3"/>
  <c r="AQ439" i="3"/>
  <c r="AS439" i="3"/>
  <c r="AU439" i="3"/>
  <c r="AW439" i="3"/>
  <c r="AY439" i="3"/>
  <c r="BA439" i="3"/>
  <c r="BC439" i="3"/>
  <c r="BE439" i="3"/>
  <c r="BG439" i="3"/>
  <c r="BI439" i="3"/>
  <c r="M440" i="3"/>
  <c r="O440" i="3"/>
  <c r="Q440" i="3"/>
  <c r="S440" i="3"/>
  <c r="U440" i="3"/>
  <c r="W440" i="3"/>
  <c r="Y440" i="3"/>
  <c r="AA440" i="3"/>
  <c r="AC440" i="3"/>
  <c r="AE440" i="3"/>
  <c r="AG440" i="3"/>
  <c r="AI440" i="3"/>
  <c r="AK440" i="3"/>
  <c r="AM440" i="3"/>
  <c r="AO440" i="3"/>
  <c r="AQ440" i="3"/>
  <c r="AS440" i="3"/>
  <c r="AU440" i="3"/>
  <c r="AW440" i="3"/>
  <c r="AY440" i="3"/>
  <c r="BA440" i="3"/>
  <c r="BC440" i="3"/>
  <c r="BE440" i="3"/>
  <c r="BG440" i="3"/>
  <c r="BI440" i="3"/>
  <c r="N440" i="3"/>
  <c r="P440" i="3"/>
  <c r="R440" i="3"/>
  <c r="T440" i="3"/>
  <c r="V440" i="3"/>
  <c r="X440" i="3"/>
  <c r="Z440" i="3"/>
  <c r="AB440" i="3"/>
  <c r="AD440" i="3"/>
  <c r="AF440" i="3"/>
  <c r="AH440" i="3"/>
  <c r="AJ440" i="3"/>
  <c r="AL440" i="3"/>
  <c r="AN440" i="3"/>
  <c r="AP440" i="3"/>
  <c r="AR440" i="3"/>
  <c r="AT440" i="3"/>
  <c r="AV440" i="3"/>
  <c r="AX440" i="3"/>
  <c r="AZ440" i="3"/>
  <c r="BB440" i="3"/>
  <c r="BD440" i="3"/>
  <c r="BF440" i="3"/>
  <c r="BH440" i="3"/>
  <c r="N441" i="3"/>
  <c r="P441" i="3"/>
  <c r="R441" i="3"/>
  <c r="T441" i="3"/>
  <c r="V441" i="3"/>
  <c r="X441" i="3"/>
  <c r="Z441" i="3"/>
  <c r="AB441" i="3"/>
  <c r="AD441" i="3"/>
  <c r="AF441" i="3"/>
  <c r="AH441" i="3"/>
  <c r="AJ441" i="3"/>
  <c r="AL441" i="3"/>
  <c r="AN441" i="3"/>
  <c r="AP441" i="3"/>
  <c r="AR441" i="3"/>
  <c r="AT441" i="3"/>
  <c r="AV441" i="3"/>
  <c r="AX441" i="3"/>
  <c r="AZ441" i="3"/>
  <c r="BB441" i="3"/>
  <c r="BD441" i="3"/>
  <c r="BF441" i="3"/>
  <c r="BH441" i="3"/>
  <c r="M441" i="3"/>
  <c r="O441" i="3"/>
  <c r="Q441" i="3"/>
  <c r="S441" i="3"/>
  <c r="U441" i="3"/>
  <c r="W441" i="3"/>
  <c r="Y441" i="3"/>
  <c r="AA441" i="3"/>
  <c r="AC441" i="3"/>
  <c r="AE441" i="3"/>
  <c r="AG441" i="3"/>
  <c r="AI441" i="3"/>
  <c r="AK441" i="3"/>
  <c r="AM441" i="3"/>
  <c r="AO441" i="3"/>
  <c r="AQ441" i="3"/>
  <c r="AS441" i="3"/>
  <c r="AU441" i="3"/>
  <c r="AW441" i="3"/>
  <c r="AY441" i="3"/>
  <c r="BA441" i="3"/>
  <c r="BC441" i="3"/>
  <c r="BE441" i="3"/>
  <c r="BG441" i="3"/>
  <c r="BI441" i="3"/>
  <c r="BH458" i="3"/>
  <c r="BD458" i="3"/>
  <c r="AZ458" i="3"/>
  <c r="AV458" i="3"/>
  <c r="AR458" i="3"/>
  <c r="AN458" i="3"/>
  <c r="AJ458" i="3"/>
  <c r="AF458" i="3"/>
  <c r="AB458" i="3"/>
  <c r="X458" i="3"/>
  <c r="T458" i="3"/>
  <c r="P458" i="3"/>
  <c r="BI458" i="3"/>
  <c r="BE458" i="3"/>
  <c r="BA458" i="3"/>
  <c r="AW458" i="3"/>
  <c r="AS458" i="3"/>
  <c r="AO458" i="3"/>
  <c r="AK458" i="3"/>
  <c r="AG458" i="3"/>
  <c r="AC458" i="3"/>
  <c r="Y458" i="3"/>
  <c r="U458" i="3"/>
  <c r="Q458" i="3"/>
  <c r="BH460" i="3"/>
  <c r="BD460" i="3"/>
  <c r="AZ460" i="3"/>
  <c r="AV460" i="3"/>
  <c r="AR460" i="3"/>
  <c r="AN460" i="3"/>
  <c r="AJ460" i="3"/>
  <c r="AF460" i="3"/>
  <c r="AB460" i="3"/>
  <c r="X460" i="3"/>
  <c r="T460" i="3"/>
  <c r="P460" i="3"/>
  <c r="BI460" i="3"/>
  <c r="BE460" i="3"/>
  <c r="BA460" i="3"/>
  <c r="AW460" i="3"/>
  <c r="AS460" i="3"/>
  <c r="AO460" i="3"/>
  <c r="AK460" i="3"/>
  <c r="AG460" i="3"/>
  <c r="AC460" i="3"/>
  <c r="Y460" i="3"/>
  <c r="U460" i="3"/>
  <c r="Q460" i="3"/>
  <c r="BH462" i="3"/>
  <c r="BD462" i="3"/>
  <c r="AZ462" i="3"/>
  <c r="AV462" i="3"/>
  <c r="AR462" i="3"/>
  <c r="AN462" i="3"/>
  <c r="AJ462" i="3"/>
  <c r="AF462" i="3"/>
  <c r="AB462" i="3"/>
  <c r="X462" i="3"/>
  <c r="T462" i="3"/>
  <c r="P462" i="3"/>
  <c r="BI462" i="3"/>
  <c r="BE462" i="3"/>
  <c r="BA462" i="3"/>
  <c r="AW462" i="3"/>
  <c r="AS462" i="3"/>
  <c r="AO462" i="3"/>
  <c r="AK462" i="3"/>
  <c r="AG462" i="3"/>
  <c r="AC462" i="3"/>
  <c r="Y462" i="3"/>
  <c r="U462" i="3"/>
  <c r="Q462" i="3"/>
  <c r="BH394" i="3"/>
  <c r="BD394" i="3"/>
  <c r="AZ394" i="3"/>
  <c r="AV394" i="3"/>
  <c r="AR394" i="3"/>
  <c r="AN394" i="3"/>
  <c r="AJ394" i="3"/>
  <c r="AF394" i="3"/>
  <c r="AB394" i="3"/>
  <c r="X394" i="3"/>
  <c r="T394" i="3"/>
  <c r="P394" i="3"/>
  <c r="BI394" i="3"/>
  <c r="BE394" i="3"/>
  <c r="BA394" i="3"/>
  <c r="AW394" i="3"/>
  <c r="AS394" i="3"/>
  <c r="AO394" i="3"/>
  <c r="AK394" i="3"/>
  <c r="AG394" i="3"/>
  <c r="AC394" i="3"/>
  <c r="Y394" i="3"/>
  <c r="U394" i="3"/>
  <c r="Q394" i="3"/>
  <c r="BF390" i="3"/>
  <c r="BB390" i="3"/>
  <c r="AX390" i="3"/>
  <c r="AT390" i="3"/>
  <c r="AP390" i="3"/>
  <c r="AL390" i="3"/>
  <c r="AH390" i="3"/>
  <c r="AD390" i="3"/>
  <c r="Z390" i="3"/>
  <c r="V390" i="3"/>
  <c r="R390" i="3"/>
  <c r="N390" i="3"/>
  <c r="BG390" i="3"/>
  <c r="BC390" i="3"/>
  <c r="AY390" i="3"/>
  <c r="AU390" i="3"/>
  <c r="AQ390" i="3"/>
  <c r="AM390" i="3"/>
  <c r="AI390" i="3"/>
  <c r="AE390" i="3"/>
  <c r="AA390" i="3"/>
  <c r="W390" i="3"/>
  <c r="S390" i="3"/>
  <c r="BI398" i="3"/>
  <c r="BE398" i="3"/>
  <c r="BA398" i="3"/>
  <c r="AW398" i="3"/>
  <c r="AS398" i="3"/>
  <c r="AO398" i="3"/>
  <c r="AK398" i="3"/>
  <c r="AG398" i="3"/>
  <c r="AC398" i="3"/>
  <c r="Y398" i="3"/>
  <c r="U398" i="3"/>
  <c r="Q398" i="3"/>
  <c r="M398" i="3"/>
  <c r="BF398" i="3"/>
  <c r="BB398" i="3"/>
  <c r="AX398" i="3"/>
  <c r="AT398" i="3"/>
  <c r="AP398" i="3"/>
  <c r="AL398" i="3"/>
  <c r="AH398" i="3"/>
  <c r="AD398" i="3"/>
  <c r="Z398" i="3"/>
  <c r="V398" i="3"/>
  <c r="R398" i="3"/>
  <c r="K311" i="3"/>
  <c r="K310" i="3"/>
  <c r="AR310" i="3" s="1"/>
  <c r="K309" i="3"/>
  <c r="K307" i="3"/>
  <c r="U307" i="3" s="1"/>
  <c r="L308" i="3"/>
  <c r="K302" i="3"/>
  <c r="K291" i="3"/>
  <c r="K274" i="3"/>
  <c r="K313" i="3"/>
  <c r="K312" i="3"/>
  <c r="L307" i="3"/>
  <c r="L306" i="3"/>
  <c r="BA306" i="3" s="1"/>
  <c r="L305" i="3"/>
  <c r="M305" i="3" s="1"/>
  <c r="L304" i="3"/>
  <c r="BD304" i="3" s="1"/>
  <c r="L303" i="3"/>
  <c r="AX303" i="3" s="1"/>
  <c r="L301" i="3"/>
  <c r="Z301" i="3" s="1"/>
  <c r="K299" i="3"/>
  <c r="K298" i="3"/>
  <c r="L297" i="3"/>
  <c r="AH297" i="3" s="1"/>
  <c r="L296" i="3"/>
  <c r="W296" i="3" s="1"/>
  <c r="L295" i="3"/>
  <c r="L294" i="3"/>
  <c r="N294" i="3" s="1"/>
  <c r="L293" i="3"/>
  <c r="T293" i="3" s="1"/>
  <c r="L292" i="3"/>
  <c r="O292" i="3" s="1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L277" i="3"/>
  <c r="M277" i="3" s="1"/>
  <c r="L275" i="3"/>
  <c r="AH275" i="3" s="1"/>
  <c r="L273" i="3"/>
  <c r="P273" i="3" s="1"/>
  <c r="M271" i="3"/>
  <c r="O271" i="3"/>
  <c r="Q271" i="3"/>
  <c r="S271" i="3"/>
  <c r="U271" i="3"/>
  <c r="W271" i="3"/>
  <c r="Y271" i="3"/>
  <c r="AA271" i="3"/>
  <c r="AC271" i="3"/>
  <c r="AE271" i="3"/>
  <c r="AG271" i="3"/>
  <c r="AI271" i="3"/>
  <c r="AK271" i="3"/>
  <c r="AM271" i="3"/>
  <c r="AO271" i="3"/>
  <c r="AQ271" i="3"/>
  <c r="AS271" i="3"/>
  <c r="AU271" i="3"/>
  <c r="AW271" i="3"/>
  <c r="AY271" i="3"/>
  <c r="BA271" i="3"/>
  <c r="BC271" i="3"/>
  <c r="BE271" i="3"/>
  <c r="BG271" i="3"/>
  <c r="BI271" i="3"/>
  <c r="N271" i="3"/>
  <c r="R271" i="3"/>
  <c r="V271" i="3"/>
  <c r="Z271" i="3"/>
  <c r="AD271" i="3"/>
  <c r="AH271" i="3"/>
  <c r="AL271" i="3"/>
  <c r="AP271" i="3"/>
  <c r="AT271" i="3"/>
  <c r="AX271" i="3"/>
  <c r="BB271" i="3"/>
  <c r="BF271" i="3"/>
  <c r="P271" i="3"/>
  <c r="T271" i="3"/>
  <c r="X271" i="3"/>
  <c r="AB271" i="3"/>
  <c r="AF271" i="3"/>
  <c r="AJ271" i="3"/>
  <c r="AN271" i="3"/>
  <c r="AR271" i="3"/>
  <c r="AV271" i="3"/>
  <c r="AZ271" i="3"/>
  <c r="BD271" i="3"/>
  <c r="BH271" i="3"/>
  <c r="AS306" i="3"/>
  <c r="BD305" i="3"/>
  <c r="AZ305" i="3"/>
  <c r="AV305" i="3"/>
  <c r="AN305" i="3"/>
  <c r="AJ305" i="3"/>
  <c r="AF305" i="3"/>
  <c r="X305" i="3"/>
  <c r="T305" i="3"/>
  <c r="P305" i="3"/>
  <c r="L313" i="3"/>
  <c r="L312" i="3"/>
  <c r="L311" i="3"/>
  <c r="BE311" i="3" s="1"/>
  <c r="L310" i="3"/>
  <c r="L309" i="3"/>
  <c r="AL309" i="3" s="1"/>
  <c r="K308" i="3"/>
  <c r="R303" i="3"/>
  <c r="L302" i="3"/>
  <c r="Q301" i="3"/>
  <c r="L300" i="3"/>
  <c r="M300" i="3" s="1"/>
  <c r="L299" i="3"/>
  <c r="L298" i="3"/>
  <c r="AX297" i="3"/>
  <c r="AG297" i="3"/>
  <c r="AR296" i="3"/>
  <c r="M295" i="3"/>
  <c r="O295" i="3"/>
  <c r="Q295" i="3"/>
  <c r="S295" i="3"/>
  <c r="U295" i="3"/>
  <c r="W295" i="3"/>
  <c r="Y295" i="3"/>
  <c r="AA295" i="3"/>
  <c r="AC295" i="3"/>
  <c r="AE295" i="3"/>
  <c r="AG295" i="3"/>
  <c r="AI295" i="3"/>
  <c r="AK295" i="3"/>
  <c r="AM295" i="3"/>
  <c r="AO295" i="3"/>
  <c r="AQ295" i="3"/>
  <c r="AS295" i="3"/>
  <c r="AU295" i="3"/>
  <c r="AW295" i="3"/>
  <c r="AY295" i="3"/>
  <c r="BA295" i="3"/>
  <c r="BC295" i="3"/>
  <c r="BE295" i="3"/>
  <c r="BG295" i="3"/>
  <c r="BI295" i="3"/>
  <c r="N295" i="3"/>
  <c r="P295" i="3"/>
  <c r="R295" i="3"/>
  <c r="T295" i="3"/>
  <c r="V295" i="3"/>
  <c r="X295" i="3"/>
  <c r="Z295" i="3"/>
  <c r="AB295" i="3"/>
  <c r="AD295" i="3"/>
  <c r="AF295" i="3"/>
  <c r="AH295" i="3"/>
  <c r="AJ295" i="3"/>
  <c r="AL295" i="3"/>
  <c r="AN295" i="3"/>
  <c r="AP295" i="3"/>
  <c r="AR295" i="3"/>
  <c r="AT295" i="3"/>
  <c r="AV295" i="3"/>
  <c r="AX295" i="3"/>
  <c r="AZ295" i="3"/>
  <c r="BB295" i="3"/>
  <c r="BD295" i="3"/>
  <c r="BF295" i="3"/>
  <c r="BH295" i="3"/>
  <c r="AD294" i="3"/>
  <c r="AD293" i="3"/>
  <c r="AZ293" i="3"/>
  <c r="W293" i="3"/>
  <c r="AS293" i="3"/>
  <c r="M292" i="3"/>
  <c r="BC292" i="3"/>
  <c r="Z292" i="3"/>
  <c r="AT292" i="3"/>
  <c r="L291" i="3"/>
  <c r="L290" i="3"/>
  <c r="L289" i="3"/>
  <c r="L288" i="3"/>
  <c r="L287" i="3"/>
  <c r="L286" i="3"/>
  <c r="L285" i="3"/>
  <c r="L284" i="3"/>
  <c r="L283" i="3"/>
  <c r="L282" i="3"/>
  <c r="L281" i="3"/>
  <c r="L280" i="3"/>
  <c r="L279" i="3"/>
  <c r="L278" i="3"/>
  <c r="U277" i="3"/>
  <c r="AW277" i="3"/>
  <c r="AP277" i="3"/>
  <c r="BH277" i="3"/>
  <c r="L276" i="3"/>
  <c r="P276" i="3" s="1"/>
  <c r="V275" i="3"/>
  <c r="AR275" i="3"/>
  <c r="Q275" i="3"/>
  <c r="AK275" i="3"/>
  <c r="BG275" i="3"/>
  <c r="L274" i="3"/>
  <c r="N273" i="3"/>
  <c r="V273" i="3"/>
  <c r="AD273" i="3"/>
  <c r="AL273" i="3"/>
  <c r="AT273" i="3"/>
  <c r="BB273" i="3"/>
  <c r="M273" i="3"/>
  <c r="AC273" i="3"/>
  <c r="AS273" i="3"/>
  <c r="BI273" i="3"/>
  <c r="AA273" i="3"/>
  <c r="AQ273" i="3"/>
  <c r="BG273" i="3"/>
  <c r="L272" i="3"/>
  <c r="M272" i="3" s="1"/>
  <c r="BI311" i="3"/>
  <c r="BC311" i="3"/>
  <c r="AW311" i="3"/>
  <c r="AS311" i="3"/>
  <c r="AM311" i="3"/>
  <c r="AG311" i="3"/>
  <c r="AC311" i="3"/>
  <c r="W311" i="3"/>
  <c r="Q311" i="3"/>
  <c r="BD310" i="3"/>
  <c r="BH309" i="3"/>
  <c r="R309" i="3"/>
  <c r="BH306" i="3"/>
  <c r="AZ306" i="3"/>
  <c r="AR306" i="3"/>
  <c r="AJ306" i="3"/>
  <c r="AB306" i="3"/>
  <c r="T306" i="3"/>
  <c r="BI305" i="3"/>
  <c r="BG305" i="3"/>
  <c r="BE305" i="3"/>
  <c r="BC305" i="3"/>
  <c r="BA305" i="3"/>
  <c r="AY305" i="3"/>
  <c r="AW305" i="3"/>
  <c r="AU305" i="3"/>
  <c r="AS305" i="3"/>
  <c r="AQ305" i="3"/>
  <c r="AO305" i="3"/>
  <c r="AM305" i="3"/>
  <c r="AK305" i="3"/>
  <c r="AI305" i="3"/>
  <c r="AG305" i="3"/>
  <c r="AE305" i="3"/>
  <c r="AC305" i="3"/>
  <c r="AA305" i="3"/>
  <c r="Y305" i="3"/>
  <c r="W305" i="3"/>
  <c r="U305" i="3"/>
  <c r="S305" i="3"/>
  <c r="Q305" i="3"/>
  <c r="O305" i="3"/>
  <c r="BB304" i="3"/>
  <c r="AN304" i="3"/>
  <c r="M304" i="3"/>
  <c r="BC303" i="3"/>
  <c r="BK271" i="3"/>
  <c r="E111" i="3"/>
  <c r="F111" i="3"/>
  <c r="G111" i="3"/>
  <c r="H111" i="3"/>
  <c r="I111" i="3"/>
  <c r="J111" i="3"/>
  <c r="E112" i="3"/>
  <c r="F112" i="3"/>
  <c r="G112" i="3"/>
  <c r="H112" i="3"/>
  <c r="I112" i="3"/>
  <c r="J112" i="3"/>
  <c r="E113" i="3"/>
  <c r="F113" i="3"/>
  <c r="G113" i="3"/>
  <c r="H113" i="3"/>
  <c r="I113" i="3"/>
  <c r="J113" i="3"/>
  <c r="E114" i="3"/>
  <c r="F114" i="3"/>
  <c r="G114" i="3"/>
  <c r="H114" i="3"/>
  <c r="I114" i="3"/>
  <c r="J114" i="3"/>
  <c r="E115" i="3"/>
  <c r="F115" i="3"/>
  <c r="G115" i="3"/>
  <c r="H115" i="3"/>
  <c r="I115" i="3"/>
  <c r="J115" i="3"/>
  <c r="E116" i="3"/>
  <c r="F116" i="3"/>
  <c r="G116" i="3"/>
  <c r="H116" i="3"/>
  <c r="I116" i="3"/>
  <c r="J116" i="3"/>
  <c r="E117" i="3"/>
  <c r="F117" i="3"/>
  <c r="G117" i="3"/>
  <c r="H117" i="3"/>
  <c r="I117" i="3"/>
  <c r="J117" i="3"/>
  <c r="E118" i="3"/>
  <c r="F118" i="3"/>
  <c r="G118" i="3"/>
  <c r="H118" i="3"/>
  <c r="I118" i="3"/>
  <c r="J118" i="3"/>
  <c r="E119" i="3"/>
  <c r="F119" i="3"/>
  <c r="G119" i="3"/>
  <c r="H119" i="3"/>
  <c r="I119" i="3"/>
  <c r="J119" i="3"/>
  <c r="E120" i="3"/>
  <c r="F120" i="3"/>
  <c r="G120" i="3"/>
  <c r="H120" i="3"/>
  <c r="I120" i="3"/>
  <c r="J120" i="3"/>
  <c r="E121" i="3"/>
  <c r="F121" i="3"/>
  <c r="G121" i="3"/>
  <c r="H121" i="3"/>
  <c r="I121" i="3"/>
  <c r="J121" i="3"/>
  <c r="E122" i="3"/>
  <c r="F122" i="3"/>
  <c r="G122" i="3"/>
  <c r="H122" i="3"/>
  <c r="I122" i="3"/>
  <c r="J122" i="3"/>
  <c r="E123" i="3"/>
  <c r="F123" i="3"/>
  <c r="G123" i="3"/>
  <c r="H123" i="3"/>
  <c r="I123" i="3"/>
  <c r="J123" i="3"/>
  <c r="E124" i="3"/>
  <c r="F124" i="3"/>
  <c r="G124" i="3"/>
  <c r="H124" i="3"/>
  <c r="I124" i="3"/>
  <c r="J124" i="3"/>
  <c r="E125" i="3"/>
  <c r="F125" i="3"/>
  <c r="G125" i="3"/>
  <c r="H125" i="3"/>
  <c r="I125" i="3"/>
  <c r="J125" i="3"/>
  <c r="E126" i="3"/>
  <c r="F126" i="3"/>
  <c r="G126" i="3"/>
  <c r="H126" i="3"/>
  <c r="I126" i="3"/>
  <c r="J126" i="3"/>
  <c r="E127" i="3"/>
  <c r="F127" i="3"/>
  <c r="G127" i="3"/>
  <c r="H127" i="3"/>
  <c r="I127" i="3"/>
  <c r="J127" i="3"/>
  <c r="E128" i="3"/>
  <c r="F128" i="3"/>
  <c r="G128" i="3"/>
  <c r="H128" i="3"/>
  <c r="I128" i="3"/>
  <c r="J128" i="3"/>
  <c r="E129" i="3"/>
  <c r="F129" i="3"/>
  <c r="G129" i="3"/>
  <c r="H129" i="3"/>
  <c r="I129" i="3"/>
  <c r="J129" i="3"/>
  <c r="E130" i="3"/>
  <c r="F130" i="3"/>
  <c r="G130" i="3"/>
  <c r="H130" i="3"/>
  <c r="I130" i="3"/>
  <c r="J130" i="3"/>
  <c r="E131" i="3"/>
  <c r="F131" i="3"/>
  <c r="G131" i="3"/>
  <c r="H131" i="3"/>
  <c r="I131" i="3"/>
  <c r="J131" i="3"/>
  <c r="E132" i="3"/>
  <c r="F132" i="3"/>
  <c r="G132" i="3"/>
  <c r="H132" i="3"/>
  <c r="I132" i="3"/>
  <c r="J132" i="3"/>
  <c r="E133" i="3"/>
  <c r="F133" i="3"/>
  <c r="G133" i="3"/>
  <c r="H133" i="3"/>
  <c r="I133" i="3"/>
  <c r="J133" i="3"/>
  <c r="E134" i="3"/>
  <c r="F134" i="3"/>
  <c r="G134" i="3"/>
  <c r="H134" i="3"/>
  <c r="I134" i="3"/>
  <c r="J134" i="3"/>
  <c r="E135" i="3"/>
  <c r="F135" i="3"/>
  <c r="G135" i="3"/>
  <c r="H135" i="3"/>
  <c r="I135" i="3"/>
  <c r="J135" i="3"/>
  <c r="E136" i="3"/>
  <c r="F136" i="3"/>
  <c r="G136" i="3"/>
  <c r="H136" i="3"/>
  <c r="I136" i="3"/>
  <c r="J136" i="3"/>
  <c r="E137" i="3"/>
  <c r="F137" i="3"/>
  <c r="G137" i="3"/>
  <c r="H137" i="3"/>
  <c r="I137" i="3"/>
  <c r="J137" i="3"/>
  <c r="E138" i="3"/>
  <c r="F138" i="3"/>
  <c r="G138" i="3"/>
  <c r="H138" i="3"/>
  <c r="I138" i="3"/>
  <c r="J138" i="3"/>
  <c r="E139" i="3"/>
  <c r="F139" i="3"/>
  <c r="G139" i="3"/>
  <c r="H139" i="3"/>
  <c r="I139" i="3"/>
  <c r="J139" i="3"/>
  <c r="E140" i="3"/>
  <c r="F140" i="3"/>
  <c r="G140" i="3"/>
  <c r="H140" i="3"/>
  <c r="I140" i="3"/>
  <c r="J140" i="3"/>
  <c r="E141" i="3"/>
  <c r="F141" i="3"/>
  <c r="G141" i="3"/>
  <c r="H141" i="3"/>
  <c r="I141" i="3"/>
  <c r="J141" i="3"/>
  <c r="E142" i="3"/>
  <c r="F142" i="3"/>
  <c r="G142" i="3"/>
  <c r="H142" i="3"/>
  <c r="I142" i="3"/>
  <c r="J142" i="3"/>
  <c r="E143" i="3"/>
  <c r="F143" i="3"/>
  <c r="G143" i="3"/>
  <c r="H143" i="3"/>
  <c r="I143" i="3"/>
  <c r="J143" i="3"/>
  <c r="E144" i="3"/>
  <c r="F144" i="3"/>
  <c r="G144" i="3"/>
  <c r="H144" i="3"/>
  <c r="I144" i="3"/>
  <c r="J144" i="3"/>
  <c r="E145" i="3"/>
  <c r="F145" i="3"/>
  <c r="G145" i="3"/>
  <c r="H145" i="3"/>
  <c r="I145" i="3"/>
  <c r="J145" i="3"/>
  <c r="E146" i="3"/>
  <c r="F146" i="3"/>
  <c r="G146" i="3"/>
  <c r="H146" i="3"/>
  <c r="I146" i="3"/>
  <c r="J146" i="3"/>
  <c r="E147" i="3"/>
  <c r="F147" i="3"/>
  <c r="G147" i="3"/>
  <c r="H147" i="3"/>
  <c r="I147" i="3"/>
  <c r="J147" i="3"/>
  <c r="E148" i="3"/>
  <c r="F148" i="3"/>
  <c r="G148" i="3"/>
  <c r="H148" i="3"/>
  <c r="I148" i="3"/>
  <c r="J148" i="3"/>
  <c r="E149" i="3"/>
  <c r="F149" i="3"/>
  <c r="G149" i="3"/>
  <c r="H149" i="3"/>
  <c r="I149" i="3"/>
  <c r="J149" i="3"/>
  <c r="E150" i="3"/>
  <c r="F150" i="3"/>
  <c r="G150" i="3"/>
  <c r="H150" i="3"/>
  <c r="I150" i="3"/>
  <c r="J150" i="3"/>
  <c r="E151" i="3"/>
  <c r="F151" i="3"/>
  <c r="G151" i="3"/>
  <c r="H151" i="3"/>
  <c r="I151" i="3"/>
  <c r="J151" i="3"/>
  <c r="E152" i="3"/>
  <c r="F152" i="3"/>
  <c r="G152" i="3"/>
  <c r="H152" i="3"/>
  <c r="I152" i="3"/>
  <c r="J152" i="3"/>
  <c r="E153" i="3"/>
  <c r="F153" i="3"/>
  <c r="G153" i="3"/>
  <c r="H153" i="3"/>
  <c r="I153" i="3"/>
  <c r="J153" i="3"/>
  <c r="E154" i="3"/>
  <c r="F154" i="3"/>
  <c r="G154" i="3"/>
  <c r="H154" i="3"/>
  <c r="I154" i="3"/>
  <c r="J154" i="3"/>
  <c r="E155" i="3"/>
  <c r="F155" i="3"/>
  <c r="G155" i="3"/>
  <c r="H155" i="3"/>
  <c r="I155" i="3"/>
  <c r="J155" i="3"/>
  <c r="E156" i="3"/>
  <c r="F156" i="3"/>
  <c r="G156" i="3"/>
  <c r="H156" i="3"/>
  <c r="I156" i="3"/>
  <c r="J156" i="3"/>
  <c r="E157" i="3"/>
  <c r="F157" i="3"/>
  <c r="G157" i="3"/>
  <c r="H157" i="3"/>
  <c r="I157" i="3"/>
  <c r="J157" i="3"/>
  <c r="E158" i="3"/>
  <c r="F158" i="3"/>
  <c r="G158" i="3"/>
  <c r="H158" i="3"/>
  <c r="I158" i="3"/>
  <c r="J158" i="3"/>
  <c r="E159" i="3"/>
  <c r="F159" i="3"/>
  <c r="G159" i="3"/>
  <c r="H159" i="3"/>
  <c r="I159" i="3"/>
  <c r="J159" i="3"/>
  <c r="E160" i="3"/>
  <c r="F160" i="3"/>
  <c r="G160" i="3"/>
  <c r="H160" i="3"/>
  <c r="I160" i="3"/>
  <c r="J160" i="3"/>
  <c r="E161" i="3"/>
  <c r="F161" i="3"/>
  <c r="G161" i="3"/>
  <c r="H161" i="3"/>
  <c r="I161" i="3"/>
  <c r="J161" i="3"/>
  <c r="E162" i="3"/>
  <c r="F162" i="3"/>
  <c r="G162" i="3"/>
  <c r="H162" i="3"/>
  <c r="I162" i="3"/>
  <c r="J162" i="3"/>
  <c r="E163" i="3"/>
  <c r="F163" i="3"/>
  <c r="G163" i="3"/>
  <c r="H163" i="3"/>
  <c r="I163" i="3"/>
  <c r="J163" i="3"/>
  <c r="E164" i="3"/>
  <c r="F164" i="3"/>
  <c r="G164" i="3"/>
  <c r="H164" i="3"/>
  <c r="I164" i="3"/>
  <c r="J164" i="3"/>
  <c r="E165" i="3"/>
  <c r="F165" i="3"/>
  <c r="G165" i="3"/>
  <c r="H165" i="3"/>
  <c r="I165" i="3"/>
  <c r="J165" i="3"/>
  <c r="E166" i="3"/>
  <c r="F166" i="3"/>
  <c r="G166" i="3"/>
  <c r="H166" i="3"/>
  <c r="I166" i="3"/>
  <c r="J166" i="3"/>
  <c r="E167" i="3"/>
  <c r="F167" i="3"/>
  <c r="G167" i="3"/>
  <c r="H167" i="3"/>
  <c r="I167" i="3"/>
  <c r="J167" i="3"/>
  <c r="E168" i="3"/>
  <c r="F168" i="3"/>
  <c r="G168" i="3"/>
  <c r="H168" i="3"/>
  <c r="I168" i="3"/>
  <c r="J168" i="3"/>
  <c r="E169" i="3"/>
  <c r="F169" i="3"/>
  <c r="G169" i="3"/>
  <c r="H169" i="3"/>
  <c r="I169" i="3"/>
  <c r="J169" i="3"/>
  <c r="E170" i="3"/>
  <c r="F170" i="3"/>
  <c r="G170" i="3"/>
  <c r="H170" i="3"/>
  <c r="I170" i="3"/>
  <c r="J170" i="3"/>
  <c r="E171" i="3"/>
  <c r="F171" i="3"/>
  <c r="G171" i="3"/>
  <c r="H171" i="3"/>
  <c r="I171" i="3"/>
  <c r="J171" i="3"/>
  <c r="E172" i="3"/>
  <c r="F172" i="3"/>
  <c r="G172" i="3"/>
  <c r="H172" i="3"/>
  <c r="I172" i="3"/>
  <c r="J172" i="3"/>
  <c r="E173" i="3"/>
  <c r="F173" i="3"/>
  <c r="G173" i="3"/>
  <c r="H173" i="3"/>
  <c r="I173" i="3"/>
  <c r="J173" i="3"/>
  <c r="E174" i="3"/>
  <c r="F174" i="3"/>
  <c r="G174" i="3"/>
  <c r="H174" i="3"/>
  <c r="I174" i="3"/>
  <c r="J174" i="3"/>
  <c r="E175" i="3"/>
  <c r="F175" i="3"/>
  <c r="G175" i="3"/>
  <c r="H175" i="3"/>
  <c r="I175" i="3"/>
  <c r="J175" i="3"/>
  <c r="E176" i="3"/>
  <c r="F176" i="3"/>
  <c r="G176" i="3"/>
  <c r="H176" i="3"/>
  <c r="I176" i="3"/>
  <c r="J176" i="3"/>
  <c r="E177" i="3"/>
  <c r="F177" i="3"/>
  <c r="G177" i="3"/>
  <c r="H177" i="3"/>
  <c r="I177" i="3"/>
  <c r="J177" i="3"/>
  <c r="E178" i="3"/>
  <c r="F178" i="3"/>
  <c r="G178" i="3"/>
  <c r="H178" i="3"/>
  <c r="I178" i="3"/>
  <c r="J178" i="3"/>
  <c r="E179" i="3"/>
  <c r="F179" i="3"/>
  <c r="G179" i="3"/>
  <c r="H179" i="3"/>
  <c r="I179" i="3"/>
  <c r="J179" i="3"/>
  <c r="E180" i="3"/>
  <c r="F180" i="3"/>
  <c r="G180" i="3"/>
  <c r="H180" i="3"/>
  <c r="I180" i="3"/>
  <c r="J180" i="3"/>
  <c r="E181" i="3"/>
  <c r="F181" i="3"/>
  <c r="G181" i="3"/>
  <c r="H181" i="3"/>
  <c r="I181" i="3"/>
  <c r="J181" i="3"/>
  <c r="E182" i="3"/>
  <c r="F182" i="3"/>
  <c r="G182" i="3"/>
  <c r="H182" i="3"/>
  <c r="I182" i="3"/>
  <c r="J182" i="3"/>
  <c r="E183" i="3"/>
  <c r="F183" i="3"/>
  <c r="G183" i="3"/>
  <c r="H183" i="3"/>
  <c r="I183" i="3"/>
  <c r="J183" i="3"/>
  <c r="E184" i="3"/>
  <c r="F184" i="3"/>
  <c r="G184" i="3"/>
  <c r="H184" i="3"/>
  <c r="I184" i="3"/>
  <c r="J184" i="3"/>
  <c r="E185" i="3"/>
  <c r="F185" i="3"/>
  <c r="G185" i="3"/>
  <c r="H185" i="3"/>
  <c r="I185" i="3"/>
  <c r="J185" i="3"/>
  <c r="E186" i="3"/>
  <c r="F186" i="3"/>
  <c r="G186" i="3"/>
  <c r="H186" i="3"/>
  <c r="I186" i="3"/>
  <c r="J186" i="3"/>
  <c r="E187" i="3"/>
  <c r="F187" i="3"/>
  <c r="G187" i="3"/>
  <c r="H187" i="3"/>
  <c r="I187" i="3"/>
  <c r="J187" i="3"/>
  <c r="E188" i="3"/>
  <c r="F188" i="3"/>
  <c r="G188" i="3"/>
  <c r="H188" i="3"/>
  <c r="I188" i="3"/>
  <c r="J188" i="3"/>
  <c r="E189" i="3"/>
  <c r="F189" i="3"/>
  <c r="G189" i="3"/>
  <c r="H189" i="3"/>
  <c r="I189" i="3"/>
  <c r="J189" i="3"/>
  <c r="E190" i="3"/>
  <c r="F190" i="3"/>
  <c r="G190" i="3"/>
  <c r="H190" i="3"/>
  <c r="I190" i="3"/>
  <c r="J190" i="3"/>
  <c r="E191" i="3"/>
  <c r="F191" i="3"/>
  <c r="G191" i="3"/>
  <c r="H191" i="3"/>
  <c r="I191" i="3"/>
  <c r="J191" i="3"/>
  <c r="E192" i="3"/>
  <c r="F192" i="3"/>
  <c r="G192" i="3"/>
  <c r="H192" i="3"/>
  <c r="I192" i="3"/>
  <c r="J192" i="3"/>
  <c r="E193" i="3"/>
  <c r="F193" i="3"/>
  <c r="G193" i="3"/>
  <c r="H193" i="3"/>
  <c r="I193" i="3"/>
  <c r="J193" i="3"/>
  <c r="E194" i="3"/>
  <c r="F194" i="3"/>
  <c r="G194" i="3"/>
  <c r="H194" i="3"/>
  <c r="I194" i="3"/>
  <c r="J194" i="3"/>
  <c r="E195" i="3"/>
  <c r="F195" i="3"/>
  <c r="G195" i="3"/>
  <c r="H195" i="3"/>
  <c r="I195" i="3"/>
  <c r="J195" i="3"/>
  <c r="E196" i="3"/>
  <c r="F196" i="3"/>
  <c r="G196" i="3"/>
  <c r="H196" i="3"/>
  <c r="I196" i="3"/>
  <c r="J196" i="3"/>
  <c r="E197" i="3"/>
  <c r="F197" i="3"/>
  <c r="G197" i="3"/>
  <c r="H197" i="3"/>
  <c r="I197" i="3"/>
  <c r="J197" i="3"/>
  <c r="E198" i="3"/>
  <c r="F198" i="3"/>
  <c r="G198" i="3"/>
  <c r="H198" i="3"/>
  <c r="I198" i="3"/>
  <c r="J198" i="3"/>
  <c r="E199" i="3"/>
  <c r="F199" i="3"/>
  <c r="G199" i="3"/>
  <c r="H199" i="3"/>
  <c r="I199" i="3"/>
  <c r="J199" i="3"/>
  <c r="E200" i="3"/>
  <c r="F200" i="3"/>
  <c r="G200" i="3"/>
  <c r="H200" i="3"/>
  <c r="I200" i="3"/>
  <c r="J200" i="3"/>
  <c r="E201" i="3"/>
  <c r="F201" i="3"/>
  <c r="G201" i="3"/>
  <c r="H201" i="3"/>
  <c r="I201" i="3"/>
  <c r="J201" i="3"/>
  <c r="E202" i="3"/>
  <c r="F202" i="3"/>
  <c r="G202" i="3"/>
  <c r="H202" i="3"/>
  <c r="I202" i="3"/>
  <c r="J202" i="3"/>
  <c r="E203" i="3"/>
  <c r="F203" i="3"/>
  <c r="G203" i="3"/>
  <c r="H203" i="3"/>
  <c r="I203" i="3"/>
  <c r="J203" i="3"/>
  <c r="E204" i="3"/>
  <c r="F204" i="3"/>
  <c r="G204" i="3"/>
  <c r="H204" i="3"/>
  <c r="I204" i="3"/>
  <c r="J204" i="3"/>
  <c r="E205" i="3"/>
  <c r="F205" i="3"/>
  <c r="G205" i="3"/>
  <c r="H205" i="3"/>
  <c r="I205" i="3"/>
  <c r="J205" i="3"/>
  <c r="E206" i="3"/>
  <c r="F206" i="3"/>
  <c r="G206" i="3"/>
  <c r="H206" i="3"/>
  <c r="I206" i="3"/>
  <c r="J206" i="3"/>
  <c r="E207" i="3"/>
  <c r="F207" i="3"/>
  <c r="G207" i="3"/>
  <c r="H207" i="3"/>
  <c r="I207" i="3"/>
  <c r="J207" i="3"/>
  <c r="E208" i="3"/>
  <c r="F208" i="3"/>
  <c r="G208" i="3"/>
  <c r="H208" i="3"/>
  <c r="I208" i="3"/>
  <c r="J208" i="3"/>
  <c r="E209" i="3"/>
  <c r="F209" i="3"/>
  <c r="G209" i="3"/>
  <c r="H209" i="3"/>
  <c r="I209" i="3"/>
  <c r="J209" i="3"/>
  <c r="E210" i="3"/>
  <c r="F210" i="3"/>
  <c r="G210" i="3"/>
  <c r="H210" i="3"/>
  <c r="I210" i="3"/>
  <c r="J210" i="3"/>
  <c r="E211" i="3"/>
  <c r="F211" i="3"/>
  <c r="G211" i="3"/>
  <c r="H211" i="3"/>
  <c r="I211" i="3"/>
  <c r="J211" i="3"/>
  <c r="E212" i="3"/>
  <c r="F212" i="3"/>
  <c r="G212" i="3"/>
  <c r="H212" i="3"/>
  <c r="I212" i="3"/>
  <c r="J212" i="3"/>
  <c r="E213" i="3"/>
  <c r="F213" i="3"/>
  <c r="G213" i="3"/>
  <c r="H213" i="3"/>
  <c r="I213" i="3"/>
  <c r="J213" i="3"/>
  <c r="E214" i="3"/>
  <c r="F214" i="3"/>
  <c r="G214" i="3"/>
  <c r="H214" i="3"/>
  <c r="I214" i="3"/>
  <c r="J214" i="3"/>
  <c r="E215" i="3"/>
  <c r="F215" i="3"/>
  <c r="G215" i="3"/>
  <c r="H215" i="3"/>
  <c r="I215" i="3"/>
  <c r="J215" i="3"/>
  <c r="E216" i="3"/>
  <c r="F216" i="3"/>
  <c r="G216" i="3"/>
  <c r="H216" i="3"/>
  <c r="I216" i="3"/>
  <c r="J216" i="3"/>
  <c r="E217" i="3"/>
  <c r="F217" i="3"/>
  <c r="G217" i="3"/>
  <c r="H217" i="3"/>
  <c r="I217" i="3"/>
  <c r="J217" i="3"/>
  <c r="E218" i="3"/>
  <c r="F218" i="3"/>
  <c r="G218" i="3"/>
  <c r="H218" i="3"/>
  <c r="I218" i="3"/>
  <c r="J218" i="3"/>
  <c r="E219" i="3"/>
  <c r="F219" i="3"/>
  <c r="G219" i="3"/>
  <c r="H219" i="3"/>
  <c r="I219" i="3"/>
  <c r="J219" i="3"/>
  <c r="E220" i="3"/>
  <c r="F220" i="3"/>
  <c r="G220" i="3"/>
  <c r="H220" i="3"/>
  <c r="I220" i="3"/>
  <c r="J220" i="3"/>
  <c r="E221" i="3"/>
  <c r="F221" i="3"/>
  <c r="G221" i="3"/>
  <c r="H221" i="3"/>
  <c r="I221" i="3"/>
  <c r="J221" i="3"/>
  <c r="E222" i="3"/>
  <c r="F222" i="3"/>
  <c r="G222" i="3"/>
  <c r="H222" i="3"/>
  <c r="I222" i="3"/>
  <c r="J222" i="3"/>
  <c r="E223" i="3"/>
  <c r="F223" i="3"/>
  <c r="G223" i="3"/>
  <c r="H223" i="3"/>
  <c r="I223" i="3"/>
  <c r="J223" i="3"/>
  <c r="E224" i="3"/>
  <c r="F224" i="3"/>
  <c r="G224" i="3"/>
  <c r="H224" i="3"/>
  <c r="I224" i="3"/>
  <c r="J224" i="3"/>
  <c r="E225" i="3"/>
  <c r="F225" i="3"/>
  <c r="G225" i="3"/>
  <c r="H225" i="3"/>
  <c r="I225" i="3"/>
  <c r="J225" i="3"/>
  <c r="E226" i="3"/>
  <c r="F226" i="3"/>
  <c r="G226" i="3"/>
  <c r="H226" i="3"/>
  <c r="I226" i="3"/>
  <c r="J226" i="3"/>
  <c r="E227" i="3"/>
  <c r="F227" i="3"/>
  <c r="G227" i="3"/>
  <c r="H227" i="3"/>
  <c r="I227" i="3"/>
  <c r="J227" i="3"/>
  <c r="E228" i="3"/>
  <c r="F228" i="3"/>
  <c r="G228" i="3"/>
  <c r="H228" i="3"/>
  <c r="I228" i="3"/>
  <c r="J228" i="3"/>
  <c r="E229" i="3"/>
  <c r="F229" i="3"/>
  <c r="G229" i="3"/>
  <c r="H229" i="3"/>
  <c r="I229" i="3"/>
  <c r="J229" i="3"/>
  <c r="E230" i="3"/>
  <c r="F230" i="3"/>
  <c r="G230" i="3"/>
  <c r="H230" i="3"/>
  <c r="I230" i="3"/>
  <c r="J230" i="3"/>
  <c r="E231" i="3"/>
  <c r="F231" i="3"/>
  <c r="G231" i="3"/>
  <c r="H231" i="3"/>
  <c r="I231" i="3"/>
  <c r="J231" i="3"/>
  <c r="E232" i="3"/>
  <c r="F232" i="3"/>
  <c r="G232" i="3"/>
  <c r="H232" i="3"/>
  <c r="I232" i="3"/>
  <c r="J232" i="3"/>
  <c r="E233" i="3"/>
  <c r="F233" i="3"/>
  <c r="G233" i="3"/>
  <c r="H233" i="3"/>
  <c r="I233" i="3"/>
  <c r="J233" i="3"/>
  <c r="E234" i="3"/>
  <c r="F234" i="3"/>
  <c r="G234" i="3"/>
  <c r="H234" i="3"/>
  <c r="I234" i="3"/>
  <c r="J234" i="3"/>
  <c r="E235" i="3"/>
  <c r="F235" i="3"/>
  <c r="G235" i="3"/>
  <c r="H235" i="3"/>
  <c r="I235" i="3"/>
  <c r="J235" i="3"/>
  <c r="E236" i="3"/>
  <c r="F236" i="3"/>
  <c r="G236" i="3"/>
  <c r="H236" i="3"/>
  <c r="I236" i="3"/>
  <c r="J236" i="3"/>
  <c r="E237" i="3"/>
  <c r="F237" i="3"/>
  <c r="G237" i="3"/>
  <c r="H237" i="3"/>
  <c r="I237" i="3"/>
  <c r="J237" i="3"/>
  <c r="E238" i="3"/>
  <c r="F238" i="3"/>
  <c r="G238" i="3"/>
  <c r="H238" i="3"/>
  <c r="I238" i="3"/>
  <c r="J238" i="3"/>
  <c r="E239" i="3"/>
  <c r="F239" i="3"/>
  <c r="G239" i="3"/>
  <c r="H239" i="3"/>
  <c r="I239" i="3"/>
  <c r="J239" i="3"/>
  <c r="E240" i="3"/>
  <c r="F240" i="3"/>
  <c r="G240" i="3"/>
  <c r="H240" i="3"/>
  <c r="I240" i="3"/>
  <c r="J240" i="3"/>
  <c r="E241" i="3"/>
  <c r="F241" i="3"/>
  <c r="G241" i="3"/>
  <c r="H241" i="3"/>
  <c r="I241" i="3"/>
  <c r="J241" i="3"/>
  <c r="E242" i="3"/>
  <c r="F242" i="3"/>
  <c r="G242" i="3"/>
  <c r="H242" i="3"/>
  <c r="I242" i="3"/>
  <c r="J242" i="3"/>
  <c r="E243" i="3"/>
  <c r="F243" i="3"/>
  <c r="G243" i="3"/>
  <c r="H243" i="3"/>
  <c r="I243" i="3"/>
  <c r="J243" i="3"/>
  <c r="E244" i="3"/>
  <c r="F244" i="3"/>
  <c r="G244" i="3"/>
  <c r="H244" i="3"/>
  <c r="I244" i="3"/>
  <c r="J244" i="3"/>
  <c r="E245" i="3"/>
  <c r="F245" i="3"/>
  <c r="G245" i="3"/>
  <c r="H245" i="3"/>
  <c r="I245" i="3"/>
  <c r="J245" i="3"/>
  <c r="E246" i="3"/>
  <c r="F246" i="3"/>
  <c r="G246" i="3"/>
  <c r="H246" i="3"/>
  <c r="I246" i="3"/>
  <c r="J246" i="3"/>
  <c r="E247" i="3"/>
  <c r="F247" i="3"/>
  <c r="G247" i="3"/>
  <c r="H247" i="3"/>
  <c r="I247" i="3"/>
  <c r="J247" i="3"/>
  <c r="E248" i="3"/>
  <c r="F248" i="3"/>
  <c r="G248" i="3"/>
  <c r="H248" i="3"/>
  <c r="I248" i="3"/>
  <c r="J248" i="3"/>
  <c r="E249" i="3"/>
  <c r="F249" i="3"/>
  <c r="G249" i="3"/>
  <c r="H249" i="3"/>
  <c r="I249" i="3"/>
  <c r="J249" i="3"/>
  <c r="E250" i="3"/>
  <c r="F250" i="3"/>
  <c r="G250" i="3"/>
  <c r="H250" i="3"/>
  <c r="I250" i="3"/>
  <c r="J250" i="3"/>
  <c r="E251" i="3"/>
  <c r="F251" i="3"/>
  <c r="G251" i="3"/>
  <c r="H251" i="3"/>
  <c r="I251" i="3"/>
  <c r="J251" i="3"/>
  <c r="E252" i="3"/>
  <c r="F252" i="3"/>
  <c r="G252" i="3"/>
  <c r="H252" i="3"/>
  <c r="I252" i="3"/>
  <c r="J252" i="3"/>
  <c r="E253" i="3"/>
  <c r="F253" i="3"/>
  <c r="G253" i="3"/>
  <c r="H253" i="3"/>
  <c r="I253" i="3"/>
  <c r="J253" i="3"/>
  <c r="E254" i="3"/>
  <c r="F254" i="3"/>
  <c r="G254" i="3"/>
  <c r="H254" i="3"/>
  <c r="I254" i="3"/>
  <c r="J254" i="3"/>
  <c r="E255" i="3"/>
  <c r="F255" i="3"/>
  <c r="G255" i="3"/>
  <c r="H255" i="3"/>
  <c r="I255" i="3"/>
  <c r="J255" i="3"/>
  <c r="E256" i="3"/>
  <c r="F256" i="3"/>
  <c r="G256" i="3"/>
  <c r="H256" i="3"/>
  <c r="I256" i="3"/>
  <c r="J256" i="3"/>
  <c r="E257" i="3"/>
  <c r="F257" i="3"/>
  <c r="G257" i="3"/>
  <c r="H257" i="3"/>
  <c r="I257" i="3"/>
  <c r="J257" i="3"/>
  <c r="E258" i="3"/>
  <c r="F258" i="3"/>
  <c r="G258" i="3"/>
  <c r="H258" i="3"/>
  <c r="I258" i="3"/>
  <c r="J258" i="3"/>
  <c r="E259" i="3"/>
  <c r="F259" i="3"/>
  <c r="G259" i="3"/>
  <c r="H259" i="3"/>
  <c r="I259" i="3"/>
  <c r="J259" i="3"/>
  <c r="E260" i="3"/>
  <c r="F260" i="3"/>
  <c r="G260" i="3"/>
  <c r="H260" i="3"/>
  <c r="I260" i="3"/>
  <c r="J260" i="3"/>
  <c r="E261" i="3"/>
  <c r="F261" i="3"/>
  <c r="G261" i="3"/>
  <c r="H261" i="3"/>
  <c r="I261" i="3"/>
  <c r="J261" i="3"/>
  <c r="E262" i="3"/>
  <c r="F262" i="3"/>
  <c r="G262" i="3"/>
  <c r="H262" i="3"/>
  <c r="I262" i="3"/>
  <c r="J262" i="3"/>
  <c r="E263" i="3"/>
  <c r="F263" i="3"/>
  <c r="G263" i="3"/>
  <c r="H263" i="3"/>
  <c r="I263" i="3"/>
  <c r="J263" i="3"/>
  <c r="E264" i="3"/>
  <c r="F264" i="3"/>
  <c r="G264" i="3"/>
  <c r="H264" i="3"/>
  <c r="I264" i="3"/>
  <c r="J264" i="3"/>
  <c r="E265" i="3"/>
  <c r="F265" i="3"/>
  <c r="G265" i="3"/>
  <c r="H265" i="3"/>
  <c r="I265" i="3"/>
  <c r="J265" i="3"/>
  <c r="E266" i="3"/>
  <c r="F266" i="3"/>
  <c r="G266" i="3"/>
  <c r="H266" i="3"/>
  <c r="I266" i="3"/>
  <c r="J266" i="3"/>
  <c r="E267" i="3"/>
  <c r="F267" i="3"/>
  <c r="G267" i="3"/>
  <c r="H267" i="3"/>
  <c r="I267" i="3"/>
  <c r="J267" i="3"/>
  <c r="E268" i="3"/>
  <c r="F268" i="3"/>
  <c r="G268" i="3"/>
  <c r="H268" i="3"/>
  <c r="I268" i="3"/>
  <c r="J268" i="3"/>
  <c r="E269" i="3"/>
  <c r="F269" i="3"/>
  <c r="G269" i="3"/>
  <c r="H269" i="3"/>
  <c r="I269" i="3"/>
  <c r="J269" i="3"/>
  <c r="E270" i="3"/>
  <c r="F270" i="3"/>
  <c r="G270" i="3"/>
  <c r="H270" i="3"/>
  <c r="I270" i="3"/>
  <c r="J270" i="3"/>
  <c r="E105" i="3"/>
  <c r="F105" i="3"/>
  <c r="G105" i="3"/>
  <c r="H105" i="3"/>
  <c r="I105" i="3"/>
  <c r="J105" i="3"/>
  <c r="E106" i="3"/>
  <c r="F106" i="3"/>
  <c r="G106" i="3"/>
  <c r="H106" i="3"/>
  <c r="I106" i="3"/>
  <c r="J106" i="3"/>
  <c r="E107" i="3"/>
  <c r="F107" i="3"/>
  <c r="G107" i="3"/>
  <c r="H107" i="3"/>
  <c r="I107" i="3"/>
  <c r="J107" i="3"/>
  <c r="E108" i="3"/>
  <c r="F108" i="3"/>
  <c r="G108" i="3"/>
  <c r="H108" i="3"/>
  <c r="I108" i="3"/>
  <c r="J108" i="3"/>
  <c r="E109" i="3"/>
  <c r="F109" i="3"/>
  <c r="G109" i="3"/>
  <c r="H109" i="3"/>
  <c r="I109" i="3"/>
  <c r="J109" i="3"/>
  <c r="E110" i="3"/>
  <c r="F110" i="3"/>
  <c r="G110" i="3"/>
  <c r="H110" i="3"/>
  <c r="I110" i="3"/>
  <c r="J110" i="3"/>
  <c r="AC304" i="3" l="1"/>
  <c r="AT304" i="3"/>
  <c r="P306" i="3"/>
  <c r="X306" i="3"/>
  <c r="AF306" i="3"/>
  <c r="AN306" i="3"/>
  <c r="AV306" i="3"/>
  <c r="BD306" i="3"/>
  <c r="AQ307" i="3"/>
  <c r="AB310" i="3"/>
  <c r="O311" i="3"/>
  <c r="U311" i="3"/>
  <c r="Y311" i="3"/>
  <c r="AE311" i="3"/>
  <c r="AK311" i="3"/>
  <c r="AO311" i="3"/>
  <c r="AU311" i="3"/>
  <c r="BA311" i="3"/>
  <c r="AY273" i="3"/>
  <c r="AI273" i="3"/>
  <c r="S273" i="3"/>
  <c r="BA273" i="3"/>
  <c r="AK273" i="3"/>
  <c r="U273" i="3"/>
  <c r="BF273" i="3"/>
  <c r="AX273" i="3"/>
  <c r="AP273" i="3"/>
  <c r="AH273" i="3"/>
  <c r="Z273" i="3"/>
  <c r="R273" i="3"/>
  <c r="AB277" i="3"/>
  <c r="R277" i="3"/>
  <c r="AG277" i="3"/>
  <c r="BF292" i="3"/>
  <c r="AL292" i="3"/>
  <c r="N292" i="3"/>
  <c r="AK292" i="3"/>
  <c r="AK294" i="3"/>
  <c r="AV310" i="3"/>
  <c r="BJ402" i="3"/>
  <c r="BK461" i="3"/>
  <c r="BM403" i="3"/>
  <c r="BJ271" i="3"/>
  <c r="BK403" i="3"/>
  <c r="BK402" i="3"/>
  <c r="BJ406" i="3"/>
  <c r="BM407" i="3"/>
  <c r="BK407" i="3"/>
  <c r="Y304" i="3"/>
  <c r="AG304" i="3"/>
  <c r="AP304" i="3"/>
  <c r="AX304" i="3"/>
  <c r="R306" i="3"/>
  <c r="V306" i="3"/>
  <c r="Z306" i="3"/>
  <c r="AD306" i="3"/>
  <c r="AH306" i="3"/>
  <c r="AL306" i="3"/>
  <c r="AP306" i="3"/>
  <c r="AT306" i="3"/>
  <c r="AX306" i="3"/>
  <c r="BB306" i="3"/>
  <c r="BF306" i="3"/>
  <c r="BC273" i="3"/>
  <c r="AU273" i="3"/>
  <c r="AM273" i="3"/>
  <c r="AE273" i="3"/>
  <c r="W273" i="3"/>
  <c r="O273" i="3"/>
  <c r="BE273" i="3"/>
  <c r="AW273" i="3"/>
  <c r="AO273" i="3"/>
  <c r="AG273" i="3"/>
  <c r="Y273" i="3"/>
  <c r="Q273" i="3"/>
  <c r="BH273" i="3"/>
  <c r="BD273" i="3"/>
  <c r="AZ273" i="3"/>
  <c r="AV273" i="3"/>
  <c r="AR273" i="3"/>
  <c r="AN273" i="3"/>
  <c r="AJ273" i="3"/>
  <c r="AF273" i="3"/>
  <c r="AB273" i="3"/>
  <c r="X273" i="3"/>
  <c r="T273" i="3"/>
  <c r="P274" i="3"/>
  <c r="AJ277" i="3"/>
  <c r="BF277" i="3"/>
  <c r="Z277" i="3"/>
  <c r="BA277" i="3"/>
  <c r="AS277" i="3"/>
  <c r="AC277" i="3"/>
  <c r="BB292" i="3"/>
  <c r="AP292" i="3"/>
  <c r="AD292" i="3"/>
  <c r="V292" i="3"/>
  <c r="BG292" i="3"/>
  <c r="AS292" i="3"/>
  <c r="AC292" i="3"/>
  <c r="AS294" i="3"/>
  <c r="AC294" i="3"/>
  <c r="BH296" i="3"/>
  <c r="N296" i="3"/>
  <c r="AW301" i="3"/>
  <c r="AH301" i="3"/>
  <c r="M306" i="3"/>
  <c r="BK408" i="3"/>
  <c r="BA307" i="3"/>
  <c r="AX309" i="3"/>
  <c r="BN477" i="3"/>
  <c r="AQ303" i="3"/>
  <c r="S307" i="3"/>
  <c r="AO307" i="3"/>
  <c r="BI307" i="3"/>
  <c r="AJ309" i="3"/>
  <c r="BF309" i="3"/>
  <c r="X310" i="3"/>
  <c r="AL310" i="3"/>
  <c r="BB310" i="3"/>
  <c r="BI275" i="3"/>
  <c r="AO275" i="3"/>
  <c r="S275" i="3"/>
  <c r="AT275" i="3"/>
  <c r="Z275" i="3"/>
  <c r="BA293" i="3"/>
  <c r="AE293" i="3"/>
  <c r="BH293" i="3"/>
  <c r="AL293" i="3"/>
  <c r="P293" i="3"/>
  <c r="AI297" i="3"/>
  <c r="AZ297" i="3"/>
  <c r="AL303" i="3"/>
  <c r="AB305" i="3"/>
  <c r="AR305" i="3"/>
  <c r="BH305" i="3"/>
  <c r="BG303" i="3"/>
  <c r="AC307" i="3"/>
  <c r="AY307" i="3"/>
  <c r="Z309" i="3"/>
  <c r="AT309" i="3"/>
  <c r="P310" i="3"/>
  <c r="AF310" i="3"/>
  <c r="AT310" i="3"/>
  <c r="BH310" i="3"/>
  <c r="AY275" i="3"/>
  <c r="AC275" i="3"/>
  <c r="BF275" i="3"/>
  <c r="AJ275" i="3"/>
  <c r="N275" i="3"/>
  <c r="AQ293" i="3"/>
  <c r="U293" i="3"/>
  <c r="AV293" i="3"/>
  <c r="AB293" i="3"/>
  <c r="AY297" i="3"/>
  <c r="S297" i="3"/>
  <c r="AJ297" i="3"/>
  <c r="AA303" i="3"/>
  <c r="AM303" i="3"/>
  <c r="AG307" i="3"/>
  <c r="AB309" i="3"/>
  <c r="V310" i="3"/>
  <c r="AJ310" i="3"/>
  <c r="AW275" i="3"/>
  <c r="AA275" i="3"/>
  <c r="BB275" i="3"/>
  <c r="BC293" i="3"/>
  <c r="AI293" i="3"/>
  <c r="M293" i="3"/>
  <c r="AN293" i="3"/>
  <c r="AW297" i="3"/>
  <c r="Q297" i="3"/>
  <c r="BN459" i="3"/>
  <c r="BL401" i="3"/>
  <c r="P275" i="3"/>
  <c r="X275" i="3"/>
  <c r="AF275" i="3"/>
  <c r="AN275" i="3"/>
  <c r="AV275" i="3"/>
  <c r="BD275" i="3"/>
  <c r="O275" i="3"/>
  <c r="W275" i="3"/>
  <c r="AE275" i="3"/>
  <c r="AM275" i="3"/>
  <c r="AU275" i="3"/>
  <c r="BC275" i="3"/>
  <c r="R293" i="3"/>
  <c r="Z293" i="3"/>
  <c r="AH293" i="3"/>
  <c r="AP293" i="3"/>
  <c r="AX293" i="3"/>
  <c r="BF293" i="3"/>
  <c r="Q293" i="3"/>
  <c r="Y293" i="3"/>
  <c r="AG293" i="3"/>
  <c r="AO293" i="3"/>
  <c r="AW293" i="3"/>
  <c r="BE293" i="3"/>
  <c r="P297" i="3"/>
  <c r="R297" i="3"/>
  <c r="AF297" i="3"/>
  <c r="AN297" i="3"/>
  <c r="AV297" i="3"/>
  <c r="BD297" i="3"/>
  <c r="O297" i="3"/>
  <c r="W297" i="3"/>
  <c r="AE297" i="3"/>
  <c r="AM297" i="3"/>
  <c r="AU297" i="3"/>
  <c r="BC297" i="3"/>
  <c r="N297" i="3"/>
  <c r="AD297" i="3"/>
  <c r="AL297" i="3"/>
  <c r="AT297" i="3"/>
  <c r="BB297" i="3"/>
  <c r="M297" i="3"/>
  <c r="U297" i="3"/>
  <c r="AC297" i="3"/>
  <c r="AK297" i="3"/>
  <c r="AS297" i="3"/>
  <c r="BA297" i="3"/>
  <c r="BI297" i="3"/>
  <c r="AK303" i="3"/>
  <c r="S303" i="3"/>
  <c r="N303" i="3"/>
  <c r="AD303" i="3"/>
  <c r="AT303" i="3"/>
  <c r="AS303" i="3"/>
  <c r="O303" i="3"/>
  <c r="AE303" i="3"/>
  <c r="Z303" i="3"/>
  <c r="AP303" i="3"/>
  <c r="BF303" i="3"/>
  <c r="BC307" i="3"/>
  <c r="AU307" i="3"/>
  <c r="AM307" i="3"/>
  <c r="AE307" i="3"/>
  <c r="W307" i="3"/>
  <c r="O307" i="3"/>
  <c r="BD309" i="3"/>
  <c r="AV309" i="3"/>
  <c r="AN309" i="3"/>
  <c r="AF309" i="3"/>
  <c r="X309" i="3"/>
  <c r="P309" i="3"/>
  <c r="AU303" i="3"/>
  <c r="Y307" i="3"/>
  <c r="AI307" i="3"/>
  <c r="AS307" i="3"/>
  <c r="BE307" i="3"/>
  <c r="T309" i="3"/>
  <c r="AD309" i="3"/>
  <c r="AP309" i="3"/>
  <c r="AZ309" i="3"/>
  <c r="BE275" i="3"/>
  <c r="AS275" i="3"/>
  <c r="AI275" i="3"/>
  <c r="Y275" i="3"/>
  <c r="M275" i="3"/>
  <c r="AZ275" i="3"/>
  <c r="AP275" i="3"/>
  <c r="AD275" i="3"/>
  <c r="T275" i="3"/>
  <c r="M291" i="3"/>
  <c r="BI293" i="3"/>
  <c r="AY293" i="3"/>
  <c r="AM293" i="3"/>
  <c r="AC293" i="3"/>
  <c r="S293" i="3"/>
  <c r="BD293" i="3"/>
  <c r="AT293" i="3"/>
  <c r="AJ293" i="3"/>
  <c r="X293" i="3"/>
  <c r="N293" i="3"/>
  <c r="BG297" i="3"/>
  <c r="AQ297" i="3"/>
  <c r="AA297" i="3"/>
  <c r="BH297" i="3"/>
  <c r="AR297" i="3"/>
  <c r="Z297" i="3"/>
  <c r="AH303" i="3"/>
  <c r="W303" i="3"/>
  <c r="BA303" i="3"/>
  <c r="AR307" i="3"/>
  <c r="O277" i="3"/>
  <c r="Y277" i="3"/>
  <c r="AO277" i="3"/>
  <c r="BE277" i="3"/>
  <c r="AH277" i="3"/>
  <c r="T277" i="3"/>
  <c r="AZ277" i="3"/>
  <c r="P294" i="3"/>
  <c r="M294" i="3"/>
  <c r="BA294" i="3"/>
  <c r="BC304" i="3"/>
  <c r="AA304" i="3"/>
  <c r="BH304" i="3"/>
  <c r="AZ304" i="3"/>
  <c r="AR304" i="3"/>
  <c r="AJ304" i="3"/>
  <c r="U304" i="3"/>
  <c r="BF310" i="3"/>
  <c r="AX310" i="3"/>
  <c r="AP310" i="3"/>
  <c r="AH310" i="3"/>
  <c r="Z310" i="3"/>
  <c r="R310" i="3"/>
  <c r="AI303" i="3"/>
  <c r="AY303" i="3"/>
  <c r="Q304" i="3"/>
  <c r="AL304" i="3"/>
  <c r="AV304" i="3"/>
  <c r="BF304" i="3"/>
  <c r="Q307" i="3"/>
  <c r="AA307" i="3"/>
  <c r="AK307" i="3"/>
  <c r="AW307" i="3"/>
  <c r="BG307" i="3"/>
  <c r="V309" i="3"/>
  <c r="AH309" i="3"/>
  <c r="AR309" i="3"/>
  <c r="BB309" i="3"/>
  <c r="T310" i="3"/>
  <c r="AD310" i="3"/>
  <c r="AN310" i="3"/>
  <c r="AZ310" i="3"/>
  <c r="BA275" i="3"/>
  <c r="AQ275" i="3"/>
  <c r="AG275" i="3"/>
  <c r="U275" i="3"/>
  <c r="BH275" i="3"/>
  <c r="AX275" i="3"/>
  <c r="AL275" i="3"/>
  <c r="AB275" i="3"/>
  <c r="R275" i="3"/>
  <c r="AR277" i="3"/>
  <c r="AX277" i="3"/>
  <c r="BI277" i="3"/>
  <c r="AK277" i="3"/>
  <c r="Q277" i="3"/>
  <c r="BG293" i="3"/>
  <c r="AU293" i="3"/>
  <c r="AK293" i="3"/>
  <c r="AA293" i="3"/>
  <c r="O293" i="3"/>
  <c r="BB293" i="3"/>
  <c r="AR293" i="3"/>
  <c r="AF293" i="3"/>
  <c r="V293" i="3"/>
  <c r="BI294" i="3"/>
  <c r="AT294" i="3"/>
  <c r="BE297" i="3"/>
  <c r="AO297" i="3"/>
  <c r="Y297" i="3"/>
  <c r="BF297" i="3"/>
  <c r="AP297" i="3"/>
  <c r="V297" i="3"/>
  <c r="BB303" i="3"/>
  <c r="V303" i="3"/>
  <c r="X304" i="3"/>
  <c r="M311" i="3"/>
  <c r="BG311" i="3"/>
  <c r="AY311" i="3"/>
  <c r="AQ311" i="3"/>
  <c r="AI311" i="3"/>
  <c r="AA311" i="3"/>
  <c r="S311" i="3"/>
  <c r="BI303" i="3"/>
  <c r="BL455" i="3"/>
  <c r="BM405" i="3"/>
  <c r="BK429" i="3"/>
  <c r="BM426" i="3"/>
  <c r="BM435" i="3"/>
  <c r="BK437" i="3"/>
  <c r="BN455" i="3"/>
  <c r="BJ321" i="3"/>
  <c r="AX292" i="3"/>
  <c r="AH292" i="3"/>
  <c r="R292" i="3"/>
  <c r="AY292" i="3"/>
  <c r="U292" i="3"/>
  <c r="AE296" i="3"/>
  <c r="N309" i="3"/>
  <c r="BL417" i="3"/>
  <c r="U294" i="3"/>
  <c r="BB294" i="3"/>
  <c r="AL294" i="3"/>
  <c r="V294" i="3"/>
  <c r="AZ296" i="3"/>
  <c r="AD296" i="3"/>
  <c r="AU296" i="3"/>
  <c r="O296" i="3"/>
  <c r="AG301" i="3"/>
  <c r="AX301" i="3"/>
  <c r="R301" i="3"/>
  <c r="AU304" i="3"/>
  <c r="AC306" i="3"/>
  <c r="BI306" i="3"/>
  <c r="BH307" i="3"/>
  <c r="BM447" i="3"/>
  <c r="BJ447" i="3"/>
  <c r="BL436" i="3"/>
  <c r="BN436" i="3"/>
  <c r="BM421" i="3"/>
  <c r="BJ455" i="3"/>
  <c r="BJ427" i="3"/>
  <c r="BM417" i="3"/>
  <c r="BJ410" i="3"/>
  <c r="BK405" i="3"/>
  <c r="BJ404" i="3"/>
  <c r="BN404" i="3"/>
  <c r="BJ459" i="3"/>
  <c r="BL429" i="3"/>
  <c r="BN429" i="3"/>
  <c r="BK426" i="3"/>
  <c r="BN426" i="3"/>
  <c r="BJ426" i="3"/>
  <c r="BK417" i="3"/>
  <c r="BN410" i="3"/>
  <c r="BL447" i="3"/>
  <c r="BN437" i="3"/>
  <c r="BL437" i="3"/>
  <c r="BJ436" i="3"/>
  <c r="BM434" i="3"/>
  <c r="BK434" i="3"/>
  <c r="BN434" i="3"/>
  <c r="BJ434" i="3"/>
  <c r="BJ421" i="3"/>
  <c r="BN421" i="3"/>
  <c r="BL421" i="3"/>
  <c r="BM455" i="3"/>
  <c r="BM459" i="3"/>
  <c r="BJ435" i="3"/>
  <c r="BL428" i="3"/>
  <c r="BM427" i="3"/>
  <c r="BL427" i="3"/>
  <c r="BN427" i="3"/>
  <c r="BJ417" i="3"/>
  <c r="BJ408" i="3"/>
  <c r="BN408" i="3"/>
  <c r="BK401" i="3"/>
  <c r="BN400" i="3"/>
  <c r="BK320" i="3"/>
  <c r="BJ319" i="3"/>
  <c r="BN319" i="3"/>
  <c r="BL459" i="3"/>
  <c r="BN428" i="3"/>
  <c r="BJ428" i="3"/>
  <c r="BK421" i="3"/>
  <c r="BN398" i="3"/>
  <c r="BK462" i="3"/>
  <c r="BK460" i="3"/>
  <c r="BK458" i="3"/>
  <c r="K197" i="3"/>
  <c r="L123" i="3"/>
  <c r="L119" i="3"/>
  <c r="BK275" i="3"/>
  <c r="BJ275" i="3"/>
  <c r="BN462" i="3"/>
  <c r="AB297" i="3"/>
  <c r="X297" i="3"/>
  <c r="T297" i="3"/>
  <c r="BH303" i="3"/>
  <c r="BD303" i="3"/>
  <c r="AZ303" i="3"/>
  <c r="AV303" i="3"/>
  <c r="AR303" i="3"/>
  <c r="AN303" i="3"/>
  <c r="AJ303" i="3"/>
  <c r="AF303" i="3"/>
  <c r="AB303" i="3"/>
  <c r="X303" i="3"/>
  <c r="T303" i="3"/>
  <c r="P303" i="3"/>
  <c r="AG303" i="3"/>
  <c r="AC303" i="3"/>
  <c r="Y303" i="3"/>
  <c r="U303" i="3"/>
  <c r="Q303" i="3"/>
  <c r="M303" i="3"/>
  <c r="AO303" i="3"/>
  <c r="AW303" i="3"/>
  <c r="BE303" i="3"/>
  <c r="N305" i="3"/>
  <c r="R305" i="3"/>
  <c r="V305" i="3"/>
  <c r="Z305" i="3"/>
  <c r="AD305" i="3"/>
  <c r="AH305" i="3"/>
  <c r="AL305" i="3"/>
  <c r="AP305" i="3"/>
  <c r="AT305" i="3"/>
  <c r="AX305" i="3"/>
  <c r="BB305" i="3"/>
  <c r="BF305" i="3"/>
  <c r="AB307" i="3"/>
  <c r="BN271" i="3"/>
  <c r="AZ307" i="3"/>
  <c r="BJ398" i="3"/>
  <c r="BM390" i="3"/>
  <c r="BL390" i="3"/>
  <c r="BL391" i="3"/>
  <c r="BJ391" i="3"/>
  <c r="BK351" i="3"/>
  <c r="BK327" i="3"/>
  <c r="BM478" i="3"/>
  <c r="BK389" i="3"/>
  <c r="BK385" i="3"/>
  <c r="BK377" i="3"/>
  <c r="BK369" i="3"/>
  <c r="BK361" i="3"/>
  <c r="BK345" i="3"/>
  <c r="BK337" i="3"/>
  <c r="BJ462" i="3"/>
  <c r="BM441" i="3"/>
  <c r="BL441" i="3"/>
  <c r="BK440" i="3"/>
  <c r="BN440" i="3"/>
  <c r="BM439" i="3"/>
  <c r="BL439" i="3"/>
  <c r="BK438" i="3"/>
  <c r="BN438" i="3"/>
  <c r="BJ438" i="3"/>
  <c r="BM432" i="3"/>
  <c r="BL432" i="3"/>
  <c r="BK432" i="3"/>
  <c r="BN431" i="3"/>
  <c r="BK431" i="3"/>
  <c r="BJ430" i="3"/>
  <c r="BM430" i="3"/>
  <c r="BL430" i="3"/>
  <c r="BK420" i="3"/>
  <c r="BN420" i="3"/>
  <c r="BJ420" i="3"/>
  <c r="BM419" i="3"/>
  <c r="BL419" i="3"/>
  <c r="BM418" i="3"/>
  <c r="BK418" i="3"/>
  <c r="BN418" i="3"/>
  <c r="BJ418" i="3"/>
  <c r="BJ412" i="3"/>
  <c r="BL412" i="3"/>
  <c r="BJ411" i="3"/>
  <c r="BN411" i="3"/>
  <c r="BK411" i="3"/>
  <c r="BJ396" i="3"/>
  <c r="BM396" i="3"/>
  <c r="BL396" i="3"/>
  <c r="BN392" i="3"/>
  <c r="BK392" i="3"/>
  <c r="BJ392" i="3"/>
  <c r="BK483" i="3"/>
  <c r="BM483" i="3"/>
  <c r="BL483" i="3"/>
  <c r="BK481" i="3"/>
  <c r="BN481" i="3"/>
  <c r="BM479" i="3"/>
  <c r="BL479" i="3"/>
  <c r="BM476" i="3"/>
  <c r="BJ476" i="3"/>
  <c r="BN476" i="3"/>
  <c r="BK476" i="3"/>
  <c r="BJ472" i="3"/>
  <c r="BK472" i="3"/>
  <c r="BM470" i="3"/>
  <c r="BL470" i="3"/>
  <c r="BJ468" i="3"/>
  <c r="BN468" i="3"/>
  <c r="BK468" i="3"/>
  <c r="BM466" i="3"/>
  <c r="BL466" i="3"/>
  <c r="BJ464" i="3"/>
  <c r="BN464" i="3"/>
  <c r="BK464" i="3"/>
  <c r="BL395" i="3"/>
  <c r="BL456" i="3"/>
  <c r="BK456" i="3"/>
  <c r="BN456" i="3"/>
  <c r="BJ456" i="3"/>
  <c r="BJ448" i="3"/>
  <c r="BM448" i="3"/>
  <c r="BL448" i="3"/>
  <c r="BK397" i="3"/>
  <c r="BN397" i="3"/>
  <c r="BM457" i="3"/>
  <c r="BJ457" i="3"/>
  <c r="BL457" i="3"/>
  <c r="BN449" i="3"/>
  <c r="BK449" i="3"/>
  <c r="BJ454" i="3"/>
  <c r="BM454" i="3"/>
  <c r="BL454" i="3"/>
  <c r="BL446" i="3"/>
  <c r="BN446" i="3"/>
  <c r="BK446" i="3"/>
  <c r="BL393" i="3"/>
  <c r="BJ393" i="3"/>
  <c r="BM393" i="3"/>
  <c r="BN383" i="3"/>
  <c r="BL383" i="3"/>
  <c r="BJ383" i="3"/>
  <c r="BM379" i="3"/>
  <c r="BL379" i="3"/>
  <c r="BK379" i="3"/>
  <c r="BN375" i="3"/>
  <c r="BJ375" i="3"/>
  <c r="BM371" i="3"/>
  <c r="BL371" i="3"/>
  <c r="BK371" i="3"/>
  <c r="BN367" i="3"/>
  <c r="BJ367" i="3"/>
  <c r="BM363" i="3"/>
  <c r="BL363" i="3"/>
  <c r="BK363" i="3"/>
  <c r="BM359" i="3"/>
  <c r="BL359" i="3"/>
  <c r="BJ359" i="3"/>
  <c r="BJ355" i="3"/>
  <c r="BM355" i="3"/>
  <c r="BL355" i="3"/>
  <c r="BM351" i="3"/>
  <c r="BN351" i="3"/>
  <c r="BJ347" i="3"/>
  <c r="BL347" i="3"/>
  <c r="BN343" i="3"/>
  <c r="BJ343" i="3"/>
  <c r="BL339" i="3"/>
  <c r="BM339" i="3"/>
  <c r="BK339" i="3"/>
  <c r="BN335" i="3"/>
  <c r="BJ335" i="3"/>
  <c r="BJ331" i="3"/>
  <c r="BL331" i="3"/>
  <c r="BM327" i="3"/>
  <c r="BN327" i="3"/>
  <c r="BJ323" i="3"/>
  <c r="BL323" i="3"/>
  <c r="BN382" i="3"/>
  <c r="BK382" i="3"/>
  <c r="BJ378" i="3"/>
  <c r="BM378" i="3"/>
  <c r="BL378" i="3"/>
  <c r="BK374" i="3"/>
  <c r="BN374" i="3"/>
  <c r="BJ370" i="3"/>
  <c r="BM370" i="3"/>
  <c r="BL370" i="3"/>
  <c r="BN366" i="3"/>
  <c r="BK366" i="3"/>
  <c r="BJ362" i="3"/>
  <c r="BM362" i="3"/>
  <c r="BL362" i="3"/>
  <c r="BK358" i="3"/>
  <c r="BN358" i="3"/>
  <c r="BN350" i="3"/>
  <c r="BK350" i="3"/>
  <c r="BM350" i="3"/>
  <c r="BL350" i="3"/>
  <c r="BJ350" i="3"/>
  <c r="BN342" i="3"/>
  <c r="BK342" i="3"/>
  <c r="BM338" i="3"/>
  <c r="BL338" i="3"/>
  <c r="BJ338" i="3"/>
  <c r="BN334" i="3"/>
  <c r="BK334" i="3"/>
  <c r="BL326" i="3"/>
  <c r="BN326" i="3"/>
  <c r="BK398" i="3"/>
  <c r="BL398" i="3"/>
  <c r="BK390" i="3"/>
  <c r="BN390" i="3"/>
  <c r="BM394" i="3"/>
  <c r="BM462" i="3"/>
  <c r="BM460" i="3"/>
  <c r="BM458" i="3"/>
  <c r="BM451" i="3"/>
  <c r="BL451" i="3"/>
  <c r="BK443" i="3"/>
  <c r="BN443" i="3"/>
  <c r="BL433" i="3"/>
  <c r="BN425" i="3"/>
  <c r="BK425" i="3"/>
  <c r="BM424" i="3"/>
  <c r="BL424" i="3"/>
  <c r="BK423" i="3"/>
  <c r="BN423" i="3"/>
  <c r="BJ423" i="3"/>
  <c r="BL422" i="3"/>
  <c r="BM416" i="3"/>
  <c r="BK416" i="3"/>
  <c r="BN416" i="3"/>
  <c r="BJ416" i="3"/>
  <c r="BM415" i="3"/>
  <c r="BL415" i="3"/>
  <c r="BM414" i="3"/>
  <c r="BN414" i="3"/>
  <c r="BK414" i="3"/>
  <c r="BM482" i="3"/>
  <c r="BJ482" i="3"/>
  <c r="BN482" i="3"/>
  <c r="BK482" i="3"/>
  <c r="BL482" i="3"/>
  <c r="BL480" i="3"/>
  <c r="BJ478" i="3"/>
  <c r="BN478" i="3"/>
  <c r="BK478" i="3"/>
  <c r="BL478" i="3"/>
  <c r="BM475" i="3"/>
  <c r="BL475" i="3"/>
  <c r="BK473" i="3"/>
  <c r="BN473" i="3"/>
  <c r="BJ473" i="3"/>
  <c r="BM471" i="3"/>
  <c r="BL471" i="3"/>
  <c r="BJ471" i="3"/>
  <c r="BK471" i="3"/>
  <c r="BM469" i="3"/>
  <c r="BL469" i="3"/>
  <c r="BM467" i="3"/>
  <c r="BL467" i="3"/>
  <c r="BJ467" i="3"/>
  <c r="BK467" i="3"/>
  <c r="BN465" i="3"/>
  <c r="BN395" i="3"/>
  <c r="BK395" i="3"/>
  <c r="BM395" i="3"/>
  <c r="BM391" i="3"/>
  <c r="BN452" i="3"/>
  <c r="BJ452" i="3"/>
  <c r="BL444" i="3"/>
  <c r="BM444" i="3"/>
  <c r="BN389" i="3"/>
  <c r="BM453" i="3"/>
  <c r="BJ453" i="3"/>
  <c r="BL453" i="3"/>
  <c r="BK445" i="3"/>
  <c r="BN445" i="3"/>
  <c r="BJ445" i="3"/>
  <c r="BJ450" i="3"/>
  <c r="BM450" i="3"/>
  <c r="BN442" i="3"/>
  <c r="BK442" i="3"/>
  <c r="BJ442" i="3"/>
  <c r="BN387" i="3"/>
  <c r="BK387" i="3"/>
  <c r="BN385" i="3"/>
  <c r="BJ381" i="3"/>
  <c r="BM381" i="3"/>
  <c r="BL381" i="3"/>
  <c r="BN377" i="3"/>
  <c r="BJ373" i="3"/>
  <c r="BM373" i="3"/>
  <c r="BL373" i="3"/>
  <c r="BN369" i="3"/>
  <c r="BJ365" i="3"/>
  <c r="BM365" i="3"/>
  <c r="BL365" i="3"/>
  <c r="BN361" i="3"/>
  <c r="BJ357" i="3"/>
  <c r="BM357" i="3"/>
  <c r="BL357" i="3"/>
  <c r="BN353" i="3"/>
  <c r="BJ353" i="3"/>
  <c r="BL349" i="3"/>
  <c r="BM349" i="3"/>
  <c r="BK349" i="3"/>
  <c r="BM345" i="3"/>
  <c r="BN345" i="3"/>
  <c r="BJ341" i="3"/>
  <c r="BL341" i="3"/>
  <c r="BM337" i="3"/>
  <c r="BN337" i="3"/>
  <c r="BM333" i="3"/>
  <c r="BN333" i="3"/>
  <c r="BN329" i="3"/>
  <c r="BJ329" i="3"/>
  <c r="BL325" i="3"/>
  <c r="BM325" i="3"/>
  <c r="BK325" i="3"/>
  <c r="BK388" i="3"/>
  <c r="BN388" i="3"/>
  <c r="BJ388" i="3"/>
  <c r="BJ386" i="3"/>
  <c r="BM386" i="3"/>
  <c r="BL386" i="3"/>
  <c r="BN384" i="3"/>
  <c r="BK384" i="3"/>
  <c r="BJ384" i="3"/>
  <c r="BM380" i="3"/>
  <c r="BL380" i="3"/>
  <c r="BK376" i="3"/>
  <c r="BN376" i="3"/>
  <c r="BJ376" i="3"/>
  <c r="BM372" i="3"/>
  <c r="BL372" i="3"/>
  <c r="BN368" i="3"/>
  <c r="BK368" i="3"/>
  <c r="BJ368" i="3"/>
  <c r="BM364" i="3"/>
  <c r="BL364" i="3"/>
  <c r="BK360" i="3"/>
  <c r="BN360" i="3"/>
  <c r="BM356" i="3"/>
  <c r="BL356" i="3"/>
  <c r="BN352" i="3"/>
  <c r="BK352" i="3"/>
  <c r="BM348" i="3"/>
  <c r="BL348" i="3"/>
  <c r="BJ348" i="3"/>
  <c r="BN344" i="3"/>
  <c r="BK344" i="3"/>
  <c r="BM344" i="3"/>
  <c r="BL344" i="3"/>
  <c r="BJ344" i="3"/>
  <c r="BN336" i="3"/>
  <c r="BK336" i="3"/>
  <c r="BM336" i="3"/>
  <c r="BL336" i="3"/>
  <c r="BJ336" i="3"/>
  <c r="BM332" i="3"/>
  <c r="BL332" i="3"/>
  <c r="BJ332" i="3"/>
  <c r="BN328" i="3"/>
  <c r="BK328" i="3"/>
  <c r="BM324" i="3"/>
  <c r="BL324" i="3"/>
  <c r="BJ324" i="3"/>
  <c r="BN318" i="3"/>
  <c r="BM318" i="3"/>
  <c r="BL318" i="3"/>
  <c r="BJ318" i="3"/>
  <c r="BJ273" i="3"/>
  <c r="BK273" i="3"/>
  <c r="BD277" i="3"/>
  <c r="AV277" i="3"/>
  <c r="AN277" i="3"/>
  <c r="AF277" i="3"/>
  <c r="X277" i="3"/>
  <c r="P277" i="3"/>
  <c r="BB277" i="3"/>
  <c r="AT277" i="3"/>
  <c r="AL277" i="3"/>
  <c r="AD277" i="3"/>
  <c r="V277" i="3"/>
  <c r="N277" i="3"/>
  <c r="BG277" i="3"/>
  <c r="BC277" i="3"/>
  <c r="AY277" i="3"/>
  <c r="AU277" i="3"/>
  <c r="AQ277" i="3"/>
  <c r="AM277" i="3"/>
  <c r="AI277" i="3"/>
  <c r="AE277" i="3"/>
  <c r="AA277" i="3"/>
  <c r="W277" i="3"/>
  <c r="S277" i="3"/>
  <c r="BH292" i="3"/>
  <c r="BD292" i="3"/>
  <c r="AZ292" i="3"/>
  <c r="AV292" i="3"/>
  <c r="AR292" i="3"/>
  <c r="AN292" i="3"/>
  <c r="AJ292" i="3"/>
  <c r="AF292" i="3"/>
  <c r="AB292" i="3"/>
  <c r="X292" i="3"/>
  <c r="T292" i="3"/>
  <c r="P292" i="3"/>
  <c r="BI292" i="3"/>
  <c r="BE292" i="3"/>
  <c r="BA292" i="3"/>
  <c r="AW292" i="3"/>
  <c r="AO292" i="3"/>
  <c r="AG292" i="3"/>
  <c r="Y292" i="3"/>
  <c r="Q292" i="3"/>
  <c r="BE294" i="3"/>
  <c r="AW294" i="3"/>
  <c r="AO294" i="3"/>
  <c r="AG294" i="3"/>
  <c r="Y294" i="3"/>
  <c r="Q294" i="3"/>
  <c r="BF294" i="3"/>
  <c r="AX294" i="3"/>
  <c r="AP294" i="3"/>
  <c r="AH294" i="3"/>
  <c r="Z294" i="3"/>
  <c r="R294" i="3"/>
  <c r="BD296" i="3"/>
  <c r="AV296" i="3"/>
  <c r="AL296" i="3"/>
  <c r="V296" i="3"/>
  <c r="BC296" i="3"/>
  <c r="AM296" i="3"/>
  <c r="BE301" i="3"/>
  <c r="AO301" i="3"/>
  <c r="Y301" i="3"/>
  <c r="BF301" i="3"/>
  <c r="AP301" i="3"/>
  <c r="AF304" i="3"/>
  <c r="P304" i="3"/>
  <c r="AM304" i="3"/>
  <c r="U306" i="3"/>
  <c r="AK306" i="3"/>
  <c r="T307" i="3"/>
  <c r="AJ307" i="3"/>
  <c r="BJ390" i="3"/>
  <c r="BK394" i="3"/>
  <c r="BK441" i="3"/>
  <c r="BN441" i="3"/>
  <c r="BJ441" i="3"/>
  <c r="BJ440" i="3"/>
  <c r="BM440" i="3"/>
  <c r="BL440" i="3"/>
  <c r="BK439" i="3"/>
  <c r="BN439" i="3"/>
  <c r="BJ439" i="3"/>
  <c r="BM438" i="3"/>
  <c r="BL438" i="3"/>
  <c r="BN432" i="3"/>
  <c r="BJ432" i="3"/>
  <c r="BJ431" i="3"/>
  <c r="BM431" i="3"/>
  <c r="BL431" i="3"/>
  <c r="BK430" i="3"/>
  <c r="BN430" i="3"/>
  <c r="BM420" i="3"/>
  <c r="BL420" i="3"/>
  <c r="BK419" i="3"/>
  <c r="BN419" i="3"/>
  <c r="BJ419" i="3"/>
  <c r="BL418" i="3"/>
  <c r="BM412" i="3"/>
  <c r="BK412" i="3"/>
  <c r="BN412" i="3"/>
  <c r="BM411" i="3"/>
  <c r="BL411" i="3"/>
  <c r="BN396" i="3"/>
  <c r="BK396" i="3"/>
  <c r="BM392" i="3"/>
  <c r="BL392" i="3"/>
  <c r="BJ483" i="3"/>
  <c r="BN483" i="3"/>
  <c r="BM481" i="3"/>
  <c r="BL481" i="3"/>
  <c r="BJ481" i="3"/>
  <c r="BJ479" i="3"/>
  <c r="BK479" i="3"/>
  <c r="BN479" i="3"/>
  <c r="BL476" i="3"/>
  <c r="BM474" i="3"/>
  <c r="BJ474" i="3"/>
  <c r="BN474" i="3"/>
  <c r="BK474" i="3"/>
  <c r="BL474" i="3"/>
  <c r="BN472" i="3"/>
  <c r="BM472" i="3"/>
  <c r="BL472" i="3"/>
  <c r="BJ470" i="3"/>
  <c r="BN470" i="3"/>
  <c r="BK470" i="3"/>
  <c r="BM468" i="3"/>
  <c r="BL468" i="3"/>
  <c r="BJ466" i="3"/>
  <c r="BN466" i="3"/>
  <c r="BK466" i="3"/>
  <c r="BM464" i="3"/>
  <c r="BL464" i="3"/>
  <c r="BN391" i="3"/>
  <c r="BM456" i="3"/>
  <c r="BK448" i="3"/>
  <c r="BN448" i="3"/>
  <c r="BJ397" i="3"/>
  <c r="BM397" i="3"/>
  <c r="BL397" i="3"/>
  <c r="BN457" i="3"/>
  <c r="BK457" i="3"/>
  <c r="BM449" i="3"/>
  <c r="BJ449" i="3"/>
  <c r="BL449" i="3"/>
  <c r="BN454" i="3"/>
  <c r="BK454" i="3"/>
  <c r="BJ446" i="3"/>
  <c r="BM446" i="3"/>
  <c r="BK393" i="3"/>
  <c r="BN393" i="3"/>
  <c r="BM383" i="3"/>
  <c r="BK383" i="3"/>
  <c r="BN379" i="3"/>
  <c r="BJ379" i="3"/>
  <c r="BM375" i="3"/>
  <c r="BL375" i="3"/>
  <c r="BK375" i="3"/>
  <c r="BN371" i="3"/>
  <c r="BJ371" i="3"/>
  <c r="BM367" i="3"/>
  <c r="BL367" i="3"/>
  <c r="BK367" i="3"/>
  <c r="BN363" i="3"/>
  <c r="BJ363" i="3"/>
  <c r="BN359" i="3"/>
  <c r="BK359" i="3"/>
  <c r="BN355" i="3"/>
  <c r="BK355" i="3"/>
  <c r="BJ351" i="3"/>
  <c r="BL351" i="3"/>
  <c r="BM347" i="3"/>
  <c r="BK347" i="3"/>
  <c r="BN347" i="3"/>
  <c r="BL343" i="3"/>
  <c r="BM343" i="3"/>
  <c r="BK343" i="3"/>
  <c r="BN339" i="3"/>
  <c r="BJ339" i="3"/>
  <c r="BL335" i="3"/>
  <c r="BM335" i="3"/>
  <c r="BK335" i="3"/>
  <c r="BM331" i="3"/>
  <c r="BK331" i="3"/>
  <c r="BN331" i="3"/>
  <c r="BJ327" i="3"/>
  <c r="BL327" i="3"/>
  <c r="BM323" i="3"/>
  <c r="BK323" i="3"/>
  <c r="BN323" i="3"/>
  <c r="BJ382" i="3"/>
  <c r="BM382" i="3"/>
  <c r="BL382" i="3"/>
  <c r="BN378" i="3"/>
  <c r="BK378" i="3"/>
  <c r="BJ374" i="3"/>
  <c r="BM374" i="3"/>
  <c r="BL374" i="3"/>
  <c r="BK370" i="3"/>
  <c r="BN370" i="3"/>
  <c r="BJ366" i="3"/>
  <c r="BM366" i="3"/>
  <c r="BL366" i="3"/>
  <c r="BN362" i="3"/>
  <c r="BK362" i="3"/>
  <c r="BJ358" i="3"/>
  <c r="BM358" i="3"/>
  <c r="BL358" i="3"/>
  <c r="BN354" i="3"/>
  <c r="BK354" i="3"/>
  <c r="BM354" i="3"/>
  <c r="BL354" i="3"/>
  <c r="BJ354" i="3"/>
  <c r="BM346" i="3"/>
  <c r="BL346" i="3"/>
  <c r="BJ346" i="3"/>
  <c r="BN346" i="3"/>
  <c r="BK346" i="3"/>
  <c r="BM342" i="3"/>
  <c r="BL342" i="3"/>
  <c r="BJ342" i="3"/>
  <c r="BN338" i="3"/>
  <c r="BK338" i="3"/>
  <c r="BM334" i="3"/>
  <c r="BL334" i="3"/>
  <c r="BJ334" i="3"/>
  <c r="BN330" i="3"/>
  <c r="BK330" i="3"/>
  <c r="BM330" i="3"/>
  <c r="BL330" i="3"/>
  <c r="BJ330" i="3"/>
  <c r="BK326" i="3"/>
  <c r="BM326" i="3"/>
  <c r="BJ326" i="3"/>
  <c r="BN322" i="3"/>
  <c r="BK322" i="3"/>
  <c r="BM322" i="3"/>
  <c r="BL322" i="3"/>
  <c r="BJ322" i="3"/>
  <c r="BM398" i="3"/>
  <c r="BL394" i="3"/>
  <c r="BJ394" i="3"/>
  <c r="BL462" i="3"/>
  <c r="BL460" i="3"/>
  <c r="BJ460" i="3"/>
  <c r="BL458" i="3"/>
  <c r="BJ458" i="3"/>
  <c r="BK451" i="3"/>
  <c r="BN451" i="3"/>
  <c r="BJ451" i="3"/>
  <c r="BJ443" i="3"/>
  <c r="BM443" i="3"/>
  <c r="BL443" i="3"/>
  <c r="BK433" i="3"/>
  <c r="BN433" i="3"/>
  <c r="BM433" i="3"/>
  <c r="BJ433" i="3"/>
  <c r="BJ425" i="3"/>
  <c r="BM425" i="3"/>
  <c r="BL425" i="3"/>
  <c r="BK424" i="3"/>
  <c r="BN424" i="3"/>
  <c r="BJ424" i="3"/>
  <c r="BM423" i="3"/>
  <c r="BL423" i="3"/>
  <c r="BM422" i="3"/>
  <c r="BK422" i="3"/>
  <c r="BN422" i="3"/>
  <c r="BJ422" i="3"/>
  <c r="BL416" i="3"/>
  <c r="BJ415" i="3"/>
  <c r="BN415" i="3"/>
  <c r="BK415" i="3"/>
  <c r="BJ414" i="3"/>
  <c r="BL414" i="3"/>
  <c r="BM480" i="3"/>
  <c r="BJ480" i="3"/>
  <c r="BN480" i="3"/>
  <c r="BK480" i="3"/>
  <c r="BJ475" i="3"/>
  <c r="BK475" i="3"/>
  <c r="BN475" i="3"/>
  <c r="BM473" i="3"/>
  <c r="BL473" i="3"/>
  <c r="BN471" i="3"/>
  <c r="BN469" i="3"/>
  <c r="BJ469" i="3"/>
  <c r="BK469" i="3"/>
  <c r="BN467" i="3"/>
  <c r="BM465" i="3"/>
  <c r="BL465" i="3"/>
  <c r="BJ465" i="3"/>
  <c r="BK465" i="3"/>
  <c r="BJ395" i="3"/>
  <c r="BK391" i="3"/>
  <c r="BL452" i="3"/>
  <c r="BM452" i="3"/>
  <c r="BK452" i="3"/>
  <c r="BK444" i="3"/>
  <c r="BN444" i="3"/>
  <c r="BJ444" i="3"/>
  <c r="BL389" i="3"/>
  <c r="BJ389" i="3"/>
  <c r="BM389" i="3"/>
  <c r="BK453" i="3"/>
  <c r="BN453" i="3"/>
  <c r="BM445" i="3"/>
  <c r="BL445" i="3"/>
  <c r="BL450" i="3"/>
  <c r="BK450" i="3"/>
  <c r="BN450" i="3"/>
  <c r="BM442" i="3"/>
  <c r="BL442" i="3"/>
  <c r="BM387" i="3"/>
  <c r="BL387" i="3"/>
  <c r="BJ387" i="3"/>
  <c r="BL385" i="3"/>
  <c r="BJ385" i="3"/>
  <c r="BM385" i="3"/>
  <c r="BK381" i="3"/>
  <c r="BN381" i="3"/>
  <c r="BJ377" i="3"/>
  <c r="BM377" i="3"/>
  <c r="BL377" i="3"/>
  <c r="BK373" i="3"/>
  <c r="BN373" i="3"/>
  <c r="BJ369" i="3"/>
  <c r="BM369" i="3"/>
  <c r="BL369" i="3"/>
  <c r="BK365" i="3"/>
  <c r="BN365" i="3"/>
  <c r="BJ361" i="3"/>
  <c r="BM361" i="3"/>
  <c r="BL361" i="3"/>
  <c r="BK357" i="3"/>
  <c r="BN357" i="3"/>
  <c r="BL353" i="3"/>
  <c r="BM353" i="3"/>
  <c r="BK353" i="3"/>
  <c r="BN349" i="3"/>
  <c r="BJ349" i="3"/>
  <c r="BJ345" i="3"/>
  <c r="BL345" i="3"/>
  <c r="BM341" i="3"/>
  <c r="BK341" i="3"/>
  <c r="BN341" i="3"/>
  <c r="BJ337" i="3"/>
  <c r="BL337" i="3"/>
  <c r="BK333" i="3"/>
  <c r="BL333" i="3"/>
  <c r="BJ333" i="3"/>
  <c r="BL329" i="3"/>
  <c r="BM329" i="3"/>
  <c r="BK329" i="3"/>
  <c r="BN325" i="3"/>
  <c r="BJ325" i="3"/>
  <c r="BM388" i="3"/>
  <c r="BL388" i="3"/>
  <c r="BK386" i="3"/>
  <c r="BN386" i="3"/>
  <c r="BM384" i="3"/>
  <c r="BL384" i="3"/>
  <c r="BK380" i="3"/>
  <c r="BN380" i="3"/>
  <c r="BJ380" i="3"/>
  <c r="BM376" i="3"/>
  <c r="BL376" i="3"/>
  <c r="BK372" i="3"/>
  <c r="BN372" i="3"/>
  <c r="BJ372" i="3"/>
  <c r="BM368" i="3"/>
  <c r="BL368" i="3"/>
  <c r="BK364" i="3"/>
  <c r="BN364" i="3"/>
  <c r="BJ364" i="3"/>
  <c r="BJ360" i="3"/>
  <c r="BM360" i="3"/>
  <c r="BL360" i="3"/>
  <c r="BN356" i="3"/>
  <c r="BK356" i="3"/>
  <c r="BJ356" i="3"/>
  <c r="BM352" i="3"/>
  <c r="BL352" i="3"/>
  <c r="BJ352" i="3"/>
  <c r="BN348" i="3"/>
  <c r="BK348" i="3"/>
  <c r="BN340" i="3"/>
  <c r="BK340" i="3"/>
  <c r="BM340" i="3"/>
  <c r="BL340" i="3"/>
  <c r="BJ340" i="3"/>
  <c r="BN332" i="3"/>
  <c r="BK332" i="3"/>
  <c r="BM328" i="3"/>
  <c r="BL328" i="3"/>
  <c r="BJ328" i="3"/>
  <c r="BN324" i="3"/>
  <c r="BK324" i="3"/>
  <c r="BK318" i="3"/>
  <c r="BN460" i="3"/>
  <c r="BN458" i="3"/>
  <c r="BN394" i="3"/>
  <c r="L191" i="3"/>
  <c r="L187" i="3"/>
  <c r="L155" i="3"/>
  <c r="L151" i="3"/>
  <c r="M296" i="3"/>
  <c r="Q296" i="3"/>
  <c r="U296" i="3"/>
  <c r="Y296" i="3"/>
  <c r="AC296" i="3"/>
  <c r="AG296" i="3"/>
  <c r="AK296" i="3"/>
  <c r="AO296" i="3"/>
  <c r="AS296" i="3"/>
  <c r="AW296" i="3"/>
  <c r="BA296" i="3"/>
  <c r="BE296" i="3"/>
  <c r="BI296" i="3"/>
  <c r="P296" i="3"/>
  <c r="T296" i="3"/>
  <c r="X296" i="3"/>
  <c r="AB296" i="3"/>
  <c r="AF296" i="3"/>
  <c r="AJ296" i="3"/>
  <c r="AN296" i="3"/>
  <c r="P301" i="3"/>
  <c r="T301" i="3"/>
  <c r="X301" i="3"/>
  <c r="AB301" i="3"/>
  <c r="AF301" i="3"/>
  <c r="AJ301" i="3"/>
  <c r="AN301" i="3"/>
  <c r="AR301" i="3"/>
  <c r="AV301" i="3"/>
  <c r="AZ301" i="3"/>
  <c r="BD301" i="3"/>
  <c r="BH301" i="3"/>
  <c r="O301" i="3"/>
  <c r="S301" i="3"/>
  <c r="W301" i="3"/>
  <c r="AA301" i="3"/>
  <c r="AE301" i="3"/>
  <c r="AI301" i="3"/>
  <c r="AM301" i="3"/>
  <c r="AQ301" i="3"/>
  <c r="AU301" i="3"/>
  <c r="AY301" i="3"/>
  <c r="BC301" i="3"/>
  <c r="BG301" i="3"/>
  <c r="O304" i="3"/>
  <c r="BI304" i="3"/>
  <c r="BE304" i="3"/>
  <c r="BA304" i="3"/>
  <c r="AW304" i="3"/>
  <c r="AS304" i="3"/>
  <c r="AO304" i="3"/>
  <c r="AK304" i="3"/>
  <c r="AE304" i="3"/>
  <c r="W304" i="3"/>
  <c r="N304" i="3"/>
  <c r="R304" i="3"/>
  <c r="V304" i="3"/>
  <c r="Z304" i="3"/>
  <c r="AD304" i="3"/>
  <c r="AH304" i="3"/>
  <c r="N306" i="3"/>
  <c r="BG306" i="3"/>
  <c r="BC306" i="3"/>
  <c r="AY306" i="3"/>
  <c r="AU306" i="3"/>
  <c r="AQ306" i="3"/>
  <c r="AM306" i="3"/>
  <c r="AI306" i="3"/>
  <c r="AE306" i="3"/>
  <c r="AA306" i="3"/>
  <c r="W306" i="3"/>
  <c r="S306" i="3"/>
  <c r="BK306" i="3" s="1"/>
  <c r="O306" i="3"/>
  <c r="BF307" i="3"/>
  <c r="BB307" i="3"/>
  <c r="AX307" i="3"/>
  <c r="AT307" i="3"/>
  <c r="AP307" i="3"/>
  <c r="AL307" i="3"/>
  <c r="AH307" i="3"/>
  <c r="AD307" i="3"/>
  <c r="Z307" i="3"/>
  <c r="V307" i="3"/>
  <c r="R307" i="3"/>
  <c r="N307" i="3"/>
  <c r="K267" i="3"/>
  <c r="K266" i="3"/>
  <c r="L265" i="3"/>
  <c r="L135" i="3"/>
  <c r="AU292" i="3"/>
  <c r="AQ292" i="3"/>
  <c r="AM292" i="3"/>
  <c r="AI292" i="3"/>
  <c r="AE292" i="3"/>
  <c r="AA292" i="3"/>
  <c r="W292" i="3"/>
  <c r="S292" i="3"/>
  <c r="BG294" i="3"/>
  <c r="BC294" i="3"/>
  <c r="AY294" i="3"/>
  <c r="AU294" i="3"/>
  <c r="AQ294" i="3"/>
  <c r="AM294" i="3"/>
  <c r="AI294" i="3"/>
  <c r="AE294" i="3"/>
  <c r="AA294" i="3"/>
  <c r="W294" i="3"/>
  <c r="S294" i="3"/>
  <c r="BK294" i="3" s="1"/>
  <c r="O294" i="3"/>
  <c r="BN294" i="3" s="1"/>
  <c r="BH294" i="3"/>
  <c r="BD294" i="3"/>
  <c r="AZ294" i="3"/>
  <c r="AV294" i="3"/>
  <c r="AR294" i="3"/>
  <c r="AN294" i="3"/>
  <c r="AJ294" i="3"/>
  <c r="AF294" i="3"/>
  <c r="AB294" i="3"/>
  <c r="X294" i="3"/>
  <c r="T294" i="3"/>
  <c r="BF296" i="3"/>
  <c r="BB296" i="3"/>
  <c r="AX296" i="3"/>
  <c r="AT296" i="3"/>
  <c r="AP296" i="3"/>
  <c r="AH296" i="3"/>
  <c r="Z296" i="3"/>
  <c r="R296" i="3"/>
  <c r="BN296" i="3" s="1"/>
  <c r="BG296" i="3"/>
  <c r="AY296" i="3"/>
  <c r="AQ296" i="3"/>
  <c r="AI296" i="3"/>
  <c r="AA296" i="3"/>
  <c r="S296" i="3"/>
  <c r="BI301" i="3"/>
  <c r="BA301" i="3"/>
  <c r="AS301" i="3"/>
  <c r="AK301" i="3"/>
  <c r="AC301" i="3"/>
  <c r="U301" i="3"/>
  <c r="M301" i="3"/>
  <c r="BB301" i="3"/>
  <c r="AT301" i="3"/>
  <c r="AL301" i="3"/>
  <c r="AD301" i="3"/>
  <c r="V301" i="3"/>
  <c r="N301" i="3"/>
  <c r="AB304" i="3"/>
  <c r="T304" i="3"/>
  <c r="BG310" i="3"/>
  <c r="S304" i="3"/>
  <c r="AI304" i="3"/>
  <c r="AQ304" i="3"/>
  <c r="AY304" i="3"/>
  <c r="BG304" i="3"/>
  <c r="Q306" i="3"/>
  <c r="Y306" i="3"/>
  <c r="AG306" i="3"/>
  <c r="AO306" i="3"/>
  <c r="AW306" i="3"/>
  <c r="BE306" i="3"/>
  <c r="P307" i="3"/>
  <c r="X307" i="3"/>
  <c r="AF307" i="3"/>
  <c r="BJ307" i="3" s="1"/>
  <c r="AN307" i="3"/>
  <c r="AV307" i="3"/>
  <c r="BD307" i="3"/>
  <c r="P302" i="3"/>
  <c r="M307" i="3"/>
  <c r="L263" i="3"/>
  <c r="K263" i="3"/>
  <c r="L259" i="3"/>
  <c r="L202" i="3"/>
  <c r="L195" i="3"/>
  <c r="L190" i="3"/>
  <c r="L188" i="3"/>
  <c r="L181" i="3"/>
  <c r="L167" i="3"/>
  <c r="L143" i="3"/>
  <c r="L141" i="3"/>
  <c r="L138" i="3"/>
  <c r="L136" i="3"/>
  <c r="L127" i="3"/>
  <c r="L125" i="3"/>
  <c r="L122" i="3"/>
  <c r="L120" i="3"/>
  <c r="K116" i="3"/>
  <c r="BM277" i="3"/>
  <c r="BJ295" i="3"/>
  <c r="BK295" i="3"/>
  <c r="BK303" i="3"/>
  <c r="M308" i="3"/>
  <c r="O308" i="3"/>
  <c r="Q308" i="3"/>
  <c r="S308" i="3"/>
  <c r="U308" i="3"/>
  <c r="W308" i="3"/>
  <c r="Y308" i="3"/>
  <c r="AA308" i="3"/>
  <c r="AC308" i="3"/>
  <c r="AE308" i="3"/>
  <c r="AG308" i="3"/>
  <c r="AI308" i="3"/>
  <c r="AK308" i="3"/>
  <c r="AM308" i="3"/>
  <c r="AO308" i="3"/>
  <c r="AQ308" i="3"/>
  <c r="AS308" i="3"/>
  <c r="AU308" i="3"/>
  <c r="AW308" i="3"/>
  <c r="AY308" i="3"/>
  <c r="BA308" i="3"/>
  <c r="BC308" i="3"/>
  <c r="BE308" i="3"/>
  <c r="BG308" i="3"/>
  <c r="BI308" i="3"/>
  <c r="N308" i="3"/>
  <c r="P308" i="3"/>
  <c r="R308" i="3"/>
  <c r="T308" i="3"/>
  <c r="V308" i="3"/>
  <c r="X308" i="3"/>
  <c r="Z308" i="3"/>
  <c r="AB308" i="3"/>
  <c r="AD308" i="3"/>
  <c r="AF308" i="3"/>
  <c r="AH308" i="3"/>
  <c r="AJ308" i="3"/>
  <c r="AL308" i="3"/>
  <c r="AN308" i="3"/>
  <c r="AP308" i="3"/>
  <c r="AR308" i="3"/>
  <c r="AT308" i="3"/>
  <c r="AV308" i="3"/>
  <c r="AX308" i="3"/>
  <c r="AZ308" i="3"/>
  <c r="BB308" i="3"/>
  <c r="BD308" i="3"/>
  <c r="BF308" i="3"/>
  <c r="BH308" i="3"/>
  <c r="O309" i="3"/>
  <c r="S309" i="3"/>
  <c r="W309" i="3"/>
  <c r="AA309" i="3"/>
  <c r="AE309" i="3"/>
  <c r="AI309" i="3"/>
  <c r="AM309" i="3"/>
  <c r="AQ309" i="3"/>
  <c r="AU309" i="3"/>
  <c r="AY309" i="3"/>
  <c r="BC309" i="3"/>
  <c r="BG309" i="3"/>
  <c r="M310" i="3"/>
  <c r="Q310" i="3"/>
  <c r="U310" i="3"/>
  <c r="Y310" i="3"/>
  <c r="AC310" i="3"/>
  <c r="AG310" i="3"/>
  <c r="AK310" i="3"/>
  <c r="AO310" i="3"/>
  <c r="AS310" i="3"/>
  <c r="AW310" i="3"/>
  <c r="BA310" i="3"/>
  <c r="BE310" i="3"/>
  <c r="BI310" i="3"/>
  <c r="P311" i="3"/>
  <c r="T311" i="3"/>
  <c r="X311" i="3"/>
  <c r="AB311" i="3"/>
  <c r="AF311" i="3"/>
  <c r="AJ311" i="3"/>
  <c r="AN311" i="3"/>
  <c r="AR311" i="3"/>
  <c r="AV311" i="3"/>
  <c r="AZ311" i="3"/>
  <c r="BD311" i="3"/>
  <c r="BH311" i="3"/>
  <c r="BL271" i="3"/>
  <c r="N279" i="3"/>
  <c r="P279" i="3"/>
  <c r="R279" i="3"/>
  <c r="T279" i="3"/>
  <c r="V279" i="3"/>
  <c r="X279" i="3"/>
  <c r="Z279" i="3"/>
  <c r="AB279" i="3"/>
  <c r="AD279" i="3"/>
  <c r="AF279" i="3"/>
  <c r="AH279" i="3"/>
  <c r="AJ279" i="3"/>
  <c r="AL279" i="3"/>
  <c r="AN279" i="3"/>
  <c r="AP279" i="3"/>
  <c r="AR279" i="3"/>
  <c r="AT279" i="3"/>
  <c r="AV279" i="3"/>
  <c r="AX279" i="3"/>
  <c r="AZ279" i="3"/>
  <c r="BB279" i="3"/>
  <c r="BD279" i="3"/>
  <c r="BF279" i="3"/>
  <c r="BH279" i="3"/>
  <c r="M279" i="3"/>
  <c r="O279" i="3"/>
  <c r="Q279" i="3"/>
  <c r="S279" i="3"/>
  <c r="U279" i="3"/>
  <c r="W279" i="3"/>
  <c r="Y279" i="3"/>
  <c r="AA279" i="3"/>
  <c r="AC279" i="3"/>
  <c r="AE279" i="3"/>
  <c r="AG279" i="3"/>
  <c r="AI279" i="3"/>
  <c r="AK279" i="3"/>
  <c r="AM279" i="3"/>
  <c r="AO279" i="3"/>
  <c r="AQ279" i="3"/>
  <c r="AS279" i="3"/>
  <c r="AU279" i="3"/>
  <c r="AW279" i="3"/>
  <c r="AY279" i="3"/>
  <c r="BA279" i="3"/>
  <c r="BC279" i="3"/>
  <c r="BE279" i="3"/>
  <c r="BG279" i="3"/>
  <c r="BI279" i="3"/>
  <c r="M281" i="3"/>
  <c r="O281" i="3"/>
  <c r="Q281" i="3"/>
  <c r="S281" i="3"/>
  <c r="U281" i="3"/>
  <c r="W281" i="3"/>
  <c r="Y281" i="3"/>
  <c r="AA281" i="3"/>
  <c r="AC281" i="3"/>
  <c r="AE281" i="3"/>
  <c r="AG281" i="3"/>
  <c r="AI281" i="3"/>
  <c r="AK281" i="3"/>
  <c r="AM281" i="3"/>
  <c r="AO281" i="3"/>
  <c r="AQ281" i="3"/>
  <c r="AS281" i="3"/>
  <c r="AU281" i="3"/>
  <c r="AW281" i="3"/>
  <c r="AY281" i="3"/>
  <c r="BA281" i="3"/>
  <c r="BC281" i="3"/>
  <c r="BE281" i="3"/>
  <c r="BG281" i="3"/>
  <c r="BI281" i="3"/>
  <c r="N281" i="3"/>
  <c r="P281" i="3"/>
  <c r="R281" i="3"/>
  <c r="T281" i="3"/>
  <c r="V281" i="3"/>
  <c r="X281" i="3"/>
  <c r="Z281" i="3"/>
  <c r="AB281" i="3"/>
  <c r="AD281" i="3"/>
  <c r="AF281" i="3"/>
  <c r="AH281" i="3"/>
  <c r="AJ281" i="3"/>
  <c r="AL281" i="3"/>
  <c r="AN281" i="3"/>
  <c r="AP281" i="3"/>
  <c r="AR281" i="3"/>
  <c r="AT281" i="3"/>
  <c r="AV281" i="3"/>
  <c r="AX281" i="3"/>
  <c r="AZ281" i="3"/>
  <c r="BB281" i="3"/>
  <c r="BD281" i="3"/>
  <c r="BF281" i="3"/>
  <c r="BH281" i="3"/>
  <c r="N283" i="3"/>
  <c r="P283" i="3"/>
  <c r="R283" i="3"/>
  <c r="T283" i="3"/>
  <c r="V283" i="3"/>
  <c r="X283" i="3"/>
  <c r="Z283" i="3"/>
  <c r="AB283" i="3"/>
  <c r="AD283" i="3"/>
  <c r="AF283" i="3"/>
  <c r="AH283" i="3"/>
  <c r="AJ283" i="3"/>
  <c r="AL283" i="3"/>
  <c r="AN283" i="3"/>
  <c r="AP283" i="3"/>
  <c r="AR283" i="3"/>
  <c r="AT283" i="3"/>
  <c r="AV283" i="3"/>
  <c r="AX283" i="3"/>
  <c r="AZ283" i="3"/>
  <c r="BB283" i="3"/>
  <c r="BD283" i="3"/>
  <c r="BF283" i="3"/>
  <c r="BH283" i="3"/>
  <c r="M283" i="3"/>
  <c r="O283" i="3"/>
  <c r="Q283" i="3"/>
  <c r="S283" i="3"/>
  <c r="U283" i="3"/>
  <c r="W283" i="3"/>
  <c r="Y283" i="3"/>
  <c r="AA283" i="3"/>
  <c r="AC283" i="3"/>
  <c r="AE283" i="3"/>
  <c r="AG283" i="3"/>
  <c r="AI283" i="3"/>
  <c r="AK283" i="3"/>
  <c r="AM283" i="3"/>
  <c r="AO283" i="3"/>
  <c r="AQ283" i="3"/>
  <c r="AS283" i="3"/>
  <c r="AU283" i="3"/>
  <c r="AW283" i="3"/>
  <c r="AY283" i="3"/>
  <c r="BA283" i="3"/>
  <c r="BC283" i="3"/>
  <c r="BE283" i="3"/>
  <c r="BG283" i="3"/>
  <c r="BI283" i="3"/>
  <c r="M285" i="3"/>
  <c r="O285" i="3"/>
  <c r="Q285" i="3"/>
  <c r="S285" i="3"/>
  <c r="U285" i="3"/>
  <c r="W285" i="3"/>
  <c r="Y285" i="3"/>
  <c r="AA285" i="3"/>
  <c r="AC285" i="3"/>
  <c r="AE285" i="3"/>
  <c r="AG285" i="3"/>
  <c r="AI285" i="3"/>
  <c r="AK285" i="3"/>
  <c r="AM285" i="3"/>
  <c r="AO285" i="3"/>
  <c r="AQ285" i="3"/>
  <c r="AS285" i="3"/>
  <c r="AU285" i="3"/>
  <c r="AW285" i="3"/>
  <c r="AY285" i="3"/>
  <c r="BA285" i="3"/>
  <c r="BC285" i="3"/>
  <c r="BE285" i="3"/>
  <c r="BG285" i="3"/>
  <c r="BI285" i="3"/>
  <c r="N285" i="3"/>
  <c r="P285" i="3"/>
  <c r="R285" i="3"/>
  <c r="T285" i="3"/>
  <c r="V285" i="3"/>
  <c r="X285" i="3"/>
  <c r="Z285" i="3"/>
  <c r="AB285" i="3"/>
  <c r="AD285" i="3"/>
  <c r="AF285" i="3"/>
  <c r="AH285" i="3"/>
  <c r="AJ285" i="3"/>
  <c r="AL285" i="3"/>
  <c r="AN285" i="3"/>
  <c r="AP285" i="3"/>
  <c r="AR285" i="3"/>
  <c r="AT285" i="3"/>
  <c r="AV285" i="3"/>
  <c r="AX285" i="3"/>
  <c r="AZ285" i="3"/>
  <c r="BB285" i="3"/>
  <c r="BD285" i="3"/>
  <c r="BF285" i="3"/>
  <c r="BH285" i="3"/>
  <c r="N287" i="3"/>
  <c r="P287" i="3"/>
  <c r="R287" i="3"/>
  <c r="T287" i="3"/>
  <c r="V287" i="3"/>
  <c r="X287" i="3"/>
  <c r="Z287" i="3"/>
  <c r="AB287" i="3"/>
  <c r="AD287" i="3"/>
  <c r="AF287" i="3"/>
  <c r="AH287" i="3"/>
  <c r="AJ287" i="3"/>
  <c r="AL287" i="3"/>
  <c r="AN287" i="3"/>
  <c r="AP287" i="3"/>
  <c r="AR287" i="3"/>
  <c r="AT287" i="3"/>
  <c r="AV287" i="3"/>
  <c r="AX287" i="3"/>
  <c r="AZ287" i="3"/>
  <c r="BB287" i="3"/>
  <c r="BD287" i="3"/>
  <c r="BF287" i="3"/>
  <c r="BH287" i="3"/>
  <c r="M287" i="3"/>
  <c r="O287" i="3"/>
  <c r="Q287" i="3"/>
  <c r="S287" i="3"/>
  <c r="U287" i="3"/>
  <c r="W287" i="3"/>
  <c r="Y287" i="3"/>
  <c r="AA287" i="3"/>
  <c r="AC287" i="3"/>
  <c r="AE287" i="3"/>
  <c r="AG287" i="3"/>
  <c r="AI287" i="3"/>
  <c r="AK287" i="3"/>
  <c r="AM287" i="3"/>
  <c r="AO287" i="3"/>
  <c r="AQ287" i="3"/>
  <c r="AS287" i="3"/>
  <c r="AU287" i="3"/>
  <c r="AW287" i="3"/>
  <c r="AY287" i="3"/>
  <c r="BA287" i="3"/>
  <c r="BC287" i="3"/>
  <c r="BE287" i="3"/>
  <c r="BG287" i="3"/>
  <c r="BI287" i="3"/>
  <c r="M289" i="3"/>
  <c r="O289" i="3"/>
  <c r="Q289" i="3"/>
  <c r="S289" i="3"/>
  <c r="U289" i="3"/>
  <c r="W289" i="3"/>
  <c r="Y289" i="3"/>
  <c r="AA289" i="3"/>
  <c r="AC289" i="3"/>
  <c r="AE289" i="3"/>
  <c r="AG289" i="3"/>
  <c r="AI289" i="3"/>
  <c r="AK289" i="3"/>
  <c r="AM289" i="3"/>
  <c r="AO289" i="3"/>
  <c r="AQ289" i="3"/>
  <c r="AS289" i="3"/>
  <c r="AU289" i="3"/>
  <c r="AW289" i="3"/>
  <c r="AY289" i="3"/>
  <c r="BA289" i="3"/>
  <c r="BC289" i="3"/>
  <c r="BE289" i="3"/>
  <c r="BG289" i="3"/>
  <c r="BI289" i="3"/>
  <c r="N289" i="3"/>
  <c r="P289" i="3"/>
  <c r="R289" i="3"/>
  <c r="T289" i="3"/>
  <c r="V289" i="3"/>
  <c r="X289" i="3"/>
  <c r="Z289" i="3"/>
  <c r="AB289" i="3"/>
  <c r="AD289" i="3"/>
  <c r="AF289" i="3"/>
  <c r="AH289" i="3"/>
  <c r="AJ289" i="3"/>
  <c r="AL289" i="3"/>
  <c r="AN289" i="3"/>
  <c r="AP289" i="3"/>
  <c r="AR289" i="3"/>
  <c r="AT289" i="3"/>
  <c r="AV289" i="3"/>
  <c r="AX289" i="3"/>
  <c r="AZ289" i="3"/>
  <c r="BB289" i="3"/>
  <c r="BD289" i="3"/>
  <c r="BF289" i="3"/>
  <c r="BH289" i="3"/>
  <c r="N298" i="3"/>
  <c r="P298" i="3"/>
  <c r="R298" i="3"/>
  <c r="T298" i="3"/>
  <c r="V298" i="3"/>
  <c r="X298" i="3"/>
  <c r="Z298" i="3"/>
  <c r="AB298" i="3"/>
  <c r="AD298" i="3"/>
  <c r="AF298" i="3"/>
  <c r="AH298" i="3"/>
  <c r="AJ298" i="3"/>
  <c r="AL298" i="3"/>
  <c r="AN298" i="3"/>
  <c r="AP298" i="3"/>
  <c r="AR298" i="3"/>
  <c r="AT298" i="3"/>
  <c r="AV298" i="3"/>
  <c r="AX298" i="3"/>
  <c r="AZ298" i="3"/>
  <c r="BB298" i="3"/>
  <c r="BD298" i="3"/>
  <c r="BF298" i="3"/>
  <c r="BH298" i="3"/>
  <c r="M298" i="3"/>
  <c r="O298" i="3"/>
  <c r="Q298" i="3"/>
  <c r="S298" i="3"/>
  <c r="U298" i="3"/>
  <c r="W298" i="3"/>
  <c r="Y298" i="3"/>
  <c r="AA298" i="3"/>
  <c r="AC298" i="3"/>
  <c r="AE298" i="3"/>
  <c r="AG298" i="3"/>
  <c r="AI298" i="3"/>
  <c r="AK298" i="3"/>
  <c r="AM298" i="3"/>
  <c r="AO298" i="3"/>
  <c r="AQ298" i="3"/>
  <c r="AS298" i="3"/>
  <c r="AU298" i="3"/>
  <c r="AW298" i="3"/>
  <c r="AY298" i="3"/>
  <c r="BA298" i="3"/>
  <c r="BC298" i="3"/>
  <c r="BE298" i="3"/>
  <c r="BG298" i="3"/>
  <c r="BI298" i="3"/>
  <c r="M312" i="3"/>
  <c r="O312" i="3"/>
  <c r="Q312" i="3"/>
  <c r="S312" i="3"/>
  <c r="U312" i="3"/>
  <c r="W312" i="3"/>
  <c r="Y312" i="3"/>
  <c r="AA312" i="3"/>
  <c r="AC312" i="3"/>
  <c r="AE312" i="3"/>
  <c r="AG312" i="3"/>
  <c r="AI312" i="3"/>
  <c r="AK312" i="3"/>
  <c r="AM312" i="3"/>
  <c r="AO312" i="3"/>
  <c r="AQ312" i="3"/>
  <c r="AS312" i="3"/>
  <c r="AU312" i="3"/>
  <c r="AW312" i="3"/>
  <c r="AY312" i="3"/>
  <c r="BA312" i="3"/>
  <c r="BC312" i="3"/>
  <c r="BE312" i="3"/>
  <c r="BG312" i="3"/>
  <c r="BI312" i="3"/>
  <c r="N312" i="3"/>
  <c r="P312" i="3"/>
  <c r="R312" i="3"/>
  <c r="T312" i="3"/>
  <c r="V312" i="3"/>
  <c r="X312" i="3"/>
  <c r="Z312" i="3"/>
  <c r="AB312" i="3"/>
  <c r="AD312" i="3"/>
  <c r="AF312" i="3"/>
  <c r="AH312" i="3"/>
  <c r="AJ312" i="3"/>
  <c r="AL312" i="3"/>
  <c r="AN312" i="3"/>
  <c r="AP312" i="3"/>
  <c r="AR312" i="3"/>
  <c r="AT312" i="3"/>
  <c r="AV312" i="3"/>
  <c r="AX312" i="3"/>
  <c r="AZ312" i="3"/>
  <c r="BB312" i="3"/>
  <c r="BD312" i="3"/>
  <c r="BF312" i="3"/>
  <c r="BH312" i="3"/>
  <c r="BH274" i="3"/>
  <c r="BD274" i="3"/>
  <c r="AZ274" i="3"/>
  <c r="AV274" i="3"/>
  <c r="AR274" i="3"/>
  <c r="AN274" i="3"/>
  <c r="AJ274" i="3"/>
  <c r="AF274" i="3"/>
  <c r="Y274" i="3"/>
  <c r="Q274" i="3"/>
  <c r="BI274" i="3"/>
  <c r="BE274" i="3"/>
  <c r="BA274" i="3"/>
  <c r="AW274" i="3"/>
  <c r="AS274" i="3"/>
  <c r="AO274" i="3"/>
  <c r="AK274" i="3"/>
  <c r="AG274" i="3"/>
  <c r="AA274" i="3"/>
  <c r="S274" i="3"/>
  <c r="AD274" i="3"/>
  <c r="Z274" i="3"/>
  <c r="V274" i="3"/>
  <c r="R274" i="3"/>
  <c r="N274" i="3"/>
  <c r="BF291" i="3"/>
  <c r="BB291" i="3"/>
  <c r="AX291" i="3"/>
  <c r="AT291" i="3"/>
  <c r="AP291" i="3"/>
  <c r="AL291" i="3"/>
  <c r="AH291" i="3"/>
  <c r="AD291" i="3"/>
  <c r="Z291" i="3"/>
  <c r="V291" i="3"/>
  <c r="R291" i="3"/>
  <c r="N291" i="3"/>
  <c r="BG291" i="3"/>
  <c r="BC291" i="3"/>
  <c r="AY291" i="3"/>
  <c r="AU291" i="3"/>
  <c r="AQ291" i="3"/>
  <c r="AM291" i="3"/>
  <c r="AI291" i="3"/>
  <c r="AE291" i="3"/>
  <c r="AA291" i="3"/>
  <c r="W291" i="3"/>
  <c r="S291" i="3"/>
  <c r="O291" i="3"/>
  <c r="BI302" i="3"/>
  <c r="BE302" i="3"/>
  <c r="BA302" i="3"/>
  <c r="AW302" i="3"/>
  <c r="AS302" i="3"/>
  <c r="AO302" i="3"/>
  <c r="AK302" i="3"/>
  <c r="AG302" i="3"/>
  <c r="AC302" i="3"/>
  <c r="Y302" i="3"/>
  <c r="U302" i="3"/>
  <c r="Q302" i="3"/>
  <c r="M302" i="3"/>
  <c r="BF302" i="3"/>
  <c r="BB302" i="3"/>
  <c r="AX302" i="3"/>
  <c r="AT302" i="3"/>
  <c r="AP302" i="3"/>
  <c r="AL302" i="3"/>
  <c r="AH302" i="3"/>
  <c r="AD302" i="3"/>
  <c r="Z302" i="3"/>
  <c r="V302" i="3"/>
  <c r="R302" i="3"/>
  <c r="N302" i="3"/>
  <c r="BB272" i="3"/>
  <c r="AT272" i="3"/>
  <c r="AL272" i="3"/>
  <c r="AD272" i="3"/>
  <c r="V272" i="3"/>
  <c r="N272" i="3"/>
  <c r="BD272" i="3"/>
  <c r="AV272" i="3"/>
  <c r="AN272" i="3"/>
  <c r="AF272" i="3"/>
  <c r="X272" i="3"/>
  <c r="P272" i="3"/>
  <c r="BG272" i="3"/>
  <c r="BC272" i="3"/>
  <c r="AY272" i="3"/>
  <c r="AU272" i="3"/>
  <c r="AQ272" i="3"/>
  <c r="AM272" i="3"/>
  <c r="AI272" i="3"/>
  <c r="AE272" i="3"/>
  <c r="AA272" i="3"/>
  <c r="W272" i="3"/>
  <c r="S272" i="3"/>
  <c r="O272" i="3"/>
  <c r="BG276" i="3"/>
  <c r="AY276" i="3"/>
  <c r="AQ276" i="3"/>
  <c r="AI276" i="3"/>
  <c r="AA276" i="3"/>
  <c r="S276" i="3"/>
  <c r="BE276" i="3"/>
  <c r="AW276" i="3"/>
  <c r="AO276" i="3"/>
  <c r="AG276" i="3"/>
  <c r="Y276" i="3"/>
  <c r="Q276" i="3"/>
  <c r="M276" i="3"/>
  <c r="BF276" i="3"/>
  <c r="BB276" i="3"/>
  <c r="AX276" i="3"/>
  <c r="AT276" i="3"/>
  <c r="AP276" i="3"/>
  <c r="AL276" i="3"/>
  <c r="AH276" i="3"/>
  <c r="AD276" i="3"/>
  <c r="Z276" i="3"/>
  <c r="V276" i="3"/>
  <c r="R276" i="3"/>
  <c r="N276" i="3"/>
  <c r="BF300" i="3"/>
  <c r="BB300" i="3"/>
  <c r="AX300" i="3"/>
  <c r="AT300" i="3"/>
  <c r="AP300" i="3"/>
  <c r="AL300" i="3"/>
  <c r="AH300" i="3"/>
  <c r="AD300" i="3"/>
  <c r="Z300" i="3"/>
  <c r="V300" i="3"/>
  <c r="R300" i="3"/>
  <c r="N300" i="3"/>
  <c r="BG300" i="3"/>
  <c r="BC300" i="3"/>
  <c r="AY300" i="3"/>
  <c r="AU300" i="3"/>
  <c r="AQ300" i="3"/>
  <c r="AM300" i="3"/>
  <c r="AI300" i="3"/>
  <c r="AE300" i="3"/>
  <c r="AA300" i="3"/>
  <c r="W300" i="3"/>
  <c r="S300" i="3"/>
  <c r="O300" i="3"/>
  <c r="N310" i="3"/>
  <c r="L175" i="3"/>
  <c r="L170" i="3"/>
  <c r="L168" i="3"/>
  <c r="L159" i="3"/>
  <c r="L157" i="3"/>
  <c r="L154" i="3"/>
  <c r="L152" i="3"/>
  <c r="BK304" i="3"/>
  <c r="BL273" i="3"/>
  <c r="BM273" i="3"/>
  <c r="BN273" i="3"/>
  <c r="BL275" i="3"/>
  <c r="BM275" i="3"/>
  <c r="BN275" i="3"/>
  <c r="BL277" i="3"/>
  <c r="BM293" i="3"/>
  <c r="BN293" i="3"/>
  <c r="BL293" i="3"/>
  <c r="BJ293" i="3"/>
  <c r="BK293" i="3"/>
  <c r="BM295" i="3"/>
  <c r="BN295" i="3"/>
  <c r="BL295" i="3"/>
  <c r="BN297" i="3"/>
  <c r="BL297" i="3"/>
  <c r="BJ297" i="3"/>
  <c r="BK297" i="3"/>
  <c r="BN303" i="3"/>
  <c r="BK305" i="3"/>
  <c r="BL305" i="3"/>
  <c r="M309" i="3"/>
  <c r="Q309" i="3"/>
  <c r="U309" i="3"/>
  <c r="Y309" i="3"/>
  <c r="AC309" i="3"/>
  <c r="AG309" i="3"/>
  <c r="AK309" i="3"/>
  <c r="AO309" i="3"/>
  <c r="AS309" i="3"/>
  <c r="AW309" i="3"/>
  <c r="BA309" i="3"/>
  <c r="BE309" i="3"/>
  <c r="BI309" i="3"/>
  <c r="O310" i="3"/>
  <c r="S310" i="3"/>
  <c r="W310" i="3"/>
  <c r="AA310" i="3"/>
  <c r="AE310" i="3"/>
  <c r="AI310" i="3"/>
  <c r="AM310" i="3"/>
  <c r="AQ310" i="3"/>
  <c r="AU310" i="3"/>
  <c r="AY310" i="3"/>
  <c r="BC310" i="3"/>
  <c r="N311" i="3"/>
  <c r="R311" i="3"/>
  <c r="V311" i="3"/>
  <c r="Z311" i="3"/>
  <c r="AD311" i="3"/>
  <c r="AH311" i="3"/>
  <c r="AL311" i="3"/>
  <c r="AP311" i="3"/>
  <c r="AT311" i="3"/>
  <c r="AX311" i="3"/>
  <c r="BB311" i="3"/>
  <c r="BF311" i="3"/>
  <c r="BM271" i="3"/>
  <c r="M278" i="3"/>
  <c r="O278" i="3"/>
  <c r="Q278" i="3"/>
  <c r="S278" i="3"/>
  <c r="U278" i="3"/>
  <c r="W278" i="3"/>
  <c r="Y278" i="3"/>
  <c r="AA278" i="3"/>
  <c r="AC278" i="3"/>
  <c r="AE278" i="3"/>
  <c r="AG278" i="3"/>
  <c r="AI278" i="3"/>
  <c r="AK278" i="3"/>
  <c r="AM278" i="3"/>
  <c r="AO278" i="3"/>
  <c r="AQ278" i="3"/>
  <c r="AS278" i="3"/>
  <c r="AU278" i="3"/>
  <c r="AW278" i="3"/>
  <c r="AY278" i="3"/>
  <c r="BA278" i="3"/>
  <c r="BC278" i="3"/>
  <c r="BE278" i="3"/>
  <c r="BG278" i="3"/>
  <c r="BI278" i="3"/>
  <c r="P278" i="3"/>
  <c r="T278" i="3"/>
  <c r="X278" i="3"/>
  <c r="AB278" i="3"/>
  <c r="AF278" i="3"/>
  <c r="AJ278" i="3"/>
  <c r="AN278" i="3"/>
  <c r="AR278" i="3"/>
  <c r="AV278" i="3"/>
  <c r="AZ278" i="3"/>
  <c r="BD278" i="3"/>
  <c r="BH278" i="3"/>
  <c r="N278" i="3"/>
  <c r="R278" i="3"/>
  <c r="V278" i="3"/>
  <c r="Z278" i="3"/>
  <c r="AD278" i="3"/>
  <c r="AH278" i="3"/>
  <c r="AL278" i="3"/>
  <c r="AP278" i="3"/>
  <c r="AT278" i="3"/>
  <c r="AX278" i="3"/>
  <c r="BB278" i="3"/>
  <c r="BF278" i="3"/>
  <c r="N280" i="3"/>
  <c r="P280" i="3"/>
  <c r="R280" i="3"/>
  <c r="T280" i="3"/>
  <c r="V280" i="3"/>
  <c r="X280" i="3"/>
  <c r="Z280" i="3"/>
  <c r="AB280" i="3"/>
  <c r="AD280" i="3"/>
  <c r="AF280" i="3"/>
  <c r="AH280" i="3"/>
  <c r="AJ280" i="3"/>
  <c r="AL280" i="3"/>
  <c r="AN280" i="3"/>
  <c r="AP280" i="3"/>
  <c r="AR280" i="3"/>
  <c r="AT280" i="3"/>
  <c r="AV280" i="3"/>
  <c r="AX280" i="3"/>
  <c r="AZ280" i="3"/>
  <c r="BB280" i="3"/>
  <c r="BD280" i="3"/>
  <c r="BF280" i="3"/>
  <c r="BH280" i="3"/>
  <c r="M280" i="3"/>
  <c r="O280" i="3"/>
  <c r="Q280" i="3"/>
  <c r="S280" i="3"/>
  <c r="U280" i="3"/>
  <c r="W280" i="3"/>
  <c r="Y280" i="3"/>
  <c r="AA280" i="3"/>
  <c r="AC280" i="3"/>
  <c r="AE280" i="3"/>
  <c r="AG280" i="3"/>
  <c r="AI280" i="3"/>
  <c r="AK280" i="3"/>
  <c r="AM280" i="3"/>
  <c r="AO280" i="3"/>
  <c r="AQ280" i="3"/>
  <c r="AS280" i="3"/>
  <c r="AU280" i="3"/>
  <c r="AW280" i="3"/>
  <c r="AY280" i="3"/>
  <c r="BA280" i="3"/>
  <c r="BC280" i="3"/>
  <c r="BE280" i="3"/>
  <c r="BG280" i="3"/>
  <c r="BI280" i="3"/>
  <c r="M282" i="3"/>
  <c r="O282" i="3"/>
  <c r="Q282" i="3"/>
  <c r="S282" i="3"/>
  <c r="U282" i="3"/>
  <c r="W282" i="3"/>
  <c r="Y282" i="3"/>
  <c r="AA282" i="3"/>
  <c r="AC282" i="3"/>
  <c r="AE282" i="3"/>
  <c r="AG282" i="3"/>
  <c r="AI282" i="3"/>
  <c r="AK282" i="3"/>
  <c r="AM282" i="3"/>
  <c r="AO282" i="3"/>
  <c r="AQ282" i="3"/>
  <c r="AS282" i="3"/>
  <c r="AU282" i="3"/>
  <c r="AW282" i="3"/>
  <c r="AY282" i="3"/>
  <c r="BA282" i="3"/>
  <c r="BC282" i="3"/>
  <c r="BE282" i="3"/>
  <c r="BG282" i="3"/>
  <c r="BI282" i="3"/>
  <c r="N282" i="3"/>
  <c r="P282" i="3"/>
  <c r="R282" i="3"/>
  <c r="T282" i="3"/>
  <c r="V282" i="3"/>
  <c r="X282" i="3"/>
  <c r="Z282" i="3"/>
  <c r="AB282" i="3"/>
  <c r="AD282" i="3"/>
  <c r="AF282" i="3"/>
  <c r="AH282" i="3"/>
  <c r="AJ282" i="3"/>
  <c r="AL282" i="3"/>
  <c r="AN282" i="3"/>
  <c r="AP282" i="3"/>
  <c r="AR282" i="3"/>
  <c r="AT282" i="3"/>
  <c r="AV282" i="3"/>
  <c r="AX282" i="3"/>
  <c r="AZ282" i="3"/>
  <c r="BB282" i="3"/>
  <c r="BD282" i="3"/>
  <c r="BF282" i="3"/>
  <c r="BH282" i="3"/>
  <c r="N284" i="3"/>
  <c r="P284" i="3"/>
  <c r="R284" i="3"/>
  <c r="T284" i="3"/>
  <c r="M284" i="3"/>
  <c r="O284" i="3"/>
  <c r="Q284" i="3"/>
  <c r="S284" i="3"/>
  <c r="U284" i="3"/>
  <c r="W284" i="3"/>
  <c r="Y284" i="3"/>
  <c r="V284" i="3"/>
  <c r="Z284" i="3"/>
  <c r="AB284" i="3"/>
  <c r="AD284" i="3"/>
  <c r="AF284" i="3"/>
  <c r="AH284" i="3"/>
  <c r="AJ284" i="3"/>
  <c r="AL284" i="3"/>
  <c r="AN284" i="3"/>
  <c r="AP284" i="3"/>
  <c r="AR284" i="3"/>
  <c r="AT284" i="3"/>
  <c r="AV284" i="3"/>
  <c r="AX284" i="3"/>
  <c r="AZ284" i="3"/>
  <c r="BB284" i="3"/>
  <c r="BD284" i="3"/>
  <c r="BF284" i="3"/>
  <c r="BH284" i="3"/>
  <c r="X284" i="3"/>
  <c r="AA284" i="3"/>
  <c r="AC284" i="3"/>
  <c r="AE284" i="3"/>
  <c r="AG284" i="3"/>
  <c r="AI284" i="3"/>
  <c r="AK284" i="3"/>
  <c r="AM284" i="3"/>
  <c r="AO284" i="3"/>
  <c r="AQ284" i="3"/>
  <c r="AS284" i="3"/>
  <c r="AU284" i="3"/>
  <c r="AW284" i="3"/>
  <c r="AY284" i="3"/>
  <c r="BA284" i="3"/>
  <c r="BC284" i="3"/>
  <c r="BE284" i="3"/>
  <c r="BG284" i="3"/>
  <c r="BI284" i="3"/>
  <c r="M286" i="3"/>
  <c r="O286" i="3"/>
  <c r="Q286" i="3"/>
  <c r="S286" i="3"/>
  <c r="U286" i="3"/>
  <c r="W286" i="3"/>
  <c r="Y286" i="3"/>
  <c r="AA286" i="3"/>
  <c r="AC286" i="3"/>
  <c r="AE286" i="3"/>
  <c r="AG286" i="3"/>
  <c r="AI286" i="3"/>
  <c r="AK286" i="3"/>
  <c r="AM286" i="3"/>
  <c r="AO286" i="3"/>
  <c r="AQ286" i="3"/>
  <c r="AS286" i="3"/>
  <c r="AU286" i="3"/>
  <c r="AW286" i="3"/>
  <c r="AY286" i="3"/>
  <c r="BA286" i="3"/>
  <c r="BC286" i="3"/>
  <c r="BE286" i="3"/>
  <c r="BG286" i="3"/>
  <c r="BI286" i="3"/>
  <c r="N286" i="3"/>
  <c r="P286" i="3"/>
  <c r="R286" i="3"/>
  <c r="T286" i="3"/>
  <c r="V286" i="3"/>
  <c r="X286" i="3"/>
  <c r="Z286" i="3"/>
  <c r="AB286" i="3"/>
  <c r="AD286" i="3"/>
  <c r="AF286" i="3"/>
  <c r="AH286" i="3"/>
  <c r="AJ286" i="3"/>
  <c r="AL286" i="3"/>
  <c r="AN286" i="3"/>
  <c r="AP286" i="3"/>
  <c r="AR286" i="3"/>
  <c r="AT286" i="3"/>
  <c r="AV286" i="3"/>
  <c r="AX286" i="3"/>
  <c r="AZ286" i="3"/>
  <c r="BB286" i="3"/>
  <c r="BD286" i="3"/>
  <c r="BF286" i="3"/>
  <c r="BH286" i="3"/>
  <c r="N288" i="3"/>
  <c r="P288" i="3"/>
  <c r="R288" i="3"/>
  <c r="T288" i="3"/>
  <c r="V288" i="3"/>
  <c r="X288" i="3"/>
  <c r="Z288" i="3"/>
  <c r="AB288" i="3"/>
  <c r="AD288" i="3"/>
  <c r="AF288" i="3"/>
  <c r="AH288" i="3"/>
  <c r="AJ288" i="3"/>
  <c r="AL288" i="3"/>
  <c r="AN288" i="3"/>
  <c r="AP288" i="3"/>
  <c r="AR288" i="3"/>
  <c r="AT288" i="3"/>
  <c r="AV288" i="3"/>
  <c r="AX288" i="3"/>
  <c r="AZ288" i="3"/>
  <c r="BB288" i="3"/>
  <c r="BD288" i="3"/>
  <c r="BF288" i="3"/>
  <c r="BH288" i="3"/>
  <c r="M288" i="3"/>
  <c r="O288" i="3"/>
  <c r="Q288" i="3"/>
  <c r="S288" i="3"/>
  <c r="U288" i="3"/>
  <c r="W288" i="3"/>
  <c r="Y288" i="3"/>
  <c r="AA288" i="3"/>
  <c r="AC288" i="3"/>
  <c r="AE288" i="3"/>
  <c r="AG288" i="3"/>
  <c r="AI288" i="3"/>
  <c r="AK288" i="3"/>
  <c r="AM288" i="3"/>
  <c r="AO288" i="3"/>
  <c r="AQ288" i="3"/>
  <c r="AS288" i="3"/>
  <c r="AU288" i="3"/>
  <c r="AW288" i="3"/>
  <c r="AY288" i="3"/>
  <c r="BA288" i="3"/>
  <c r="BC288" i="3"/>
  <c r="BE288" i="3"/>
  <c r="BG288" i="3"/>
  <c r="BI288" i="3"/>
  <c r="M290" i="3"/>
  <c r="O290" i="3"/>
  <c r="Q290" i="3"/>
  <c r="S290" i="3"/>
  <c r="U290" i="3"/>
  <c r="W290" i="3"/>
  <c r="Y290" i="3"/>
  <c r="AA290" i="3"/>
  <c r="AC290" i="3"/>
  <c r="AE290" i="3"/>
  <c r="AG290" i="3"/>
  <c r="AI290" i="3"/>
  <c r="AK290" i="3"/>
  <c r="AM290" i="3"/>
  <c r="AO290" i="3"/>
  <c r="AQ290" i="3"/>
  <c r="AS290" i="3"/>
  <c r="AU290" i="3"/>
  <c r="AW290" i="3"/>
  <c r="AY290" i="3"/>
  <c r="BA290" i="3"/>
  <c r="BC290" i="3"/>
  <c r="BE290" i="3"/>
  <c r="BG290" i="3"/>
  <c r="N290" i="3"/>
  <c r="P290" i="3"/>
  <c r="R290" i="3"/>
  <c r="T290" i="3"/>
  <c r="V290" i="3"/>
  <c r="X290" i="3"/>
  <c r="Z290" i="3"/>
  <c r="AB290" i="3"/>
  <c r="AD290" i="3"/>
  <c r="AF290" i="3"/>
  <c r="AH290" i="3"/>
  <c r="AJ290" i="3"/>
  <c r="AL290" i="3"/>
  <c r="AN290" i="3"/>
  <c r="AP290" i="3"/>
  <c r="AR290" i="3"/>
  <c r="AT290" i="3"/>
  <c r="AV290" i="3"/>
  <c r="AX290" i="3"/>
  <c r="AZ290" i="3"/>
  <c r="BB290" i="3"/>
  <c r="BD290" i="3"/>
  <c r="BF290" i="3"/>
  <c r="BH290" i="3"/>
  <c r="BI290" i="3"/>
  <c r="M299" i="3"/>
  <c r="O299" i="3"/>
  <c r="Q299" i="3"/>
  <c r="S299" i="3"/>
  <c r="U299" i="3"/>
  <c r="W299" i="3"/>
  <c r="Y299" i="3"/>
  <c r="AA299" i="3"/>
  <c r="AC299" i="3"/>
  <c r="AE299" i="3"/>
  <c r="AG299" i="3"/>
  <c r="AI299" i="3"/>
  <c r="AK299" i="3"/>
  <c r="AM299" i="3"/>
  <c r="AO299" i="3"/>
  <c r="AQ299" i="3"/>
  <c r="AS299" i="3"/>
  <c r="AU299" i="3"/>
  <c r="AW299" i="3"/>
  <c r="AY299" i="3"/>
  <c r="BA299" i="3"/>
  <c r="BC299" i="3"/>
  <c r="BE299" i="3"/>
  <c r="BG299" i="3"/>
  <c r="BI299" i="3"/>
  <c r="N299" i="3"/>
  <c r="P299" i="3"/>
  <c r="R299" i="3"/>
  <c r="T299" i="3"/>
  <c r="V299" i="3"/>
  <c r="X299" i="3"/>
  <c r="Z299" i="3"/>
  <c r="AB299" i="3"/>
  <c r="AD299" i="3"/>
  <c r="AF299" i="3"/>
  <c r="AH299" i="3"/>
  <c r="AJ299" i="3"/>
  <c r="AL299" i="3"/>
  <c r="AN299" i="3"/>
  <c r="AP299" i="3"/>
  <c r="AR299" i="3"/>
  <c r="AT299" i="3"/>
  <c r="AV299" i="3"/>
  <c r="AX299" i="3"/>
  <c r="AZ299" i="3"/>
  <c r="BB299" i="3"/>
  <c r="BD299" i="3"/>
  <c r="BF299" i="3"/>
  <c r="BH299" i="3"/>
  <c r="N313" i="3"/>
  <c r="P313" i="3"/>
  <c r="R313" i="3"/>
  <c r="T313" i="3"/>
  <c r="V313" i="3"/>
  <c r="X313" i="3"/>
  <c r="Z313" i="3"/>
  <c r="AB313" i="3"/>
  <c r="AD313" i="3"/>
  <c r="AF313" i="3"/>
  <c r="AH313" i="3"/>
  <c r="AJ313" i="3"/>
  <c r="AL313" i="3"/>
  <c r="AN313" i="3"/>
  <c r="AP313" i="3"/>
  <c r="AR313" i="3"/>
  <c r="AT313" i="3"/>
  <c r="AV313" i="3"/>
  <c r="AX313" i="3"/>
  <c r="AZ313" i="3"/>
  <c r="BB313" i="3"/>
  <c r="BD313" i="3"/>
  <c r="BF313" i="3"/>
  <c r="BH313" i="3"/>
  <c r="M313" i="3"/>
  <c r="O313" i="3"/>
  <c r="Q313" i="3"/>
  <c r="S313" i="3"/>
  <c r="U313" i="3"/>
  <c r="W313" i="3"/>
  <c r="Y313" i="3"/>
  <c r="AA313" i="3"/>
  <c r="AC313" i="3"/>
  <c r="AE313" i="3"/>
  <c r="AG313" i="3"/>
  <c r="AI313" i="3"/>
  <c r="AK313" i="3"/>
  <c r="AM313" i="3"/>
  <c r="AO313" i="3"/>
  <c r="AQ313" i="3"/>
  <c r="AS313" i="3"/>
  <c r="AU313" i="3"/>
  <c r="AW313" i="3"/>
  <c r="AY313" i="3"/>
  <c r="BA313" i="3"/>
  <c r="BC313" i="3"/>
  <c r="BE313" i="3"/>
  <c r="BG313" i="3"/>
  <c r="BI313" i="3"/>
  <c r="BF274" i="3"/>
  <c r="BB274" i="3"/>
  <c r="AX274" i="3"/>
  <c r="AT274" i="3"/>
  <c r="AP274" i="3"/>
  <c r="AL274" i="3"/>
  <c r="AH274" i="3"/>
  <c r="AC274" i="3"/>
  <c r="U274" i="3"/>
  <c r="M274" i="3"/>
  <c r="BG274" i="3"/>
  <c r="BC274" i="3"/>
  <c r="AY274" i="3"/>
  <c r="AU274" i="3"/>
  <c r="AQ274" i="3"/>
  <c r="AM274" i="3"/>
  <c r="AI274" i="3"/>
  <c r="AE274" i="3"/>
  <c r="W274" i="3"/>
  <c r="O274" i="3"/>
  <c r="AB274" i="3"/>
  <c r="X274" i="3"/>
  <c r="T274" i="3"/>
  <c r="BH291" i="3"/>
  <c r="BD291" i="3"/>
  <c r="AZ291" i="3"/>
  <c r="AV291" i="3"/>
  <c r="AR291" i="3"/>
  <c r="AN291" i="3"/>
  <c r="AJ291" i="3"/>
  <c r="AF291" i="3"/>
  <c r="AB291" i="3"/>
  <c r="X291" i="3"/>
  <c r="T291" i="3"/>
  <c r="P291" i="3"/>
  <c r="BI291" i="3"/>
  <c r="BE291" i="3"/>
  <c r="BA291" i="3"/>
  <c r="AW291" i="3"/>
  <c r="AS291" i="3"/>
  <c r="AO291" i="3"/>
  <c r="AK291" i="3"/>
  <c r="AG291" i="3"/>
  <c r="AC291" i="3"/>
  <c r="Y291" i="3"/>
  <c r="U291" i="3"/>
  <c r="Q291" i="3"/>
  <c r="BG302" i="3"/>
  <c r="BC302" i="3"/>
  <c r="AY302" i="3"/>
  <c r="AU302" i="3"/>
  <c r="AQ302" i="3"/>
  <c r="AM302" i="3"/>
  <c r="AI302" i="3"/>
  <c r="AE302" i="3"/>
  <c r="AA302" i="3"/>
  <c r="W302" i="3"/>
  <c r="S302" i="3"/>
  <c r="O302" i="3"/>
  <c r="BH302" i="3"/>
  <c r="BD302" i="3"/>
  <c r="AZ302" i="3"/>
  <c r="AV302" i="3"/>
  <c r="AR302" i="3"/>
  <c r="AN302" i="3"/>
  <c r="AJ302" i="3"/>
  <c r="AF302" i="3"/>
  <c r="AB302" i="3"/>
  <c r="X302" i="3"/>
  <c r="T302" i="3"/>
  <c r="BF272" i="3"/>
  <c r="AX272" i="3"/>
  <c r="AP272" i="3"/>
  <c r="AH272" i="3"/>
  <c r="Z272" i="3"/>
  <c r="R272" i="3"/>
  <c r="BH272" i="3"/>
  <c r="AZ272" i="3"/>
  <c r="AR272" i="3"/>
  <c r="AJ272" i="3"/>
  <c r="AB272" i="3"/>
  <c r="T272" i="3"/>
  <c r="BI272" i="3"/>
  <c r="BE272" i="3"/>
  <c r="BA272" i="3"/>
  <c r="AW272" i="3"/>
  <c r="AS272" i="3"/>
  <c r="AO272" i="3"/>
  <c r="AK272" i="3"/>
  <c r="AG272" i="3"/>
  <c r="AC272" i="3"/>
  <c r="Y272" i="3"/>
  <c r="U272" i="3"/>
  <c r="Q272" i="3"/>
  <c r="BC276" i="3"/>
  <c r="AU276" i="3"/>
  <c r="AM276" i="3"/>
  <c r="AE276" i="3"/>
  <c r="W276" i="3"/>
  <c r="BI276" i="3"/>
  <c r="BA276" i="3"/>
  <c r="AS276" i="3"/>
  <c r="AK276" i="3"/>
  <c r="AC276" i="3"/>
  <c r="U276" i="3"/>
  <c r="O276" i="3"/>
  <c r="BH276" i="3"/>
  <c r="BD276" i="3"/>
  <c r="AZ276" i="3"/>
  <c r="AV276" i="3"/>
  <c r="AR276" i="3"/>
  <c r="AN276" i="3"/>
  <c r="AJ276" i="3"/>
  <c r="AF276" i="3"/>
  <c r="AB276" i="3"/>
  <c r="X276" i="3"/>
  <c r="T276" i="3"/>
  <c r="BH300" i="3"/>
  <c r="BD300" i="3"/>
  <c r="AZ300" i="3"/>
  <c r="AV300" i="3"/>
  <c r="AR300" i="3"/>
  <c r="AN300" i="3"/>
  <c r="AJ300" i="3"/>
  <c r="AF300" i="3"/>
  <c r="AB300" i="3"/>
  <c r="X300" i="3"/>
  <c r="T300" i="3"/>
  <c r="P300" i="3"/>
  <c r="BI300" i="3"/>
  <c r="BE300" i="3"/>
  <c r="BA300" i="3"/>
  <c r="AW300" i="3"/>
  <c r="AS300" i="3"/>
  <c r="AO300" i="3"/>
  <c r="AK300" i="3"/>
  <c r="AG300" i="3"/>
  <c r="AC300" i="3"/>
  <c r="Y300" i="3"/>
  <c r="U300" i="3"/>
  <c r="Q300" i="3"/>
  <c r="K175" i="3"/>
  <c r="M175" i="3" s="1"/>
  <c r="L173" i="3"/>
  <c r="K173" i="3"/>
  <c r="L166" i="3"/>
  <c r="L164" i="3"/>
  <c r="L163" i="3"/>
  <c r="K158" i="3"/>
  <c r="K156" i="3"/>
  <c r="L145" i="3"/>
  <c r="K143" i="3"/>
  <c r="AO143" i="3" s="1"/>
  <c r="K141" i="3"/>
  <c r="Q141" i="3" s="1"/>
  <c r="L134" i="3"/>
  <c r="L132" i="3"/>
  <c r="L131" i="3"/>
  <c r="K126" i="3"/>
  <c r="K124" i="3"/>
  <c r="L113" i="3"/>
  <c r="K261" i="3"/>
  <c r="K259" i="3"/>
  <c r="O259" i="3" s="1"/>
  <c r="K264" i="3"/>
  <c r="K262" i="3"/>
  <c r="K167" i="3"/>
  <c r="S167" i="3" s="1"/>
  <c r="K165" i="3"/>
  <c r="K150" i="3"/>
  <c r="K148" i="3"/>
  <c r="K135" i="3"/>
  <c r="P135" i="3" s="1"/>
  <c r="K133" i="3"/>
  <c r="K118" i="3"/>
  <c r="K258" i="3"/>
  <c r="K204" i="3"/>
  <c r="K202" i="3"/>
  <c r="M202" i="3" s="1"/>
  <c r="L200" i="3"/>
  <c r="K200" i="3"/>
  <c r="L198" i="3"/>
  <c r="K198" i="3"/>
  <c r="L193" i="3"/>
  <c r="K193" i="3"/>
  <c r="L186" i="3"/>
  <c r="L184" i="3"/>
  <c r="L183" i="3"/>
  <c r="L179" i="3"/>
  <c r="L161" i="3"/>
  <c r="K159" i="3"/>
  <c r="K157" i="3"/>
  <c r="L150" i="3"/>
  <c r="L148" i="3"/>
  <c r="P148" i="3" s="1"/>
  <c r="L147" i="3"/>
  <c r="K142" i="3"/>
  <c r="K140" i="3"/>
  <c r="L129" i="3"/>
  <c r="K127" i="3"/>
  <c r="P127" i="3" s="1"/>
  <c r="K125" i="3"/>
  <c r="L118" i="3"/>
  <c r="L116" i="3"/>
  <c r="Q116" i="3" s="1"/>
  <c r="L115" i="3"/>
  <c r="L111" i="3"/>
  <c r="K260" i="3"/>
  <c r="K265" i="3"/>
  <c r="AO265" i="3" s="1"/>
  <c r="K257" i="3"/>
  <c r="K185" i="3"/>
  <c r="K181" i="3"/>
  <c r="N181" i="3" s="1"/>
  <c r="L171" i="3"/>
  <c r="K166" i="3"/>
  <c r="K164" i="3"/>
  <c r="K151" i="3"/>
  <c r="S151" i="3" s="1"/>
  <c r="K149" i="3"/>
  <c r="L139" i="3"/>
  <c r="K134" i="3"/>
  <c r="K132" i="3"/>
  <c r="Q132" i="3" s="1"/>
  <c r="K119" i="3"/>
  <c r="AE119" i="3" s="1"/>
  <c r="K117" i="3"/>
  <c r="K111" i="3"/>
  <c r="AK111" i="3" s="1"/>
  <c r="L189" i="3"/>
  <c r="K189" i="3"/>
  <c r="L182" i="3"/>
  <c r="L180" i="3"/>
  <c r="K171" i="3"/>
  <c r="K169" i="3"/>
  <c r="K162" i="3"/>
  <c r="K160" i="3"/>
  <c r="K155" i="3"/>
  <c r="K153" i="3"/>
  <c r="K146" i="3"/>
  <c r="K144" i="3"/>
  <c r="K139" i="3"/>
  <c r="K137" i="3"/>
  <c r="K130" i="3"/>
  <c r="K128" i="3"/>
  <c r="K123" i="3"/>
  <c r="K121" i="3"/>
  <c r="K114" i="3"/>
  <c r="K112" i="3"/>
  <c r="BF263" i="3"/>
  <c r="AX263" i="3"/>
  <c r="AP263" i="3"/>
  <c r="AH263" i="3"/>
  <c r="Z263" i="3"/>
  <c r="R263" i="3"/>
  <c r="AX259" i="3"/>
  <c r="AP259" i="3"/>
  <c r="R259" i="3"/>
  <c r="L110" i="3"/>
  <c r="K110" i="3"/>
  <c r="L108" i="3"/>
  <c r="K108" i="3"/>
  <c r="L106" i="3"/>
  <c r="K106" i="3"/>
  <c r="L270" i="3"/>
  <c r="K270" i="3"/>
  <c r="L268" i="3"/>
  <c r="K268" i="3"/>
  <c r="L266" i="3"/>
  <c r="P266" i="3" s="1"/>
  <c r="L231" i="3"/>
  <c r="K231" i="3"/>
  <c r="L229" i="3"/>
  <c r="K229" i="3"/>
  <c r="L227" i="3"/>
  <c r="K227" i="3"/>
  <c r="L225" i="3"/>
  <c r="K225" i="3"/>
  <c r="L223" i="3"/>
  <c r="K223" i="3"/>
  <c r="L221" i="3"/>
  <c r="K221" i="3"/>
  <c r="L219" i="3"/>
  <c r="K219" i="3"/>
  <c r="L217" i="3"/>
  <c r="K217" i="3"/>
  <c r="L215" i="3"/>
  <c r="K215" i="3"/>
  <c r="L213" i="3"/>
  <c r="K213" i="3"/>
  <c r="L211" i="3"/>
  <c r="K211" i="3"/>
  <c r="L209" i="3"/>
  <c r="K209" i="3"/>
  <c r="L207" i="3"/>
  <c r="K207" i="3"/>
  <c r="L205" i="3"/>
  <c r="K205" i="3"/>
  <c r="L203" i="3"/>
  <c r="K203" i="3"/>
  <c r="L201" i="3"/>
  <c r="K201" i="3"/>
  <c r="L199" i="3"/>
  <c r="K199" i="3"/>
  <c r="L196" i="3"/>
  <c r="L185" i="3"/>
  <c r="R181" i="3"/>
  <c r="Z181" i="3"/>
  <c r="AH181" i="3"/>
  <c r="AP181" i="3"/>
  <c r="AX181" i="3"/>
  <c r="BF181" i="3"/>
  <c r="S181" i="3"/>
  <c r="AA181" i="3"/>
  <c r="AI181" i="3"/>
  <c r="AQ181" i="3"/>
  <c r="AY181" i="3"/>
  <c r="BG181" i="3"/>
  <c r="T181" i="3"/>
  <c r="AB181" i="3"/>
  <c r="AJ181" i="3"/>
  <c r="AR181" i="3"/>
  <c r="AZ181" i="3"/>
  <c r="BH181" i="3"/>
  <c r="Q181" i="3"/>
  <c r="Y181" i="3"/>
  <c r="AG181" i="3"/>
  <c r="AO181" i="3"/>
  <c r="AW181" i="3"/>
  <c r="BE181" i="3"/>
  <c r="L178" i="3"/>
  <c r="L176" i="3"/>
  <c r="L169" i="3"/>
  <c r="AI167" i="3"/>
  <c r="AT167" i="3"/>
  <c r="L162" i="3"/>
  <c r="L160" i="3"/>
  <c r="L153" i="3"/>
  <c r="O151" i="3"/>
  <c r="W151" i="3"/>
  <c r="AE151" i="3"/>
  <c r="AM151" i="3"/>
  <c r="AU151" i="3"/>
  <c r="BC151" i="3"/>
  <c r="P151" i="3"/>
  <c r="X151" i="3"/>
  <c r="AF151" i="3"/>
  <c r="AN151" i="3"/>
  <c r="AV151" i="3"/>
  <c r="BD151" i="3"/>
  <c r="M151" i="3"/>
  <c r="U151" i="3"/>
  <c r="AC151" i="3"/>
  <c r="AK151" i="3"/>
  <c r="AS151" i="3"/>
  <c r="BA151" i="3"/>
  <c r="BI151" i="3"/>
  <c r="R151" i="3"/>
  <c r="Z151" i="3"/>
  <c r="AH151" i="3"/>
  <c r="AP151" i="3"/>
  <c r="AX151" i="3"/>
  <c r="BF151" i="3"/>
  <c r="L146" i="3"/>
  <c r="L144" i="3"/>
  <c r="L137" i="3"/>
  <c r="Z135" i="3"/>
  <c r="AF135" i="3"/>
  <c r="AS135" i="3"/>
  <c r="L130" i="3"/>
  <c r="L128" i="3"/>
  <c r="L121" i="3"/>
  <c r="AM119" i="3"/>
  <c r="X119" i="3"/>
  <c r="BD119" i="3"/>
  <c r="AK119" i="3"/>
  <c r="R119" i="3"/>
  <c r="AX119" i="3"/>
  <c r="L114" i="3"/>
  <c r="L112" i="3"/>
  <c r="BB266" i="3"/>
  <c r="V266" i="3"/>
  <c r="BE263" i="3"/>
  <c r="AW263" i="3"/>
  <c r="AO263" i="3"/>
  <c r="AG263" i="3"/>
  <c r="Y263" i="3"/>
  <c r="Q263" i="3"/>
  <c r="BI259" i="3"/>
  <c r="BA259" i="3"/>
  <c r="AS259" i="3"/>
  <c r="AK259" i="3"/>
  <c r="AC259" i="3"/>
  <c r="U259" i="3"/>
  <c r="M259" i="3"/>
  <c r="L197" i="3"/>
  <c r="AA197" i="3" s="1"/>
  <c r="L194" i="3"/>
  <c r="L192" i="3"/>
  <c r="L177" i="3"/>
  <c r="K177" i="3"/>
  <c r="L174" i="3"/>
  <c r="L172" i="3"/>
  <c r="K170" i="3"/>
  <c r="K168" i="3"/>
  <c r="L165" i="3"/>
  <c r="U165" i="3" s="1"/>
  <c r="K163" i="3"/>
  <c r="K161" i="3"/>
  <c r="L158" i="3"/>
  <c r="L156" i="3"/>
  <c r="X156" i="3" s="1"/>
  <c r="K154" i="3"/>
  <c r="K152" i="3"/>
  <c r="L149" i="3"/>
  <c r="K147" i="3"/>
  <c r="K145" i="3"/>
  <c r="L142" i="3"/>
  <c r="P142" i="3" s="1"/>
  <c r="L140" i="3"/>
  <c r="K138" i="3"/>
  <c r="K136" i="3"/>
  <c r="L133" i="3"/>
  <c r="N133" i="3" s="1"/>
  <c r="K131" i="3"/>
  <c r="K129" i="3"/>
  <c r="L126" i="3"/>
  <c r="L124" i="3"/>
  <c r="O124" i="3" s="1"/>
  <c r="K122" i="3"/>
  <c r="K120" i="3"/>
  <c r="L117" i="3"/>
  <c r="K115" i="3"/>
  <c r="K113" i="3"/>
  <c r="BI266" i="3"/>
  <c r="AC266" i="3"/>
  <c r="BD263" i="3"/>
  <c r="AV263" i="3"/>
  <c r="AN263" i="3"/>
  <c r="AF263" i="3"/>
  <c r="X263" i="3"/>
  <c r="P263" i="3"/>
  <c r="BD259" i="3"/>
  <c r="AV259" i="3"/>
  <c r="AN259" i="3"/>
  <c r="AF259" i="3"/>
  <c r="X259" i="3"/>
  <c r="P259" i="3"/>
  <c r="L109" i="3"/>
  <c r="K109" i="3"/>
  <c r="L107" i="3"/>
  <c r="K107" i="3"/>
  <c r="L105" i="3"/>
  <c r="K105" i="3"/>
  <c r="L269" i="3"/>
  <c r="K269" i="3"/>
  <c r="L267" i="3"/>
  <c r="AX267" i="3" s="1"/>
  <c r="L256" i="3"/>
  <c r="K256" i="3"/>
  <c r="L254" i="3"/>
  <c r="K254" i="3"/>
  <c r="L252" i="3"/>
  <c r="K252" i="3"/>
  <c r="L248" i="3"/>
  <c r="L232" i="3"/>
  <c r="K232" i="3"/>
  <c r="L230" i="3"/>
  <c r="K230" i="3"/>
  <c r="L228" i="3"/>
  <c r="K228" i="3"/>
  <c r="L226" i="3"/>
  <c r="K226" i="3"/>
  <c r="L224" i="3"/>
  <c r="K224" i="3"/>
  <c r="L222" i="3"/>
  <c r="K222" i="3"/>
  <c r="L220" i="3"/>
  <c r="K220" i="3"/>
  <c r="L218" i="3"/>
  <c r="K218" i="3"/>
  <c r="L216" i="3"/>
  <c r="K216" i="3"/>
  <c r="L214" i="3"/>
  <c r="K214" i="3"/>
  <c r="L212" i="3"/>
  <c r="K212" i="3"/>
  <c r="L210" i="3"/>
  <c r="K210" i="3"/>
  <c r="L208" i="3"/>
  <c r="K208" i="3"/>
  <c r="L206" i="3"/>
  <c r="K206" i="3"/>
  <c r="L204" i="3"/>
  <c r="Q202" i="3"/>
  <c r="Y202" i="3"/>
  <c r="AG202" i="3"/>
  <c r="AO202" i="3"/>
  <c r="AW202" i="3"/>
  <c r="BE202" i="3"/>
  <c r="N202" i="3"/>
  <c r="V202" i="3"/>
  <c r="AD202" i="3"/>
  <c r="AL202" i="3"/>
  <c r="AT202" i="3"/>
  <c r="BB202" i="3"/>
  <c r="O202" i="3"/>
  <c r="W202" i="3"/>
  <c r="AE202" i="3"/>
  <c r="AM202" i="3"/>
  <c r="AU202" i="3"/>
  <c r="BC202" i="3"/>
  <c r="P202" i="3"/>
  <c r="X202" i="3"/>
  <c r="AF202" i="3"/>
  <c r="AN202" i="3"/>
  <c r="AV202" i="3"/>
  <c r="BD202" i="3"/>
  <c r="S200" i="3"/>
  <c r="AI200" i="3"/>
  <c r="AY200" i="3"/>
  <c r="T200" i="3"/>
  <c r="AJ200" i="3"/>
  <c r="AZ200" i="3"/>
  <c r="M200" i="3"/>
  <c r="U200" i="3"/>
  <c r="AC200" i="3"/>
  <c r="AK200" i="3"/>
  <c r="AS200" i="3"/>
  <c r="BA200" i="3"/>
  <c r="BI200" i="3"/>
  <c r="R200" i="3"/>
  <c r="Z200" i="3"/>
  <c r="AH200" i="3"/>
  <c r="AP200" i="3"/>
  <c r="AX200" i="3"/>
  <c r="BF200" i="3"/>
  <c r="Z198" i="3"/>
  <c r="BF198" i="3"/>
  <c r="AQ198" i="3"/>
  <c r="AB198" i="3"/>
  <c r="BH198" i="3"/>
  <c r="AO198" i="3"/>
  <c r="O193" i="3"/>
  <c r="W193" i="3"/>
  <c r="AE193" i="3"/>
  <c r="AM193" i="3"/>
  <c r="AU193" i="3"/>
  <c r="BC193" i="3"/>
  <c r="P193" i="3"/>
  <c r="X193" i="3"/>
  <c r="AF193" i="3"/>
  <c r="AN193" i="3"/>
  <c r="AV193" i="3"/>
  <c r="BD193" i="3"/>
  <c r="M193" i="3"/>
  <c r="U193" i="3"/>
  <c r="AC193" i="3"/>
  <c r="AK193" i="3"/>
  <c r="AS193" i="3"/>
  <c r="BA193" i="3"/>
  <c r="BI193" i="3"/>
  <c r="R193" i="3"/>
  <c r="Z193" i="3"/>
  <c r="AH193" i="3"/>
  <c r="AP193" i="3"/>
  <c r="AX193" i="3"/>
  <c r="BF193" i="3"/>
  <c r="Q175" i="3"/>
  <c r="Y175" i="3"/>
  <c r="AG175" i="3"/>
  <c r="AO175" i="3"/>
  <c r="AW175" i="3"/>
  <c r="BE175" i="3"/>
  <c r="N175" i="3"/>
  <c r="V175" i="3"/>
  <c r="AD175" i="3"/>
  <c r="AL175" i="3"/>
  <c r="AT175" i="3"/>
  <c r="BB175" i="3"/>
  <c r="O175" i="3"/>
  <c r="W175" i="3"/>
  <c r="AE175" i="3"/>
  <c r="AM175" i="3"/>
  <c r="AU175" i="3"/>
  <c r="BC175" i="3"/>
  <c r="P175" i="3"/>
  <c r="X175" i="3"/>
  <c r="AF175" i="3"/>
  <c r="AN175" i="3"/>
  <c r="AV175" i="3"/>
  <c r="BD175" i="3"/>
  <c r="M173" i="3"/>
  <c r="AS173" i="3"/>
  <c r="Z173" i="3"/>
  <c r="BF173" i="3"/>
  <c r="AQ173" i="3"/>
  <c r="AB173" i="3"/>
  <c r="BH173" i="3"/>
  <c r="S166" i="3"/>
  <c r="AA166" i="3"/>
  <c r="AI166" i="3"/>
  <c r="AQ166" i="3"/>
  <c r="AY166" i="3"/>
  <c r="BG166" i="3"/>
  <c r="T166" i="3"/>
  <c r="AB166" i="3"/>
  <c r="AJ166" i="3"/>
  <c r="AR166" i="3"/>
  <c r="AZ166" i="3"/>
  <c r="BH166" i="3"/>
  <c r="Q166" i="3"/>
  <c r="Y166" i="3"/>
  <c r="AG166" i="3"/>
  <c r="AO166" i="3"/>
  <c r="AW166" i="3"/>
  <c r="BE166" i="3"/>
  <c r="N166" i="3"/>
  <c r="V166" i="3"/>
  <c r="AD166" i="3"/>
  <c r="AL166" i="3"/>
  <c r="AT166" i="3"/>
  <c r="BB166" i="3"/>
  <c r="P164" i="3"/>
  <c r="X164" i="3"/>
  <c r="AF164" i="3"/>
  <c r="AN164" i="3"/>
  <c r="AV164" i="3"/>
  <c r="BD164" i="3"/>
  <c r="M164" i="3"/>
  <c r="U164" i="3"/>
  <c r="AC164" i="3"/>
  <c r="AK164" i="3"/>
  <c r="AS164" i="3"/>
  <c r="BA164" i="3"/>
  <c r="BI164" i="3"/>
  <c r="R164" i="3"/>
  <c r="Z164" i="3"/>
  <c r="AH164" i="3"/>
  <c r="AP164" i="3"/>
  <c r="AX164" i="3"/>
  <c r="BF164" i="3"/>
  <c r="S164" i="3"/>
  <c r="AA164" i="3"/>
  <c r="AI164" i="3"/>
  <c r="AQ164" i="3"/>
  <c r="AY164" i="3"/>
  <c r="BG164" i="3"/>
  <c r="S159" i="3"/>
  <c r="AA159" i="3"/>
  <c r="AI159" i="3"/>
  <c r="AQ159" i="3"/>
  <c r="AY159" i="3"/>
  <c r="BG159" i="3"/>
  <c r="T159" i="3"/>
  <c r="AB159" i="3"/>
  <c r="AJ159" i="3"/>
  <c r="AR159" i="3"/>
  <c r="AZ159" i="3"/>
  <c r="BH159" i="3"/>
  <c r="Q159" i="3"/>
  <c r="Y159" i="3"/>
  <c r="AG159" i="3"/>
  <c r="AO159" i="3"/>
  <c r="AW159" i="3"/>
  <c r="BE159" i="3"/>
  <c r="N159" i="3"/>
  <c r="V159" i="3"/>
  <c r="AD159" i="3"/>
  <c r="AL159" i="3"/>
  <c r="AT159" i="3"/>
  <c r="BB159" i="3"/>
  <c r="M157" i="3"/>
  <c r="Q157" i="3"/>
  <c r="U157" i="3"/>
  <c r="Y157" i="3"/>
  <c r="AC157" i="3"/>
  <c r="AG157" i="3"/>
  <c r="AK157" i="3"/>
  <c r="AO157" i="3"/>
  <c r="AS157" i="3"/>
  <c r="AW157" i="3"/>
  <c r="BA157" i="3"/>
  <c r="BE157" i="3"/>
  <c r="BI157" i="3"/>
  <c r="N157" i="3"/>
  <c r="R157" i="3"/>
  <c r="V157" i="3"/>
  <c r="Z157" i="3"/>
  <c r="AD157" i="3"/>
  <c r="AH157" i="3"/>
  <c r="AL157" i="3"/>
  <c r="AP157" i="3"/>
  <c r="AT157" i="3"/>
  <c r="AX157" i="3"/>
  <c r="BB157" i="3"/>
  <c r="BF157" i="3"/>
  <c r="O157" i="3"/>
  <c r="S157" i="3"/>
  <c r="W157" i="3"/>
  <c r="AA157" i="3"/>
  <c r="AE157" i="3"/>
  <c r="AI157" i="3"/>
  <c r="AM157" i="3"/>
  <c r="AQ157" i="3"/>
  <c r="AU157" i="3"/>
  <c r="AY157" i="3"/>
  <c r="BC157" i="3"/>
  <c r="BG157" i="3"/>
  <c r="P157" i="3"/>
  <c r="T157" i="3"/>
  <c r="X157" i="3"/>
  <c r="AB157" i="3"/>
  <c r="AF157" i="3"/>
  <c r="AJ157" i="3"/>
  <c r="AN157" i="3"/>
  <c r="AR157" i="3"/>
  <c r="AV157" i="3"/>
  <c r="AZ157" i="3"/>
  <c r="BD157" i="3"/>
  <c r="BH157" i="3"/>
  <c r="M150" i="3"/>
  <c r="U150" i="3"/>
  <c r="O150" i="3"/>
  <c r="W150" i="3"/>
  <c r="N150" i="3"/>
  <c r="AD150" i="3"/>
  <c r="AL150" i="3"/>
  <c r="AT150" i="3"/>
  <c r="BB150" i="3"/>
  <c r="R150" i="3"/>
  <c r="AE150" i="3"/>
  <c r="AM150" i="3"/>
  <c r="AU150" i="3"/>
  <c r="BC150" i="3"/>
  <c r="T150" i="3"/>
  <c r="AF150" i="3"/>
  <c r="AN150" i="3"/>
  <c r="AV150" i="3"/>
  <c r="BD150" i="3"/>
  <c r="V150" i="3"/>
  <c r="AG150" i="3"/>
  <c r="AO150" i="3"/>
  <c r="AW150" i="3"/>
  <c r="BE150" i="3"/>
  <c r="X148" i="3"/>
  <c r="BD148" i="3"/>
  <c r="AK148" i="3"/>
  <c r="R148" i="3"/>
  <c r="AX148" i="3"/>
  <c r="AI148" i="3"/>
  <c r="Q143" i="3"/>
  <c r="AW143" i="3"/>
  <c r="AD143" i="3"/>
  <c r="O143" i="3"/>
  <c r="AU143" i="3"/>
  <c r="AF143" i="3"/>
  <c r="M141" i="3"/>
  <c r="U141" i="3"/>
  <c r="AC141" i="3"/>
  <c r="AK141" i="3"/>
  <c r="AS141" i="3"/>
  <c r="BA141" i="3"/>
  <c r="BI141" i="3"/>
  <c r="R141" i="3"/>
  <c r="Z141" i="3"/>
  <c r="AH141" i="3"/>
  <c r="AP141" i="3"/>
  <c r="AX141" i="3"/>
  <c r="BF141" i="3"/>
  <c r="S141" i="3"/>
  <c r="AA141" i="3"/>
  <c r="AI141" i="3"/>
  <c r="AQ141" i="3"/>
  <c r="AY141" i="3"/>
  <c r="BG141" i="3"/>
  <c r="T141" i="3"/>
  <c r="AB141" i="3"/>
  <c r="AJ141" i="3"/>
  <c r="AR141" i="3"/>
  <c r="AZ141" i="3"/>
  <c r="BH141" i="3"/>
  <c r="M134" i="3"/>
  <c r="Q134" i="3"/>
  <c r="U134" i="3"/>
  <c r="Y134" i="3"/>
  <c r="AC134" i="3"/>
  <c r="AG134" i="3"/>
  <c r="AK134" i="3"/>
  <c r="AO134" i="3"/>
  <c r="AS134" i="3"/>
  <c r="AW134" i="3"/>
  <c r="BA134" i="3"/>
  <c r="BE134" i="3"/>
  <c r="BI134" i="3"/>
  <c r="N134" i="3"/>
  <c r="R134" i="3"/>
  <c r="V134" i="3"/>
  <c r="Z134" i="3"/>
  <c r="AD134" i="3"/>
  <c r="AH134" i="3"/>
  <c r="AL134" i="3"/>
  <c r="AP134" i="3"/>
  <c r="AT134" i="3"/>
  <c r="AX134" i="3"/>
  <c r="BB134" i="3"/>
  <c r="BF134" i="3"/>
  <c r="O134" i="3"/>
  <c r="S134" i="3"/>
  <c r="W134" i="3"/>
  <c r="AA134" i="3"/>
  <c r="AE134" i="3"/>
  <c r="AI134" i="3"/>
  <c r="AM134" i="3"/>
  <c r="AQ134" i="3"/>
  <c r="AU134" i="3"/>
  <c r="AY134" i="3"/>
  <c r="BC134" i="3"/>
  <c r="BG134" i="3"/>
  <c r="P134" i="3"/>
  <c r="T134" i="3"/>
  <c r="X134" i="3"/>
  <c r="AB134" i="3"/>
  <c r="AF134" i="3"/>
  <c r="AJ134" i="3"/>
  <c r="AN134" i="3"/>
  <c r="AR134" i="3"/>
  <c r="AV134" i="3"/>
  <c r="AZ134" i="3"/>
  <c r="BD134" i="3"/>
  <c r="BH134" i="3"/>
  <c r="M132" i="3"/>
  <c r="U132" i="3"/>
  <c r="AC132" i="3"/>
  <c r="AK132" i="3"/>
  <c r="AS132" i="3"/>
  <c r="BA132" i="3"/>
  <c r="BI132" i="3"/>
  <c r="R132" i="3"/>
  <c r="Z132" i="3"/>
  <c r="AH132" i="3"/>
  <c r="AP132" i="3"/>
  <c r="AX132" i="3"/>
  <c r="BF132" i="3"/>
  <c r="S132" i="3"/>
  <c r="AA132" i="3"/>
  <c r="AI132" i="3"/>
  <c r="AQ132" i="3"/>
  <c r="AY132" i="3"/>
  <c r="BG132" i="3"/>
  <c r="T132" i="3"/>
  <c r="AB132" i="3"/>
  <c r="AJ132" i="3"/>
  <c r="AR132" i="3"/>
  <c r="AZ132" i="3"/>
  <c r="BH132" i="3"/>
  <c r="T127" i="3"/>
  <c r="AB127" i="3"/>
  <c r="AJ127" i="3"/>
  <c r="AR127" i="3"/>
  <c r="AZ127" i="3"/>
  <c r="BH127" i="3"/>
  <c r="Q127" i="3"/>
  <c r="Y127" i="3"/>
  <c r="AG127" i="3"/>
  <c r="AO127" i="3"/>
  <c r="AW127" i="3"/>
  <c r="BE127" i="3"/>
  <c r="N127" i="3"/>
  <c r="V127" i="3"/>
  <c r="AD127" i="3"/>
  <c r="AL127" i="3"/>
  <c r="AT127" i="3"/>
  <c r="BB127" i="3"/>
  <c r="O127" i="3"/>
  <c r="W127" i="3"/>
  <c r="AE127" i="3"/>
  <c r="AM127" i="3"/>
  <c r="AU127" i="3"/>
  <c r="BC127" i="3"/>
  <c r="P125" i="3"/>
  <c r="T125" i="3"/>
  <c r="X125" i="3"/>
  <c r="AB125" i="3"/>
  <c r="AF125" i="3"/>
  <c r="AJ125" i="3"/>
  <c r="AN125" i="3"/>
  <c r="AR125" i="3"/>
  <c r="AV125" i="3"/>
  <c r="AZ125" i="3"/>
  <c r="BD125" i="3"/>
  <c r="BH125" i="3"/>
  <c r="M125" i="3"/>
  <c r="Q125" i="3"/>
  <c r="U125" i="3"/>
  <c r="Y125" i="3"/>
  <c r="AC125" i="3"/>
  <c r="AG125" i="3"/>
  <c r="AK125" i="3"/>
  <c r="AO125" i="3"/>
  <c r="AS125" i="3"/>
  <c r="AW125" i="3"/>
  <c r="BA125" i="3"/>
  <c r="BE125" i="3"/>
  <c r="BI125" i="3"/>
  <c r="N125" i="3"/>
  <c r="R125" i="3"/>
  <c r="V125" i="3"/>
  <c r="Z125" i="3"/>
  <c r="AD125" i="3"/>
  <c r="AH125" i="3"/>
  <c r="AL125" i="3"/>
  <c r="AP125" i="3"/>
  <c r="AT125" i="3"/>
  <c r="AX125" i="3"/>
  <c r="BB125" i="3"/>
  <c r="BF125" i="3"/>
  <c r="O125" i="3"/>
  <c r="S125" i="3"/>
  <c r="W125" i="3"/>
  <c r="AA125" i="3"/>
  <c r="AE125" i="3"/>
  <c r="AI125" i="3"/>
  <c r="AM125" i="3"/>
  <c r="AQ125" i="3"/>
  <c r="AU125" i="3"/>
  <c r="AY125" i="3"/>
  <c r="BC125" i="3"/>
  <c r="BG125" i="3"/>
  <c r="R118" i="3"/>
  <c r="Z118" i="3"/>
  <c r="AH118" i="3"/>
  <c r="AP118" i="3"/>
  <c r="AX118" i="3"/>
  <c r="BF118" i="3"/>
  <c r="S118" i="3"/>
  <c r="AA118" i="3"/>
  <c r="AI118" i="3"/>
  <c r="AQ118" i="3"/>
  <c r="AY118" i="3"/>
  <c r="BG118" i="3"/>
  <c r="T118" i="3"/>
  <c r="AB118" i="3"/>
  <c r="AJ118" i="3"/>
  <c r="AR118" i="3"/>
  <c r="AZ118" i="3"/>
  <c r="BH118" i="3"/>
  <c r="Q118" i="3"/>
  <c r="Y118" i="3"/>
  <c r="AG118" i="3"/>
  <c r="AO118" i="3"/>
  <c r="AW118" i="3"/>
  <c r="BE118" i="3"/>
  <c r="P116" i="3"/>
  <c r="Y116" i="3"/>
  <c r="BE116" i="3"/>
  <c r="AM116" i="3"/>
  <c r="AT116" i="3"/>
  <c r="AH116" i="3"/>
  <c r="BH116" i="3"/>
  <c r="BG267" i="3"/>
  <c r="BC267" i="3"/>
  <c r="AY267" i="3"/>
  <c r="AU267" i="3"/>
  <c r="AQ267" i="3"/>
  <c r="AM267" i="3"/>
  <c r="AI267" i="3"/>
  <c r="AE267" i="3"/>
  <c r="AA267" i="3"/>
  <c r="W267" i="3"/>
  <c r="S267" i="3"/>
  <c r="BH266" i="3"/>
  <c r="AB266" i="3"/>
  <c r="BC263" i="3"/>
  <c r="AU263" i="3"/>
  <c r="AM263" i="3"/>
  <c r="AE263" i="3"/>
  <c r="W263" i="3"/>
  <c r="BG259" i="3"/>
  <c r="AY259" i="3"/>
  <c r="AQ259" i="3"/>
  <c r="AI259" i="3"/>
  <c r="AA259" i="3"/>
  <c r="S259" i="3"/>
  <c r="L261" i="3"/>
  <c r="L257" i="3"/>
  <c r="L255" i="3"/>
  <c r="K255" i="3"/>
  <c r="L253" i="3"/>
  <c r="K253" i="3"/>
  <c r="L251" i="3"/>
  <c r="K251" i="3"/>
  <c r="L249" i="3"/>
  <c r="K249" i="3"/>
  <c r="L247" i="3"/>
  <c r="K247" i="3"/>
  <c r="L245" i="3"/>
  <c r="K245" i="3"/>
  <c r="L243" i="3"/>
  <c r="K243" i="3"/>
  <c r="L241" i="3"/>
  <c r="K241" i="3"/>
  <c r="L239" i="3"/>
  <c r="K239" i="3"/>
  <c r="L237" i="3"/>
  <c r="K237" i="3"/>
  <c r="L235" i="3"/>
  <c r="K235" i="3"/>
  <c r="L233" i="3"/>
  <c r="K233" i="3"/>
  <c r="L262" i="3"/>
  <c r="L258" i="3"/>
  <c r="L250" i="3"/>
  <c r="K250" i="3"/>
  <c r="K248" i="3"/>
  <c r="L246" i="3"/>
  <c r="K246" i="3"/>
  <c r="L244" i="3"/>
  <c r="K244" i="3"/>
  <c r="L242" i="3"/>
  <c r="K242" i="3"/>
  <c r="L240" i="3"/>
  <c r="K240" i="3"/>
  <c r="L238" i="3"/>
  <c r="K238" i="3"/>
  <c r="L236" i="3"/>
  <c r="K236" i="3"/>
  <c r="L234" i="3"/>
  <c r="K234" i="3"/>
  <c r="L264" i="3"/>
  <c r="N264" i="3" s="1"/>
  <c r="L260" i="3"/>
  <c r="R260" i="3" s="1"/>
  <c r="K194" i="3"/>
  <c r="K190" i="3"/>
  <c r="K186" i="3"/>
  <c r="K182" i="3"/>
  <c r="K178" i="3"/>
  <c r="K174" i="3"/>
  <c r="K195" i="3"/>
  <c r="K191" i="3"/>
  <c r="K187" i="3"/>
  <c r="K183" i="3"/>
  <c r="K179" i="3"/>
  <c r="K196" i="3"/>
  <c r="K192" i="3"/>
  <c r="K188" i="3"/>
  <c r="K184" i="3"/>
  <c r="K180" i="3"/>
  <c r="K176" i="3"/>
  <c r="K172" i="3"/>
  <c r="E17" i="3"/>
  <c r="F17" i="3"/>
  <c r="G17" i="3"/>
  <c r="H17" i="3"/>
  <c r="I17" i="3"/>
  <c r="J17" i="3"/>
  <c r="E18" i="3"/>
  <c r="F18" i="3"/>
  <c r="G18" i="3"/>
  <c r="H18" i="3"/>
  <c r="I18" i="3"/>
  <c r="J18" i="3"/>
  <c r="E19" i="3"/>
  <c r="F19" i="3"/>
  <c r="G19" i="3"/>
  <c r="H19" i="3"/>
  <c r="I19" i="3"/>
  <c r="J19" i="3"/>
  <c r="E20" i="3"/>
  <c r="F20" i="3"/>
  <c r="G20" i="3"/>
  <c r="H20" i="3"/>
  <c r="I20" i="3"/>
  <c r="J20" i="3"/>
  <c r="E21" i="3"/>
  <c r="F21" i="3"/>
  <c r="G21" i="3"/>
  <c r="H21" i="3"/>
  <c r="I21" i="3"/>
  <c r="J21" i="3"/>
  <c r="E22" i="3"/>
  <c r="F22" i="3"/>
  <c r="G22" i="3"/>
  <c r="H22" i="3"/>
  <c r="I22" i="3"/>
  <c r="J22" i="3"/>
  <c r="E23" i="3"/>
  <c r="F23" i="3"/>
  <c r="G23" i="3"/>
  <c r="H23" i="3"/>
  <c r="I23" i="3"/>
  <c r="J23" i="3"/>
  <c r="E24" i="3"/>
  <c r="F24" i="3"/>
  <c r="G24" i="3"/>
  <c r="H24" i="3"/>
  <c r="I24" i="3"/>
  <c r="J24" i="3"/>
  <c r="E25" i="3"/>
  <c r="F25" i="3"/>
  <c r="G25" i="3"/>
  <c r="H25" i="3"/>
  <c r="I25" i="3"/>
  <c r="J25" i="3"/>
  <c r="E26" i="3"/>
  <c r="F26" i="3"/>
  <c r="G26" i="3"/>
  <c r="H26" i="3"/>
  <c r="I26" i="3"/>
  <c r="J26" i="3"/>
  <c r="E27" i="3"/>
  <c r="F27" i="3"/>
  <c r="G27" i="3"/>
  <c r="H27" i="3"/>
  <c r="I27" i="3"/>
  <c r="J27" i="3"/>
  <c r="E28" i="3"/>
  <c r="F28" i="3"/>
  <c r="G28" i="3"/>
  <c r="H28" i="3"/>
  <c r="I28" i="3"/>
  <c r="J28" i="3"/>
  <c r="E29" i="3"/>
  <c r="F29" i="3"/>
  <c r="G29" i="3"/>
  <c r="H29" i="3"/>
  <c r="I29" i="3"/>
  <c r="J29" i="3"/>
  <c r="E30" i="3"/>
  <c r="F30" i="3"/>
  <c r="G30" i="3"/>
  <c r="H30" i="3"/>
  <c r="I30" i="3"/>
  <c r="J30" i="3"/>
  <c r="E31" i="3"/>
  <c r="F31" i="3"/>
  <c r="G31" i="3"/>
  <c r="H31" i="3"/>
  <c r="I31" i="3"/>
  <c r="J31" i="3"/>
  <c r="E32" i="3"/>
  <c r="F32" i="3"/>
  <c r="G32" i="3"/>
  <c r="H32" i="3"/>
  <c r="I32" i="3"/>
  <c r="J32" i="3"/>
  <c r="E33" i="3"/>
  <c r="F33" i="3"/>
  <c r="G33" i="3"/>
  <c r="H33" i="3"/>
  <c r="I33" i="3"/>
  <c r="J33" i="3"/>
  <c r="E34" i="3"/>
  <c r="F34" i="3"/>
  <c r="G34" i="3"/>
  <c r="H34" i="3"/>
  <c r="I34" i="3"/>
  <c r="J34" i="3"/>
  <c r="E35" i="3"/>
  <c r="F35" i="3"/>
  <c r="G35" i="3"/>
  <c r="H35" i="3"/>
  <c r="I35" i="3"/>
  <c r="J35" i="3"/>
  <c r="E36" i="3"/>
  <c r="F36" i="3"/>
  <c r="G36" i="3"/>
  <c r="H36" i="3"/>
  <c r="I36" i="3"/>
  <c r="J36" i="3"/>
  <c r="E37" i="3"/>
  <c r="F37" i="3"/>
  <c r="G37" i="3"/>
  <c r="H37" i="3"/>
  <c r="I37" i="3"/>
  <c r="J37" i="3"/>
  <c r="E38" i="3"/>
  <c r="F38" i="3"/>
  <c r="G38" i="3"/>
  <c r="H38" i="3"/>
  <c r="I38" i="3"/>
  <c r="J38" i="3"/>
  <c r="E39" i="3"/>
  <c r="F39" i="3"/>
  <c r="G39" i="3"/>
  <c r="H39" i="3"/>
  <c r="I39" i="3"/>
  <c r="J39" i="3"/>
  <c r="E40" i="3"/>
  <c r="F40" i="3"/>
  <c r="G40" i="3"/>
  <c r="H40" i="3"/>
  <c r="I40" i="3"/>
  <c r="J40" i="3"/>
  <c r="E41" i="3"/>
  <c r="F41" i="3"/>
  <c r="G41" i="3"/>
  <c r="H41" i="3"/>
  <c r="I41" i="3"/>
  <c r="J41" i="3"/>
  <c r="E42" i="3"/>
  <c r="F42" i="3"/>
  <c r="G42" i="3"/>
  <c r="H42" i="3"/>
  <c r="I42" i="3"/>
  <c r="J42" i="3"/>
  <c r="E43" i="3"/>
  <c r="F43" i="3"/>
  <c r="G43" i="3"/>
  <c r="H43" i="3"/>
  <c r="I43" i="3"/>
  <c r="J43" i="3"/>
  <c r="E44" i="3"/>
  <c r="F44" i="3"/>
  <c r="G44" i="3"/>
  <c r="H44" i="3"/>
  <c r="I44" i="3"/>
  <c r="J44" i="3"/>
  <c r="E45" i="3"/>
  <c r="F45" i="3"/>
  <c r="G45" i="3"/>
  <c r="H45" i="3"/>
  <c r="I45" i="3"/>
  <c r="J45" i="3"/>
  <c r="E46" i="3"/>
  <c r="F46" i="3"/>
  <c r="G46" i="3"/>
  <c r="H46" i="3"/>
  <c r="I46" i="3"/>
  <c r="J46" i="3"/>
  <c r="E47" i="3"/>
  <c r="F47" i="3"/>
  <c r="G47" i="3"/>
  <c r="H47" i="3"/>
  <c r="I47" i="3"/>
  <c r="J47" i="3"/>
  <c r="E48" i="3"/>
  <c r="F48" i="3"/>
  <c r="G48" i="3"/>
  <c r="H48" i="3"/>
  <c r="I48" i="3"/>
  <c r="J48" i="3"/>
  <c r="E49" i="3"/>
  <c r="F49" i="3"/>
  <c r="G49" i="3"/>
  <c r="H49" i="3"/>
  <c r="I49" i="3"/>
  <c r="J49" i="3"/>
  <c r="E50" i="3"/>
  <c r="F50" i="3"/>
  <c r="G50" i="3"/>
  <c r="H50" i="3"/>
  <c r="I50" i="3"/>
  <c r="J50" i="3"/>
  <c r="E51" i="3"/>
  <c r="F51" i="3"/>
  <c r="G51" i="3"/>
  <c r="H51" i="3"/>
  <c r="I51" i="3"/>
  <c r="J51" i="3"/>
  <c r="E52" i="3"/>
  <c r="F52" i="3"/>
  <c r="G52" i="3"/>
  <c r="H52" i="3"/>
  <c r="I52" i="3"/>
  <c r="J52" i="3"/>
  <c r="E53" i="3"/>
  <c r="F53" i="3"/>
  <c r="G53" i="3"/>
  <c r="H53" i="3"/>
  <c r="I53" i="3"/>
  <c r="J53" i="3"/>
  <c r="E54" i="3"/>
  <c r="F54" i="3"/>
  <c r="G54" i="3"/>
  <c r="H54" i="3"/>
  <c r="I54" i="3"/>
  <c r="J54" i="3"/>
  <c r="E55" i="3"/>
  <c r="F55" i="3"/>
  <c r="G55" i="3"/>
  <c r="H55" i="3"/>
  <c r="I55" i="3"/>
  <c r="J55" i="3"/>
  <c r="E56" i="3"/>
  <c r="F56" i="3"/>
  <c r="G56" i="3"/>
  <c r="H56" i="3"/>
  <c r="I56" i="3"/>
  <c r="J56" i="3"/>
  <c r="E57" i="3"/>
  <c r="F57" i="3"/>
  <c r="G57" i="3"/>
  <c r="H57" i="3"/>
  <c r="I57" i="3"/>
  <c r="J57" i="3"/>
  <c r="E58" i="3"/>
  <c r="F58" i="3"/>
  <c r="G58" i="3"/>
  <c r="H58" i="3"/>
  <c r="I58" i="3"/>
  <c r="J58" i="3"/>
  <c r="E59" i="3"/>
  <c r="F59" i="3"/>
  <c r="G59" i="3"/>
  <c r="H59" i="3"/>
  <c r="I59" i="3"/>
  <c r="J59" i="3"/>
  <c r="E60" i="3"/>
  <c r="F60" i="3"/>
  <c r="G60" i="3"/>
  <c r="H60" i="3"/>
  <c r="I60" i="3"/>
  <c r="J60" i="3"/>
  <c r="E61" i="3"/>
  <c r="F61" i="3"/>
  <c r="G61" i="3"/>
  <c r="H61" i="3"/>
  <c r="I61" i="3"/>
  <c r="J61" i="3"/>
  <c r="E62" i="3"/>
  <c r="F62" i="3"/>
  <c r="G62" i="3"/>
  <c r="H62" i="3"/>
  <c r="I62" i="3"/>
  <c r="J62" i="3"/>
  <c r="E63" i="3"/>
  <c r="F63" i="3"/>
  <c r="G63" i="3"/>
  <c r="H63" i="3"/>
  <c r="I63" i="3"/>
  <c r="J63" i="3"/>
  <c r="E64" i="3"/>
  <c r="F64" i="3"/>
  <c r="G64" i="3"/>
  <c r="H64" i="3"/>
  <c r="I64" i="3"/>
  <c r="J64" i="3"/>
  <c r="E65" i="3"/>
  <c r="F65" i="3"/>
  <c r="G65" i="3"/>
  <c r="H65" i="3"/>
  <c r="I65" i="3"/>
  <c r="J65" i="3"/>
  <c r="E66" i="3"/>
  <c r="F66" i="3"/>
  <c r="G66" i="3"/>
  <c r="H66" i="3"/>
  <c r="I66" i="3"/>
  <c r="J66" i="3"/>
  <c r="E67" i="3"/>
  <c r="F67" i="3"/>
  <c r="G67" i="3"/>
  <c r="H67" i="3"/>
  <c r="I67" i="3"/>
  <c r="J67" i="3"/>
  <c r="E68" i="3"/>
  <c r="F68" i="3"/>
  <c r="G68" i="3"/>
  <c r="H68" i="3"/>
  <c r="I68" i="3"/>
  <c r="J68" i="3"/>
  <c r="E69" i="3"/>
  <c r="F69" i="3"/>
  <c r="G69" i="3"/>
  <c r="H69" i="3"/>
  <c r="I69" i="3"/>
  <c r="J69" i="3"/>
  <c r="E70" i="3"/>
  <c r="F70" i="3"/>
  <c r="G70" i="3"/>
  <c r="H70" i="3"/>
  <c r="I70" i="3"/>
  <c r="J70" i="3"/>
  <c r="E71" i="3"/>
  <c r="F71" i="3"/>
  <c r="G71" i="3"/>
  <c r="H71" i="3"/>
  <c r="I71" i="3"/>
  <c r="J71" i="3"/>
  <c r="E72" i="3"/>
  <c r="F72" i="3"/>
  <c r="G72" i="3"/>
  <c r="H72" i="3"/>
  <c r="I72" i="3"/>
  <c r="J72" i="3"/>
  <c r="E73" i="3"/>
  <c r="F73" i="3"/>
  <c r="G73" i="3"/>
  <c r="H73" i="3"/>
  <c r="I73" i="3"/>
  <c r="J73" i="3"/>
  <c r="E74" i="3"/>
  <c r="F74" i="3"/>
  <c r="G74" i="3"/>
  <c r="H74" i="3"/>
  <c r="I74" i="3"/>
  <c r="J74" i="3"/>
  <c r="E75" i="3"/>
  <c r="F75" i="3"/>
  <c r="G75" i="3"/>
  <c r="H75" i="3"/>
  <c r="I75" i="3"/>
  <c r="J75" i="3"/>
  <c r="E76" i="3"/>
  <c r="F76" i="3"/>
  <c r="G76" i="3"/>
  <c r="H76" i="3"/>
  <c r="I76" i="3"/>
  <c r="J76" i="3"/>
  <c r="E77" i="3"/>
  <c r="F77" i="3"/>
  <c r="G77" i="3"/>
  <c r="H77" i="3"/>
  <c r="I77" i="3"/>
  <c r="J77" i="3"/>
  <c r="E78" i="3"/>
  <c r="F78" i="3"/>
  <c r="G78" i="3"/>
  <c r="H78" i="3"/>
  <c r="I78" i="3"/>
  <c r="J78" i="3"/>
  <c r="E79" i="3"/>
  <c r="F79" i="3"/>
  <c r="G79" i="3"/>
  <c r="H79" i="3"/>
  <c r="I79" i="3"/>
  <c r="J79" i="3"/>
  <c r="E80" i="3"/>
  <c r="F80" i="3"/>
  <c r="G80" i="3"/>
  <c r="H80" i="3"/>
  <c r="I80" i="3"/>
  <c r="J80" i="3"/>
  <c r="E81" i="3"/>
  <c r="F81" i="3"/>
  <c r="G81" i="3"/>
  <c r="H81" i="3"/>
  <c r="I81" i="3"/>
  <c r="J81" i="3"/>
  <c r="E82" i="3"/>
  <c r="F82" i="3"/>
  <c r="G82" i="3"/>
  <c r="H82" i="3"/>
  <c r="I82" i="3"/>
  <c r="J82" i="3"/>
  <c r="E83" i="3"/>
  <c r="F83" i="3"/>
  <c r="G83" i="3"/>
  <c r="H83" i="3"/>
  <c r="I83" i="3"/>
  <c r="J83" i="3"/>
  <c r="E84" i="3"/>
  <c r="F84" i="3"/>
  <c r="G84" i="3"/>
  <c r="H84" i="3"/>
  <c r="I84" i="3"/>
  <c r="J84" i="3"/>
  <c r="E85" i="3"/>
  <c r="F85" i="3"/>
  <c r="G85" i="3"/>
  <c r="H85" i="3"/>
  <c r="I85" i="3"/>
  <c r="J85" i="3"/>
  <c r="E86" i="3"/>
  <c r="F86" i="3"/>
  <c r="G86" i="3"/>
  <c r="H86" i="3"/>
  <c r="I86" i="3"/>
  <c r="J86" i="3"/>
  <c r="E87" i="3"/>
  <c r="F87" i="3"/>
  <c r="G87" i="3"/>
  <c r="H87" i="3"/>
  <c r="I87" i="3"/>
  <c r="J87" i="3"/>
  <c r="E88" i="3"/>
  <c r="F88" i="3"/>
  <c r="G88" i="3"/>
  <c r="H88" i="3"/>
  <c r="I88" i="3"/>
  <c r="J88" i="3"/>
  <c r="E89" i="3"/>
  <c r="F89" i="3"/>
  <c r="G89" i="3"/>
  <c r="H89" i="3"/>
  <c r="I89" i="3"/>
  <c r="J89" i="3"/>
  <c r="E90" i="3"/>
  <c r="F90" i="3"/>
  <c r="G90" i="3"/>
  <c r="H90" i="3"/>
  <c r="I90" i="3"/>
  <c r="J90" i="3"/>
  <c r="E91" i="3"/>
  <c r="F91" i="3"/>
  <c r="G91" i="3"/>
  <c r="H91" i="3"/>
  <c r="I91" i="3"/>
  <c r="J91" i="3"/>
  <c r="E92" i="3"/>
  <c r="F92" i="3"/>
  <c r="G92" i="3"/>
  <c r="H92" i="3"/>
  <c r="I92" i="3"/>
  <c r="J92" i="3"/>
  <c r="E93" i="3"/>
  <c r="F93" i="3"/>
  <c r="G93" i="3"/>
  <c r="H93" i="3"/>
  <c r="I93" i="3"/>
  <c r="J93" i="3"/>
  <c r="E94" i="3"/>
  <c r="F94" i="3"/>
  <c r="G94" i="3"/>
  <c r="H94" i="3"/>
  <c r="I94" i="3"/>
  <c r="J94" i="3"/>
  <c r="E95" i="3"/>
  <c r="F95" i="3"/>
  <c r="G95" i="3"/>
  <c r="H95" i="3"/>
  <c r="I95" i="3"/>
  <c r="J95" i="3"/>
  <c r="E96" i="3"/>
  <c r="F96" i="3"/>
  <c r="G96" i="3"/>
  <c r="H96" i="3"/>
  <c r="I96" i="3"/>
  <c r="J96" i="3"/>
  <c r="E97" i="3"/>
  <c r="F97" i="3"/>
  <c r="G97" i="3"/>
  <c r="H97" i="3"/>
  <c r="I97" i="3"/>
  <c r="J97" i="3"/>
  <c r="E98" i="3"/>
  <c r="F98" i="3"/>
  <c r="G98" i="3"/>
  <c r="H98" i="3"/>
  <c r="I98" i="3"/>
  <c r="J98" i="3"/>
  <c r="E99" i="3"/>
  <c r="F99" i="3"/>
  <c r="G99" i="3"/>
  <c r="H99" i="3"/>
  <c r="I99" i="3"/>
  <c r="J99" i="3"/>
  <c r="E100" i="3"/>
  <c r="F100" i="3"/>
  <c r="G100" i="3"/>
  <c r="H100" i="3"/>
  <c r="I100" i="3"/>
  <c r="J100" i="3"/>
  <c r="E101" i="3"/>
  <c r="F101" i="3"/>
  <c r="G101" i="3"/>
  <c r="H101" i="3"/>
  <c r="I101" i="3"/>
  <c r="J101" i="3"/>
  <c r="E102" i="3"/>
  <c r="F102" i="3"/>
  <c r="G102" i="3"/>
  <c r="H102" i="3"/>
  <c r="I102" i="3"/>
  <c r="J102" i="3"/>
  <c r="E103" i="3"/>
  <c r="F103" i="3"/>
  <c r="G103" i="3"/>
  <c r="H103" i="3"/>
  <c r="I103" i="3"/>
  <c r="J103" i="3"/>
  <c r="E104" i="3"/>
  <c r="F104" i="3"/>
  <c r="G104" i="3"/>
  <c r="H104" i="3"/>
  <c r="I104" i="3"/>
  <c r="J104" i="3"/>
  <c r="E9" i="3"/>
  <c r="F9" i="3"/>
  <c r="G9" i="3"/>
  <c r="H9" i="3"/>
  <c r="I9" i="3"/>
  <c r="J9" i="3"/>
  <c r="E10" i="3"/>
  <c r="F10" i="3"/>
  <c r="G10" i="3"/>
  <c r="H10" i="3"/>
  <c r="I10" i="3"/>
  <c r="J10" i="3"/>
  <c r="E11" i="3"/>
  <c r="F11" i="3"/>
  <c r="G11" i="3"/>
  <c r="H11" i="3"/>
  <c r="I11" i="3"/>
  <c r="J11" i="3"/>
  <c r="E12" i="3"/>
  <c r="F12" i="3"/>
  <c r="G12" i="3"/>
  <c r="H12" i="3"/>
  <c r="I12" i="3"/>
  <c r="J12" i="3"/>
  <c r="E13" i="3"/>
  <c r="F13" i="3"/>
  <c r="G13" i="3"/>
  <c r="H13" i="3"/>
  <c r="I13" i="3"/>
  <c r="J13" i="3"/>
  <c r="E14" i="3"/>
  <c r="F14" i="3"/>
  <c r="G14" i="3"/>
  <c r="H14" i="3"/>
  <c r="I14" i="3"/>
  <c r="J14" i="3"/>
  <c r="E15" i="3"/>
  <c r="F15" i="3"/>
  <c r="G15" i="3"/>
  <c r="H15" i="3"/>
  <c r="I15" i="3"/>
  <c r="J15" i="3"/>
  <c r="E16" i="3"/>
  <c r="F16" i="3"/>
  <c r="G16" i="3"/>
  <c r="H16" i="3"/>
  <c r="I16" i="3"/>
  <c r="J16" i="3"/>
  <c r="R198" i="3" l="1"/>
  <c r="BJ157" i="3"/>
  <c r="BM157" i="3"/>
  <c r="AI111" i="3"/>
  <c r="BM304" i="3"/>
  <c r="BK301" i="3"/>
  <c r="BM301" i="3"/>
  <c r="BL294" i="3"/>
  <c r="AK173" i="3"/>
  <c r="AR266" i="3"/>
  <c r="V116" i="3"/>
  <c r="AN116" i="3"/>
  <c r="BC116" i="3"/>
  <c r="W116" i="3"/>
  <c r="AO116" i="3"/>
  <c r="AF116" i="3"/>
  <c r="AV143" i="3"/>
  <c r="P143" i="3"/>
  <c r="AE143" i="3"/>
  <c r="AT143" i="3"/>
  <c r="N143" i="3"/>
  <c r="AG143" i="3"/>
  <c r="AY148" i="3"/>
  <c r="S148" i="3"/>
  <c r="AH148" i="3"/>
  <c r="BA148" i="3"/>
  <c r="U148" i="3"/>
  <c r="AN148" i="3"/>
  <c r="AR173" i="3"/>
  <c r="BG173" i="3"/>
  <c r="AA173" i="3"/>
  <c r="AP173" i="3"/>
  <c r="BI173" i="3"/>
  <c r="AC173" i="3"/>
  <c r="BE198" i="3"/>
  <c r="Y198" i="3"/>
  <c r="AR198" i="3"/>
  <c r="BG198" i="3"/>
  <c r="AA198" i="3"/>
  <c r="AP198" i="3"/>
  <c r="M266" i="3"/>
  <c r="AS266" i="3"/>
  <c r="AL266" i="3"/>
  <c r="AH119" i="3"/>
  <c r="BA119" i="3"/>
  <c r="U119" i="3"/>
  <c r="AN119" i="3"/>
  <c r="BC119" i="3"/>
  <c r="W119" i="3"/>
  <c r="M135" i="3"/>
  <c r="AQ135" i="3"/>
  <c r="AZ167" i="3"/>
  <c r="T266" i="3"/>
  <c r="AZ266" i="3"/>
  <c r="AX116" i="3"/>
  <c r="N116" i="3"/>
  <c r="AU116" i="3"/>
  <c r="O116" i="3"/>
  <c r="AG116" i="3"/>
  <c r="X116" i="3"/>
  <c r="AN143" i="3"/>
  <c r="BC143" i="3"/>
  <c r="W143" i="3"/>
  <c r="AL143" i="3"/>
  <c r="BE143" i="3"/>
  <c r="Y143" i="3"/>
  <c r="AQ148" i="3"/>
  <c r="BF148" i="3"/>
  <c r="Z148" i="3"/>
  <c r="AS148" i="3"/>
  <c r="M148" i="3"/>
  <c r="AF148" i="3"/>
  <c r="AJ173" i="3"/>
  <c r="AY173" i="3"/>
  <c r="S173" i="3"/>
  <c r="AH173" i="3"/>
  <c r="BA173" i="3"/>
  <c r="U173" i="3"/>
  <c r="AW198" i="3"/>
  <c r="Q198" i="3"/>
  <c r="AJ198" i="3"/>
  <c r="AY198" i="3"/>
  <c r="S198" i="3"/>
  <c r="AH198" i="3"/>
  <c r="U266" i="3"/>
  <c r="BA266" i="3"/>
  <c r="N266" i="3"/>
  <c r="AT266" i="3"/>
  <c r="BF119" i="3"/>
  <c r="Z119" i="3"/>
  <c r="AS119" i="3"/>
  <c r="M119" i="3"/>
  <c r="AF119" i="3"/>
  <c r="AU119" i="3"/>
  <c r="O119" i="3"/>
  <c r="BI135" i="3"/>
  <c r="AV135" i="3"/>
  <c r="BF135" i="3"/>
  <c r="T167" i="3"/>
  <c r="O159" i="3"/>
  <c r="Y261" i="3"/>
  <c r="AJ266" i="3"/>
  <c r="AR116" i="3"/>
  <c r="BD116" i="3"/>
  <c r="Z116" i="3"/>
  <c r="BM116" i="3" s="1"/>
  <c r="AE116" i="3"/>
  <c r="AW116" i="3"/>
  <c r="BD143" i="3"/>
  <c r="X143" i="3"/>
  <c r="BJ143" i="3" s="1"/>
  <c r="AM143" i="3"/>
  <c r="BB143" i="3"/>
  <c r="V143" i="3"/>
  <c r="BG148" i="3"/>
  <c r="AA148" i="3"/>
  <c r="AP148" i="3"/>
  <c r="BI148" i="3"/>
  <c r="AC148" i="3"/>
  <c r="AV148" i="3"/>
  <c r="AZ173" i="3"/>
  <c r="T173" i="3"/>
  <c r="AI173" i="3"/>
  <c r="AX173" i="3"/>
  <c r="R173" i="3"/>
  <c r="AG198" i="3"/>
  <c r="AZ198" i="3"/>
  <c r="T198" i="3"/>
  <c r="AI198" i="3"/>
  <c r="AX198" i="3"/>
  <c r="AS204" i="3"/>
  <c r="AK266" i="3"/>
  <c r="AD266" i="3"/>
  <c r="AP119" i="3"/>
  <c r="BI119" i="3"/>
  <c r="AC119" i="3"/>
  <c r="AV119" i="3"/>
  <c r="P119" i="3"/>
  <c r="AC135" i="3"/>
  <c r="N167" i="3"/>
  <c r="BD265" i="3"/>
  <c r="R111" i="3"/>
  <c r="O166" i="3"/>
  <c r="BL296" i="3"/>
  <c r="AM185" i="3"/>
  <c r="AZ111" i="3"/>
  <c r="AM265" i="3"/>
  <c r="N118" i="3"/>
  <c r="P150" i="3"/>
  <c r="Z259" i="3"/>
  <c r="BF259" i="3"/>
  <c r="V265" i="3"/>
  <c r="AG167" i="3"/>
  <c r="AH259" i="3"/>
  <c r="S193" i="3"/>
  <c r="AA200" i="3"/>
  <c r="BB263" i="3"/>
  <c r="BL292" i="3"/>
  <c r="BK277" i="3"/>
  <c r="N198" i="3"/>
  <c r="BN289" i="3"/>
  <c r="BN307" i="3"/>
  <c r="K17" i="3"/>
  <c r="T148" i="3"/>
  <c r="T164" i="3"/>
  <c r="Q173" i="3"/>
  <c r="BM134" i="3"/>
  <c r="BK157" i="3"/>
  <c r="R185" i="3"/>
  <c r="T116" i="3"/>
  <c r="M143" i="3"/>
  <c r="AP135" i="3"/>
  <c r="BF266" i="3"/>
  <c r="BN304" i="3"/>
  <c r="BJ305" i="3"/>
  <c r="BN305" i="3"/>
  <c r="BM303" i="3"/>
  <c r="BL303" i="3"/>
  <c r="BM297" i="3"/>
  <c r="BL307" i="3"/>
  <c r="BN306" i="3"/>
  <c r="BL304" i="3"/>
  <c r="BJ301" i="3"/>
  <c r="BN301" i="3"/>
  <c r="BK296" i="3"/>
  <c r="BJ292" i="3"/>
  <c r="BK292" i="3"/>
  <c r="BM305" i="3"/>
  <c r="BJ303" i="3"/>
  <c r="S257" i="3"/>
  <c r="BN157" i="3"/>
  <c r="W259" i="3"/>
  <c r="AE259" i="3"/>
  <c r="AM259" i="3"/>
  <c r="AU259" i="3"/>
  <c r="BC259" i="3"/>
  <c r="S263" i="3"/>
  <c r="AA263" i="3"/>
  <c r="AI263" i="3"/>
  <c r="AQ263" i="3"/>
  <c r="AY263" i="3"/>
  <c r="BG263" i="3"/>
  <c r="X266" i="3"/>
  <c r="AF266" i="3"/>
  <c r="AN266" i="3"/>
  <c r="AV266" i="3"/>
  <c r="BD266" i="3"/>
  <c r="AZ116" i="3"/>
  <c r="AJ116" i="3"/>
  <c r="BF116" i="3"/>
  <c r="AP116" i="3"/>
  <c r="R116" i="3"/>
  <c r="AV116" i="3"/>
  <c r="AD116" i="3"/>
  <c r="BB116" i="3"/>
  <c r="AL116" i="3"/>
  <c r="BG116" i="3"/>
  <c r="AY116" i="3"/>
  <c r="AQ116" i="3"/>
  <c r="AI116" i="3"/>
  <c r="AA116" i="3"/>
  <c r="BL116" i="3" s="1"/>
  <c r="S116" i="3"/>
  <c r="BI116" i="3"/>
  <c r="BA116" i="3"/>
  <c r="AS116" i="3"/>
  <c r="AK116" i="3"/>
  <c r="AC116" i="3"/>
  <c r="U116" i="3"/>
  <c r="M116" i="3"/>
  <c r="AB116" i="3"/>
  <c r="BI118" i="3"/>
  <c r="BA118" i="3"/>
  <c r="AS118" i="3"/>
  <c r="AK118" i="3"/>
  <c r="AC118" i="3"/>
  <c r="U118" i="3"/>
  <c r="M118" i="3"/>
  <c r="BK118" i="3" s="1"/>
  <c r="BD118" i="3"/>
  <c r="AV118" i="3"/>
  <c r="AN118" i="3"/>
  <c r="AF118" i="3"/>
  <c r="X118" i="3"/>
  <c r="P118" i="3"/>
  <c r="BC118" i="3"/>
  <c r="AU118" i="3"/>
  <c r="AM118" i="3"/>
  <c r="AE118" i="3"/>
  <c r="W118" i="3"/>
  <c r="O118" i="3"/>
  <c r="BB118" i="3"/>
  <c r="AT118" i="3"/>
  <c r="AL118" i="3"/>
  <c r="AD118" i="3"/>
  <c r="V118" i="3"/>
  <c r="BG127" i="3"/>
  <c r="AY127" i="3"/>
  <c r="AQ127" i="3"/>
  <c r="AI127" i="3"/>
  <c r="AA127" i="3"/>
  <c r="S127" i="3"/>
  <c r="BF127" i="3"/>
  <c r="AX127" i="3"/>
  <c r="AP127" i="3"/>
  <c r="AH127" i="3"/>
  <c r="Z127" i="3"/>
  <c r="R127" i="3"/>
  <c r="BI127" i="3"/>
  <c r="BA127" i="3"/>
  <c r="AS127" i="3"/>
  <c r="AK127" i="3"/>
  <c r="AC127" i="3"/>
  <c r="U127" i="3"/>
  <c r="M127" i="3"/>
  <c r="BK127" i="3" s="1"/>
  <c r="BD127" i="3"/>
  <c r="AV127" i="3"/>
  <c r="AN127" i="3"/>
  <c r="AF127" i="3"/>
  <c r="BJ127" i="3" s="1"/>
  <c r="X127" i="3"/>
  <c r="BD132" i="3"/>
  <c r="BL132" i="3" s="1"/>
  <c r="AV132" i="3"/>
  <c r="AN132" i="3"/>
  <c r="AF132" i="3"/>
  <c r="X132" i="3"/>
  <c r="P132" i="3"/>
  <c r="BC132" i="3"/>
  <c r="AU132" i="3"/>
  <c r="AM132" i="3"/>
  <c r="AE132" i="3"/>
  <c r="W132" i="3"/>
  <c r="BJ132" i="3" s="1"/>
  <c r="O132" i="3"/>
  <c r="BB132" i="3"/>
  <c r="AT132" i="3"/>
  <c r="AL132" i="3"/>
  <c r="AD132" i="3"/>
  <c r="V132" i="3"/>
  <c r="N132" i="3"/>
  <c r="BE132" i="3"/>
  <c r="AW132" i="3"/>
  <c r="AO132" i="3"/>
  <c r="AG132" i="3"/>
  <c r="Y132" i="3"/>
  <c r="BD141" i="3"/>
  <c r="AV141" i="3"/>
  <c r="AN141" i="3"/>
  <c r="AF141" i="3"/>
  <c r="X141" i="3"/>
  <c r="P141" i="3"/>
  <c r="BC141" i="3"/>
  <c r="AU141" i="3"/>
  <c r="AM141" i="3"/>
  <c r="AE141" i="3"/>
  <c r="W141" i="3"/>
  <c r="O141" i="3"/>
  <c r="BB141" i="3"/>
  <c r="AT141" i="3"/>
  <c r="AL141" i="3"/>
  <c r="AD141" i="3"/>
  <c r="V141" i="3"/>
  <c r="N141" i="3"/>
  <c r="BE141" i="3"/>
  <c r="AW141" i="3"/>
  <c r="AO141" i="3"/>
  <c r="AG141" i="3"/>
  <c r="Y141" i="3"/>
  <c r="BH143" i="3"/>
  <c r="AZ143" i="3"/>
  <c r="AR143" i="3"/>
  <c r="AJ143" i="3"/>
  <c r="AB143" i="3"/>
  <c r="T143" i="3"/>
  <c r="BG143" i="3"/>
  <c r="AY143" i="3"/>
  <c r="AQ143" i="3"/>
  <c r="AI143" i="3"/>
  <c r="AA143" i="3"/>
  <c r="BL143" i="3" s="1"/>
  <c r="S143" i="3"/>
  <c r="BF143" i="3"/>
  <c r="AX143" i="3"/>
  <c r="AP143" i="3"/>
  <c r="AH143" i="3"/>
  <c r="Z143" i="3"/>
  <c r="R143" i="3"/>
  <c r="BI143" i="3"/>
  <c r="BA143" i="3"/>
  <c r="AS143" i="3"/>
  <c r="AK143" i="3"/>
  <c r="AC143" i="3"/>
  <c r="U143" i="3"/>
  <c r="BC148" i="3"/>
  <c r="AU148" i="3"/>
  <c r="AM148" i="3"/>
  <c r="AE148" i="3"/>
  <c r="W148" i="3"/>
  <c r="O148" i="3"/>
  <c r="BB148" i="3"/>
  <c r="AT148" i="3"/>
  <c r="AL148" i="3"/>
  <c r="AD148" i="3"/>
  <c r="V148" i="3"/>
  <c r="BM148" i="3" s="1"/>
  <c r="N148" i="3"/>
  <c r="BE148" i="3"/>
  <c r="AW148" i="3"/>
  <c r="AO148" i="3"/>
  <c r="AG148" i="3"/>
  <c r="Y148" i="3"/>
  <c r="Q148" i="3"/>
  <c r="BH148" i="3"/>
  <c r="AZ148" i="3"/>
  <c r="AR148" i="3"/>
  <c r="AJ148" i="3"/>
  <c r="AB148" i="3"/>
  <c r="BI150" i="3"/>
  <c r="BA150" i="3"/>
  <c r="AS150" i="3"/>
  <c r="AK150" i="3"/>
  <c r="AC150" i="3"/>
  <c r="BH150" i="3"/>
  <c r="AZ150" i="3"/>
  <c r="AR150" i="3"/>
  <c r="AJ150" i="3"/>
  <c r="AB150" i="3"/>
  <c r="BG150" i="3"/>
  <c r="AY150" i="3"/>
  <c r="AQ150" i="3"/>
  <c r="AI150" i="3"/>
  <c r="Z150" i="3"/>
  <c r="BF150" i="3"/>
  <c r="AX150" i="3"/>
  <c r="AP150" i="3"/>
  <c r="AH150" i="3"/>
  <c r="X150" i="3"/>
  <c r="AA150" i="3"/>
  <c r="S150" i="3"/>
  <c r="Y150" i="3"/>
  <c r="Q150" i="3"/>
  <c r="BF159" i="3"/>
  <c r="AX159" i="3"/>
  <c r="AP159" i="3"/>
  <c r="AH159" i="3"/>
  <c r="Z159" i="3"/>
  <c r="R159" i="3"/>
  <c r="BI159" i="3"/>
  <c r="BA159" i="3"/>
  <c r="AS159" i="3"/>
  <c r="AK159" i="3"/>
  <c r="AC159" i="3"/>
  <c r="U159" i="3"/>
  <c r="M159" i="3"/>
  <c r="BD159" i="3"/>
  <c r="AV159" i="3"/>
  <c r="AN159" i="3"/>
  <c r="AF159" i="3"/>
  <c r="X159" i="3"/>
  <c r="P159" i="3"/>
  <c r="BC159" i="3"/>
  <c r="AU159" i="3"/>
  <c r="AM159" i="3"/>
  <c r="AE159" i="3"/>
  <c r="W159" i="3"/>
  <c r="BC164" i="3"/>
  <c r="AU164" i="3"/>
  <c r="AM164" i="3"/>
  <c r="AE164" i="3"/>
  <c r="W164" i="3"/>
  <c r="O164" i="3"/>
  <c r="BB164" i="3"/>
  <c r="AT164" i="3"/>
  <c r="AL164" i="3"/>
  <c r="AD164" i="3"/>
  <c r="V164" i="3"/>
  <c r="N164" i="3"/>
  <c r="BJ164" i="3" s="1"/>
  <c r="BE164" i="3"/>
  <c r="AW164" i="3"/>
  <c r="AO164" i="3"/>
  <c r="AG164" i="3"/>
  <c r="Y164" i="3"/>
  <c r="Q164" i="3"/>
  <c r="BH164" i="3"/>
  <c r="AZ164" i="3"/>
  <c r="AR164" i="3"/>
  <c r="AJ164" i="3"/>
  <c r="AB164" i="3"/>
  <c r="BF166" i="3"/>
  <c r="AX166" i="3"/>
  <c r="AP166" i="3"/>
  <c r="AH166" i="3"/>
  <c r="Z166" i="3"/>
  <c r="R166" i="3"/>
  <c r="BI166" i="3"/>
  <c r="BA166" i="3"/>
  <c r="AS166" i="3"/>
  <c r="AK166" i="3"/>
  <c r="AC166" i="3"/>
  <c r="U166" i="3"/>
  <c r="M166" i="3"/>
  <c r="BD166" i="3"/>
  <c r="AV166" i="3"/>
  <c r="AN166" i="3"/>
  <c r="AF166" i="3"/>
  <c r="X166" i="3"/>
  <c r="P166" i="3"/>
  <c r="BC166" i="3"/>
  <c r="AU166" i="3"/>
  <c r="AM166" i="3"/>
  <c r="AE166" i="3"/>
  <c r="W166" i="3"/>
  <c r="BD173" i="3"/>
  <c r="AV173" i="3"/>
  <c r="AN173" i="3"/>
  <c r="AF173" i="3"/>
  <c r="X173" i="3"/>
  <c r="P173" i="3"/>
  <c r="BC173" i="3"/>
  <c r="AU173" i="3"/>
  <c r="AM173" i="3"/>
  <c r="AE173" i="3"/>
  <c r="W173" i="3"/>
  <c r="O173" i="3"/>
  <c r="BB173" i="3"/>
  <c r="AT173" i="3"/>
  <c r="AL173" i="3"/>
  <c r="AD173" i="3"/>
  <c r="V173" i="3"/>
  <c r="N173" i="3"/>
  <c r="BE173" i="3"/>
  <c r="AW173" i="3"/>
  <c r="AO173" i="3"/>
  <c r="AG173" i="3"/>
  <c r="Y173" i="3"/>
  <c r="BH175" i="3"/>
  <c r="AZ175" i="3"/>
  <c r="AR175" i="3"/>
  <c r="AJ175" i="3"/>
  <c r="AB175" i="3"/>
  <c r="T175" i="3"/>
  <c r="BG175" i="3"/>
  <c r="AY175" i="3"/>
  <c r="AQ175" i="3"/>
  <c r="AI175" i="3"/>
  <c r="AA175" i="3"/>
  <c r="S175" i="3"/>
  <c r="BF175" i="3"/>
  <c r="AX175" i="3"/>
  <c r="AP175" i="3"/>
  <c r="AH175" i="3"/>
  <c r="Z175" i="3"/>
  <c r="R175" i="3"/>
  <c r="BI175" i="3"/>
  <c r="BA175" i="3"/>
  <c r="AS175" i="3"/>
  <c r="AK175" i="3"/>
  <c r="AC175" i="3"/>
  <c r="U175" i="3"/>
  <c r="BB193" i="3"/>
  <c r="AT193" i="3"/>
  <c r="AL193" i="3"/>
  <c r="AD193" i="3"/>
  <c r="V193" i="3"/>
  <c r="N193" i="3"/>
  <c r="BE193" i="3"/>
  <c r="AW193" i="3"/>
  <c r="AO193" i="3"/>
  <c r="AG193" i="3"/>
  <c r="Y193" i="3"/>
  <c r="Q193" i="3"/>
  <c r="BH193" i="3"/>
  <c r="AZ193" i="3"/>
  <c r="AR193" i="3"/>
  <c r="AJ193" i="3"/>
  <c r="AB193" i="3"/>
  <c r="T193" i="3"/>
  <c r="BG193" i="3"/>
  <c r="AY193" i="3"/>
  <c r="AQ193" i="3"/>
  <c r="AI193" i="3"/>
  <c r="AA193" i="3"/>
  <c r="BI198" i="3"/>
  <c r="BA198" i="3"/>
  <c r="AS198" i="3"/>
  <c r="AK198" i="3"/>
  <c r="AC198" i="3"/>
  <c r="U198" i="3"/>
  <c r="M198" i="3"/>
  <c r="BD198" i="3"/>
  <c r="AV198" i="3"/>
  <c r="AN198" i="3"/>
  <c r="AF198" i="3"/>
  <c r="X198" i="3"/>
  <c r="P198" i="3"/>
  <c r="BC198" i="3"/>
  <c r="AU198" i="3"/>
  <c r="AM198" i="3"/>
  <c r="AE198" i="3"/>
  <c r="W198" i="3"/>
  <c r="O198" i="3"/>
  <c r="BB198" i="3"/>
  <c r="AT198" i="3"/>
  <c r="AL198" i="3"/>
  <c r="AD198" i="3"/>
  <c r="V198" i="3"/>
  <c r="BB200" i="3"/>
  <c r="AT200" i="3"/>
  <c r="AL200" i="3"/>
  <c r="AD200" i="3"/>
  <c r="V200" i="3"/>
  <c r="N200" i="3"/>
  <c r="BE200" i="3"/>
  <c r="AW200" i="3"/>
  <c r="AO200" i="3"/>
  <c r="AG200" i="3"/>
  <c r="Y200" i="3"/>
  <c r="Q200" i="3"/>
  <c r="BH200" i="3"/>
  <c r="AR200" i="3"/>
  <c r="AB200" i="3"/>
  <c r="BG200" i="3"/>
  <c r="AQ200" i="3"/>
  <c r="BH202" i="3"/>
  <c r="AZ202" i="3"/>
  <c r="AR202" i="3"/>
  <c r="AJ202" i="3"/>
  <c r="AB202" i="3"/>
  <c r="T202" i="3"/>
  <c r="BG202" i="3"/>
  <c r="AY202" i="3"/>
  <c r="AQ202" i="3"/>
  <c r="AI202" i="3"/>
  <c r="AA202" i="3"/>
  <c r="S202" i="3"/>
  <c r="BF202" i="3"/>
  <c r="AX202" i="3"/>
  <c r="AP202" i="3"/>
  <c r="AH202" i="3"/>
  <c r="Z202" i="3"/>
  <c r="R202" i="3"/>
  <c r="BI202" i="3"/>
  <c r="BA202" i="3"/>
  <c r="AS202" i="3"/>
  <c r="AK202" i="3"/>
  <c r="AC202" i="3"/>
  <c r="U202" i="3"/>
  <c r="T259" i="3"/>
  <c r="AB259" i="3"/>
  <c r="AJ259" i="3"/>
  <c r="AR259" i="3"/>
  <c r="AZ259" i="3"/>
  <c r="BH259" i="3"/>
  <c r="T263" i="3"/>
  <c r="AB263" i="3"/>
  <c r="AJ263" i="3"/>
  <c r="AR263" i="3"/>
  <c r="AZ263" i="3"/>
  <c r="BH263" i="3"/>
  <c r="Q266" i="3"/>
  <c r="Y266" i="3"/>
  <c r="AG266" i="3"/>
  <c r="AO266" i="3"/>
  <c r="AW266" i="3"/>
  <c r="BE266" i="3"/>
  <c r="R117" i="3"/>
  <c r="S126" i="3"/>
  <c r="AB140" i="3"/>
  <c r="AA158" i="3"/>
  <c r="Q259" i="3"/>
  <c r="Y259" i="3"/>
  <c r="AG259" i="3"/>
  <c r="AO259" i="3"/>
  <c r="AW259" i="3"/>
  <c r="BE259" i="3"/>
  <c r="M263" i="3"/>
  <c r="U263" i="3"/>
  <c r="AC263" i="3"/>
  <c r="AK263" i="3"/>
  <c r="AS263" i="3"/>
  <c r="BA263" i="3"/>
  <c r="BI263" i="3"/>
  <c r="R266" i="3"/>
  <c r="Z266" i="3"/>
  <c r="AH266" i="3"/>
  <c r="AP266" i="3"/>
  <c r="AX266" i="3"/>
  <c r="BA135" i="3"/>
  <c r="AK135" i="3"/>
  <c r="U135" i="3"/>
  <c r="BD135" i="3"/>
  <c r="AN135" i="3"/>
  <c r="X135" i="3"/>
  <c r="BC135" i="3"/>
  <c r="AA135" i="3"/>
  <c r="BB151" i="3"/>
  <c r="AT151" i="3"/>
  <c r="AL151" i="3"/>
  <c r="AD151" i="3"/>
  <c r="V151" i="3"/>
  <c r="N151" i="3"/>
  <c r="BE151" i="3"/>
  <c r="AW151" i="3"/>
  <c r="AO151" i="3"/>
  <c r="AG151" i="3"/>
  <c r="Y151" i="3"/>
  <c r="Q151" i="3"/>
  <c r="BH151" i="3"/>
  <c r="AZ151" i="3"/>
  <c r="AR151" i="3"/>
  <c r="AJ151" i="3"/>
  <c r="AB151" i="3"/>
  <c r="T151" i="3"/>
  <c r="BG151" i="3"/>
  <c r="AY151" i="3"/>
  <c r="AQ151" i="3"/>
  <c r="AI151" i="3"/>
  <c r="AA151" i="3"/>
  <c r="BI181" i="3"/>
  <c r="BA181" i="3"/>
  <c r="AS181" i="3"/>
  <c r="AK181" i="3"/>
  <c r="AC181" i="3"/>
  <c r="U181" i="3"/>
  <c r="M181" i="3"/>
  <c r="BD181" i="3"/>
  <c r="AV181" i="3"/>
  <c r="AN181" i="3"/>
  <c r="AF181" i="3"/>
  <c r="X181" i="3"/>
  <c r="P181" i="3"/>
  <c r="BC181" i="3"/>
  <c r="AU181" i="3"/>
  <c r="AM181" i="3"/>
  <c r="AE181" i="3"/>
  <c r="W181" i="3"/>
  <c r="O181" i="3"/>
  <c r="BB181" i="3"/>
  <c r="AT181" i="3"/>
  <c r="AL181" i="3"/>
  <c r="AD181" i="3"/>
  <c r="V181" i="3"/>
  <c r="N259" i="3"/>
  <c r="V259" i="3"/>
  <c r="AD259" i="3"/>
  <c r="AL259" i="3"/>
  <c r="AT259" i="3"/>
  <c r="BB259" i="3"/>
  <c r="N263" i="3"/>
  <c r="V263" i="3"/>
  <c r="AD263" i="3"/>
  <c r="AL263" i="3"/>
  <c r="AT263" i="3"/>
  <c r="BD185" i="3"/>
  <c r="AX204" i="3"/>
  <c r="BN311" i="3"/>
  <c r="BJ304" i="3"/>
  <c r="BL301" i="3"/>
  <c r="BN292" i="3"/>
  <c r="BJ294" i="3"/>
  <c r="BM118" i="3"/>
  <c r="AD167" i="3"/>
  <c r="AW167" i="3"/>
  <c r="Q167" i="3"/>
  <c r="AJ167" i="3"/>
  <c r="AY167" i="3"/>
  <c r="T111" i="3"/>
  <c r="AX111" i="3"/>
  <c r="X265" i="3"/>
  <c r="BB265" i="3"/>
  <c r="Q111" i="3"/>
  <c r="M111" i="3"/>
  <c r="AC111" i="3"/>
  <c r="AS111" i="3"/>
  <c r="BI111" i="3"/>
  <c r="Z111" i="3"/>
  <c r="AP111" i="3"/>
  <c r="BF111" i="3"/>
  <c r="AA111" i="3"/>
  <c r="AQ111" i="3"/>
  <c r="BG111" i="3"/>
  <c r="AB111" i="3"/>
  <c r="AR111" i="3"/>
  <c r="BH111" i="3"/>
  <c r="U111" i="3"/>
  <c r="BA111" i="3"/>
  <c r="AH111" i="3"/>
  <c r="S111" i="3"/>
  <c r="AY111" i="3"/>
  <c r="AJ111" i="3"/>
  <c r="S119" i="3"/>
  <c r="AA119" i="3"/>
  <c r="AI119" i="3"/>
  <c r="AQ119" i="3"/>
  <c r="AY119" i="3"/>
  <c r="BG119" i="3"/>
  <c r="T119" i="3"/>
  <c r="AB119" i="3"/>
  <c r="AJ119" i="3"/>
  <c r="AR119" i="3"/>
  <c r="AZ119" i="3"/>
  <c r="BH119" i="3"/>
  <c r="Q119" i="3"/>
  <c r="Y119" i="3"/>
  <c r="AG119" i="3"/>
  <c r="AO119" i="3"/>
  <c r="AW119" i="3"/>
  <c r="BE119" i="3"/>
  <c r="N119" i="3"/>
  <c r="V119" i="3"/>
  <c r="AD119" i="3"/>
  <c r="AL119" i="3"/>
  <c r="AT119" i="3"/>
  <c r="BB119" i="3"/>
  <c r="AA185" i="3"/>
  <c r="W185" i="3"/>
  <c r="BC185" i="3"/>
  <c r="AN185" i="3"/>
  <c r="U185" i="3"/>
  <c r="BA185" i="3"/>
  <c r="AH185" i="3"/>
  <c r="X185" i="3"/>
  <c r="AK185" i="3"/>
  <c r="AX185" i="3"/>
  <c r="M265" i="3"/>
  <c r="Q265" i="3"/>
  <c r="AG265" i="3"/>
  <c r="AW265" i="3"/>
  <c r="N265" i="3"/>
  <c r="AD265" i="3"/>
  <c r="AT265" i="3"/>
  <c r="O265" i="3"/>
  <c r="AE265" i="3"/>
  <c r="AU265" i="3"/>
  <c r="P265" i="3"/>
  <c r="AF265" i="3"/>
  <c r="AV265" i="3"/>
  <c r="Y265" i="3"/>
  <c r="BE265" i="3"/>
  <c r="AL265" i="3"/>
  <c r="W265" i="3"/>
  <c r="BC265" i="3"/>
  <c r="AN265" i="3"/>
  <c r="O200" i="3"/>
  <c r="W200" i="3"/>
  <c r="AE200" i="3"/>
  <c r="AM200" i="3"/>
  <c r="AU200" i="3"/>
  <c r="BC200" i="3"/>
  <c r="P200" i="3"/>
  <c r="X200" i="3"/>
  <c r="AF200" i="3"/>
  <c r="AN200" i="3"/>
  <c r="AV200" i="3"/>
  <c r="BD200" i="3"/>
  <c r="N135" i="3"/>
  <c r="V135" i="3"/>
  <c r="AD135" i="3"/>
  <c r="AL135" i="3"/>
  <c r="AT135" i="3"/>
  <c r="BB135" i="3"/>
  <c r="O135" i="3"/>
  <c r="W135" i="3"/>
  <c r="AE135" i="3"/>
  <c r="AM135" i="3"/>
  <c r="AU135" i="3"/>
  <c r="R135" i="3"/>
  <c r="AH135" i="3"/>
  <c r="AX135" i="3"/>
  <c r="S135" i="3"/>
  <c r="AI135" i="3"/>
  <c r="AY135" i="3"/>
  <c r="BG135" i="3"/>
  <c r="T135" i="3"/>
  <c r="AB135" i="3"/>
  <c r="AJ135" i="3"/>
  <c r="AR135" i="3"/>
  <c r="AZ135" i="3"/>
  <c r="BH135" i="3"/>
  <c r="Q135" i="3"/>
  <c r="Y135" i="3"/>
  <c r="AG135" i="3"/>
  <c r="AO135" i="3"/>
  <c r="AW135" i="3"/>
  <c r="BE135" i="3"/>
  <c r="O167" i="3"/>
  <c r="W167" i="3"/>
  <c r="AE167" i="3"/>
  <c r="AM167" i="3"/>
  <c r="AU167" i="3"/>
  <c r="BC167" i="3"/>
  <c r="P167" i="3"/>
  <c r="X167" i="3"/>
  <c r="AF167" i="3"/>
  <c r="AN167" i="3"/>
  <c r="AV167" i="3"/>
  <c r="BD167" i="3"/>
  <c r="M167" i="3"/>
  <c r="U167" i="3"/>
  <c r="AC167" i="3"/>
  <c r="AK167" i="3"/>
  <c r="AS167" i="3"/>
  <c r="BA167" i="3"/>
  <c r="BI167" i="3"/>
  <c r="R167" i="3"/>
  <c r="Z167" i="3"/>
  <c r="AH167" i="3"/>
  <c r="AP167" i="3"/>
  <c r="AX167" i="3"/>
  <c r="BF167" i="3"/>
  <c r="AA167" i="3"/>
  <c r="AQ167" i="3"/>
  <c r="BG167" i="3"/>
  <c r="AB167" i="3"/>
  <c r="AR167" i="3"/>
  <c r="BH167" i="3"/>
  <c r="Y167" i="3"/>
  <c r="AO167" i="3"/>
  <c r="BE167" i="3"/>
  <c r="V167" i="3"/>
  <c r="AL167" i="3"/>
  <c r="BB167" i="3"/>
  <c r="W204" i="3"/>
  <c r="Y149" i="3"/>
  <c r="BM294" i="3"/>
  <c r="BK307" i="3"/>
  <c r="BM296" i="3"/>
  <c r="BJ296" i="3"/>
  <c r="BB185" i="3"/>
  <c r="AL185" i="3"/>
  <c r="V185" i="3"/>
  <c r="BE185" i="3"/>
  <c r="AO185" i="3"/>
  <c r="Y185" i="3"/>
  <c r="BH185" i="3"/>
  <c r="AR185" i="3"/>
  <c r="AB185" i="3"/>
  <c r="BG185" i="3"/>
  <c r="AQ185" i="3"/>
  <c r="O185" i="3"/>
  <c r="BD111" i="3"/>
  <c r="AV111" i="3"/>
  <c r="AN111" i="3"/>
  <c r="AF111" i="3"/>
  <c r="X111" i="3"/>
  <c r="P111" i="3"/>
  <c r="BC111" i="3"/>
  <c r="AU111" i="3"/>
  <c r="AM111" i="3"/>
  <c r="AE111" i="3"/>
  <c r="W111" i="3"/>
  <c r="O111" i="3"/>
  <c r="BB111" i="3"/>
  <c r="AT111" i="3"/>
  <c r="AL111" i="3"/>
  <c r="AD111" i="3"/>
  <c r="V111" i="3"/>
  <c r="N111" i="3"/>
  <c r="BE111" i="3"/>
  <c r="AW111" i="3"/>
  <c r="AO111" i="3"/>
  <c r="AG111" i="3"/>
  <c r="Y111" i="3"/>
  <c r="BH265" i="3"/>
  <c r="AZ265" i="3"/>
  <c r="AR265" i="3"/>
  <c r="AJ265" i="3"/>
  <c r="AB265" i="3"/>
  <c r="T265" i="3"/>
  <c r="BG265" i="3"/>
  <c r="AY265" i="3"/>
  <c r="AQ265" i="3"/>
  <c r="AI265" i="3"/>
  <c r="AA265" i="3"/>
  <c r="S265" i="3"/>
  <c r="BF265" i="3"/>
  <c r="AX265" i="3"/>
  <c r="AP265" i="3"/>
  <c r="AH265" i="3"/>
  <c r="Z265" i="3"/>
  <c r="R265" i="3"/>
  <c r="BI265" i="3"/>
  <c r="BA265" i="3"/>
  <c r="AS265" i="3"/>
  <c r="AK265" i="3"/>
  <c r="AC265" i="3"/>
  <c r="U265" i="3"/>
  <c r="BM307" i="3"/>
  <c r="BL306" i="3"/>
  <c r="BD204" i="3"/>
  <c r="AD204" i="3"/>
  <c r="M204" i="3"/>
  <c r="BM306" i="3"/>
  <c r="BJ277" i="3"/>
  <c r="BN277" i="3"/>
  <c r="BL311" i="3"/>
  <c r="BL310" i="3"/>
  <c r="BJ309" i="3"/>
  <c r="BN300" i="3"/>
  <c r="BJ306" i="3"/>
  <c r="BJ125" i="3"/>
  <c r="BN125" i="3"/>
  <c r="BK134" i="3"/>
  <c r="BI204" i="3"/>
  <c r="BC204" i="3"/>
  <c r="AL204" i="3"/>
  <c r="N204" i="3"/>
  <c r="AC204" i="3"/>
  <c r="AY204" i="3"/>
  <c r="BK300" i="3"/>
  <c r="BM311" i="3"/>
  <c r="BM310" i="3"/>
  <c r="BK309" i="3"/>
  <c r="BN285" i="3"/>
  <c r="BN281" i="3"/>
  <c r="O263" i="3"/>
  <c r="BM292" i="3"/>
  <c r="BL272" i="3"/>
  <c r="BM291" i="3"/>
  <c r="BN274" i="3"/>
  <c r="BM299" i="3"/>
  <c r="BN299" i="3"/>
  <c r="BL299" i="3"/>
  <c r="BK290" i="3"/>
  <c r="BL290" i="3"/>
  <c r="BJ290" i="3"/>
  <c r="BN290" i="3"/>
  <c r="BM288" i="3"/>
  <c r="BN286" i="3"/>
  <c r="BK284" i="3"/>
  <c r="BM284" i="3"/>
  <c r="BN282" i="3"/>
  <c r="BM280" i="3"/>
  <c r="BL278" i="3"/>
  <c r="BN278" i="3"/>
  <c r="BJ310" i="3"/>
  <c r="BL300" i="3"/>
  <c r="BL276" i="3"/>
  <c r="BM276" i="3"/>
  <c r="BJ272" i="3"/>
  <c r="BJ302" i="3"/>
  <c r="BM302" i="3"/>
  <c r="BK302" i="3"/>
  <c r="BN302" i="3"/>
  <c r="BL274" i="3"/>
  <c r="BM274" i="3"/>
  <c r="BK312" i="3"/>
  <c r="BN312" i="3"/>
  <c r="BM289" i="3"/>
  <c r="BK289" i="3"/>
  <c r="BL287" i="3"/>
  <c r="BM287" i="3"/>
  <c r="BN287" i="3"/>
  <c r="BM285" i="3"/>
  <c r="BK285" i="3"/>
  <c r="BL283" i="3"/>
  <c r="BM283" i="3"/>
  <c r="BN283" i="3"/>
  <c r="BM281" i="3"/>
  <c r="BK281" i="3"/>
  <c r="BL279" i="3"/>
  <c r="BM279" i="3"/>
  <c r="BN279" i="3"/>
  <c r="BK311" i="3"/>
  <c r="BM309" i="3"/>
  <c r="BK308" i="3"/>
  <c r="BN308" i="3"/>
  <c r="BN272" i="3"/>
  <c r="BE204" i="3"/>
  <c r="BG204" i="3"/>
  <c r="BB204" i="3"/>
  <c r="AT204" i="3"/>
  <c r="AH204" i="3"/>
  <c r="V204" i="3"/>
  <c r="AW204" i="3"/>
  <c r="AG204" i="3"/>
  <c r="Y204" i="3"/>
  <c r="AJ204" i="3"/>
  <c r="AE204" i="3"/>
  <c r="BN291" i="3"/>
  <c r="BM313" i="3"/>
  <c r="BN313" i="3"/>
  <c r="BL313" i="3"/>
  <c r="BJ313" i="3"/>
  <c r="BK313" i="3"/>
  <c r="BJ299" i="3"/>
  <c r="BK299" i="3"/>
  <c r="BM290" i="3"/>
  <c r="BN288" i="3"/>
  <c r="BK288" i="3"/>
  <c r="BL288" i="3"/>
  <c r="BJ288" i="3"/>
  <c r="BK286" i="3"/>
  <c r="BL286" i="3"/>
  <c r="BJ286" i="3"/>
  <c r="BM286" i="3"/>
  <c r="BN284" i="3"/>
  <c r="BL284" i="3"/>
  <c r="BJ284" i="3"/>
  <c r="BK282" i="3"/>
  <c r="BL282" i="3"/>
  <c r="BJ282" i="3"/>
  <c r="BM282" i="3"/>
  <c r="BN280" i="3"/>
  <c r="BK280" i="3"/>
  <c r="BL280" i="3"/>
  <c r="BJ280" i="3"/>
  <c r="BK278" i="3"/>
  <c r="BJ278" i="3"/>
  <c r="BM278" i="3"/>
  <c r="BJ300" i="3"/>
  <c r="BM300" i="3"/>
  <c r="BJ276" i="3"/>
  <c r="BK276" i="3"/>
  <c r="BN276" i="3"/>
  <c r="BM272" i="3"/>
  <c r="BK272" i="3"/>
  <c r="BL302" i="3"/>
  <c r="BL291" i="3"/>
  <c r="BJ291" i="3"/>
  <c r="BJ274" i="3"/>
  <c r="BK274" i="3"/>
  <c r="BM312" i="3"/>
  <c r="BL312" i="3"/>
  <c r="BJ312" i="3"/>
  <c r="BK298" i="3"/>
  <c r="BN298" i="3"/>
  <c r="BM298" i="3"/>
  <c r="BL298" i="3"/>
  <c r="BJ298" i="3"/>
  <c r="BJ289" i="3"/>
  <c r="BL289" i="3"/>
  <c r="BK287" i="3"/>
  <c r="BJ287" i="3"/>
  <c r="BJ285" i="3"/>
  <c r="BL285" i="3"/>
  <c r="BK283" i="3"/>
  <c r="BJ283" i="3"/>
  <c r="BJ281" i="3"/>
  <c r="BL281" i="3"/>
  <c r="BK279" i="3"/>
  <c r="BJ279" i="3"/>
  <c r="BJ311" i="3"/>
  <c r="BK310" i="3"/>
  <c r="BN310" i="3"/>
  <c r="BN309" i="3"/>
  <c r="BL309" i="3"/>
  <c r="BM308" i="3"/>
  <c r="BL308" i="3"/>
  <c r="BJ308" i="3"/>
  <c r="BK291" i="3"/>
  <c r="K13" i="3"/>
  <c r="K11" i="3"/>
  <c r="K9" i="3"/>
  <c r="L81" i="3"/>
  <c r="L77" i="3"/>
  <c r="L73" i="3"/>
  <c r="L69" i="3"/>
  <c r="L49" i="3"/>
  <c r="L45" i="3"/>
  <c r="L41" i="3"/>
  <c r="L37" i="3"/>
  <c r="AR204" i="3"/>
  <c r="X204" i="3"/>
  <c r="AQ204" i="3"/>
  <c r="S204" i="3"/>
  <c r="P267" i="3"/>
  <c r="AV267" i="3"/>
  <c r="BI267" i="3"/>
  <c r="BB117" i="3"/>
  <c r="AK117" i="3"/>
  <c r="AS117" i="3"/>
  <c r="Z117" i="3"/>
  <c r="AH124" i="3"/>
  <c r="U124" i="3"/>
  <c r="BC124" i="3"/>
  <c r="AL126" i="3"/>
  <c r="Y126" i="3"/>
  <c r="BG126" i="3"/>
  <c r="BD133" i="3"/>
  <c r="AM133" i="3"/>
  <c r="V133" i="3"/>
  <c r="AI142" i="3"/>
  <c r="R142" i="3"/>
  <c r="BD142" i="3"/>
  <c r="AQ156" i="3"/>
  <c r="Z156" i="3"/>
  <c r="M156" i="3"/>
  <c r="AQ266" i="3"/>
  <c r="L17" i="3"/>
  <c r="BL127" i="3"/>
  <c r="BN132" i="3"/>
  <c r="BL134" i="3"/>
  <c r="BK141" i="3"/>
  <c r="BK143" i="3"/>
  <c r="BN148" i="3"/>
  <c r="R204" i="3"/>
  <c r="AO204" i="3"/>
  <c r="Q204" i="3"/>
  <c r="AN204" i="3"/>
  <c r="T204" i="3"/>
  <c r="AI204" i="3"/>
  <c r="O204" i="3"/>
  <c r="AB267" i="3"/>
  <c r="BH267" i="3"/>
  <c r="M267" i="3"/>
  <c r="AM117" i="3"/>
  <c r="BH117" i="3"/>
  <c r="S117" i="3"/>
  <c r="R124" i="3"/>
  <c r="BD124" i="3"/>
  <c r="AM124" i="3"/>
  <c r="V126" i="3"/>
  <c r="BH126" i="3"/>
  <c r="AQ126" i="3"/>
  <c r="BA133" i="3"/>
  <c r="AN133" i="3"/>
  <c r="W133" i="3"/>
  <c r="S142" i="3"/>
  <c r="BA142" i="3"/>
  <c r="AN142" i="3"/>
  <c r="AA156" i="3"/>
  <c r="BI156" i="3"/>
  <c r="BG266" i="3"/>
  <c r="L53" i="3"/>
  <c r="L21" i="3"/>
  <c r="AF267" i="3"/>
  <c r="AC267" i="3"/>
  <c r="AG117" i="3"/>
  <c r="AO117" i="3"/>
  <c r="T117" i="3"/>
  <c r="BA124" i="3"/>
  <c r="AN124" i="3"/>
  <c r="W124" i="3"/>
  <c r="BE126" i="3"/>
  <c r="AR126" i="3"/>
  <c r="AA126" i="3"/>
  <c r="AK133" i="3"/>
  <c r="X133" i="3"/>
  <c r="BB133" i="3"/>
  <c r="AX142" i="3"/>
  <c r="AK142" i="3"/>
  <c r="X142" i="3"/>
  <c r="BF156" i="3"/>
  <c r="AS156" i="3"/>
  <c r="AZ257" i="3"/>
  <c r="BJ259" i="3"/>
  <c r="AZ204" i="3"/>
  <c r="AB204" i="3"/>
  <c r="AU204" i="3"/>
  <c r="AA204" i="3"/>
  <c r="AR267" i="3"/>
  <c r="AS267" i="3"/>
  <c r="BF117" i="3"/>
  <c r="BE117" i="3"/>
  <c r="M117" i="3"/>
  <c r="AP117" i="3"/>
  <c r="AX124" i="3"/>
  <c r="AK124" i="3"/>
  <c r="X124" i="3"/>
  <c r="BB126" i="3"/>
  <c r="AO126" i="3"/>
  <c r="AB126" i="3"/>
  <c r="U133" i="3"/>
  <c r="BC133" i="3"/>
  <c r="AL133" i="3"/>
  <c r="AY142" i="3"/>
  <c r="AH142" i="3"/>
  <c r="U142" i="3"/>
  <c r="BG156" i="3"/>
  <c r="AP156" i="3"/>
  <c r="AC156" i="3"/>
  <c r="AA266" i="3"/>
  <c r="L101" i="3"/>
  <c r="L85" i="3"/>
  <c r="P176" i="3"/>
  <c r="T176" i="3"/>
  <c r="X176" i="3"/>
  <c r="AB176" i="3"/>
  <c r="AF176" i="3"/>
  <c r="AJ176" i="3"/>
  <c r="AN176" i="3"/>
  <c r="AR176" i="3"/>
  <c r="AV176" i="3"/>
  <c r="AZ176" i="3"/>
  <c r="BD176" i="3"/>
  <c r="BH176" i="3"/>
  <c r="M176" i="3"/>
  <c r="Q176" i="3"/>
  <c r="U176" i="3"/>
  <c r="Y176" i="3"/>
  <c r="AC176" i="3"/>
  <c r="AG176" i="3"/>
  <c r="AK176" i="3"/>
  <c r="AO176" i="3"/>
  <c r="AS176" i="3"/>
  <c r="AW176" i="3"/>
  <c r="BA176" i="3"/>
  <c r="BE176" i="3"/>
  <c r="BI176" i="3"/>
  <c r="N176" i="3"/>
  <c r="R176" i="3"/>
  <c r="V176" i="3"/>
  <c r="Z176" i="3"/>
  <c r="AD176" i="3"/>
  <c r="AH176" i="3"/>
  <c r="AL176" i="3"/>
  <c r="AP176" i="3"/>
  <c r="AT176" i="3"/>
  <c r="AX176" i="3"/>
  <c r="BB176" i="3"/>
  <c r="BF176" i="3"/>
  <c r="O176" i="3"/>
  <c r="S176" i="3"/>
  <c r="W176" i="3"/>
  <c r="AA176" i="3"/>
  <c r="AE176" i="3"/>
  <c r="AI176" i="3"/>
  <c r="AM176" i="3"/>
  <c r="AQ176" i="3"/>
  <c r="AU176" i="3"/>
  <c r="AY176" i="3"/>
  <c r="BC176" i="3"/>
  <c r="BG176" i="3"/>
  <c r="M192" i="3"/>
  <c r="Q192" i="3"/>
  <c r="U192" i="3"/>
  <c r="Y192" i="3"/>
  <c r="AC192" i="3"/>
  <c r="AG192" i="3"/>
  <c r="AK192" i="3"/>
  <c r="AO192" i="3"/>
  <c r="AS192" i="3"/>
  <c r="AW192" i="3"/>
  <c r="BA192" i="3"/>
  <c r="BE192" i="3"/>
  <c r="BI192" i="3"/>
  <c r="N192" i="3"/>
  <c r="R192" i="3"/>
  <c r="V192" i="3"/>
  <c r="Z192" i="3"/>
  <c r="AD192" i="3"/>
  <c r="AH192" i="3"/>
  <c r="AL192" i="3"/>
  <c r="AP192" i="3"/>
  <c r="AT192" i="3"/>
  <c r="AX192" i="3"/>
  <c r="BB192" i="3"/>
  <c r="BF192" i="3"/>
  <c r="O192" i="3"/>
  <c r="S192" i="3"/>
  <c r="W192" i="3"/>
  <c r="AA192" i="3"/>
  <c r="AE192" i="3"/>
  <c r="AI192" i="3"/>
  <c r="AM192" i="3"/>
  <c r="AQ192" i="3"/>
  <c r="AU192" i="3"/>
  <c r="AY192" i="3"/>
  <c r="BC192" i="3"/>
  <c r="BG192" i="3"/>
  <c r="P192" i="3"/>
  <c r="T192" i="3"/>
  <c r="X192" i="3"/>
  <c r="AB192" i="3"/>
  <c r="AF192" i="3"/>
  <c r="AJ192" i="3"/>
  <c r="AN192" i="3"/>
  <c r="AR192" i="3"/>
  <c r="AV192" i="3"/>
  <c r="AZ192" i="3"/>
  <c r="BD192" i="3"/>
  <c r="BH192" i="3"/>
  <c r="P187" i="3"/>
  <c r="T187" i="3"/>
  <c r="X187" i="3"/>
  <c r="AB187" i="3"/>
  <c r="AF187" i="3"/>
  <c r="AJ187" i="3"/>
  <c r="AN187" i="3"/>
  <c r="AR187" i="3"/>
  <c r="AV187" i="3"/>
  <c r="AZ187" i="3"/>
  <c r="BD187" i="3"/>
  <c r="BH187" i="3"/>
  <c r="M187" i="3"/>
  <c r="Q187" i="3"/>
  <c r="U187" i="3"/>
  <c r="Y187" i="3"/>
  <c r="AC187" i="3"/>
  <c r="AG187" i="3"/>
  <c r="AK187" i="3"/>
  <c r="AO187" i="3"/>
  <c r="AS187" i="3"/>
  <c r="AW187" i="3"/>
  <c r="BA187" i="3"/>
  <c r="BE187" i="3"/>
  <c r="BI187" i="3"/>
  <c r="N187" i="3"/>
  <c r="R187" i="3"/>
  <c r="V187" i="3"/>
  <c r="Z187" i="3"/>
  <c r="AD187" i="3"/>
  <c r="AH187" i="3"/>
  <c r="AL187" i="3"/>
  <c r="AP187" i="3"/>
  <c r="AT187" i="3"/>
  <c r="AX187" i="3"/>
  <c r="BB187" i="3"/>
  <c r="BF187" i="3"/>
  <c r="O187" i="3"/>
  <c r="S187" i="3"/>
  <c r="W187" i="3"/>
  <c r="AA187" i="3"/>
  <c r="AE187" i="3"/>
  <c r="AI187" i="3"/>
  <c r="AM187" i="3"/>
  <c r="AQ187" i="3"/>
  <c r="AU187" i="3"/>
  <c r="AY187" i="3"/>
  <c r="BC187" i="3"/>
  <c r="BG187" i="3"/>
  <c r="N178" i="3"/>
  <c r="R178" i="3"/>
  <c r="V178" i="3"/>
  <c r="Z178" i="3"/>
  <c r="AD178" i="3"/>
  <c r="AH178" i="3"/>
  <c r="AL178" i="3"/>
  <c r="AP178" i="3"/>
  <c r="AT178" i="3"/>
  <c r="AX178" i="3"/>
  <c r="BB178" i="3"/>
  <c r="BF178" i="3"/>
  <c r="O178" i="3"/>
  <c r="S178" i="3"/>
  <c r="W178" i="3"/>
  <c r="AA178" i="3"/>
  <c r="AE178" i="3"/>
  <c r="AI178" i="3"/>
  <c r="AM178" i="3"/>
  <c r="AQ178" i="3"/>
  <c r="AU178" i="3"/>
  <c r="AY178" i="3"/>
  <c r="BC178" i="3"/>
  <c r="BG178" i="3"/>
  <c r="P178" i="3"/>
  <c r="T178" i="3"/>
  <c r="X178" i="3"/>
  <c r="AB178" i="3"/>
  <c r="AF178" i="3"/>
  <c r="AJ178" i="3"/>
  <c r="AN178" i="3"/>
  <c r="AR178" i="3"/>
  <c r="AV178" i="3"/>
  <c r="AZ178" i="3"/>
  <c r="BD178" i="3"/>
  <c r="BH178" i="3"/>
  <c r="M178" i="3"/>
  <c r="Q178" i="3"/>
  <c r="U178" i="3"/>
  <c r="Y178" i="3"/>
  <c r="AC178" i="3"/>
  <c r="AG178" i="3"/>
  <c r="AK178" i="3"/>
  <c r="AO178" i="3"/>
  <c r="AS178" i="3"/>
  <c r="AW178" i="3"/>
  <c r="BA178" i="3"/>
  <c r="BE178" i="3"/>
  <c r="BI178" i="3"/>
  <c r="P194" i="3"/>
  <c r="T194" i="3"/>
  <c r="X194" i="3"/>
  <c r="AB194" i="3"/>
  <c r="AF194" i="3"/>
  <c r="AJ194" i="3"/>
  <c r="AN194" i="3"/>
  <c r="AR194" i="3"/>
  <c r="AV194" i="3"/>
  <c r="AZ194" i="3"/>
  <c r="BD194" i="3"/>
  <c r="BH194" i="3"/>
  <c r="M194" i="3"/>
  <c r="Q194" i="3"/>
  <c r="U194" i="3"/>
  <c r="Y194" i="3"/>
  <c r="AC194" i="3"/>
  <c r="AG194" i="3"/>
  <c r="AK194" i="3"/>
  <c r="AO194" i="3"/>
  <c r="AS194" i="3"/>
  <c r="AW194" i="3"/>
  <c r="BA194" i="3"/>
  <c r="BE194" i="3"/>
  <c r="BI194" i="3"/>
  <c r="N194" i="3"/>
  <c r="R194" i="3"/>
  <c r="V194" i="3"/>
  <c r="Z194" i="3"/>
  <c r="AD194" i="3"/>
  <c r="AH194" i="3"/>
  <c r="AL194" i="3"/>
  <c r="AP194" i="3"/>
  <c r="AT194" i="3"/>
  <c r="AX194" i="3"/>
  <c r="BB194" i="3"/>
  <c r="BF194" i="3"/>
  <c r="O194" i="3"/>
  <c r="S194" i="3"/>
  <c r="W194" i="3"/>
  <c r="AA194" i="3"/>
  <c r="AE194" i="3"/>
  <c r="AI194" i="3"/>
  <c r="AM194" i="3"/>
  <c r="AQ194" i="3"/>
  <c r="AU194" i="3"/>
  <c r="AY194" i="3"/>
  <c r="BC194" i="3"/>
  <c r="BG194" i="3"/>
  <c r="R258" i="3"/>
  <c r="P258" i="3"/>
  <c r="M258" i="3"/>
  <c r="AC258" i="3"/>
  <c r="AN258" i="3"/>
  <c r="BD258" i="3"/>
  <c r="AK258" i="3"/>
  <c r="BA258" i="3"/>
  <c r="AH258" i="3"/>
  <c r="AX258" i="3"/>
  <c r="AE258" i="3"/>
  <c r="AU258" i="3"/>
  <c r="V258" i="3"/>
  <c r="T258" i="3"/>
  <c r="Q258" i="3"/>
  <c r="S258" i="3"/>
  <c r="AR258" i="3"/>
  <c r="BH258" i="3"/>
  <c r="AO258" i="3"/>
  <c r="BE258" i="3"/>
  <c r="AL258" i="3"/>
  <c r="BB258" i="3"/>
  <c r="AI258" i="3"/>
  <c r="AY258" i="3"/>
  <c r="Z258" i="3"/>
  <c r="X258" i="3"/>
  <c r="U258" i="3"/>
  <c r="AF258" i="3"/>
  <c r="AV258" i="3"/>
  <c r="W258" i="3"/>
  <c r="AS258" i="3"/>
  <c r="BI258" i="3"/>
  <c r="AP258" i="3"/>
  <c r="BF258" i="3"/>
  <c r="AM258" i="3"/>
  <c r="BC258" i="3"/>
  <c r="N258" i="3"/>
  <c r="AD258" i="3"/>
  <c r="AB258" i="3"/>
  <c r="Y258" i="3"/>
  <c r="AJ258" i="3"/>
  <c r="AZ258" i="3"/>
  <c r="AG258" i="3"/>
  <c r="AW258" i="3"/>
  <c r="AA258" i="3"/>
  <c r="AT258" i="3"/>
  <c r="O258" i="3"/>
  <c r="AQ258" i="3"/>
  <c r="BG258" i="3"/>
  <c r="N235" i="3"/>
  <c r="R235" i="3"/>
  <c r="V235" i="3"/>
  <c r="Z235" i="3"/>
  <c r="AD235" i="3"/>
  <c r="AH235" i="3"/>
  <c r="AL235" i="3"/>
  <c r="AP235" i="3"/>
  <c r="AT235" i="3"/>
  <c r="AX235" i="3"/>
  <c r="BB235" i="3"/>
  <c r="BF235" i="3"/>
  <c r="O235" i="3"/>
  <c r="S235" i="3"/>
  <c r="W235" i="3"/>
  <c r="AA235" i="3"/>
  <c r="AE235" i="3"/>
  <c r="AI235" i="3"/>
  <c r="AM235" i="3"/>
  <c r="AQ235" i="3"/>
  <c r="AU235" i="3"/>
  <c r="AY235" i="3"/>
  <c r="BC235" i="3"/>
  <c r="BG235" i="3"/>
  <c r="P235" i="3"/>
  <c r="T235" i="3"/>
  <c r="X235" i="3"/>
  <c r="AB235" i="3"/>
  <c r="AF235" i="3"/>
  <c r="AJ235" i="3"/>
  <c r="AN235" i="3"/>
  <c r="AR235" i="3"/>
  <c r="AV235" i="3"/>
  <c r="AZ235" i="3"/>
  <c r="BD235" i="3"/>
  <c r="BH235" i="3"/>
  <c r="M235" i="3"/>
  <c r="Q235" i="3"/>
  <c r="U235" i="3"/>
  <c r="Y235" i="3"/>
  <c r="AC235" i="3"/>
  <c r="AG235" i="3"/>
  <c r="AK235" i="3"/>
  <c r="AO235" i="3"/>
  <c r="AS235" i="3"/>
  <c r="AW235" i="3"/>
  <c r="BA235" i="3"/>
  <c r="BE235" i="3"/>
  <c r="BI235" i="3"/>
  <c r="O239" i="3"/>
  <c r="S239" i="3"/>
  <c r="W239" i="3"/>
  <c r="AA239" i="3"/>
  <c r="AE239" i="3"/>
  <c r="AI239" i="3"/>
  <c r="AM239" i="3"/>
  <c r="AQ239" i="3"/>
  <c r="AU239" i="3"/>
  <c r="AY239" i="3"/>
  <c r="BC239" i="3"/>
  <c r="BG239" i="3"/>
  <c r="P239" i="3"/>
  <c r="T239" i="3"/>
  <c r="X239" i="3"/>
  <c r="AB239" i="3"/>
  <c r="AF239" i="3"/>
  <c r="AJ239" i="3"/>
  <c r="AN239" i="3"/>
  <c r="AR239" i="3"/>
  <c r="AV239" i="3"/>
  <c r="AZ239" i="3"/>
  <c r="BD239" i="3"/>
  <c r="BH239" i="3"/>
  <c r="M239" i="3"/>
  <c r="Q239" i="3"/>
  <c r="U239" i="3"/>
  <c r="Y239" i="3"/>
  <c r="AC239" i="3"/>
  <c r="AG239" i="3"/>
  <c r="AK239" i="3"/>
  <c r="AO239" i="3"/>
  <c r="AS239" i="3"/>
  <c r="AW239" i="3"/>
  <c r="BA239" i="3"/>
  <c r="BE239" i="3"/>
  <c r="BI239" i="3"/>
  <c r="N239" i="3"/>
  <c r="R239" i="3"/>
  <c r="V239" i="3"/>
  <c r="Z239" i="3"/>
  <c r="AD239" i="3"/>
  <c r="AH239" i="3"/>
  <c r="AL239" i="3"/>
  <c r="AP239" i="3"/>
  <c r="AT239" i="3"/>
  <c r="AX239" i="3"/>
  <c r="BB239" i="3"/>
  <c r="BF239" i="3"/>
  <c r="M243" i="3"/>
  <c r="Q243" i="3"/>
  <c r="U243" i="3"/>
  <c r="Y243" i="3"/>
  <c r="AC243" i="3"/>
  <c r="AG243" i="3"/>
  <c r="AK243" i="3"/>
  <c r="AO243" i="3"/>
  <c r="AS243" i="3"/>
  <c r="AW243" i="3"/>
  <c r="BA243" i="3"/>
  <c r="BE243" i="3"/>
  <c r="BI243" i="3"/>
  <c r="N243" i="3"/>
  <c r="R243" i="3"/>
  <c r="V243" i="3"/>
  <c r="Z243" i="3"/>
  <c r="AD243" i="3"/>
  <c r="AH243" i="3"/>
  <c r="AL243" i="3"/>
  <c r="AP243" i="3"/>
  <c r="AT243" i="3"/>
  <c r="AX243" i="3"/>
  <c r="BB243" i="3"/>
  <c r="BF243" i="3"/>
  <c r="O243" i="3"/>
  <c r="S243" i="3"/>
  <c r="W243" i="3"/>
  <c r="AA243" i="3"/>
  <c r="AE243" i="3"/>
  <c r="AI243" i="3"/>
  <c r="AM243" i="3"/>
  <c r="AQ243" i="3"/>
  <c r="AU243" i="3"/>
  <c r="AY243" i="3"/>
  <c r="BC243" i="3"/>
  <c r="BG243" i="3"/>
  <c r="P243" i="3"/>
  <c r="T243" i="3"/>
  <c r="X243" i="3"/>
  <c r="AB243" i="3"/>
  <c r="AF243" i="3"/>
  <c r="AJ243" i="3"/>
  <c r="AN243" i="3"/>
  <c r="AR243" i="3"/>
  <c r="AV243" i="3"/>
  <c r="AZ243" i="3"/>
  <c r="BD243" i="3"/>
  <c r="BH243" i="3"/>
  <c r="M247" i="3"/>
  <c r="Q247" i="3"/>
  <c r="U247" i="3"/>
  <c r="Y247" i="3"/>
  <c r="AC247" i="3"/>
  <c r="AG247" i="3"/>
  <c r="AK247" i="3"/>
  <c r="AO247" i="3"/>
  <c r="AS247" i="3"/>
  <c r="AW247" i="3"/>
  <c r="BA247" i="3"/>
  <c r="BE247" i="3"/>
  <c r="BI247" i="3"/>
  <c r="N247" i="3"/>
  <c r="R247" i="3"/>
  <c r="V247" i="3"/>
  <c r="Z247" i="3"/>
  <c r="AD247" i="3"/>
  <c r="AH247" i="3"/>
  <c r="AL247" i="3"/>
  <c r="AP247" i="3"/>
  <c r="AT247" i="3"/>
  <c r="AX247" i="3"/>
  <c r="BB247" i="3"/>
  <c r="BF247" i="3"/>
  <c r="O247" i="3"/>
  <c r="S247" i="3"/>
  <c r="W247" i="3"/>
  <c r="AA247" i="3"/>
  <c r="AE247" i="3"/>
  <c r="AI247" i="3"/>
  <c r="AM247" i="3"/>
  <c r="AQ247" i="3"/>
  <c r="AU247" i="3"/>
  <c r="AY247" i="3"/>
  <c r="BC247" i="3"/>
  <c r="BG247" i="3"/>
  <c r="P247" i="3"/>
  <c r="T247" i="3"/>
  <c r="X247" i="3"/>
  <c r="AB247" i="3"/>
  <c r="AF247" i="3"/>
  <c r="AJ247" i="3"/>
  <c r="AN247" i="3"/>
  <c r="AR247" i="3"/>
  <c r="AV247" i="3"/>
  <c r="AZ247" i="3"/>
  <c r="BD247" i="3"/>
  <c r="BH247" i="3"/>
  <c r="M251" i="3"/>
  <c r="Q251" i="3"/>
  <c r="U251" i="3"/>
  <c r="Y251" i="3"/>
  <c r="AC251" i="3"/>
  <c r="AG251" i="3"/>
  <c r="AK251" i="3"/>
  <c r="AO251" i="3"/>
  <c r="AS251" i="3"/>
  <c r="AW251" i="3"/>
  <c r="BA251" i="3"/>
  <c r="BE251" i="3"/>
  <c r="BI251" i="3"/>
  <c r="N251" i="3"/>
  <c r="R251" i="3"/>
  <c r="V251" i="3"/>
  <c r="Z251" i="3"/>
  <c r="AD251" i="3"/>
  <c r="AH251" i="3"/>
  <c r="AL251" i="3"/>
  <c r="AP251" i="3"/>
  <c r="AT251" i="3"/>
  <c r="AX251" i="3"/>
  <c r="BB251" i="3"/>
  <c r="BF251" i="3"/>
  <c r="O251" i="3"/>
  <c r="S251" i="3"/>
  <c r="W251" i="3"/>
  <c r="AA251" i="3"/>
  <c r="AE251" i="3"/>
  <c r="AI251" i="3"/>
  <c r="AM251" i="3"/>
  <c r="AQ251" i="3"/>
  <c r="AU251" i="3"/>
  <c r="AY251" i="3"/>
  <c r="BC251" i="3"/>
  <c r="BG251" i="3"/>
  <c r="P251" i="3"/>
  <c r="T251" i="3"/>
  <c r="X251" i="3"/>
  <c r="AB251" i="3"/>
  <c r="AF251" i="3"/>
  <c r="AJ251" i="3"/>
  <c r="AN251" i="3"/>
  <c r="AR251" i="3"/>
  <c r="AV251" i="3"/>
  <c r="AZ251" i="3"/>
  <c r="BD251" i="3"/>
  <c r="BH251" i="3"/>
  <c r="M255" i="3"/>
  <c r="Q255" i="3"/>
  <c r="U255" i="3"/>
  <c r="Y255" i="3"/>
  <c r="AC255" i="3"/>
  <c r="AG255" i="3"/>
  <c r="AK255" i="3"/>
  <c r="AO255" i="3"/>
  <c r="AS255" i="3"/>
  <c r="AW255" i="3"/>
  <c r="BA255" i="3"/>
  <c r="BE255" i="3"/>
  <c r="BI255" i="3"/>
  <c r="N255" i="3"/>
  <c r="R255" i="3"/>
  <c r="V255" i="3"/>
  <c r="Z255" i="3"/>
  <c r="AD255" i="3"/>
  <c r="AH255" i="3"/>
  <c r="AL255" i="3"/>
  <c r="AP255" i="3"/>
  <c r="AT255" i="3"/>
  <c r="AX255" i="3"/>
  <c r="BB255" i="3"/>
  <c r="BF255" i="3"/>
  <c r="O255" i="3"/>
  <c r="S255" i="3"/>
  <c r="W255" i="3"/>
  <c r="AA255" i="3"/>
  <c r="AE255" i="3"/>
  <c r="AI255" i="3"/>
  <c r="AM255" i="3"/>
  <c r="AQ255" i="3"/>
  <c r="AU255" i="3"/>
  <c r="AY255" i="3"/>
  <c r="BC255" i="3"/>
  <c r="BG255" i="3"/>
  <c r="P255" i="3"/>
  <c r="T255" i="3"/>
  <c r="X255" i="3"/>
  <c r="AB255" i="3"/>
  <c r="AF255" i="3"/>
  <c r="AJ255" i="3"/>
  <c r="AN255" i="3"/>
  <c r="AR255" i="3"/>
  <c r="AV255" i="3"/>
  <c r="AZ255" i="3"/>
  <c r="BD255" i="3"/>
  <c r="BH255" i="3"/>
  <c r="BK116" i="3"/>
  <c r="BL118" i="3"/>
  <c r="BK125" i="3"/>
  <c r="BM125" i="3"/>
  <c r="BM127" i="3"/>
  <c r="M180" i="3"/>
  <c r="Q180" i="3"/>
  <c r="U180" i="3"/>
  <c r="Y180" i="3"/>
  <c r="AC180" i="3"/>
  <c r="AG180" i="3"/>
  <c r="AK180" i="3"/>
  <c r="AO180" i="3"/>
  <c r="AS180" i="3"/>
  <c r="AW180" i="3"/>
  <c r="BA180" i="3"/>
  <c r="BE180" i="3"/>
  <c r="BI180" i="3"/>
  <c r="N180" i="3"/>
  <c r="R180" i="3"/>
  <c r="V180" i="3"/>
  <c r="Z180" i="3"/>
  <c r="AD180" i="3"/>
  <c r="AH180" i="3"/>
  <c r="AL180" i="3"/>
  <c r="AP180" i="3"/>
  <c r="AT180" i="3"/>
  <c r="AX180" i="3"/>
  <c r="BB180" i="3"/>
  <c r="BF180" i="3"/>
  <c r="O180" i="3"/>
  <c r="S180" i="3"/>
  <c r="W180" i="3"/>
  <c r="AA180" i="3"/>
  <c r="AE180" i="3"/>
  <c r="AI180" i="3"/>
  <c r="AM180" i="3"/>
  <c r="AQ180" i="3"/>
  <c r="AU180" i="3"/>
  <c r="AY180" i="3"/>
  <c r="BC180" i="3"/>
  <c r="BG180" i="3"/>
  <c r="P180" i="3"/>
  <c r="T180" i="3"/>
  <c r="X180" i="3"/>
  <c r="AB180" i="3"/>
  <c r="AF180" i="3"/>
  <c r="AJ180" i="3"/>
  <c r="AN180" i="3"/>
  <c r="AR180" i="3"/>
  <c r="AV180" i="3"/>
  <c r="AZ180" i="3"/>
  <c r="BD180" i="3"/>
  <c r="BH180" i="3"/>
  <c r="M196" i="3"/>
  <c r="Q196" i="3"/>
  <c r="U196" i="3"/>
  <c r="Y196" i="3"/>
  <c r="AC196" i="3"/>
  <c r="AG196" i="3"/>
  <c r="AK196" i="3"/>
  <c r="AO196" i="3"/>
  <c r="AS196" i="3"/>
  <c r="AW196" i="3"/>
  <c r="BA196" i="3"/>
  <c r="BE196" i="3"/>
  <c r="BI196" i="3"/>
  <c r="N196" i="3"/>
  <c r="R196" i="3"/>
  <c r="V196" i="3"/>
  <c r="Z196" i="3"/>
  <c r="AD196" i="3"/>
  <c r="AH196" i="3"/>
  <c r="AL196" i="3"/>
  <c r="AP196" i="3"/>
  <c r="AT196" i="3"/>
  <c r="AX196" i="3"/>
  <c r="BB196" i="3"/>
  <c r="BF196" i="3"/>
  <c r="O196" i="3"/>
  <c r="S196" i="3"/>
  <c r="W196" i="3"/>
  <c r="AA196" i="3"/>
  <c r="AE196" i="3"/>
  <c r="AI196" i="3"/>
  <c r="AM196" i="3"/>
  <c r="AQ196" i="3"/>
  <c r="AU196" i="3"/>
  <c r="AY196" i="3"/>
  <c r="BC196" i="3"/>
  <c r="BG196" i="3"/>
  <c r="P196" i="3"/>
  <c r="T196" i="3"/>
  <c r="X196" i="3"/>
  <c r="AB196" i="3"/>
  <c r="AF196" i="3"/>
  <c r="AJ196" i="3"/>
  <c r="AN196" i="3"/>
  <c r="AR196" i="3"/>
  <c r="AV196" i="3"/>
  <c r="AZ196" i="3"/>
  <c r="BD196" i="3"/>
  <c r="BH196" i="3"/>
  <c r="N191" i="3"/>
  <c r="R191" i="3"/>
  <c r="V191" i="3"/>
  <c r="Z191" i="3"/>
  <c r="AD191" i="3"/>
  <c r="AH191" i="3"/>
  <c r="AL191" i="3"/>
  <c r="AP191" i="3"/>
  <c r="AT191" i="3"/>
  <c r="AX191" i="3"/>
  <c r="BB191" i="3"/>
  <c r="BF191" i="3"/>
  <c r="O191" i="3"/>
  <c r="S191" i="3"/>
  <c r="W191" i="3"/>
  <c r="AA191" i="3"/>
  <c r="AE191" i="3"/>
  <c r="AI191" i="3"/>
  <c r="AM191" i="3"/>
  <c r="AQ191" i="3"/>
  <c r="AU191" i="3"/>
  <c r="AY191" i="3"/>
  <c r="BC191" i="3"/>
  <c r="BG191" i="3"/>
  <c r="P191" i="3"/>
  <c r="T191" i="3"/>
  <c r="X191" i="3"/>
  <c r="AB191" i="3"/>
  <c r="AF191" i="3"/>
  <c r="AJ191" i="3"/>
  <c r="AN191" i="3"/>
  <c r="AR191" i="3"/>
  <c r="AV191" i="3"/>
  <c r="AZ191" i="3"/>
  <c r="BD191" i="3"/>
  <c r="BH191" i="3"/>
  <c r="M191" i="3"/>
  <c r="Q191" i="3"/>
  <c r="U191" i="3"/>
  <c r="Y191" i="3"/>
  <c r="AC191" i="3"/>
  <c r="AG191" i="3"/>
  <c r="AK191" i="3"/>
  <c r="AO191" i="3"/>
  <c r="AS191" i="3"/>
  <c r="AW191" i="3"/>
  <c r="BA191" i="3"/>
  <c r="BE191" i="3"/>
  <c r="BI191" i="3"/>
  <c r="M182" i="3"/>
  <c r="Q182" i="3"/>
  <c r="U182" i="3"/>
  <c r="Y182" i="3"/>
  <c r="AC182" i="3"/>
  <c r="AG182" i="3"/>
  <c r="AK182" i="3"/>
  <c r="AO182" i="3"/>
  <c r="AS182" i="3"/>
  <c r="AW182" i="3"/>
  <c r="BA182" i="3"/>
  <c r="BE182" i="3"/>
  <c r="BI182" i="3"/>
  <c r="N182" i="3"/>
  <c r="R182" i="3"/>
  <c r="V182" i="3"/>
  <c r="Z182" i="3"/>
  <c r="AD182" i="3"/>
  <c r="AH182" i="3"/>
  <c r="AL182" i="3"/>
  <c r="AP182" i="3"/>
  <c r="AT182" i="3"/>
  <c r="AX182" i="3"/>
  <c r="BB182" i="3"/>
  <c r="BF182" i="3"/>
  <c r="O182" i="3"/>
  <c r="S182" i="3"/>
  <c r="W182" i="3"/>
  <c r="AA182" i="3"/>
  <c r="AE182" i="3"/>
  <c r="AI182" i="3"/>
  <c r="AM182" i="3"/>
  <c r="AQ182" i="3"/>
  <c r="AU182" i="3"/>
  <c r="AY182" i="3"/>
  <c r="BC182" i="3"/>
  <c r="BG182" i="3"/>
  <c r="P182" i="3"/>
  <c r="T182" i="3"/>
  <c r="X182" i="3"/>
  <c r="AB182" i="3"/>
  <c r="AF182" i="3"/>
  <c r="AJ182" i="3"/>
  <c r="AN182" i="3"/>
  <c r="AR182" i="3"/>
  <c r="AV182" i="3"/>
  <c r="AZ182" i="3"/>
  <c r="BD182" i="3"/>
  <c r="BH182" i="3"/>
  <c r="BA260" i="3"/>
  <c r="AK260" i="3"/>
  <c r="U260" i="3"/>
  <c r="BH260" i="3"/>
  <c r="AR260" i="3"/>
  <c r="AB260" i="3"/>
  <c r="BG260" i="3"/>
  <c r="AQ260" i="3"/>
  <c r="AA260" i="3"/>
  <c r="BF260" i="3"/>
  <c r="AP260" i="3"/>
  <c r="Z260" i="3"/>
  <c r="AW260" i="3"/>
  <c r="AG260" i="3"/>
  <c r="Q260" i="3"/>
  <c r="BD260" i="3"/>
  <c r="AN260" i="3"/>
  <c r="X260" i="3"/>
  <c r="BC260" i="3"/>
  <c r="AM260" i="3"/>
  <c r="W260" i="3"/>
  <c r="BB260" i="3"/>
  <c r="AL260" i="3"/>
  <c r="V260" i="3"/>
  <c r="N260" i="3"/>
  <c r="BI260" i="3"/>
  <c r="AS260" i="3"/>
  <c r="AC260" i="3"/>
  <c r="M260" i="3"/>
  <c r="AZ260" i="3"/>
  <c r="AJ260" i="3"/>
  <c r="T260" i="3"/>
  <c r="AY260" i="3"/>
  <c r="AI260" i="3"/>
  <c r="S260" i="3"/>
  <c r="BE260" i="3"/>
  <c r="AO260" i="3"/>
  <c r="Y260" i="3"/>
  <c r="AV260" i="3"/>
  <c r="AF260" i="3"/>
  <c r="P260" i="3"/>
  <c r="AU260" i="3"/>
  <c r="AE260" i="3"/>
  <c r="O260" i="3"/>
  <c r="AT260" i="3"/>
  <c r="AD260" i="3"/>
  <c r="M236" i="3"/>
  <c r="Q236" i="3"/>
  <c r="U236" i="3"/>
  <c r="Y236" i="3"/>
  <c r="AC236" i="3"/>
  <c r="AG236" i="3"/>
  <c r="AK236" i="3"/>
  <c r="AO236" i="3"/>
  <c r="AS236" i="3"/>
  <c r="AW236" i="3"/>
  <c r="BA236" i="3"/>
  <c r="BE236" i="3"/>
  <c r="BI236" i="3"/>
  <c r="N236" i="3"/>
  <c r="R236" i="3"/>
  <c r="V236" i="3"/>
  <c r="Z236" i="3"/>
  <c r="AD236" i="3"/>
  <c r="AH236" i="3"/>
  <c r="AL236" i="3"/>
  <c r="AP236" i="3"/>
  <c r="AT236" i="3"/>
  <c r="AX236" i="3"/>
  <c r="BB236" i="3"/>
  <c r="BF236" i="3"/>
  <c r="O236" i="3"/>
  <c r="S236" i="3"/>
  <c r="W236" i="3"/>
  <c r="AA236" i="3"/>
  <c r="AE236" i="3"/>
  <c r="AI236" i="3"/>
  <c r="AM236" i="3"/>
  <c r="AQ236" i="3"/>
  <c r="AU236" i="3"/>
  <c r="AY236" i="3"/>
  <c r="BC236" i="3"/>
  <c r="BG236" i="3"/>
  <c r="P236" i="3"/>
  <c r="T236" i="3"/>
  <c r="X236" i="3"/>
  <c r="AB236" i="3"/>
  <c r="AF236" i="3"/>
  <c r="AJ236" i="3"/>
  <c r="AN236" i="3"/>
  <c r="AR236" i="3"/>
  <c r="AV236" i="3"/>
  <c r="AZ236" i="3"/>
  <c r="BD236" i="3"/>
  <c r="BH236" i="3"/>
  <c r="M240" i="3"/>
  <c r="Q240" i="3"/>
  <c r="U240" i="3"/>
  <c r="Y240" i="3"/>
  <c r="AC240" i="3"/>
  <c r="AG240" i="3"/>
  <c r="AK240" i="3"/>
  <c r="AO240" i="3"/>
  <c r="AS240" i="3"/>
  <c r="AW240" i="3"/>
  <c r="BA240" i="3"/>
  <c r="BE240" i="3"/>
  <c r="BI240" i="3"/>
  <c r="N240" i="3"/>
  <c r="R240" i="3"/>
  <c r="V240" i="3"/>
  <c r="Z240" i="3"/>
  <c r="AD240" i="3"/>
  <c r="AH240" i="3"/>
  <c r="AL240" i="3"/>
  <c r="AP240" i="3"/>
  <c r="AT240" i="3"/>
  <c r="AX240" i="3"/>
  <c r="BB240" i="3"/>
  <c r="BF240" i="3"/>
  <c r="O240" i="3"/>
  <c r="S240" i="3"/>
  <c r="W240" i="3"/>
  <c r="AA240" i="3"/>
  <c r="AE240" i="3"/>
  <c r="AI240" i="3"/>
  <c r="AM240" i="3"/>
  <c r="AQ240" i="3"/>
  <c r="AU240" i="3"/>
  <c r="AY240" i="3"/>
  <c r="BC240" i="3"/>
  <c r="BG240" i="3"/>
  <c r="P240" i="3"/>
  <c r="T240" i="3"/>
  <c r="X240" i="3"/>
  <c r="AB240" i="3"/>
  <c r="AF240" i="3"/>
  <c r="AJ240" i="3"/>
  <c r="AN240" i="3"/>
  <c r="AR240" i="3"/>
  <c r="AV240" i="3"/>
  <c r="AZ240" i="3"/>
  <c r="BD240" i="3"/>
  <c r="BH240" i="3"/>
  <c r="P244" i="3"/>
  <c r="T244" i="3"/>
  <c r="X244" i="3"/>
  <c r="AB244" i="3"/>
  <c r="AF244" i="3"/>
  <c r="AJ244" i="3"/>
  <c r="AN244" i="3"/>
  <c r="AR244" i="3"/>
  <c r="AV244" i="3"/>
  <c r="AZ244" i="3"/>
  <c r="BD244" i="3"/>
  <c r="BH244" i="3"/>
  <c r="M244" i="3"/>
  <c r="Q244" i="3"/>
  <c r="U244" i="3"/>
  <c r="Y244" i="3"/>
  <c r="AC244" i="3"/>
  <c r="AG244" i="3"/>
  <c r="AK244" i="3"/>
  <c r="AO244" i="3"/>
  <c r="AS244" i="3"/>
  <c r="AW244" i="3"/>
  <c r="BA244" i="3"/>
  <c r="BE244" i="3"/>
  <c r="BI244" i="3"/>
  <c r="N244" i="3"/>
  <c r="R244" i="3"/>
  <c r="V244" i="3"/>
  <c r="Z244" i="3"/>
  <c r="AD244" i="3"/>
  <c r="AH244" i="3"/>
  <c r="AL244" i="3"/>
  <c r="AP244" i="3"/>
  <c r="AT244" i="3"/>
  <c r="AX244" i="3"/>
  <c r="BB244" i="3"/>
  <c r="BF244" i="3"/>
  <c r="O244" i="3"/>
  <c r="S244" i="3"/>
  <c r="W244" i="3"/>
  <c r="AA244" i="3"/>
  <c r="AE244" i="3"/>
  <c r="AI244" i="3"/>
  <c r="AM244" i="3"/>
  <c r="AQ244" i="3"/>
  <c r="AU244" i="3"/>
  <c r="AY244" i="3"/>
  <c r="BC244" i="3"/>
  <c r="BG244" i="3"/>
  <c r="P248" i="3"/>
  <c r="T248" i="3"/>
  <c r="X248" i="3"/>
  <c r="AB248" i="3"/>
  <c r="AF248" i="3"/>
  <c r="AJ248" i="3"/>
  <c r="AN248" i="3"/>
  <c r="AR248" i="3"/>
  <c r="AV248" i="3"/>
  <c r="AZ248" i="3"/>
  <c r="BD248" i="3"/>
  <c r="BH248" i="3"/>
  <c r="M248" i="3"/>
  <c r="Q248" i="3"/>
  <c r="U248" i="3"/>
  <c r="Y248" i="3"/>
  <c r="AC248" i="3"/>
  <c r="AG248" i="3"/>
  <c r="AK248" i="3"/>
  <c r="AO248" i="3"/>
  <c r="AS248" i="3"/>
  <c r="AW248" i="3"/>
  <c r="BA248" i="3"/>
  <c r="BE248" i="3"/>
  <c r="BI248" i="3"/>
  <c r="N248" i="3"/>
  <c r="R248" i="3"/>
  <c r="V248" i="3"/>
  <c r="Z248" i="3"/>
  <c r="AD248" i="3"/>
  <c r="AH248" i="3"/>
  <c r="AL248" i="3"/>
  <c r="AP248" i="3"/>
  <c r="AT248" i="3"/>
  <c r="AX248" i="3"/>
  <c r="BB248" i="3"/>
  <c r="BF248" i="3"/>
  <c r="O248" i="3"/>
  <c r="S248" i="3"/>
  <c r="W248" i="3"/>
  <c r="AA248" i="3"/>
  <c r="AE248" i="3"/>
  <c r="AI248" i="3"/>
  <c r="AM248" i="3"/>
  <c r="AQ248" i="3"/>
  <c r="AU248" i="3"/>
  <c r="AY248" i="3"/>
  <c r="BC248" i="3"/>
  <c r="BG248" i="3"/>
  <c r="AB262" i="3"/>
  <c r="AR262" i="3"/>
  <c r="BH262" i="3"/>
  <c r="Y262" i="3"/>
  <c r="AO262" i="3"/>
  <c r="BE262" i="3"/>
  <c r="V262" i="3"/>
  <c r="AL262" i="3"/>
  <c r="BB262" i="3"/>
  <c r="W262" i="3"/>
  <c r="AM262" i="3"/>
  <c r="BC262" i="3"/>
  <c r="P262" i="3"/>
  <c r="AF262" i="3"/>
  <c r="AV262" i="3"/>
  <c r="M262" i="3"/>
  <c r="AC262" i="3"/>
  <c r="AS262" i="3"/>
  <c r="BI262" i="3"/>
  <c r="Z262" i="3"/>
  <c r="AP262" i="3"/>
  <c r="BF262" i="3"/>
  <c r="AA262" i="3"/>
  <c r="AQ262" i="3"/>
  <c r="BG262" i="3"/>
  <c r="T262" i="3"/>
  <c r="AJ262" i="3"/>
  <c r="AZ262" i="3"/>
  <c r="Q262" i="3"/>
  <c r="AG262" i="3"/>
  <c r="AW262" i="3"/>
  <c r="N262" i="3"/>
  <c r="AD262" i="3"/>
  <c r="AT262" i="3"/>
  <c r="O262" i="3"/>
  <c r="AE262" i="3"/>
  <c r="AU262" i="3"/>
  <c r="X262" i="3"/>
  <c r="AN262" i="3"/>
  <c r="BD262" i="3"/>
  <c r="U262" i="3"/>
  <c r="AK262" i="3"/>
  <c r="BA262" i="3"/>
  <c r="R262" i="3"/>
  <c r="AH262" i="3"/>
  <c r="AX262" i="3"/>
  <c r="S262" i="3"/>
  <c r="AI262" i="3"/>
  <c r="AY262" i="3"/>
  <c r="AH260" i="3"/>
  <c r="L68" i="3"/>
  <c r="AX260" i="3"/>
  <c r="BN116" i="3"/>
  <c r="BL125" i="3"/>
  <c r="BK132" i="3"/>
  <c r="BJ148" i="3"/>
  <c r="BK159" i="3"/>
  <c r="P252" i="3"/>
  <c r="T252" i="3"/>
  <c r="X252" i="3"/>
  <c r="AB252" i="3"/>
  <c r="AF252" i="3"/>
  <c r="AJ252" i="3"/>
  <c r="AN252" i="3"/>
  <c r="AR252" i="3"/>
  <c r="AV252" i="3"/>
  <c r="AZ252" i="3"/>
  <c r="BD252" i="3"/>
  <c r="BH252" i="3"/>
  <c r="M252" i="3"/>
  <c r="Q252" i="3"/>
  <c r="U252" i="3"/>
  <c r="Y252" i="3"/>
  <c r="AC252" i="3"/>
  <c r="AG252" i="3"/>
  <c r="AK252" i="3"/>
  <c r="AO252" i="3"/>
  <c r="AS252" i="3"/>
  <c r="AW252" i="3"/>
  <c r="BA252" i="3"/>
  <c r="BE252" i="3"/>
  <c r="BI252" i="3"/>
  <c r="N252" i="3"/>
  <c r="R252" i="3"/>
  <c r="V252" i="3"/>
  <c r="Z252" i="3"/>
  <c r="AD252" i="3"/>
  <c r="AH252" i="3"/>
  <c r="AL252" i="3"/>
  <c r="AP252" i="3"/>
  <c r="AT252" i="3"/>
  <c r="AX252" i="3"/>
  <c r="BB252" i="3"/>
  <c r="BF252" i="3"/>
  <c r="O252" i="3"/>
  <c r="S252" i="3"/>
  <c r="W252" i="3"/>
  <c r="AA252" i="3"/>
  <c r="AE252" i="3"/>
  <c r="AI252" i="3"/>
  <c r="AM252" i="3"/>
  <c r="AQ252" i="3"/>
  <c r="AU252" i="3"/>
  <c r="AY252" i="3"/>
  <c r="BC252" i="3"/>
  <c r="BG252" i="3"/>
  <c r="P256" i="3"/>
  <c r="T256" i="3"/>
  <c r="X256" i="3"/>
  <c r="AB256" i="3"/>
  <c r="AF256" i="3"/>
  <c r="AJ256" i="3"/>
  <c r="AN256" i="3"/>
  <c r="AR256" i="3"/>
  <c r="AV256" i="3"/>
  <c r="AZ256" i="3"/>
  <c r="BD256" i="3"/>
  <c r="BH256" i="3"/>
  <c r="M256" i="3"/>
  <c r="Q256" i="3"/>
  <c r="U256" i="3"/>
  <c r="Y256" i="3"/>
  <c r="AC256" i="3"/>
  <c r="AG256" i="3"/>
  <c r="AK256" i="3"/>
  <c r="AO256" i="3"/>
  <c r="AS256" i="3"/>
  <c r="AW256" i="3"/>
  <c r="BA256" i="3"/>
  <c r="BE256" i="3"/>
  <c r="BI256" i="3"/>
  <c r="N256" i="3"/>
  <c r="R256" i="3"/>
  <c r="V256" i="3"/>
  <c r="Z256" i="3"/>
  <c r="AD256" i="3"/>
  <c r="AH256" i="3"/>
  <c r="AL256" i="3"/>
  <c r="AP256" i="3"/>
  <c r="AT256" i="3"/>
  <c r="AX256" i="3"/>
  <c r="BB256" i="3"/>
  <c r="BF256" i="3"/>
  <c r="O256" i="3"/>
  <c r="S256" i="3"/>
  <c r="W256" i="3"/>
  <c r="AA256" i="3"/>
  <c r="AE256" i="3"/>
  <c r="AI256" i="3"/>
  <c r="AM256" i="3"/>
  <c r="AQ256" i="3"/>
  <c r="AU256" i="3"/>
  <c r="AY256" i="3"/>
  <c r="BC256" i="3"/>
  <c r="BG256" i="3"/>
  <c r="N120" i="3"/>
  <c r="R120" i="3"/>
  <c r="V120" i="3"/>
  <c r="Z120" i="3"/>
  <c r="AD120" i="3"/>
  <c r="AH120" i="3"/>
  <c r="AL120" i="3"/>
  <c r="AP120" i="3"/>
  <c r="AT120" i="3"/>
  <c r="AX120" i="3"/>
  <c r="BB120" i="3"/>
  <c r="BF120" i="3"/>
  <c r="O120" i="3"/>
  <c r="S120" i="3"/>
  <c r="W120" i="3"/>
  <c r="AA120" i="3"/>
  <c r="AE120" i="3"/>
  <c r="AI120" i="3"/>
  <c r="AM120" i="3"/>
  <c r="AQ120" i="3"/>
  <c r="AU120" i="3"/>
  <c r="AY120" i="3"/>
  <c r="BC120" i="3"/>
  <c r="BG120" i="3"/>
  <c r="P120" i="3"/>
  <c r="T120" i="3"/>
  <c r="X120" i="3"/>
  <c r="AB120" i="3"/>
  <c r="AF120" i="3"/>
  <c r="AJ120" i="3"/>
  <c r="AN120" i="3"/>
  <c r="AR120" i="3"/>
  <c r="AV120" i="3"/>
  <c r="AZ120" i="3"/>
  <c r="BD120" i="3"/>
  <c r="BH120" i="3"/>
  <c r="M120" i="3"/>
  <c r="Q120" i="3"/>
  <c r="U120" i="3"/>
  <c r="Y120" i="3"/>
  <c r="AC120" i="3"/>
  <c r="AG120" i="3"/>
  <c r="AK120" i="3"/>
  <c r="AO120" i="3"/>
  <c r="AS120" i="3"/>
  <c r="AW120" i="3"/>
  <c r="BA120" i="3"/>
  <c r="BE120" i="3"/>
  <c r="BI120" i="3"/>
  <c r="M129" i="3"/>
  <c r="Q129" i="3"/>
  <c r="U129" i="3"/>
  <c r="Y129" i="3"/>
  <c r="AC129" i="3"/>
  <c r="AG129" i="3"/>
  <c r="AK129" i="3"/>
  <c r="AO129" i="3"/>
  <c r="AS129" i="3"/>
  <c r="AW129" i="3"/>
  <c r="BA129" i="3"/>
  <c r="BE129" i="3"/>
  <c r="BI129" i="3"/>
  <c r="N129" i="3"/>
  <c r="R129" i="3"/>
  <c r="V129" i="3"/>
  <c r="Z129" i="3"/>
  <c r="AD129" i="3"/>
  <c r="AH129" i="3"/>
  <c r="AL129" i="3"/>
  <c r="AP129" i="3"/>
  <c r="AT129" i="3"/>
  <c r="AX129" i="3"/>
  <c r="BB129" i="3"/>
  <c r="BF129" i="3"/>
  <c r="O129" i="3"/>
  <c r="S129" i="3"/>
  <c r="W129" i="3"/>
  <c r="AA129" i="3"/>
  <c r="AE129" i="3"/>
  <c r="AI129" i="3"/>
  <c r="AM129" i="3"/>
  <c r="AQ129" i="3"/>
  <c r="AU129" i="3"/>
  <c r="AY129" i="3"/>
  <c r="BC129" i="3"/>
  <c r="BG129" i="3"/>
  <c r="P129" i="3"/>
  <c r="T129" i="3"/>
  <c r="X129" i="3"/>
  <c r="AB129" i="3"/>
  <c r="AF129" i="3"/>
  <c r="AJ129" i="3"/>
  <c r="AN129" i="3"/>
  <c r="AR129" i="3"/>
  <c r="AV129" i="3"/>
  <c r="AZ129" i="3"/>
  <c r="BD129" i="3"/>
  <c r="BH129" i="3"/>
  <c r="P138" i="3"/>
  <c r="T138" i="3"/>
  <c r="X138" i="3"/>
  <c r="AB138" i="3"/>
  <c r="AF138" i="3"/>
  <c r="AJ138" i="3"/>
  <c r="AN138" i="3"/>
  <c r="AR138" i="3"/>
  <c r="AV138" i="3"/>
  <c r="AZ138" i="3"/>
  <c r="BD138" i="3"/>
  <c r="BH138" i="3"/>
  <c r="M138" i="3"/>
  <c r="Q138" i="3"/>
  <c r="U138" i="3"/>
  <c r="Y138" i="3"/>
  <c r="AC138" i="3"/>
  <c r="AG138" i="3"/>
  <c r="AK138" i="3"/>
  <c r="AO138" i="3"/>
  <c r="AS138" i="3"/>
  <c r="AW138" i="3"/>
  <c r="BA138" i="3"/>
  <c r="BE138" i="3"/>
  <c r="BI138" i="3"/>
  <c r="N138" i="3"/>
  <c r="R138" i="3"/>
  <c r="V138" i="3"/>
  <c r="Z138" i="3"/>
  <c r="AD138" i="3"/>
  <c r="AH138" i="3"/>
  <c r="AL138" i="3"/>
  <c r="AP138" i="3"/>
  <c r="AT138" i="3"/>
  <c r="AX138" i="3"/>
  <c r="BB138" i="3"/>
  <c r="BF138" i="3"/>
  <c r="O138" i="3"/>
  <c r="S138" i="3"/>
  <c r="W138" i="3"/>
  <c r="AA138" i="3"/>
  <c r="AE138" i="3"/>
  <c r="AI138" i="3"/>
  <c r="AM138" i="3"/>
  <c r="AQ138" i="3"/>
  <c r="AU138" i="3"/>
  <c r="AY138" i="3"/>
  <c r="BC138" i="3"/>
  <c r="BG138" i="3"/>
  <c r="N147" i="3"/>
  <c r="R147" i="3"/>
  <c r="V147" i="3"/>
  <c r="Z147" i="3"/>
  <c r="AD147" i="3"/>
  <c r="AH147" i="3"/>
  <c r="AL147" i="3"/>
  <c r="AP147" i="3"/>
  <c r="AT147" i="3"/>
  <c r="AX147" i="3"/>
  <c r="BB147" i="3"/>
  <c r="BF147" i="3"/>
  <c r="O147" i="3"/>
  <c r="S147" i="3"/>
  <c r="W147" i="3"/>
  <c r="AA147" i="3"/>
  <c r="AE147" i="3"/>
  <c r="AI147" i="3"/>
  <c r="AM147" i="3"/>
  <c r="AQ147" i="3"/>
  <c r="AU147" i="3"/>
  <c r="AY147" i="3"/>
  <c r="BC147" i="3"/>
  <c r="BG147" i="3"/>
  <c r="P147" i="3"/>
  <c r="T147" i="3"/>
  <c r="X147" i="3"/>
  <c r="AB147" i="3"/>
  <c r="AF147" i="3"/>
  <c r="AJ147" i="3"/>
  <c r="AN147" i="3"/>
  <c r="AR147" i="3"/>
  <c r="AV147" i="3"/>
  <c r="AZ147" i="3"/>
  <c r="BD147" i="3"/>
  <c r="BH147" i="3"/>
  <c r="M147" i="3"/>
  <c r="Q147" i="3"/>
  <c r="U147" i="3"/>
  <c r="Y147" i="3"/>
  <c r="AC147" i="3"/>
  <c r="AG147" i="3"/>
  <c r="AK147" i="3"/>
  <c r="AO147" i="3"/>
  <c r="AS147" i="3"/>
  <c r="AW147" i="3"/>
  <c r="BA147" i="3"/>
  <c r="BE147" i="3"/>
  <c r="BI147" i="3"/>
  <c r="Y267" i="3"/>
  <c r="AO267" i="3"/>
  <c r="BE267" i="3"/>
  <c r="BI117" i="3"/>
  <c r="AQ117" i="3"/>
  <c r="O117" i="3"/>
  <c r="AU117" i="3"/>
  <c r="U117" i="3"/>
  <c r="AY117" i="3"/>
  <c r="AA117" i="3"/>
  <c r="X117" i="3"/>
  <c r="AT117" i="3"/>
  <c r="AD117" i="3"/>
  <c r="N117" i="3"/>
  <c r="BB124" i="3"/>
  <c r="AL124" i="3"/>
  <c r="V124" i="3"/>
  <c r="BE124" i="3"/>
  <c r="AO124" i="3"/>
  <c r="Y124" i="3"/>
  <c r="BH124" i="3"/>
  <c r="AR124" i="3"/>
  <c r="AB124" i="3"/>
  <c r="BG124" i="3"/>
  <c r="AQ124" i="3"/>
  <c r="AA124" i="3"/>
  <c r="BF126" i="3"/>
  <c r="AP126" i="3"/>
  <c r="Z126" i="3"/>
  <c r="BI126" i="3"/>
  <c r="AS126" i="3"/>
  <c r="AC126" i="3"/>
  <c r="M126" i="3"/>
  <c r="AV126" i="3"/>
  <c r="AF126" i="3"/>
  <c r="P126" i="3"/>
  <c r="AU126" i="3"/>
  <c r="AE126" i="3"/>
  <c r="O126" i="3"/>
  <c r="BE133" i="3"/>
  <c r="AO133" i="3"/>
  <c r="Y133" i="3"/>
  <c r="BH133" i="3"/>
  <c r="AR133" i="3"/>
  <c r="AB133" i="3"/>
  <c r="BG133" i="3"/>
  <c r="AQ133" i="3"/>
  <c r="AA133" i="3"/>
  <c r="BF133" i="3"/>
  <c r="AP133" i="3"/>
  <c r="Z133" i="3"/>
  <c r="AY140" i="3"/>
  <c r="AI140" i="3"/>
  <c r="S140" i="3"/>
  <c r="AX140" i="3"/>
  <c r="AH140" i="3"/>
  <c r="R140" i="3"/>
  <c r="BA140" i="3"/>
  <c r="AK140" i="3"/>
  <c r="U140" i="3"/>
  <c r="BD140" i="3"/>
  <c r="AN140" i="3"/>
  <c r="X140" i="3"/>
  <c r="BC142" i="3"/>
  <c r="AM142" i="3"/>
  <c r="W142" i="3"/>
  <c r="BB142" i="3"/>
  <c r="AL142" i="3"/>
  <c r="V142" i="3"/>
  <c r="BE142" i="3"/>
  <c r="AO142" i="3"/>
  <c r="Y142" i="3"/>
  <c r="BH142" i="3"/>
  <c r="AR142" i="3"/>
  <c r="AB142" i="3"/>
  <c r="AA149" i="3"/>
  <c r="AY149" i="3"/>
  <c r="AE149" i="3"/>
  <c r="AZ149" i="3"/>
  <c r="AJ149" i="3"/>
  <c r="T149" i="3"/>
  <c r="AX149" i="3"/>
  <c r="AH149" i="3"/>
  <c r="R149" i="3"/>
  <c r="BA149" i="3"/>
  <c r="AK149" i="3"/>
  <c r="U149" i="3"/>
  <c r="AU156" i="3"/>
  <c r="AE156" i="3"/>
  <c r="O156" i="3"/>
  <c r="AT156" i="3"/>
  <c r="AD156" i="3"/>
  <c r="N156" i="3"/>
  <c r="AW156" i="3"/>
  <c r="AG156" i="3"/>
  <c r="Q156" i="3"/>
  <c r="AZ156" i="3"/>
  <c r="AJ156" i="3"/>
  <c r="T156" i="3"/>
  <c r="AX158" i="3"/>
  <c r="AH158" i="3"/>
  <c r="R158" i="3"/>
  <c r="BA158" i="3"/>
  <c r="AK158" i="3"/>
  <c r="U158" i="3"/>
  <c r="BD158" i="3"/>
  <c r="AN158" i="3"/>
  <c r="X158" i="3"/>
  <c r="BC158" i="3"/>
  <c r="AM158" i="3"/>
  <c r="W158" i="3"/>
  <c r="AV165" i="3"/>
  <c r="AF165" i="3"/>
  <c r="P165" i="3"/>
  <c r="AU165" i="3"/>
  <c r="AE165" i="3"/>
  <c r="O165" i="3"/>
  <c r="AT165" i="3"/>
  <c r="AD165" i="3"/>
  <c r="N165" i="3"/>
  <c r="AW165" i="3"/>
  <c r="AG165" i="3"/>
  <c r="Q165" i="3"/>
  <c r="N201" i="3"/>
  <c r="R201" i="3"/>
  <c r="V201" i="3"/>
  <c r="Z201" i="3"/>
  <c r="AD201" i="3"/>
  <c r="AH201" i="3"/>
  <c r="AL201" i="3"/>
  <c r="AP201" i="3"/>
  <c r="AT201" i="3"/>
  <c r="AX201" i="3"/>
  <c r="BB201" i="3"/>
  <c r="BF201" i="3"/>
  <c r="O201" i="3"/>
  <c r="S201" i="3"/>
  <c r="W201" i="3"/>
  <c r="AA201" i="3"/>
  <c r="AE201" i="3"/>
  <c r="AI201" i="3"/>
  <c r="AM201" i="3"/>
  <c r="AQ201" i="3"/>
  <c r="AU201" i="3"/>
  <c r="AY201" i="3"/>
  <c r="BC201" i="3"/>
  <c r="BG201" i="3"/>
  <c r="P201" i="3"/>
  <c r="T201" i="3"/>
  <c r="X201" i="3"/>
  <c r="AB201" i="3"/>
  <c r="AF201" i="3"/>
  <c r="AJ201" i="3"/>
  <c r="AN201" i="3"/>
  <c r="AR201" i="3"/>
  <c r="AV201" i="3"/>
  <c r="AZ201" i="3"/>
  <c r="BD201" i="3"/>
  <c r="BH201" i="3"/>
  <c r="M201" i="3"/>
  <c r="Q201" i="3"/>
  <c r="U201" i="3"/>
  <c r="Y201" i="3"/>
  <c r="AC201" i="3"/>
  <c r="AG201" i="3"/>
  <c r="AK201" i="3"/>
  <c r="AO201" i="3"/>
  <c r="AS201" i="3"/>
  <c r="AW201" i="3"/>
  <c r="BA201" i="3"/>
  <c r="BE201" i="3"/>
  <c r="BI201" i="3"/>
  <c r="M205" i="3"/>
  <c r="Q205" i="3"/>
  <c r="U205" i="3"/>
  <c r="Y205" i="3"/>
  <c r="AC205" i="3"/>
  <c r="AG205" i="3"/>
  <c r="AK205" i="3"/>
  <c r="AO205" i="3"/>
  <c r="AS205" i="3"/>
  <c r="AW205" i="3"/>
  <c r="BA205" i="3"/>
  <c r="BE205" i="3"/>
  <c r="BI205" i="3"/>
  <c r="N205" i="3"/>
  <c r="R205" i="3"/>
  <c r="V205" i="3"/>
  <c r="Z205" i="3"/>
  <c r="AD205" i="3"/>
  <c r="AH205" i="3"/>
  <c r="AL205" i="3"/>
  <c r="AP205" i="3"/>
  <c r="AT205" i="3"/>
  <c r="AX205" i="3"/>
  <c r="BB205" i="3"/>
  <c r="BF205" i="3"/>
  <c r="O205" i="3"/>
  <c r="S205" i="3"/>
  <c r="W205" i="3"/>
  <c r="AA205" i="3"/>
  <c r="AE205" i="3"/>
  <c r="AI205" i="3"/>
  <c r="AM205" i="3"/>
  <c r="AQ205" i="3"/>
  <c r="AU205" i="3"/>
  <c r="AY205" i="3"/>
  <c r="BC205" i="3"/>
  <c r="BG205" i="3"/>
  <c r="P205" i="3"/>
  <c r="T205" i="3"/>
  <c r="X205" i="3"/>
  <c r="AB205" i="3"/>
  <c r="AF205" i="3"/>
  <c r="AJ205" i="3"/>
  <c r="AN205" i="3"/>
  <c r="AR205" i="3"/>
  <c r="AV205" i="3"/>
  <c r="AZ205" i="3"/>
  <c r="BD205" i="3"/>
  <c r="BH205" i="3"/>
  <c r="M209" i="3"/>
  <c r="Q209" i="3"/>
  <c r="U209" i="3"/>
  <c r="Y209" i="3"/>
  <c r="AC209" i="3"/>
  <c r="AG209" i="3"/>
  <c r="AK209" i="3"/>
  <c r="AO209" i="3"/>
  <c r="AS209" i="3"/>
  <c r="AW209" i="3"/>
  <c r="BA209" i="3"/>
  <c r="BE209" i="3"/>
  <c r="BI209" i="3"/>
  <c r="N209" i="3"/>
  <c r="R209" i="3"/>
  <c r="V209" i="3"/>
  <c r="Z209" i="3"/>
  <c r="AD209" i="3"/>
  <c r="AH209" i="3"/>
  <c r="AL209" i="3"/>
  <c r="AP209" i="3"/>
  <c r="AT209" i="3"/>
  <c r="AX209" i="3"/>
  <c r="BB209" i="3"/>
  <c r="BF209" i="3"/>
  <c r="O209" i="3"/>
  <c r="S209" i="3"/>
  <c r="W209" i="3"/>
  <c r="AA209" i="3"/>
  <c r="AE209" i="3"/>
  <c r="AI209" i="3"/>
  <c r="AM209" i="3"/>
  <c r="AQ209" i="3"/>
  <c r="AU209" i="3"/>
  <c r="AY209" i="3"/>
  <c r="BC209" i="3"/>
  <c r="BG209" i="3"/>
  <c r="P209" i="3"/>
  <c r="T209" i="3"/>
  <c r="X209" i="3"/>
  <c r="AB209" i="3"/>
  <c r="AF209" i="3"/>
  <c r="AJ209" i="3"/>
  <c r="AN209" i="3"/>
  <c r="AR209" i="3"/>
  <c r="AV209" i="3"/>
  <c r="AZ209" i="3"/>
  <c r="BD209" i="3"/>
  <c r="BH209" i="3"/>
  <c r="M213" i="3"/>
  <c r="Q213" i="3"/>
  <c r="U213" i="3"/>
  <c r="Y213" i="3"/>
  <c r="AC213" i="3"/>
  <c r="AG213" i="3"/>
  <c r="AK213" i="3"/>
  <c r="AO213" i="3"/>
  <c r="AS213" i="3"/>
  <c r="AW213" i="3"/>
  <c r="BA213" i="3"/>
  <c r="BE213" i="3"/>
  <c r="BI213" i="3"/>
  <c r="N213" i="3"/>
  <c r="R213" i="3"/>
  <c r="V213" i="3"/>
  <c r="Z213" i="3"/>
  <c r="AD213" i="3"/>
  <c r="AH213" i="3"/>
  <c r="AL213" i="3"/>
  <c r="AP213" i="3"/>
  <c r="AT213" i="3"/>
  <c r="AX213" i="3"/>
  <c r="BB213" i="3"/>
  <c r="BF213" i="3"/>
  <c r="O213" i="3"/>
  <c r="S213" i="3"/>
  <c r="W213" i="3"/>
  <c r="AA213" i="3"/>
  <c r="AE213" i="3"/>
  <c r="AI213" i="3"/>
  <c r="AM213" i="3"/>
  <c r="AQ213" i="3"/>
  <c r="AU213" i="3"/>
  <c r="AY213" i="3"/>
  <c r="BC213" i="3"/>
  <c r="BG213" i="3"/>
  <c r="P213" i="3"/>
  <c r="T213" i="3"/>
  <c r="X213" i="3"/>
  <c r="AB213" i="3"/>
  <c r="AF213" i="3"/>
  <c r="AJ213" i="3"/>
  <c r="AN213" i="3"/>
  <c r="AR213" i="3"/>
  <c r="AV213" i="3"/>
  <c r="AZ213" i="3"/>
  <c r="BD213" i="3"/>
  <c r="BH213" i="3"/>
  <c r="M217" i="3"/>
  <c r="Q217" i="3"/>
  <c r="U217" i="3"/>
  <c r="Y217" i="3"/>
  <c r="AC217" i="3"/>
  <c r="AG217" i="3"/>
  <c r="AK217" i="3"/>
  <c r="AO217" i="3"/>
  <c r="AS217" i="3"/>
  <c r="AW217" i="3"/>
  <c r="BA217" i="3"/>
  <c r="BE217" i="3"/>
  <c r="BI217" i="3"/>
  <c r="N217" i="3"/>
  <c r="R217" i="3"/>
  <c r="V217" i="3"/>
  <c r="Z217" i="3"/>
  <c r="AD217" i="3"/>
  <c r="AH217" i="3"/>
  <c r="AL217" i="3"/>
  <c r="AP217" i="3"/>
  <c r="AT217" i="3"/>
  <c r="AX217" i="3"/>
  <c r="BB217" i="3"/>
  <c r="BF217" i="3"/>
  <c r="O217" i="3"/>
  <c r="S217" i="3"/>
  <c r="W217" i="3"/>
  <c r="AA217" i="3"/>
  <c r="AE217" i="3"/>
  <c r="AI217" i="3"/>
  <c r="AM217" i="3"/>
  <c r="AQ217" i="3"/>
  <c r="AU217" i="3"/>
  <c r="AY217" i="3"/>
  <c r="BC217" i="3"/>
  <c r="BG217" i="3"/>
  <c r="P217" i="3"/>
  <c r="T217" i="3"/>
  <c r="X217" i="3"/>
  <c r="AB217" i="3"/>
  <c r="AF217" i="3"/>
  <c r="AJ217" i="3"/>
  <c r="AN217" i="3"/>
  <c r="AR217" i="3"/>
  <c r="AV217" i="3"/>
  <c r="AZ217" i="3"/>
  <c r="BD217" i="3"/>
  <c r="BH217" i="3"/>
  <c r="M221" i="3"/>
  <c r="Q221" i="3"/>
  <c r="U221" i="3"/>
  <c r="Y221" i="3"/>
  <c r="AC221" i="3"/>
  <c r="AG221" i="3"/>
  <c r="AK221" i="3"/>
  <c r="AO221" i="3"/>
  <c r="AS221" i="3"/>
  <c r="AW221" i="3"/>
  <c r="BA221" i="3"/>
  <c r="BE221" i="3"/>
  <c r="BI221" i="3"/>
  <c r="N221" i="3"/>
  <c r="R221" i="3"/>
  <c r="V221" i="3"/>
  <c r="Z221" i="3"/>
  <c r="AD221" i="3"/>
  <c r="AH221" i="3"/>
  <c r="AL221" i="3"/>
  <c r="AP221" i="3"/>
  <c r="AT221" i="3"/>
  <c r="AX221" i="3"/>
  <c r="BB221" i="3"/>
  <c r="BF221" i="3"/>
  <c r="O221" i="3"/>
  <c r="S221" i="3"/>
  <c r="W221" i="3"/>
  <c r="AA221" i="3"/>
  <c r="AE221" i="3"/>
  <c r="AI221" i="3"/>
  <c r="AM221" i="3"/>
  <c r="AQ221" i="3"/>
  <c r="AU221" i="3"/>
  <c r="AY221" i="3"/>
  <c r="BC221" i="3"/>
  <c r="BG221" i="3"/>
  <c r="P221" i="3"/>
  <c r="T221" i="3"/>
  <c r="X221" i="3"/>
  <c r="AB221" i="3"/>
  <c r="AF221" i="3"/>
  <c r="AJ221" i="3"/>
  <c r="AN221" i="3"/>
  <c r="AR221" i="3"/>
  <c r="AV221" i="3"/>
  <c r="AZ221" i="3"/>
  <c r="BD221" i="3"/>
  <c r="BH221" i="3"/>
  <c r="M225" i="3"/>
  <c r="Q225" i="3"/>
  <c r="U225" i="3"/>
  <c r="Y225" i="3"/>
  <c r="AC225" i="3"/>
  <c r="AG225" i="3"/>
  <c r="AK225" i="3"/>
  <c r="AO225" i="3"/>
  <c r="AS225" i="3"/>
  <c r="AW225" i="3"/>
  <c r="BA225" i="3"/>
  <c r="BE225" i="3"/>
  <c r="BI225" i="3"/>
  <c r="N225" i="3"/>
  <c r="R225" i="3"/>
  <c r="V225" i="3"/>
  <c r="Z225" i="3"/>
  <c r="AD225" i="3"/>
  <c r="AH225" i="3"/>
  <c r="AL225" i="3"/>
  <c r="AP225" i="3"/>
  <c r="AT225" i="3"/>
  <c r="AX225" i="3"/>
  <c r="BB225" i="3"/>
  <c r="BF225" i="3"/>
  <c r="O225" i="3"/>
  <c r="S225" i="3"/>
  <c r="W225" i="3"/>
  <c r="AA225" i="3"/>
  <c r="AE225" i="3"/>
  <c r="AI225" i="3"/>
  <c r="AM225" i="3"/>
  <c r="AQ225" i="3"/>
  <c r="AU225" i="3"/>
  <c r="AY225" i="3"/>
  <c r="BC225" i="3"/>
  <c r="BG225" i="3"/>
  <c r="P225" i="3"/>
  <c r="T225" i="3"/>
  <c r="X225" i="3"/>
  <c r="AB225" i="3"/>
  <c r="AF225" i="3"/>
  <c r="AJ225" i="3"/>
  <c r="AN225" i="3"/>
  <c r="AR225" i="3"/>
  <c r="AV225" i="3"/>
  <c r="AZ225" i="3"/>
  <c r="BD225" i="3"/>
  <c r="BH225" i="3"/>
  <c r="M229" i="3"/>
  <c r="Q229" i="3"/>
  <c r="U229" i="3"/>
  <c r="Y229" i="3"/>
  <c r="AC229" i="3"/>
  <c r="AG229" i="3"/>
  <c r="AK229" i="3"/>
  <c r="AO229" i="3"/>
  <c r="AS229" i="3"/>
  <c r="AW229" i="3"/>
  <c r="BA229" i="3"/>
  <c r="BE229" i="3"/>
  <c r="BI229" i="3"/>
  <c r="N229" i="3"/>
  <c r="R229" i="3"/>
  <c r="V229" i="3"/>
  <c r="Z229" i="3"/>
  <c r="AD229" i="3"/>
  <c r="AH229" i="3"/>
  <c r="AL229" i="3"/>
  <c r="AP229" i="3"/>
  <c r="AT229" i="3"/>
  <c r="AX229" i="3"/>
  <c r="BB229" i="3"/>
  <c r="BF229" i="3"/>
  <c r="O229" i="3"/>
  <c r="S229" i="3"/>
  <c r="W229" i="3"/>
  <c r="AA229" i="3"/>
  <c r="AE229" i="3"/>
  <c r="AI229" i="3"/>
  <c r="AM229" i="3"/>
  <c r="AQ229" i="3"/>
  <c r="AU229" i="3"/>
  <c r="AY229" i="3"/>
  <c r="BC229" i="3"/>
  <c r="BG229" i="3"/>
  <c r="T229" i="3"/>
  <c r="AJ229" i="3"/>
  <c r="AZ229" i="3"/>
  <c r="X229" i="3"/>
  <c r="AN229" i="3"/>
  <c r="BD229" i="3"/>
  <c r="AB229" i="3"/>
  <c r="AR229" i="3"/>
  <c r="BH229" i="3"/>
  <c r="P229" i="3"/>
  <c r="AF229" i="3"/>
  <c r="AV229" i="3"/>
  <c r="BB257" i="3"/>
  <c r="AL257" i="3"/>
  <c r="V257" i="3"/>
  <c r="BE257" i="3"/>
  <c r="AO257" i="3"/>
  <c r="Y257" i="3"/>
  <c r="AV257" i="3"/>
  <c r="AF257" i="3"/>
  <c r="P257" i="3"/>
  <c r="AU257" i="3"/>
  <c r="AE257" i="3"/>
  <c r="O257" i="3"/>
  <c r="W266" i="3"/>
  <c r="AM266" i="3"/>
  <c r="BC266" i="3"/>
  <c r="V267" i="3"/>
  <c r="AL267" i="3"/>
  <c r="BB267" i="3"/>
  <c r="P121" i="3"/>
  <c r="T121" i="3"/>
  <c r="X121" i="3"/>
  <c r="AB121" i="3"/>
  <c r="AF121" i="3"/>
  <c r="AJ121" i="3"/>
  <c r="AN121" i="3"/>
  <c r="AR121" i="3"/>
  <c r="AV121" i="3"/>
  <c r="AZ121" i="3"/>
  <c r="BD121" i="3"/>
  <c r="BH121" i="3"/>
  <c r="M121" i="3"/>
  <c r="Q121" i="3"/>
  <c r="U121" i="3"/>
  <c r="Y121" i="3"/>
  <c r="AC121" i="3"/>
  <c r="AG121" i="3"/>
  <c r="AK121" i="3"/>
  <c r="AO121" i="3"/>
  <c r="AS121" i="3"/>
  <c r="AW121" i="3"/>
  <c r="BA121" i="3"/>
  <c r="BE121" i="3"/>
  <c r="BI121" i="3"/>
  <c r="N121" i="3"/>
  <c r="R121" i="3"/>
  <c r="V121" i="3"/>
  <c r="Z121" i="3"/>
  <c r="AD121" i="3"/>
  <c r="AH121" i="3"/>
  <c r="AL121" i="3"/>
  <c r="AP121" i="3"/>
  <c r="AT121" i="3"/>
  <c r="AX121" i="3"/>
  <c r="BB121" i="3"/>
  <c r="BF121" i="3"/>
  <c r="O121" i="3"/>
  <c r="S121" i="3"/>
  <c r="W121" i="3"/>
  <c r="AA121" i="3"/>
  <c r="AE121" i="3"/>
  <c r="AI121" i="3"/>
  <c r="AM121" i="3"/>
  <c r="AQ121" i="3"/>
  <c r="AU121" i="3"/>
  <c r="AY121" i="3"/>
  <c r="BC121" i="3"/>
  <c r="BG121" i="3"/>
  <c r="N137" i="3"/>
  <c r="R137" i="3"/>
  <c r="V137" i="3"/>
  <c r="Z137" i="3"/>
  <c r="AD137" i="3"/>
  <c r="AH137" i="3"/>
  <c r="AL137" i="3"/>
  <c r="AP137" i="3"/>
  <c r="AT137" i="3"/>
  <c r="AX137" i="3"/>
  <c r="BB137" i="3"/>
  <c r="BF137" i="3"/>
  <c r="O137" i="3"/>
  <c r="S137" i="3"/>
  <c r="W137" i="3"/>
  <c r="AA137" i="3"/>
  <c r="AE137" i="3"/>
  <c r="AI137" i="3"/>
  <c r="AM137" i="3"/>
  <c r="AQ137" i="3"/>
  <c r="AU137" i="3"/>
  <c r="AY137" i="3"/>
  <c r="BC137" i="3"/>
  <c r="BG137" i="3"/>
  <c r="P137" i="3"/>
  <c r="T137" i="3"/>
  <c r="X137" i="3"/>
  <c r="AB137" i="3"/>
  <c r="AF137" i="3"/>
  <c r="AJ137" i="3"/>
  <c r="AN137" i="3"/>
  <c r="AR137" i="3"/>
  <c r="AV137" i="3"/>
  <c r="AZ137" i="3"/>
  <c r="BD137" i="3"/>
  <c r="BH137" i="3"/>
  <c r="M137" i="3"/>
  <c r="Q137" i="3"/>
  <c r="U137" i="3"/>
  <c r="Y137" i="3"/>
  <c r="AC137" i="3"/>
  <c r="AG137" i="3"/>
  <c r="AK137" i="3"/>
  <c r="AO137" i="3"/>
  <c r="AS137" i="3"/>
  <c r="AW137" i="3"/>
  <c r="BA137" i="3"/>
  <c r="BE137" i="3"/>
  <c r="BI137" i="3"/>
  <c r="M153" i="3"/>
  <c r="Q153" i="3"/>
  <c r="U153" i="3"/>
  <c r="Y153" i="3"/>
  <c r="AC153" i="3"/>
  <c r="AG153" i="3"/>
  <c r="AK153" i="3"/>
  <c r="AO153" i="3"/>
  <c r="AS153" i="3"/>
  <c r="AW153" i="3"/>
  <c r="BA153" i="3"/>
  <c r="BE153" i="3"/>
  <c r="BI153" i="3"/>
  <c r="N153" i="3"/>
  <c r="R153" i="3"/>
  <c r="V153" i="3"/>
  <c r="Z153" i="3"/>
  <c r="AD153" i="3"/>
  <c r="AH153" i="3"/>
  <c r="AL153" i="3"/>
  <c r="AP153" i="3"/>
  <c r="AT153" i="3"/>
  <c r="AX153" i="3"/>
  <c r="BB153" i="3"/>
  <c r="BF153" i="3"/>
  <c r="O153" i="3"/>
  <c r="S153" i="3"/>
  <c r="W153" i="3"/>
  <c r="AA153" i="3"/>
  <c r="AE153" i="3"/>
  <c r="AI153" i="3"/>
  <c r="AM153" i="3"/>
  <c r="AQ153" i="3"/>
  <c r="AU153" i="3"/>
  <c r="AY153" i="3"/>
  <c r="BC153" i="3"/>
  <c r="BG153" i="3"/>
  <c r="P153" i="3"/>
  <c r="T153" i="3"/>
  <c r="X153" i="3"/>
  <c r="AB153" i="3"/>
  <c r="AF153" i="3"/>
  <c r="AJ153" i="3"/>
  <c r="AN153" i="3"/>
  <c r="AR153" i="3"/>
  <c r="AV153" i="3"/>
  <c r="AZ153" i="3"/>
  <c r="BD153" i="3"/>
  <c r="BH153" i="3"/>
  <c r="O169" i="3"/>
  <c r="S169" i="3"/>
  <c r="W169" i="3"/>
  <c r="AA169" i="3"/>
  <c r="AE169" i="3"/>
  <c r="AI169" i="3"/>
  <c r="AM169" i="3"/>
  <c r="AQ169" i="3"/>
  <c r="AU169" i="3"/>
  <c r="AY169" i="3"/>
  <c r="BC169" i="3"/>
  <c r="BG169" i="3"/>
  <c r="P169" i="3"/>
  <c r="T169" i="3"/>
  <c r="X169" i="3"/>
  <c r="AB169" i="3"/>
  <c r="AF169" i="3"/>
  <c r="AJ169" i="3"/>
  <c r="AN169" i="3"/>
  <c r="AR169" i="3"/>
  <c r="AV169" i="3"/>
  <c r="AZ169" i="3"/>
  <c r="BD169" i="3"/>
  <c r="BH169" i="3"/>
  <c r="M169" i="3"/>
  <c r="Q169" i="3"/>
  <c r="U169" i="3"/>
  <c r="Y169" i="3"/>
  <c r="AC169" i="3"/>
  <c r="AG169" i="3"/>
  <c r="AK169" i="3"/>
  <c r="AO169" i="3"/>
  <c r="AS169" i="3"/>
  <c r="AW169" i="3"/>
  <c r="BA169" i="3"/>
  <c r="BE169" i="3"/>
  <c r="BI169" i="3"/>
  <c r="N169" i="3"/>
  <c r="R169" i="3"/>
  <c r="V169" i="3"/>
  <c r="Z169" i="3"/>
  <c r="AD169" i="3"/>
  <c r="AH169" i="3"/>
  <c r="AL169" i="3"/>
  <c r="AP169" i="3"/>
  <c r="AT169" i="3"/>
  <c r="AX169" i="3"/>
  <c r="BB169" i="3"/>
  <c r="BF169" i="3"/>
  <c r="N189" i="3"/>
  <c r="R189" i="3"/>
  <c r="V189" i="3"/>
  <c r="Z189" i="3"/>
  <c r="AD189" i="3"/>
  <c r="AH189" i="3"/>
  <c r="AL189" i="3"/>
  <c r="AP189" i="3"/>
  <c r="AT189" i="3"/>
  <c r="AX189" i="3"/>
  <c r="BB189" i="3"/>
  <c r="BF189" i="3"/>
  <c r="O189" i="3"/>
  <c r="S189" i="3"/>
  <c r="W189" i="3"/>
  <c r="AA189" i="3"/>
  <c r="AE189" i="3"/>
  <c r="AI189" i="3"/>
  <c r="AM189" i="3"/>
  <c r="AQ189" i="3"/>
  <c r="AU189" i="3"/>
  <c r="AY189" i="3"/>
  <c r="BC189" i="3"/>
  <c r="BG189" i="3"/>
  <c r="P189" i="3"/>
  <c r="T189" i="3"/>
  <c r="X189" i="3"/>
  <c r="AB189" i="3"/>
  <c r="AF189" i="3"/>
  <c r="AJ189" i="3"/>
  <c r="AN189" i="3"/>
  <c r="AR189" i="3"/>
  <c r="AV189" i="3"/>
  <c r="AZ189" i="3"/>
  <c r="BD189" i="3"/>
  <c r="BH189" i="3"/>
  <c r="M189" i="3"/>
  <c r="Q189" i="3"/>
  <c r="U189" i="3"/>
  <c r="Y189" i="3"/>
  <c r="AC189" i="3"/>
  <c r="AG189" i="3"/>
  <c r="AK189" i="3"/>
  <c r="AO189" i="3"/>
  <c r="AS189" i="3"/>
  <c r="AW189" i="3"/>
  <c r="BA189" i="3"/>
  <c r="BE189" i="3"/>
  <c r="BI189" i="3"/>
  <c r="AX197" i="3"/>
  <c r="AH197" i="3"/>
  <c r="R197" i="3"/>
  <c r="BA197" i="3"/>
  <c r="AK197" i="3"/>
  <c r="U197" i="3"/>
  <c r="BD197" i="3"/>
  <c r="AN197" i="3"/>
  <c r="X197" i="3"/>
  <c r="BC197" i="3"/>
  <c r="AM197" i="3"/>
  <c r="W197" i="3"/>
  <c r="BE264" i="3"/>
  <c r="AO264" i="3"/>
  <c r="Y264" i="3"/>
  <c r="BH264" i="3"/>
  <c r="AR264" i="3"/>
  <c r="AB264" i="3"/>
  <c r="BG264" i="3"/>
  <c r="AQ264" i="3"/>
  <c r="AA264" i="3"/>
  <c r="BF264" i="3"/>
  <c r="AP264" i="3"/>
  <c r="Z264" i="3"/>
  <c r="AZ261" i="3"/>
  <c r="AJ261" i="3"/>
  <c r="T261" i="3"/>
  <c r="AY261" i="3"/>
  <c r="AI261" i="3"/>
  <c r="S261" i="3"/>
  <c r="AX261" i="3"/>
  <c r="AH261" i="3"/>
  <c r="R261" i="3"/>
  <c r="BA261" i="3"/>
  <c r="AK261" i="3"/>
  <c r="U261" i="3"/>
  <c r="BJ134" i="3"/>
  <c r="BK148" i="3"/>
  <c r="BJ150" i="3"/>
  <c r="BN150" i="3"/>
  <c r="BJ166" i="3"/>
  <c r="BM166" i="3"/>
  <c r="BN193" i="3"/>
  <c r="BK193" i="3"/>
  <c r="BM198" i="3"/>
  <c r="N208" i="3"/>
  <c r="R208" i="3"/>
  <c r="V208" i="3"/>
  <c r="Z208" i="3"/>
  <c r="AD208" i="3"/>
  <c r="AH208" i="3"/>
  <c r="AL208" i="3"/>
  <c r="AP208" i="3"/>
  <c r="AT208" i="3"/>
  <c r="AX208" i="3"/>
  <c r="BB208" i="3"/>
  <c r="BF208" i="3"/>
  <c r="O208" i="3"/>
  <c r="S208" i="3"/>
  <c r="W208" i="3"/>
  <c r="AA208" i="3"/>
  <c r="AE208" i="3"/>
  <c r="AI208" i="3"/>
  <c r="AM208" i="3"/>
  <c r="AQ208" i="3"/>
  <c r="AU208" i="3"/>
  <c r="AY208" i="3"/>
  <c r="BC208" i="3"/>
  <c r="BG208" i="3"/>
  <c r="P208" i="3"/>
  <c r="T208" i="3"/>
  <c r="X208" i="3"/>
  <c r="AB208" i="3"/>
  <c r="AF208" i="3"/>
  <c r="AJ208" i="3"/>
  <c r="AN208" i="3"/>
  <c r="AR208" i="3"/>
  <c r="AV208" i="3"/>
  <c r="AZ208" i="3"/>
  <c r="BD208" i="3"/>
  <c r="BH208" i="3"/>
  <c r="M208" i="3"/>
  <c r="Q208" i="3"/>
  <c r="U208" i="3"/>
  <c r="Y208" i="3"/>
  <c r="AC208" i="3"/>
  <c r="AG208" i="3"/>
  <c r="AK208" i="3"/>
  <c r="AO208" i="3"/>
  <c r="AS208" i="3"/>
  <c r="AW208" i="3"/>
  <c r="BA208" i="3"/>
  <c r="BE208" i="3"/>
  <c r="BI208" i="3"/>
  <c r="N212" i="3"/>
  <c r="R212" i="3"/>
  <c r="V212" i="3"/>
  <c r="Z212" i="3"/>
  <c r="AD212" i="3"/>
  <c r="AH212" i="3"/>
  <c r="AL212" i="3"/>
  <c r="AP212" i="3"/>
  <c r="AT212" i="3"/>
  <c r="AX212" i="3"/>
  <c r="BB212" i="3"/>
  <c r="BF212" i="3"/>
  <c r="O212" i="3"/>
  <c r="S212" i="3"/>
  <c r="W212" i="3"/>
  <c r="AA212" i="3"/>
  <c r="AE212" i="3"/>
  <c r="AI212" i="3"/>
  <c r="AM212" i="3"/>
  <c r="AQ212" i="3"/>
  <c r="AU212" i="3"/>
  <c r="AY212" i="3"/>
  <c r="BC212" i="3"/>
  <c r="BG212" i="3"/>
  <c r="P212" i="3"/>
  <c r="T212" i="3"/>
  <c r="X212" i="3"/>
  <c r="AB212" i="3"/>
  <c r="AF212" i="3"/>
  <c r="AJ212" i="3"/>
  <c r="AN212" i="3"/>
  <c r="AR212" i="3"/>
  <c r="AV212" i="3"/>
  <c r="AZ212" i="3"/>
  <c r="BD212" i="3"/>
  <c r="BH212" i="3"/>
  <c r="M212" i="3"/>
  <c r="Q212" i="3"/>
  <c r="U212" i="3"/>
  <c r="Y212" i="3"/>
  <c r="AC212" i="3"/>
  <c r="AG212" i="3"/>
  <c r="AK212" i="3"/>
  <c r="AO212" i="3"/>
  <c r="AS212" i="3"/>
  <c r="AW212" i="3"/>
  <c r="BA212" i="3"/>
  <c r="BE212" i="3"/>
  <c r="BI212" i="3"/>
  <c r="N216" i="3"/>
  <c r="R216" i="3"/>
  <c r="V216" i="3"/>
  <c r="Z216" i="3"/>
  <c r="AD216" i="3"/>
  <c r="AH216" i="3"/>
  <c r="AL216" i="3"/>
  <c r="AP216" i="3"/>
  <c r="AT216" i="3"/>
  <c r="AX216" i="3"/>
  <c r="BB216" i="3"/>
  <c r="BF216" i="3"/>
  <c r="O216" i="3"/>
  <c r="S216" i="3"/>
  <c r="W216" i="3"/>
  <c r="AA216" i="3"/>
  <c r="AE216" i="3"/>
  <c r="AI216" i="3"/>
  <c r="AM216" i="3"/>
  <c r="AQ216" i="3"/>
  <c r="AU216" i="3"/>
  <c r="AY216" i="3"/>
  <c r="BC216" i="3"/>
  <c r="BG216" i="3"/>
  <c r="P216" i="3"/>
  <c r="T216" i="3"/>
  <c r="X216" i="3"/>
  <c r="AB216" i="3"/>
  <c r="AF216" i="3"/>
  <c r="AJ216" i="3"/>
  <c r="AN216" i="3"/>
  <c r="AR216" i="3"/>
  <c r="AV216" i="3"/>
  <c r="AZ216" i="3"/>
  <c r="BD216" i="3"/>
  <c r="BH216" i="3"/>
  <c r="M216" i="3"/>
  <c r="Q216" i="3"/>
  <c r="U216" i="3"/>
  <c r="Y216" i="3"/>
  <c r="AC216" i="3"/>
  <c r="AG216" i="3"/>
  <c r="AK216" i="3"/>
  <c r="AO216" i="3"/>
  <c r="AS216" i="3"/>
  <c r="AW216" i="3"/>
  <c r="BA216" i="3"/>
  <c r="BE216" i="3"/>
  <c r="BI216" i="3"/>
  <c r="N220" i="3"/>
  <c r="R220" i="3"/>
  <c r="V220" i="3"/>
  <c r="Z220" i="3"/>
  <c r="AD220" i="3"/>
  <c r="AH220" i="3"/>
  <c r="AL220" i="3"/>
  <c r="AP220" i="3"/>
  <c r="AT220" i="3"/>
  <c r="AX220" i="3"/>
  <c r="BB220" i="3"/>
  <c r="BF220" i="3"/>
  <c r="O220" i="3"/>
  <c r="S220" i="3"/>
  <c r="W220" i="3"/>
  <c r="AA220" i="3"/>
  <c r="AE220" i="3"/>
  <c r="AI220" i="3"/>
  <c r="AM220" i="3"/>
  <c r="AQ220" i="3"/>
  <c r="AU220" i="3"/>
  <c r="AY220" i="3"/>
  <c r="BC220" i="3"/>
  <c r="BG220" i="3"/>
  <c r="P220" i="3"/>
  <c r="T220" i="3"/>
  <c r="X220" i="3"/>
  <c r="AB220" i="3"/>
  <c r="AF220" i="3"/>
  <c r="AJ220" i="3"/>
  <c r="AN220" i="3"/>
  <c r="AR220" i="3"/>
  <c r="AV220" i="3"/>
  <c r="AZ220" i="3"/>
  <c r="BD220" i="3"/>
  <c r="BH220" i="3"/>
  <c r="M220" i="3"/>
  <c r="Q220" i="3"/>
  <c r="U220" i="3"/>
  <c r="Y220" i="3"/>
  <c r="AC220" i="3"/>
  <c r="AG220" i="3"/>
  <c r="AK220" i="3"/>
  <c r="AO220" i="3"/>
  <c r="AS220" i="3"/>
  <c r="AW220" i="3"/>
  <c r="BA220" i="3"/>
  <c r="BE220" i="3"/>
  <c r="BI220" i="3"/>
  <c r="N224" i="3"/>
  <c r="R224" i="3"/>
  <c r="V224" i="3"/>
  <c r="Z224" i="3"/>
  <c r="AD224" i="3"/>
  <c r="AH224" i="3"/>
  <c r="AL224" i="3"/>
  <c r="AP224" i="3"/>
  <c r="AT224" i="3"/>
  <c r="AX224" i="3"/>
  <c r="BB224" i="3"/>
  <c r="BF224" i="3"/>
  <c r="O224" i="3"/>
  <c r="S224" i="3"/>
  <c r="W224" i="3"/>
  <c r="AA224" i="3"/>
  <c r="AE224" i="3"/>
  <c r="AI224" i="3"/>
  <c r="AM224" i="3"/>
  <c r="AQ224" i="3"/>
  <c r="AU224" i="3"/>
  <c r="AY224" i="3"/>
  <c r="BC224" i="3"/>
  <c r="BG224" i="3"/>
  <c r="P224" i="3"/>
  <c r="T224" i="3"/>
  <c r="X224" i="3"/>
  <c r="AB224" i="3"/>
  <c r="AF224" i="3"/>
  <c r="AJ224" i="3"/>
  <c r="AN224" i="3"/>
  <c r="AR224" i="3"/>
  <c r="AV224" i="3"/>
  <c r="AZ224" i="3"/>
  <c r="BD224" i="3"/>
  <c r="BH224" i="3"/>
  <c r="M224" i="3"/>
  <c r="Q224" i="3"/>
  <c r="U224" i="3"/>
  <c r="Y224" i="3"/>
  <c r="AC224" i="3"/>
  <c r="AG224" i="3"/>
  <c r="AK224" i="3"/>
  <c r="AO224" i="3"/>
  <c r="AS224" i="3"/>
  <c r="AW224" i="3"/>
  <c r="BA224" i="3"/>
  <c r="BE224" i="3"/>
  <c r="BI224" i="3"/>
  <c r="N228" i="3"/>
  <c r="R228" i="3"/>
  <c r="V228" i="3"/>
  <c r="Z228" i="3"/>
  <c r="AD228" i="3"/>
  <c r="AH228" i="3"/>
  <c r="AL228" i="3"/>
  <c r="AP228" i="3"/>
  <c r="AT228" i="3"/>
  <c r="AX228" i="3"/>
  <c r="BB228" i="3"/>
  <c r="BF228" i="3"/>
  <c r="O228" i="3"/>
  <c r="S228" i="3"/>
  <c r="W228" i="3"/>
  <c r="AA228" i="3"/>
  <c r="AE228" i="3"/>
  <c r="AI228" i="3"/>
  <c r="AM228" i="3"/>
  <c r="AQ228" i="3"/>
  <c r="AU228" i="3"/>
  <c r="AY228" i="3"/>
  <c r="BC228" i="3"/>
  <c r="BG228" i="3"/>
  <c r="P228" i="3"/>
  <c r="T228" i="3"/>
  <c r="X228" i="3"/>
  <c r="AB228" i="3"/>
  <c r="AF228" i="3"/>
  <c r="AJ228" i="3"/>
  <c r="AN228" i="3"/>
  <c r="AR228" i="3"/>
  <c r="AV228" i="3"/>
  <c r="AZ228" i="3"/>
  <c r="BD228" i="3"/>
  <c r="BH228" i="3"/>
  <c r="U228" i="3"/>
  <c r="AK228" i="3"/>
  <c r="BA228" i="3"/>
  <c r="Y228" i="3"/>
  <c r="AO228" i="3"/>
  <c r="BE228" i="3"/>
  <c r="M228" i="3"/>
  <c r="AC228" i="3"/>
  <c r="AS228" i="3"/>
  <c r="BI228" i="3"/>
  <c r="Q228" i="3"/>
  <c r="AG228" i="3"/>
  <c r="AW228" i="3"/>
  <c r="N232" i="3"/>
  <c r="R232" i="3"/>
  <c r="V232" i="3"/>
  <c r="Z232" i="3"/>
  <c r="AD232" i="3"/>
  <c r="AH232" i="3"/>
  <c r="AL232" i="3"/>
  <c r="AP232" i="3"/>
  <c r="O232" i="3"/>
  <c r="S232" i="3"/>
  <c r="W232" i="3"/>
  <c r="AA232" i="3"/>
  <c r="AE232" i="3"/>
  <c r="AI232" i="3"/>
  <c r="AM232" i="3"/>
  <c r="T232" i="3"/>
  <c r="AB232" i="3"/>
  <c r="AJ232" i="3"/>
  <c r="AQ232" i="3"/>
  <c r="AU232" i="3"/>
  <c r="AY232" i="3"/>
  <c r="BC232" i="3"/>
  <c r="BG232" i="3"/>
  <c r="M232" i="3"/>
  <c r="U232" i="3"/>
  <c r="AC232" i="3"/>
  <c r="AK232" i="3"/>
  <c r="AR232" i="3"/>
  <c r="AV232" i="3"/>
  <c r="AZ232" i="3"/>
  <c r="BD232" i="3"/>
  <c r="BH232" i="3"/>
  <c r="P232" i="3"/>
  <c r="X232" i="3"/>
  <c r="AF232" i="3"/>
  <c r="AN232" i="3"/>
  <c r="AS232" i="3"/>
  <c r="AW232" i="3"/>
  <c r="BA232" i="3"/>
  <c r="BE232" i="3"/>
  <c r="BI232" i="3"/>
  <c r="Q232" i="3"/>
  <c r="Y232" i="3"/>
  <c r="AG232" i="3"/>
  <c r="AO232" i="3"/>
  <c r="AT232" i="3"/>
  <c r="AX232" i="3"/>
  <c r="BB232" i="3"/>
  <c r="BF232" i="3"/>
  <c r="M105" i="3"/>
  <c r="Q105" i="3"/>
  <c r="U105" i="3"/>
  <c r="Y105" i="3"/>
  <c r="AC105" i="3"/>
  <c r="AG105" i="3"/>
  <c r="AK105" i="3"/>
  <c r="AO105" i="3"/>
  <c r="AS105" i="3"/>
  <c r="AW105" i="3"/>
  <c r="BA105" i="3"/>
  <c r="BE105" i="3"/>
  <c r="BI105" i="3"/>
  <c r="N105" i="3"/>
  <c r="R105" i="3"/>
  <c r="V105" i="3"/>
  <c r="Z105" i="3"/>
  <c r="AD105" i="3"/>
  <c r="AH105" i="3"/>
  <c r="AL105" i="3"/>
  <c r="AP105" i="3"/>
  <c r="AT105" i="3"/>
  <c r="AX105" i="3"/>
  <c r="BB105" i="3"/>
  <c r="BF105" i="3"/>
  <c r="O105" i="3"/>
  <c r="S105" i="3"/>
  <c r="W105" i="3"/>
  <c r="AA105" i="3"/>
  <c r="AE105" i="3"/>
  <c r="AI105" i="3"/>
  <c r="AM105" i="3"/>
  <c r="AQ105" i="3"/>
  <c r="AU105" i="3"/>
  <c r="AY105" i="3"/>
  <c r="BC105" i="3"/>
  <c r="BG105" i="3"/>
  <c r="P105" i="3"/>
  <c r="T105" i="3"/>
  <c r="X105" i="3"/>
  <c r="AB105" i="3"/>
  <c r="AF105" i="3"/>
  <c r="AJ105" i="3"/>
  <c r="AN105" i="3"/>
  <c r="AR105" i="3"/>
  <c r="AV105" i="3"/>
  <c r="AZ105" i="3"/>
  <c r="BD105" i="3"/>
  <c r="BH105" i="3"/>
  <c r="O109" i="3"/>
  <c r="S109" i="3"/>
  <c r="W109" i="3"/>
  <c r="AA109" i="3"/>
  <c r="AE109" i="3"/>
  <c r="AI109" i="3"/>
  <c r="AM109" i="3"/>
  <c r="AQ109" i="3"/>
  <c r="AU109" i="3"/>
  <c r="AY109" i="3"/>
  <c r="BC109" i="3"/>
  <c r="BG109" i="3"/>
  <c r="P109" i="3"/>
  <c r="T109" i="3"/>
  <c r="X109" i="3"/>
  <c r="AB109" i="3"/>
  <c r="AF109" i="3"/>
  <c r="AJ109" i="3"/>
  <c r="AN109" i="3"/>
  <c r="AR109" i="3"/>
  <c r="AV109" i="3"/>
  <c r="AZ109" i="3"/>
  <c r="BD109" i="3"/>
  <c r="BH109" i="3"/>
  <c r="M109" i="3"/>
  <c r="Q109" i="3"/>
  <c r="U109" i="3"/>
  <c r="Y109" i="3"/>
  <c r="AC109" i="3"/>
  <c r="AG109" i="3"/>
  <c r="AK109" i="3"/>
  <c r="AO109" i="3"/>
  <c r="AS109" i="3"/>
  <c r="AW109" i="3"/>
  <c r="BA109" i="3"/>
  <c r="BE109" i="3"/>
  <c r="BI109" i="3"/>
  <c r="N109" i="3"/>
  <c r="R109" i="3"/>
  <c r="V109" i="3"/>
  <c r="Z109" i="3"/>
  <c r="AD109" i="3"/>
  <c r="AH109" i="3"/>
  <c r="AL109" i="3"/>
  <c r="AP109" i="3"/>
  <c r="AT109" i="3"/>
  <c r="AX109" i="3"/>
  <c r="BB109" i="3"/>
  <c r="BF109" i="3"/>
  <c r="N113" i="3"/>
  <c r="R113" i="3"/>
  <c r="V113" i="3"/>
  <c r="Z113" i="3"/>
  <c r="AD113" i="3"/>
  <c r="AH113" i="3"/>
  <c r="AL113" i="3"/>
  <c r="AP113" i="3"/>
  <c r="AT113" i="3"/>
  <c r="AX113" i="3"/>
  <c r="BB113" i="3"/>
  <c r="BF113" i="3"/>
  <c r="O113" i="3"/>
  <c r="S113" i="3"/>
  <c r="W113" i="3"/>
  <c r="AA113" i="3"/>
  <c r="AE113" i="3"/>
  <c r="AI113" i="3"/>
  <c r="AM113" i="3"/>
  <c r="AQ113" i="3"/>
  <c r="AU113" i="3"/>
  <c r="AY113" i="3"/>
  <c r="BC113" i="3"/>
  <c r="BG113" i="3"/>
  <c r="P113" i="3"/>
  <c r="T113" i="3"/>
  <c r="X113" i="3"/>
  <c r="AB113" i="3"/>
  <c r="AF113" i="3"/>
  <c r="AJ113" i="3"/>
  <c r="AN113" i="3"/>
  <c r="AR113" i="3"/>
  <c r="AV113" i="3"/>
  <c r="AZ113" i="3"/>
  <c r="BD113" i="3"/>
  <c r="BH113" i="3"/>
  <c r="M113" i="3"/>
  <c r="Q113" i="3"/>
  <c r="U113" i="3"/>
  <c r="Y113" i="3"/>
  <c r="AC113" i="3"/>
  <c r="AG113" i="3"/>
  <c r="AK113" i="3"/>
  <c r="AO113" i="3"/>
  <c r="AS113" i="3"/>
  <c r="AW113" i="3"/>
  <c r="BA113" i="3"/>
  <c r="BE113" i="3"/>
  <c r="BI113" i="3"/>
  <c r="N122" i="3"/>
  <c r="R122" i="3"/>
  <c r="V122" i="3"/>
  <c r="Z122" i="3"/>
  <c r="AD122" i="3"/>
  <c r="AH122" i="3"/>
  <c r="AL122" i="3"/>
  <c r="AP122" i="3"/>
  <c r="AT122" i="3"/>
  <c r="AX122" i="3"/>
  <c r="BB122" i="3"/>
  <c r="BF122" i="3"/>
  <c r="O122" i="3"/>
  <c r="S122" i="3"/>
  <c r="W122" i="3"/>
  <c r="AA122" i="3"/>
  <c r="AE122" i="3"/>
  <c r="AI122" i="3"/>
  <c r="AM122" i="3"/>
  <c r="AQ122" i="3"/>
  <c r="AU122" i="3"/>
  <c r="AY122" i="3"/>
  <c r="BC122" i="3"/>
  <c r="BG122" i="3"/>
  <c r="P122" i="3"/>
  <c r="T122" i="3"/>
  <c r="X122" i="3"/>
  <c r="AB122" i="3"/>
  <c r="AF122" i="3"/>
  <c r="AJ122" i="3"/>
  <c r="AN122" i="3"/>
  <c r="AR122" i="3"/>
  <c r="AV122" i="3"/>
  <c r="AZ122" i="3"/>
  <c r="BD122" i="3"/>
  <c r="BH122" i="3"/>
  <c r="M122" i="3"/>
  <c r="Q122" i="3"/>
  <c r="U122" i="3"/>
  <c r="Y122" i="3"/>
  <c r="AC122" i="3"/>
  <c r="AG122" i="3"/>
  <c r="AK122" i="3"/>
  <c r="AO122" i="3"/>
  <c r="AS122" i="3"/>
  <c r="AW122" i="3"/>
  <c r="BA122" i="3"/>
  <c r="BE122" i="3"/>
  <c r="BI122" i="3"/>
  <c r="O131" i="3"/>
  <c r="S131" i="3"/>
  <c r="W131" i="3"/>
  <c r="AA131" i="3"/>
  <c r="AE131" i="3"/>
  <c r="AI131" i="3"/>
  <c r="AM131" i="3"/>
  <c r="AQ131" i="3"/>
  <c r="AU131" i="3"/>
  <c r="AY131" i="3"/>
  <c r="BC131" i="3"/>
  <c r="BG131" i="3"/>
  <c r="P131" i="3"/>
  <c r="T131" i="3"/>
  <c r="X131" i="3"/>
  <c r="AB131" i="3"/>
  <c r="AF131" i="3"/>
  <c r="AJ131" i="3"/>
  <c r="AN131" i="3"/>
  <c r="AR131" i="3"/>
  <c r="AV131" i="3"/>
  <c r="AZ131" i="3"/>
  <c r="BD131" i="3"/>
  <c r="BH131" i="3"/>
  <c r="M131" i="3"/>
  <c r="Q131" i="3"/>
  <c r="U131" i="3"/>
  <c r="Y131" i="3"/>
  <c r="AC131" i="3"/>
  <c r="AG131" i="3"/>
  <c r="AK131" i="3"/>
  <c r="AO131" i="3"/>
  <c r="AS131" i="3"/>
  <c r="AW131" i="3"/>
  <c r="BA131" i="3"/>
  <c r="BE131" i="3"/>
  <c r="BI131" i="3"/>
  <c r="N131" i="3"/>
  <c r="R131" i="3"/>
  <c r="V131" i="3"/>
  <c r="Z131" i="3"/>
  <c r="AD131" i="3"/>
  <c r="AH131" i="3"/>
  <c r="AL131" i="3"/>
  <c r="AP131" i="3"/>
  <c r="AT131" i="3"/>
  <c r="AX131" i="3"/>
  <c r="BB131" i="3"/>
  <c r="BF131" i="3"/>
  <c r="N168" i="3"/>
  <c r="R168" i="3"/>
  <c r="V168" i="3"/>
  <c r="Z168" i="3"/>
  <c r="AD168" i="3"/>
  <c r="AH168" i="3"/>
  <c r="AL168" i="3"/>
  <c r="AP168" i="3"/>
  <c r="AT168" i="3"/>
  <c r="AX168" i="3"/>
  <c r="BB168" i="3"/>
  <c r="BF168" i="3"/>
  <c r="O168" i="3"/>
  <c r="S168" i="3"/>
  <c r="W168" i="3"/>
  <c r="AA168" i="3"/>
  <c r="AE168" i="3"/>
  <c r="AI168" i="3"/>
  <c r="AM168" i="3"/>
  <c r="AQ168" i="3"/>
  <c r="AU168" i="3"/>
  <c r="AY168" i="3"/>
  <c r="BC168" i="3"/>
  <c r="BG168" i="3"/>
  <c r="P168" i="3"/>
  <c r="T168" i="3"/>
  <c r="X168" i="3"/>
  <c r="AB168" i="3"/>
  <c r="AF168" i="3"/>
  <c r="AJ168" i="3"/>
  <c r="AN168" i="3"/>
  <c r="AR168" i="3"/>
  <c r="AV168" i="3"/>
  <c r="AZ168" i="3"/>
  <c r="BD168" i="3"/>
  <c r="BH168" i="3"/>
  <c r="M168" i="3"/>
  <c r="Q168" i="3"/>
  <c r="U168" i="3"/>
  <c r="Y168" i="3"/>
  <c r="AC168" i="3"/>
  <c r="AG168" i="3"/>
  <c r="AK168" i="3"/>
  <c r="AO168" i="3"/>
  <c r="AS168" i="3"/>
  <c r="AW168" i="3"/>
  <c r="BA168" i="3"/>
  <c r="BE168" i="3"/>
  <c r="BI168" i="3"/>
  <c r="N177" i="3"/>
  <c r="R177" i="3"/>
  <c r="V177" i="3"/>
  <c r="Z177" i="3"/>
  <c r="AD177" i="3"/>
  <c r="AH177" i="3"/>
  <c r="AL177" i="3"/>
  <c r="AP177" i="3"/>
  <c r="O177" i="3"/>
  <c r="S177" i="3"/>
  <c r="W177" i="3"/>
  <c r="AA177" i="3"/>
  <c r="AE177" i="3"/>
  <c r="AI177" i="3"/>
  <c r="AM177" i="3"/>
  <c r="M177" i="3"/>
  <c r="Q177" i="3"/>
  <c r="U177" i="3"/>
  <c r="Y177" i="3"/>
  <c r="AC177" i="3"/>
  <c r="AG177" i="3"/>
  <c r="AK177" i="3"/>
  <c r="AO177" i="3"/>
  <c r="P177" i="3"/>
  <c r="AF177" i="3"/>
  <c r="AR177" i="3"/>
  <c r="AV177" i="3"/>
  <c r="AZ177" i="3"/>
  <c r="BD177" i="3"/>
  <c r="BH177" i="3"/>
  <c r="T177" i="3"/>
  <c r="AJ177" i="3"/>
  <c r="AS177" i="3"/>
  <c r="AW177" i="3"/>
  <c r="BA177" i="3"/>
  <c r="BE177" i="3"/>
  <c r="BI177" i="3"/>
  <c r="X177" i="3"/>
  <c r="AN177" i="3"/>
  <c r="AT177" i="3"/>
  <c r="AX177" i="3"/>
  <c r="BB177" i="3"/>
  <c r="BF177" i="3"/>
  <c r="AB177" i="3"/>
  <c r="AQ177" i="3"/>
  <c r="AU177" i="3"/>
  <c r="AY177" i="3"/>
  <c r="BC177" i="3"/>
  <c r="BG177" i="3"/>
  <c r="BM259" i="3"/>
  <c r="AU140" i="3"/>
  <c r="AE140" i="3"/>
  <c r="O140" i="3"/>
  <c r="AT140" i="3"/>
  <c r="AD140" i="3"/>
  <c r="N140" i="3"/>
  <c r="AW140" i="3"/>
  <c r="AG140" i="3"/>
  <c r="Q140" i="3"/>
  <c r="AZ140" i="3"/>
  <c r="AJ140" i="3"/>
  <c r="T140" i="3"/>
  <c r="BC149" i="3"/>
  <c r="AI149" i="3"/>
  <c r="O149" i="3"/>
  <c r="AV149" i="3"/>
  <c r="AF149" i="3"/>
  <c r="P149" i="3"/>
  <c r="AT149" i="3"/>
  <c r="AD149" i="3"/>
  <c r="N149" i="3"/>
  <c r="AW149" i="3"/>
  <c r="AG149" i="3"/>
  <c r="Q149" i="3"/>
  <c r="AV156" i="3"/>
  <c r="AF156" i="3"/>
  <c r="P156" i="3"/>
  <c r="AT158" i="3"/>
  <c r="AD158" i="3"/>
  <c r="N158" i="3"/>
  <c r="AW158" i="3"/>
  <c r="AG158" i="3"/>
  <c r="Q158" i="3"/>
  <c r="AZ158" i="3"/>
  <c r="AJ158" i="3"/>
  <c r="T158" i="3"/>
  <c r="AY158" i="3"/>
  <c r="AI158" i="3"/>
  <c r="S158" i="3"/>
  <c r="BH165" i="3"/>
  <c r="AR165" i="3"/>
  <c r="AB165" i="3"/>
  <c r="BG165" i="3"/>
  <c r="AQ165" i="3"/>
  <c r="AA165" i="3"/>
  <c r="BF165" i="3"/>
  <c r="AP165" i="3"/>
  <c r="Z165" i="3"/>
  <c r="BI165" i="3"/>
  <c r="AS165" i="3"/>
  <c r="AC165" i="3"/>
  <c r="M165" i="3"/>
  <c r="N268" i="3"/>
  <c r="R268" i="3"/>
  <c r="V268" i="3"/>
  <c r="Z268" i="3"/>
  <c r="AD268" i="3"/>
  <c r="AH268" i="3"/>
  <c r="AL268" i="3"/>
  <c r="AP268" i="3"/>
  <c r="AT268" i="3"/>
  <c r="AX268" i="3"/>
  <c r="BB268" i="3"/>
  <c r="BF268" i="3"/>
  <c r="O268" i="3"/>
  <c r="S268" i="3"/>
  <c r="W268" i="3"/>
  <c r="AA268" i="3"/>
  <c r="AE268" i="3"/>
  <c r="AI268" i="3"/>
  <c r="AM268" i="3"/>
  <c r="AQ268" i="3"/>
  <c r="AU268" i="3"/>
  <c r="AY268" i="3"/>
  <c r="BC268" i="3"/>
  <c r="BG268" i="3"/>
  <c r="P268" i="3"/>
  <c r="T268" i="3"/>
  <c r="X268" i="3"/>
  <c r="AB268" i="3"/>
  <c r="AF268" i="3"/>
  <c r="AJ268" i="3"/>
  <c r="AN268" i="3"/>
  <c r="AR268" i="3"/>
  <c r="AV268" i="3"/>
  <c r="AZ268" i="3"/>
  <c r="BD268" i="3"/>
  <c r="BH268" i="3"/>
  <c r="M268" i="3"/>
  <c r="Q268" i="3"/>
  <c r="U268" i="3"/>
  <c r="Y268" i="3"/>
  <c r="AC268" i="3"/>
  <c r="AG268" i="3"/>
  <c r="AK268" i="3"/>
  <c r="AO268" i="3"/>
  <c r="AS268" i="3"/>
  <c r="AW268" i="3"/>
  <c r="BA268" i="3"/>
  <c r="BE268" i="3"/>
  <c r="BI268" i="3"/>
  <c r="O106" i="3"/>
  <c r="S106" i="3"/>
  <c r="W106" i="3"/>
  <c r="AA106" i="3"/>
  <c r="AE106" i="3"/>
  <c r="AI106" i="3"/>
  <c r="AM106" i="3"/>
  <c r="AQ106" i="3"/>
  <c r="AU106" i="3"/>
  <c r="AY106" i="3"/>
  <c r="BC106" i="3"/>
  <c r="BG106" i="3"/>
  <c r="P106" i="3"/>
  <c r="T106" i="3"/>
  <c r="X106" i="3"/>
  <c r="AB106" i="3"/>
  <c r="AF106" i="3"/>
  <c r="AJ106" i="3"/>
  <c r="AN106" i="3"/>
  <c r="AR106" i="3"/>
  <c r="AV106" i="3"/>
  <c r="AZ106" i="3"/>
  <c r="BD106" i="3"/>
  <c r="BH106" i="3"/>
  <c r="M106" i="3"/>
  <c r="Q106" i="3"/>
  <c r="U106" i="3"/>
  <c r="Y106" i="3"/>
  <c r="AC106" i="3"/>
  <c r="AG106" i="3"/>
  <c r="AK106" i="3"/>
  <c r="AO106" i="3"/>
  <c r="AS106" i="3"/>
  <c r="AW106" i="3"/>
  <c r="BA106" i="3"/>
  <c r="BE106" i="3"/>
  <c r="BI106" i="3"/>
  <c r="N106" i="3"/>
  <c r="R106" i="3"/>
  <c r="V106" i="3"/>
  <c r="Z106" i="3"/>
  <c r="AD106" i="3"/>
  <c r="AH106" i="3"/>
  <c r="AL106" i="3"/>
  <c r="AP106" i="3"/>
  <c r="AT106" i="3"/>
  <c r="AX106" i="3"/>
  <c r="BB106" i="3"/>
  <c r="BF106" i="3"/>
  <c r="M110" i="3"/>
  <c r="Q110" i="3"/>
  <c r="U110" i="3"/>
  <c r="Y110" i="3"/>
  <c r="AC110" i="3"/>
  <c r="AG110" i="3"/>
  <c r="AK110" i="3"/>
  <c r="AO110" i="3"/>
  <c r="AS110" i="3"/>
  <c r="AW110" i="3"/>
  <c r="BA110" i="3"/>
  <c r="BE110" i="3"/>
  <c r="BI110" i="3"/>
  <c r="N110" i="3"/>
  <c r="R110" i="3"/>
  <c r="V110" i="3"/>
  <c r="Z110" i="3"/>
  <c r="AD110" i="3"/>
  <c r="AH110" i="3"/>
  <c r="AL110" i="3"/>
  <c r="AP110" i="3"/>
  <c r="AT110" i="3"/>
  <c r="AX110" i="3"/>
  <c r="BB110" i="3"/>
  <c r="BF110" i="3"/>
  <c r="O110" i="3"/>
  <c r="S110" i="3"/>
  <c r="W110" i="3"/>
  <c r="AA110" i="3"/>
  <c r="AE110" i="3"/>
  <c r="AI110" i="3"/>
  <c r="AM110" i="3"/>
  <c r="AQ110" i="3"/>
  <c r="AU110" i="3"/>
  <c r="AY110" i="3"/>
  <c r="BC110" i="3"/>
  <c r="BG110" i="3"/>
  <c r="P110" i="3"/>
  <c r="T110" i="3"/>
  <c r="X110" i="3"/>
  <c r="AB110" i="3"/>
  <c r="AF110" i="3"/>
  <c r="AJ110" i="3"/>
  <c r="AN110" i="3"/>
  <c r="AR110" i="3"/>
  <c r="AV110" i="3"/>
  <c r="AZ110" i="3"/>
  <c r="BD110" i="3"/>
  <c r="BH110" i="3"/>
  <c r="AX257" i="3"/>
  <c r="AH257" i="3"/>
  <c r="R257" i="3"/>
  <c r="BA257" i="3"/>
  <c r="AK257" i="3"/>
  <c r="U257" i="3"/>
  <c r="AR257" i="3"/>
  <c r="AB257" i="3"/>
  <c r="BG257" i="3"/>
  <c r="AQ257" i="3"/>
  <c r="AA257" i="3"/>
  <c r="Z267" i="3"/>
  <c r="AP267" i="3"/>
  <c r="BF267" i="3"/>
  <c r="P123" i="3"/>
  <c r="T123" i="3"/>
  <c r="X123" i="3"/>
  <c r="M123" i="3"/>
  <c r="Q123" i="3"/>
  <c r="U123" i="3"/>
  <c r="Y123" i="3"/>
  <c r="AC123" i="3"/>
  <c r="AG123" i="3"/>
  <c r="AK123" i="3"/>
  <c r="AO123" i="3"/>
  <c r="AS123" i="3"/>
  <c r="N123" i="3"/>
  <c r="R123" i="3"/>
  <c r="V123" i="3"/>
  <c r="Z123" i="3"/>
  <c r="O123" i="3"/>
  <c r="S123" i="3"/>
  <c r="W123" i="3"/>
  <c r="AA123" i="3"/>
  <c r="AE123" i="3"/>
  <c r="AI123" i="3"/>
  <c r="AM123" i="3"/>
  <c r="AQ123" i="3"/>
  <c r="AB123" i="3"/>
  <c r="AJ123" i="3"/>
  <c r="AR123" i="3"/>
  <c r="AW123" i="3"/>
  <c r="BA123" i="3"/>
  <c r="BE123" i="3"/>
  <c r="BI123" i="3"/>
  <c r="AD123" i="3"/>
  <c r="AL123" i="3"/>
  <c r="AT123" i="3"/>
  <c r="AX123" i="3"/>
  <c r="BB123" i="3"/>
  <c r="BF123" i="3"/>
  <c r="AF123" i="3"/>
  <c r="AN123" i="3"/>
  <c r="AU123" i="3"/>
  <c r="AY123" i="3"/>
  <c r="BC123" i="3"/>
  <c r="BG123" i="3"/>
  <c r="AH123" i="3"/>
  <c r="AP123" i="3"/>
  <c r="AV123" i="3"/>
  <c r="AZ123" i="3"/>
  <c r="BD123" i="3"/>
  <c r="BH123" i="3"/>
  <c r="N139" i="3"/>
  <c r="R139" i="3"/>
  <c r="V139" i="3"/>
  <c r="Z139" i="3"/>
  <c r="AD139" i="3"/>
  <c r="AH139" i="3"/>
  <c r="AL139" i="3"/>
  <c r="AP139" i="3"/>
  <c r="AT139" i="3"/>
  <c r="AX139" i="3"/>
  <c r="BB139" i="3"/>
  <c r="BF139" i="3"/>
  <c r="O139" i="3"/>
  <c r="S139" i="3"/>
  <c r="W139" i="3"/>
  <c r="AA139" i="3"/>
  <c r="AE139" i="3"/>
  <c r="AI139" i="3"/>
  <c r="AM139" i="3"/>
  <c r="AQ139" i="3"/>
  <c r="AU139" i="3"/>
  <c r="AY139" i="3"/>
  <c r="BC139" i="3"/>
  <c r="BG139" i="3"/>
  <c r="P139" i="3"/>
  <c r="T139" i="3"/>
  <c r="X139" i="3"/>
  <c r="AB139" i="3"/>
  <c r="AF139" i="3"/>
  <c r="AJ139" i="3"/>
  <c r="AN139" i="3"/>
  <c r="AR139" i="3"/>
  <c r="AV139" i="3"/>
  <c r="AZ139" i="3"/>
  <c r="BD139" i="3"/>
  <c r="BH139" i="3"/>
  <c r="M139" i="3"/>
  <c r="Q139" i="3"/>
  <c r="U139" i="3"/>
  <c r="Y139" i="3"/>
  <c r="AC139" i="3"/>
  <c r="AG139" i="3"/>
  <c r="AK139" i="3"/>
  <c r="AO139" i="3"/>
  <c r="AS139" i="3"/>
  <c r="AW139" i="3"/>
  <c r="BA139" i="3"/>
  <c r="BE139" i="3"/>
  <c r="BI139" i="3"/>
  <c r="N155" i="3"/>
  <c r="R155" i="3"/>
  <c r="V155" i="3"/>
  <c r="Z155" i="3"/>
  <c r="AD155" i="3"/>
  <c r="AH155" i="3"/>
  <c r="AL155" i="3"/>
  <c r="AP155" i="3"/>
  <c r="AT155" i="3"/>
  <c r="AX155" i="3"/>
  <c r="BB155" i="3"/>
  <c r="BF155" i="3"/>
  <c r="O155" i="3"/>
  <c r="S155" i="3"/>
  <c r="W155" i="3"/>
  <c r="AA155" i="3"/>
  <c r="AE155" i="3"/>
  <c r="AI155" i="3"/>
  <c r="AM155" i="3"/>
  <c r="AQ155" i="3"/>
  <c r="AU155" i="3"/>
  <c r="AY155" i="3"/>
  <c r="BC155" i="3"/>
  <c r="BG155" i="3"/>
  <c r="P155" i="3"/>
  <c r="T155" i="3"/>
  <c r="X155" i="3"/>
  <c r="AB155" i="3"/>
  <c r="AF155" i="3"/>
  <c r="AJ155" i="3"/>
  <c r="AN155" i="3"/>
  <c r="AR155" i="3"/>
  <c r="AV155" i="3"/>
  <c r="AZ155" i="3"/>
  <c r="BD155" i="3"/>
  <c r="BH155" i="3"/>
  <c r="M155" i="3"/>
  <c r="Q155" i="3"/>
  <c r="U155" i="3"/>
  <c r="Y155" i="3"/>
  <c r="AC155" i="3"/>
  <c r="AG155" i="3"/>
  <c r="AK155" i="3"/>
  <c r="AO155" i="3"/>
  <c r="AS155" i="3"/>
  <c r="AW155" i="3"/>
  <c r="BA155" i="3"/>
  <c r="BE155" i="3"/>
  <c r="BI155" i="3"/>
  <c r="O171" i="3"/>
  <c r="S171" i="3"/>
  <c r="W171" i="3"/>
  <c r="AA171" i="3"/>
  <c r="AE171" i="3"/>
  <c r="AI171" i="3"/>
  <c r="AM171" i="3"/>
  <c r="AQ171" i="3"/>
  <c r="AU171" i="3"/>
  <c r="AY171" i="3"/>
  <c r="BC171" i="3"/>
  <c r="BG171" i="3"/>
  <c r="P171" i="3"/>
  <c r="T171" i="3"/>
  <c r="X171" i="3"/>
  <c r="AB171" i="3"/>
  <c r="AF171" i="3"/>
  <c r="AJ171" i="3"/>
  <c r="AN171" i="3"/>
  <c r="AR171" i="3"/>
  <c r="AV171" i="3"/>
  <c r="AZ171" i="3"/>
  <c r="BD171" i="3"/>
  <c r="BH171" i="3"/>
  <c r="M171" i="3"/>
  <c r="Q171" i="3"/>
  <c r="U171" i="3"/>
  <c r="Y171" i="3"/>
  <c r="AC171" i="3"/>
  <c r="AG171" i="3"/>
  <c r="AK171" i="3"/>
  <c r="AO171" i="3"/>
  <c r="AS171" i="3"/>
  <c r="AW171" i="3"/>
  <c r="BA171" i="3"/>
  <c r="BE171" i="3"/>
  <c r="BI171" i="3"/>
  <c r="N171" i="3"/>
  <c r="R171" i="3"/>
  <c r="V171" i="3"/>
  <c r="Z171" i="3"/>
  <c r="AD171" i="3"/>
  <c r="AH171" i="3"/>
  <c r="AL171" i="3"/>
  <c r="AP171" i="3"/>
  <c r="AT171" i="3"/>
  <c r="AX171" i="3"/>
  <c r="BB171" i="3"/>
  <c r="BF171" i="3"/>
  <c r="AT197" i="3"/>
  <c r="AD197" i="3"/>
  <c r="N197" i="3"/>
  <c r="AW197" i="3"/>
  <c r="AG197" i="3"/>
  <c r="Q197" i="3"/>
  <c r="AZ197" i="3"/>
  <c r="AJ197" i="3"/>
  <c r="T197" i="3"/>
  <c r="AY197" i="3"/>
  <c r="AI197" i="3"/>
  <c r="S197" i="3"/>
  <c r="O267" i="3"/>
  <c r="BA264" i="3"/>
  <c r="AK264" i="3"/>
  <c r="U264" i="3"/>
  <c r="BD264" i="3"/>
  <c r="AN264" i="3"/>
  <c r="X264" i="3"/>
  <c r="BC264" i="3"/>
  <c r="AM264" i="3"/>
  <c r="W264" i="3"/>
  <c r="BB264" i="3"/>
  <c r="AL264" i="3"/>
  <c r="V264" i="3"/>
  <c r="AV261" i="3"/>
  <c r="AF261" i="3"/>
  <c r="P261" i="3"/>
  <c r="AU261" i="3"/>
  <c r="AE261" i="3"/>
  <c r="O261" i="3"/>
  <c r="AT261" i="3"/>
  <c r="AD261" i="3"/>
  <c r="N261" i="3"/>
  <c r="AW261" i="3"/>
  <c r="AG261" i="3"/>
  <c r="Q261" i="3"/>
  <c r="M184" i="3"/>
  <c r="Q184" i="3"/>
  <c r="U184" i="3"/>
  <c r="Y184" i="3"/>
  <c r="AC184" i="3"/>
  <c r="AG184" i="3"/>
  <c r="AK184" i="3"/>
  <c r="AO184" i="3"/>
  <c r="AS184" i="3"/>
  <c r="AW184" i="3"/>
  <c r="BA184" i="3"/>
  <c r="BE184" i="3"/>
  <c r="BI184" i="3"/>
  <c r="N184" i="3"/>
  <c r="R184" i="3"/>
  <c r="V184" i="3"/>
  <c r="Z184" i="3"/>
  <c r="AD184" i="3"/>
  <c r="AH184" i="3"/>
  <c r="AL184" i="3"/>
  <c r="AP184" i="3"/>
  <c r="AT184" i="3"/>
  <c r="AX184" i="3"/>
  <c r="BB184" i="3"/>
  <c r="BF184" i="3"/>
  <c r="O184" i="3"/>
  <c r="S184" i="3"/>
  <c r="W184" i="3"/>
  <c r="AA184" i="3"/>
  <c r="AE184" i="3"/>
  <c r="AI184" i="3"/>
  <c r="AM184" i="3"/>
  <c r="AQ184" i="3"/>
  <c r="AU184" i="3"/>
  <c r="AY184" i="3"/>
  <c r="BC184" i="3"/>
  <c r="BG184" i="3"/>
  <c r="P184" i="3"/>
  <c r="T184" i="3"/>
  <c r="X184" i="3"/>
  <c r="AB184" i="3"/>
  <c r="AF184" i="3"/>
  <c r="AJ184" i="3"/>
  <c r="AN184" i="3"/>
  <c r="AR184" i="3"/>
  <c r="AV184" i="3"/>
  <c r="AZ184" i="3"/>
  <c r="BD184" i="3"/>
  <c r="BH184" i="3"/>
  <c r="P179" i="3"/>
  <c r="T179" i="3"/>
  <c r="X179" i="3"/>
  <c r="AB179" i="3"/>
  <c r="AF179" i="3"/>
  <c r="AJ179" i="3"/>
  <c r="AN179" i="3"/>
  <c r="AR179" i="3"/>
  <c r="AV179" i="3"/>
  <c r="AZ179" i="3"/>
  <c r="BD179" i="3"/>
  <c r="BH179" i="3"/>
  <c r="M179" i="3"/>
  <c r="Q179" i="3"/>
  <c r="U179" i="3"/>
  <c r="Y179" i="3"/>
  <c r="AC179" i="3"/>
  <c r="AG179" i="3"/>
  <c r="AK179" i="3"/>
  <c r="AO179" i="3"/>
  <c r="AS179" i="3"/>
  <c r="AW179" i="3"/>
  <c r="BA179" i="3"/>
  <c r="BE179" i="3"/>
  <c r="BI179" i="3"/>
  <c r="N179" i="3"/>
  <c r="R179" i="3"/>
  <c r="V179" i="3"/>
  <c r="Z179" i="3"/>
  <c r="AD179" i="3"/>
  <c r="AH179" i="3"/>
  <c r="AL179" i="3"/>
  <c r="AP179" i="3"/>
  <c r="AT179" i="3"/>
  <c r="AX179" i="3"/>
  <c r="BB179" i="3"/>
  <c r="BF179" i="3"/>
  <c r="O179" i="3"/>
  <c r="S179" i="3"/>
  <c r="W179" i="3"/>
  <c r="AA179" i="3"/>
  <c r="AE179" i="3"/>
  <c r="AI179" i="3"/>
  <c r="AM179" i="3"/>
  <c r="AQ179" i="3"/>
  <c r="AU179" i="3"/>
  <c r="AY179" i="3"/>
  <c r="BC179" i="3"/>
  <c r="BG179" i="3"/>
  <c r="N195" i="3"/>
  <c r="R195" i="3"/>
  <c r="V195" i="3"/>
  <c r="Z195" i="3"/>
  <c r="AD195" i="3"/>
  <c r="AH195" i="3"/>
  <c r="AL195" i="3"/>
  <c r="AP195" i="3"/>
  <c r="AT195" i="3"/>
  <c r="AX195" i="3"/>
  <c r="BB195" i="3"/>
  <c r="BF195" i="3"/>
  <c r="O195" i="3"/>
  <c r="S195" i="3"/>
  <c r="W195" i="3"/>
  <c r="AA195" i="3"/>
  <c r="AE195" i="3"/>
  <c r="AI195" i="3"/>
  <c r="AM195" i="3"/>
  <c r="AQ195" i="3"/>
  <c r="AU195" i="3"/>
  <c r="AY195" i="3"/>
  <c r="BC195" i="3"/>
  <c r="BG195" i="3"/>
  <c r="P195" i="3"/>
  <c r="T195" i="3"/>
  <c r="X195" i="3"/>
  <c r="AB195" i="3"/>
  <c r="AF195" i="3"/>
  <c r="AJ195" i="3"/>
  <c r="AN195" i="3"/>
  <c r="AR195" i="3"/>
  <c r="AV195" i="3"/>
  <c r="AZ195" i="3"/>
  <c r="BD195" i="3"/>
  <c r="BH195" i="3"/>
  <c r="M195" i="3"/>
  <c r="Q195" i="3"/>
  <c r="U195" i="3"/>
  <c r="Y195" i="3"/>
  <c r="AC195" i="3"/>
  <c r="AG195" i="3"/>
  <c r="AK195" i="3"/>
  <c r="AO195" i="3"/>
  <c r="AS195" i="3"/>
  <c r="AW195" i="3"/>
  <c r="BA195" i="3"/>
  <c r="BE195" i="3"/>
  <c r="BI195" i="3"/>
  <c r="M186" i="3"/>
  <c r="Q186" i="3"/>
  <c r="U186" i="3"/>
  <c r="Y186" i="3"/>
  <c r="AC186" i="3"/>
  <c r="AG186" i="3"/>
  <c r="AK186" i="3"/>
  <c r="AO186" i="3"/>
  <c r="AS186" i="3"/>
  <c r="AW186" i="3"/>
  <c r="BA186" i="3"/>
  <c r="BE186" i="3"/>
  <c r="BI186" i="3"/>
  <c r="N186" i="3"/>
  <c r="R186" i="3"/>
  <c r="V186" i="3"/>
  <c r="Z186" i="3"/>
  <c r="AD186" i="3"/>
  <c r="AH186" i="3"/>
  <c r="AL186" i="3"/>
  <c r="AP186" i="3"/>
  <c r="AT186" i="3"/>
  <c r="AX186" i="3"/>
  <c r="BB186" i="3"/>
  <c r="BF186" i="3"/>
  <c r="O186" i="3"/>
  <c r="S186" i="3"/>
  <c r="W186" i="3"/>
  <c r="AA186" i="3"/>
  <c r="AE186" i="3"/>
  <c r="AI186" i="3"/>
  <c r="AM186" i="3"/>
  <c r="AQ186" i="3"/>
  <c r="AU186" i="3"/>
  <c r="AY186" i="3"/>
  <c r="BC186" i="3"/>
  <c r="BG186" i="3"/>
  <c r="P186" i="3"/>
  <c r="T186" i="3"/>
  <c r="X186" i="3"/>
  <c r="AB186" i="3"/>
  <c r="AF186" i="3"/>
  <c r="AJ186" i="3"/>
  <c r="AN186" i="3"/>
  <c r="AR186" i="3"/>
  <c r="AV186" i="3"/>
  <c r="AZ186" i="3"/>
  <c r="BD186" i="3"/>
  <c r="BH186" i="3"/>
  <c r="N250" i="3"/>
  <c r="R250" i="3"/>
  <c r="V250" i="3"/>
  <c r="Z250" i="3"/>
  <c r="AD250" i="3"/>
  <c r="AH250" i="3"/>
  <c r="AL250" i="3"/>
  <c r="AP250" i="3"/>
  <c r="AT250" i="3"/>
  <c r="AX250" i="3"/>
  <c r="BB250" i="3"/>
  <c r="BF250" i="3"/>
  <c r="O250" i="3"/>
  <c r="S250" i="3"/>
  <c r="W250" i="3"/>
  <c r="AA250" i="3"/>
  <c r="AE250" i="3"/>
  <c r="AI250" i="3"/>
  <c r="AM250" i="3"/>
  <c r="AQ250" i="3"/>
  <c r="AU250" i="3"/>
  <c r="AY250" i="3"/>
  <c r="BC250" i="3"/>
  <c r="BG250" i="3"/>
  <c r="P250" i="3"/>
  <c r="T250" i="3"/>
  <c r="X250" i="3"/>
  <c r="AB250" i="3"/>
  <c r="AF250" i="3"/>
  <c r="AJ250" i="3"/>
  <c r="AN250" i="3"/>
  <c r="AR250" i="3"/>
  <c r="AV250" i="3"/>
  <c r="AZ250" i="3"/>
  <c r="BD250" i="3"/>
  <c r="BH250" i="3"/>
  <c r="M250" i="3"/>
  <c r="Q250" i="3"/>
  <c r="U250" i="3"/>
  <c r="Y250" i="3"/>
  <c r="AC250" i="3"/>
  <c r="AG250" i="3"/>
  <c r="AK250" i="3"/>
  <c r="AO250" i="3"/>
  <c r="AS250" i="3"/>
  <c r="AW250" i="3"/>
  <c r="BA250" i="3"/>
  <c r="BE250" i="3"/>
  <c r="BI250" i="3"/>
  <c r="N233" i="3"/>
  <c r="R233" i="3"/>
  <c r="V233" i="3"/>
  <c r="Z233" i="3"/>
  <c r="AD233" i="3"/>
  <c r="AH233" i="3"/>
  <c r="AL233" i="3"/>
  <c r="AP233" i="3"/>
  <c r="AT233" i="3"/>
  <c r="AX233" i="3"/>
  <c r="BB233" i="3"/>
  <c r="BF233" i="3"/>
  <c r="O233" i="3"/>
  <c r="S233" i="3"/>
  <c r="W233" i="3"/>
  <c r="AA233" i="3"/>
  <c r="AE233" i="3"/>
  <c r="AI233" i="3"/>
  <c r="AM233" i="3"/>
  <c r="AQ233" i="3"/>
  <c r="AU233" i="3"/>
  <c r="AY233" i="3"/>
  <c r="BC233" i="3"/>
  <c r="BG233" i="3"/>
  <c r="P233" i="3"/>
  <c r="T233" i="3"/>
  <c r="X233" i="3"/>
  <c r="AB233" i="3"/>
  <c r="AF233" i="3"/>
  <c r="AJ233" i="3"/>
  <c r="AN233" i="3"/>
  <c r="AR233" i="3"/>
  <c r="AV233" i="3"/>
  <c r="AZ233" i="3"/>
  <c r="BD233" i="3"/>
  <c r="BH233" i="3"/>
  <c r="M233" i="3"/>
  <c r="Q233" i="3"/>
  <c r="U233" i="3"/>
  <c r="Y233" i="3"/>
  <c r="AC233" i="3"/>
  <c r="AG233" i="3"/>
  <c r="AK233" i="3"/>
  <c r="AO233" i="3"/>
  <c r="AS233" i="3"/>
  <c r="AW233" i="3"/>
  <c r="BA233" i="3"/>
  <c r="BE233" i="3"/>
  <c r="BI233" i="3"/>
  <c r="O237" i="3"/>
  <c r="S237" i="3"/>
  <c r="W237" i="3"/>
  <c r="AA237" i="3"/>
  <c r="AE237" i="3"/>
  <c r="AI237" i="3"/>
  <c r="AM237" i="3"/>
  <c r="AQ237" i="3"/>
  <c r="AU237" i="3"/>
  <c r="AY237" i="3"/>
  <c r="BC237" i="3"/>
  <c r="BG237" i="3"/>
  <c r="P237" i="3"/>
  <c r="T237" i="3"/>
  <c r="X237" i="3"/>
  <c r="AB237" i="3"/>
  <c r="AF237" i="3"/>
  <c r="AJ237" i="3"/>
  <c r="AN237" i="3"/>
  <c r="AR237" i="3"/>
  <c r="AV237" i="3"/>
  <c r="AZ237" i="3"/>
  <c r="BD237" i="3"/>
  <c r="BH237" i="3"/>
  <c r="M237" i="3"/>
  <c r="Q237" i="3"/>
  <c r="U237" i="3"/>
  <c r="Y237" i="3"/>
  <c r="AC237" i="3"/>
  <c r="AG237" i="3"/>
  <c r="AK237" i="3"/>
  <c r="AO237" i="3"/>
  <c r="AS237" i="3"/>
  <c r="AW237" i="3"/>
  <c r="BA237" i="3"/>
  <c r="BE237" i="3"/>
  <c r="BI237" i="3"/>
  <c r="N237" i="3"/>
  <c r="R237" i="3"/>
  <c r="V237" i="3"/>
  <c r="Z237" i="3"/>
  <c r="AD237" i="3"/>
  <c r="AH237" i="3"/>
  <c r="AL237" i="3"/>
  <c r="AP237" i="3"/>
  <c r="AT237" i="3"/>
  <c r="AX237" i="3"/>
  <c r="BB237" i="3"/>
  <c r="BF237" i="3"/>
  <c r="O241" i="3"/>
  <c r="S241" i="3"/>
  <c r="W241" i="3"/>
  <c r="AA241" i="3"/>
  <c r="AE241" i="3"/>
  <c r="AI241" i="3"/>
  <c r="AM241" i="3"/>
  <c r="AQ241" i="3"/>
  <c r="AU241" i="3"/>
  <c r="AY241" i="3"/>
  <c r="BC241" i="3"/>
  <c r="BG241" i="3"/>
  <c r="P241" i="3"/>
  <c r="T241" i="3"/>
  <c r="X241" i="3"/>
  <c r="AB241" i="3"/>
  <c r="AF241" i="3"/>
  <c r="AJ241" i="3"/>
  <c r="AN241" i="3"/>
  <c r="AR241" i="3"/>
  <c r="AV241" i="3"/>
  <c r="AZ241" i="3"/>
  <c r="BD241" i="3"/>
  <c r="BH241" i="3"/>
  <c r="M241" i="3"/>
  <c r="Q241" i="3"/>
  <c r="U241" i="3"/>
  <c r="Y241" i="3"/>
  <c r="AC241" i="3"/>
  <c r="AG241" i="3"/>
  <c r="AK241" i="3"/>
  <c r="AO241" i="3"/>
  <c r="AS241" i="3"/>
  <c r="AW241" i="3"/>
  <c r="BA241" i="3"/>
  <c r="BE241" i="3"/>
  <c r="BI241" i="3"/>
  <c r="N241" i="3"/>
  <c r="R241" i="3"/>
  <c r="V241" i="3"/>
  <c r="Z241" i="3"/>
  <c r="AD241" i="3"/>
  <c r="AH241" i="3"/>
  <c r="AL241" i="3"/>
  <c r="AP241" i="3"/>
  <c r="AT241" i="3"/>
  <c r="AX241" i="3"/>
  <c r="BB241" i="3"/>
  <c r="BF241" i="3"/>
  <c r="O245" i="3"/>
  <c r="S245" i="3"/>
  <c r="W245" i="3"/>
  <c r="AA245" i="3"/>
  <c r="AE245" i="3"/>
  <c r="AI245" i="3"/>
  <c r="AM245" i="3"/>
  <c r="AQ245" i="3"/>
  <c r="AU245" i="3"/>
  <c r="AY245" i="3"/>
  <c r="BC245" i="3"/>
  <c r="BG245" i="3"/>
  <c r="P245" i="3"/>
  <c r="T245" i="3"/>
  <c r="X245" i="3"/>
  <c r="AB245" i="3"/>
  <c r="AF245" i="3"/>
  <c r="AJ245" i="3"/>
  <c r="AN245" i="3"/>
  <c r="AR245" i="3"/>
  <c r="AV245" i="3"/>
  <c r="AZ245" i="3"/>
  <c r="BD245" i="3"/>
  <c r="BH245" i="3"/>
  <c r="M245" i="3"/>
  <c r="Q245" i="3"/>
  <c r="U245" i="3"/>
  <c r="Y245" i="3"/>
  <c r="AC245" i="3"/>
  <c r="AG245" i="3"/>
  <c r="AK245" i="3"/>
  <c r="AO245" i="3"/>
  <c r="AS245" i="3"/>
  <c r="AW245" i="3"/>
  <c r="BA245" i="3"/>
  <c r="BE245" i="3"/>
  <c r="BI245" i="3"/>
  <c r="N245" i="3"/>
  <c r="R245" i="3"/>
  <c r="V245" i="3"/>
  <c r="Z245" i="3"/>
  <c r="AD245" i="3"/>
  <c r="AH245" i="3"/>
  <c r="AL245" i="3"/>
  <c r="AP245" i="3"/>
  <c r="AT245" i="3"/>
  <c r="AX245" i="3"/>
  <c r="BB245" i="3"/>
  <c r="BF245" i="3"/>
  <c r="O249" i="3"/>
  <c r="S249" i="3"/>
  <c r="W249" i="3"/>
  <c r="AA249" i="3"/>
  <c r="AE249" i="3"/>
  <c r="AI249" i="3"/>
  <c r="AM249" i="3"/>
  <c r="AQ249" i="3"/>
  <c r="AU249" i="3"/>
  <c r="AY249" i="3"/>
  <c r="BC249" i="3"/>
  <c r="BG249" i="3"/>
  <c r="P249" i="3"/>
  <c r="T249" i="3"/>
  <c r="X249" i="3"/>
  <c r="AB249" i="3"/>
  <c r="AF249" i="3"/>
  <c r="AJ249" i="3"/>
  <c r="AN249" i="3"/>
  <c r="AR249" i="3"/>
  <c r="AV249" i="3"/>
  <c r="AZ249" i="3"/>
  <c r="BD249" i="3"/>
  <c r="BH249" i="3"/>
  <c r="M249" i="3"/>
  <c r="Q249" i="3"/>
  <c r="U249" i="3"/>
  <c r="Y249" i="3"/>
  <c r="AC249" i="3"/>
  <c r="AG249" i="3"/>
  <c r="AK249" i="3"/>
  <c r="AO249" i="3"/>
  <c r="AS249" i="3"/>
  <c r="AW249" i="3"/>
  <c r="BA249" i="3"/>
  <c r="BE249" i="3"/>
  <c r="BI249" i="3"/>
  <c r="N249" i="3"/>
  <c r="R249" i="3"/>
  <c r="V249" i="3"/>
  <c r="Z249" i="3"/>
  <c r="AD249" i="3"/>
  <c r="AH249" i="3"/>
  <c r="AL249" i="3"/>
  <c r="AP249" i="3"/>
  <c r="AT249" i="3"/>
  <c r="AX249" i="3"/>
  <c r="BB249" i="3"/>
  <c r="BF249" i="3"/>
  <c r="O253" i="3"/>
  <c r="S253" i="3"/>
  <c r="W253" i="3"/>
  <c r="AA253" i="3"/>
  <c r="AE253" i="3"/>
  <c r="AI253" i="3"/>
  <c r="AM253" i="3"/>
  <c r="AQ253" i="3"/>
  <c r="AU253" i="3"/>
  <c r="AY253" i="3"/>
  <c r="BC253" i="3"/>
  <c r="BG253" i="3"/>
  <c r="P253" i="3"/>
  <c r="T253" i="3"/>
  <c r="X253" i="3"/>
  <c r="AB253" i="3"/>
  <c r="AF253" i="3"/>
  <c r="AJ253" i="3"/>
  <c r="AN253" i="3"/>
  <c r="AR253" i="3"/>
  <c r="AV253" i="3"/>
  <c r="AZ253" i="3"/>
  <c r="BD253" i="3"/>
  <c r="BH253" i="3"/>
  <c r="M253" i="3"/>
  <c r="Q253" i="3"/>
  <c r="U253" i="3"/>
  <c r="Y253" i="3"/>
  <c r="AC253" i="3"/>
  <c r="AG253" i="3"/>
  <c r="AK253" i="3"/>
  <c r="AO253" i="3"/>
  <c r="AS253" i="3"/>
  <c r="AW253" i="3"/>
  <c r="BA253" i="3"/>
  <c r="BE253" i="3"/>
  <c r="BI253" i="3"/>
  <c r="N253" i="3"/>
  <c r="R253" i="3"/>
  <c r="V253" i="3"/>
  <c r="Z253" i="3"/>
  <c r="AD253" i="3"/>
  <c r="AH253" i="3"/>
  <c r="AL253" i="3"/>
  <c r="AP253" i="3"/>
  <c r="AT253" i="3"/>
  <c r="AX253" i="3"/>
  <c r="BB253" i="3"/>
  <c r="BF253" i="3"/>
  <c r="BN118" i="3"/>
  <c r="BJ118" i="3"/>
  <c r="BN134" i="3"/>
  <c r="BL157" i="3"/>
  <c r="BN166" i="3"/>
  <c r="BL193" i="3"/>
  <c r="BM202" i="3"/>
  <c r="N254" i="3"/>
  <c r="R254" i="3"/>
  <c r="V254" i="3"/>
  <c r="Z254" i="3"/>
  <c r="AD254" i="3"/>
  <c r="AH254" i="3"/>
  <c r="AL254" i="3"/>
  <c r="AP254" i="3"/>
  <c r="AT254" i="3"/>
  <c r="AX254" i="3"/>
  <c r="BB254" i="3"/>
  <c r="BF254" i="3"/>
  <c r="O254" i="3"/>
  <c r="S254" i="3"/>
  <c r="W254" i="3"/>
  <c r="AA254" i="3"/>
  <c r="AE254" i="3"/>
  <c r="AI254" i="3"/>
  <c r="AM254" i="3"/>
  <c r="AQ254" i="3"/>
  <c r="AU254" i="3"/>
  <c r="AY254" i="3"/>
  <c r="BC254" i="3"/>
  <c r="BG254" i="3"/>
  <c r="P254" i="3"/>
  <c r="T254" i="3"/>
  <c r="X254" i="3"/>
  <c r="AB254" i="3"/>
  <c r="AF254" i="3"/>
  <c r="AJ254" i="3"/>
  <c r="AN254" i="3"/>
  <c r="AR254" i="3"/>
  <c r="AV254" i="3"/>
  <c r="AZ254" i="3"/>
  <c r="BD254" i="3"/>
  <c r="BH254" i="3"/>
  <c r="M254" i="3"/>
  <c r="Q254" i="3"/>
  <c r="U254" i="3"/>
  <c r="Y254" i="3"/>
  <c r="AC254" i="3"/>
  <c r="AG254" i="3"/>
  <c r="AK254" i="3"/>
  <c r="AO254" i="3"/>
  <c r="AS254" i="3"/>
  <c r="AW254" i="3"/>
  <c r="BA254" i="3"/>
  <c r="BE254" i="3"/>
  <c r="BI254" i="3"/>
  <c r="T267" i="3"/>
  <c r="AJ267" i="3"/>
  <c r="AZ267" i="3"/>
  <c r="N115" i="3"/>
  <c r="R115" i="3"/>
  <c r="V115" i="3"/>
  <c r="Z115" i="3"/>
  <c r="AD115" i="3"/>
  <c r="AH115" i="3"/>
  <c r="AL115" i="3"/>
  <c r="AP115" i="3"/>
  <c r="AT115" i="3"/>
  <c r="AX115" i="3"/>
  <c r="BB115" i="3"/>
  <c r="BF115" i="3"/>
  <c r="O115" i="3"/>
  <c r="S115" i="3"/>
  <c r="W115" i="3"/>
  <c r="AA115" i="3"/>
  <c r="AE115" i="3"/>
  <c r="AI115" i="3"/>
  <c r="AM115" i="3"/>
  <c r="AQ115" i="3"/>
  <c r="AU115" i="3"/>
  <c r="AY115" i="3"/>
  <c r="BC115" i="3"/>
  <c r="BG115" i="3"/>
  <c r="P115" i="3"/>
  <c r="T115" i="3"/>
  <c r="X115" i="3"/>
  <c r="AB115" i="3"/>
  <c r="AF115" i="3"/>
  <c r="AJ115" i="3"/>
  <c r="AN115" i="3"/>
  <c r="M115" i="3"/>
  <c r="Q115" i="3"/>
  <c r="U115" i="3"/>
  <c r="Y115" i="3"/>
  <c r="AC115" i="3"/>
  <c r="AG115" i="3"/>
  <c r="AK115" i="3"/>
  <c r="AO115" i="3"/>
  <c r="AS115" i="3"/>
  <c r="AW115" i="3"/>
  <c r="BA115" i="3"/>
  <c r="BE115" i="3"/>
  <c r="BI115" i="3"/>
  <c r="AR115" i="3"/>
  <c r="BH115" i="3"/>
  <c r="AV115" i="3"/>
  <c r="AZ115" i="3"/>
  <c r="BD115" i="3"/>
  <c r="N152" i="3"/>
  <c r="R152" i="3"/>
  <c r="V152" i="3"/>
  <c r="Z152" i="3"/>
  <c r="AD152" i="3"/>
  <c r="AH152" i="3"/>
  <c r="AL152" i="3"/>
  <c r="AP152" i="3"/>
  <c r="AT152" i="3"/>
  <c r="AX152" i="3"/>
  <c r="BB152" i="3"/>
  <c r="BF152" i="3"/>
  <c r="O152" i="3"/>
  <c r="S152" i="3"/>
  <c r="W152" i="3"/>
  <c r="AA152" i="3"/>
  <c r="AE152" i="3"/>
  <c r="AI152" i="3"/>
  <c r="AM152" i="3"/>
  <c r="AQ152" i="3"/>
  <c r="AU152" i="3"/>
  <c r="AY152" i="3"/>
  <c r="BC152" i="3"/>
  <c r="BG152" i="3"/>
  <c r="P152" i="3"/>
  <c r="T152" i="3"/>
  <c r="X152" i="3"/>
  <c r="AB152" i="3"/>
  <c r="AF152" i="3"/>
  <c r="AJ152" i="3"/>
  <c r="AN152" i="3"/>
  <c r="AR152" i="3"/>
  <c r="AV152" i="3"/>
  <c r="AZ152" i="3"/>
  <c r="BD152" i="3"/>
  <c r="BH152" i="3"/>
  <c r="M152" i="3"/>
  <c r="Q152" i="3"/>
  <c r="U152" i="3"/>
  <c r="Y152" i="3"/>
  <c r="AC152" i="3"/>
  <c r="AG152" i="3"/>
  <c r="AK152" i="3"/>
  <c r="AO152" i="3"/>
  <c r="AS152" i="3"/>
  <c r="AW152" i="3"/>
  <c r="BA152" i="3"/>
  <c r="BE152" i="3"/>
  <c r="BI152" i="3"/>
  <c r="M161" i="3"/>
  <c r="Q161" i="3"/>
  <c r="U161" i="3"/>
  <c r="Y161" i="3"/>
  <c r="AC161" i="3"/>
  <c r="AG161" i="3"/>
  <c r="AK161" i="3"/>
  <c r="AO161" i="3"/>
  <c r="AS161" i="3"/>
  <c r="AW161" i="3"/>
  <c r="BA161" i="3"/>
  <c r="BE161" i="3"/>
  <c r="BI161" i="3"/>
  <c r="N161" i="3"/>
  <c r="R161" i="3"/>
  <c r="V161" i="3"/>
  <c r="Z161" i="3"/>
  <c r="AD161" i="3"/>
  <c r="AH161" i="3"/>
  <c r="AL161" i="3"/>
  <c r="AP161" i="3"/>
  <c r="AT161" i="3"/>
  <c r="AX161" i="3"/>
  <c r="BB161" i="3"/>
  <c r="BF161" i="3"/>
  <c r="O161" i="3"/>
  <c r="S161" i="3"/>
  <c r="W161" i="3"/>
  <c r="AA161" i="3"/>
  <c r="AE161" i="3"/>
  <c r="AI161" i="3"/>
  <c r="AM161" i="3"/>
  <c r="AQ161" i="3"/>
  <c r="AU161" i="3"/>
  <c r="AY161" i="3"/>
  <c r="BC161" i="3"/>
  <c r="BG161" i="3"/>
  <c r="P161" i="3"/>
  <c r="T161" i="3"/>
  <c r="X161" i="3"/>
  <c r="AB161" i="3"/>
  <c r="AF161" i="3"/>
  <c r="AJ161" i="3"/>
  <c r="AN161" i="3"/>
  <c r="AR161" i="3"/>
  <c r="AV161" i="3"/>
  <c r="AZ161" i="3"/>
  <c r="BD161" i="3"/>
  <c r="BH161" i="3"/>
  <c r="M170" i="3"/>
  <c r="Q170" i="3"/>
  <c r="U170" i="3"/>
  <c r="Y170" i="3"/>
  <c r="AC170" i="3"/>
  <c r="AG170" i="3"/>
  <c r="AK170" i="3"/>
  <c r="AO170" i="3"/>
  <c r="AS170" i="3"/>
  <c r="AW170" i="3"/>
  <c r="BA170" i="3"/>
  <c r="BE170" i="3"/>
  <c r="BI170" i="3"/>
  <c r="N170" i="3"/>
  <c r="R170" i="3"/>
  <c r="V170" i="3"/>
  <c r="Z170" i="3"/>
  <c r="AD170" i="3"/>
  <c r="AH170" i="3"/>
  <c r="AL170" i="3"/>
  <c r="AP170" i="3"/>
  <c r="AT170" i="3"/>
  <c r="AX170" i="3"/>
  <c r="BB170" i="3"/>
  <c r="BF170" i="3"/>
  <c r="O170" i="3"/>
  <c r="S170" i="3"/>
  <c r="W170" i="3"/>
  <c r="AA170" i="3"/>
  <c r="AE170" i="3"/>
  <c r="AI170" i="3"/>
  <c r="AM170" i="3"/>
  <c r="AQ170" i="3"/>
  <c r="AU170" i="3"/>
  <c r="AY170" i="3"/>
  <c r="BC170" i="3"/>
  <c r="BG170" i="3"/>
  <c r="P170" i="3"/>
  <c r="T170" i="3"/>
  <c r="X170" i="3"/>
  <c r="AB170" i="3"/>
  <c r="AF170" i="3"/>
  <c r="AJ170" i="3"/>
  <c r="AN170" i="3"/>
  <c r="AR170" i="3"/>
  <c r="AV170" i="3"/>
  <c r="AZ170" i="3"/>
  <c r="BD170" i="3"/>
  <c r="BH170" i="3"/>
  <c r="BH257" i="3"/>
  <c r="BM263" i="3"/>
  <c r="Q267" i="3"/>
  <c r="AG267" i="3"/>
  <c r="AW267" i="3"/>
  <c r="AW117" i="3"/>
  <c r="Y117" i="3"/>
  <c r="BA117" i="3"/>
  <c r="AE117" i="3"/>
  <c r="BD117" i="3"/>
  <c r="AJ117" i="3"/>
  <c r="BG117" i="3"/>
  <c r="AN117" i="3"/>
  <c r="AF117" i="3"/>
  <c r="P117" i="3"/>
  <c r="AL117" i="3"/>
  <c r="V117" i="3"/>
  <c r="AT124" i="3"/>
  <c r="AD124" i="3"/>
  <c r="N124" i="3"/>
  <c r="AW124" i="3"/>
  <c r="AG124" i="3"/>
  <c r="Q124" i="3"/>
  <c r="AZ124" i="3"/>
  <c r="AJ124" i="3"/>
  <c r="T124" i="3"/>
  <c r="AY124" i="3"/>
  <c r="AI124" i="3"/>
  <c r="S124" i="3"/>
  <c r="AX126" i="3"/>
  <c r="AH126" i="3"/>
  <c r="R126" i="3"/>
  <c r="BA126" i="3"/>
  <c r="AK126" i="3"/>
  <c r="U126" i="3"/>
  <c r="BD126" i="3"/>
  <c r="AN126" i="3"/>
  <c r="X126" i="3"/>
  <c r="BC126" i="3"/>
  <c r="AM126" i="3"/>
  <c r="W126" i="3"/>
  <c r="AW133" i="3"/>
  <c r="AG133" i="3"/>
  <c r="Q133" i="3"/>
  <c r="AZ133" i="3"/>
  <c r="AJ133" i="3"/>
  <c r="T133" i="3"/>
  <c r="AY133" i="3"/>
  <c r="AI133" i="3"/>
  <c r="S133" i="3"/>
  <c r="AX133" i="3"/>
  <c r="AH133" i="3"/>
  <c r="R133" i="3"/>
  <c r="BG140" i="3"/>
  <c r="AQ140" i="3"/>
  <c r="AA140" i="3"/>
  <c r="BF140" i="3"/>
  <c r="AP140" i="3"/>
  <c r="Z140" i="3"/>
  <c r="BI140" i="3"/>
  <c r="AS140" i="3"/>
  <c r="AC140" i="3"/>
  <c r="M140" i="3"/>
  <c r="AV140" i="3"/>
  <c r="AF140" i="3"/>
  <c r="P140" i="3"/>
  <c r="AU142" i="3"/>
  <c r="AE142" i="3"/>
  <c r="O142" i="3"/>
  <c r="AT142" i="3"/>
  <c r="AD142" i="3"/>
  <c r="N142" i="3"/>
  <c r="AW142" i="3"/>
  <c r="AG142" i="3"/>
  <c r="Q142" i="3"/>
  <c r="AZ142" i="3"/>
  <c r="AJ142" i="3"/>
  <c r="T142" i="3"/>
  <c r="BG149" i="3"/>
  <c r="AM149" i="3"/>
  <c r="S149" i="3"/>
  <c r="BH149" i="3"/>
  <c r="AR149" i="3"/>
  <c r="AB149" i="3"/>
  <c r="BF149" i="3"/>
  <c r="AP149" i="3"/>
  <c r="Z149" i="3"/>
  <c r="BI149" i="3"/>
  <c r="AS149" i="3"/>
  <c r="AC149" i="3"/>
  <c r="M149" i="3"/>
  <c r="BC156" i="3"/>
  <c r="AM156" i="3"/>
  <c r="W156" i="3"/>
  <c r="BB156" i="3"/>
  <c r="AL156" i="3"/>
  <c r="V156" i="3"/>
  <c r="BE156" i="3"/>
  <c r="AO156" i="3"/>
  <c r="Y156" i="3"/>
  <c r="BH156" i="3"/>
  <c r="AR156" i="3"/>
  <c r="AB156" i="3"/>
  <c r="BF158" i="3"/>
  <c r="AP158" i="3"/>
  <c r="Z158" i="3"/>
  <c r="BI158" i="3"/>
  <c r="AS158" i="3"/>
  <c r="AC158" i="3"/>
  <c r="M158" i="3"/>
  <c r="AV158" i="3"/>
  <c r="AF158" i="3"/>
  <c r="P158" i="3"/>
  <c r="AU158" i="3"/>
  <c r="AE158" i="3"/>
  <c r="O158" i="3"/>
  <c r="BD165" i="3"/>
  <c r="AN165" i="3"/>
  <c r="X165" i="3"/>
  <c r="BC165" i="3"/>
  <c r="AM165" i="3"/>
  <c r="W165" i="3"/>
  <c r="BB165" i="3"/>
  <c r="AL165" i="3"/>
  <c r="V165" i="3"/>
  <c r="BE165" i="3"/>
  <c r="AO165" i="3"/>
  <c r="Y165" i="3"/>
  <c r="BK167" i="3"/>
  <c r="AT185" i="3"/>
  <c r="AD185" i="3"/>
  <c r="N185" i="3"/>
  <c r="AW185" i="3"/>
  <c r="AG185" i="3"/>
  <c r="Q185" i="3"/>
  <c r="AZ185" i="3"/>
  <c r="AJ185" i="3"/>
  <c r="T185" i="3"/>
  <c r="AY185" i="3"/>
  <c r="AI185" i="3"/>
  <c r="S185" i="3"/>
  <c r="P199" i="3"/>
  <c r="T199" i="3"/>
  <c r="X199" i="3"/>
  <c r="AB199" i="3"/>
  <c r="AF199" i="3"/>
  <c r="AJ199" i="3"/>
  <c r="AN199" i="3"/>
  <c r="AR199" i="3"/>
  <c r="AV199" i="3"/>
  <c r="AZ199" i="3"/>
  <c r="BD199" i="3"/>
  <c r="BH199" i="3"/>
  <c r="M199" i="3"/>
  <c r="Q199" i="3"/>
  <c r="U199" i="3"/>
  <c r="Y199" i="3"/>
  <c r="AC199" i="3"/>
  <c r="AG199" i="3"/>
  <c r="AK199" i="3"/>
  <c r="AO199" i="3"/>
  <c r="AS199" i="3"/>
  <c r="AW199" i="3"/>
  <c r="BA199" i="3"/>
  <c r="BE199" i="3"/>
  <c r="BI199" i="3"/>
  <c r="N199" i="3"/>
  <c r="R199" i="3"/>
  <c r="V199" i="3"/>
  <c r="Z199" i="3"/>
  <c r="AD199" i="3"/>
  <c r="AH199" i="3"/>
  <c r="AL199" i="3"/>
  <c r="AP199" i="3"/>
  <c r="AT199" i="3"/>
  <c r="AX199" i="3"/>
  <c r="BB199" i="3"/>
  <c r="BF199" i="3"/>
  <c r="O199" i="3"/>
  <c r="S199" i="3"/>
  <c r="W199" i="3"/>
  <c r="AA199" i="3"/>
  <c r="AE199" i="3"/>
  <c r="AI199" i="3"/>
  <c r="AM199" i="3"/>
  <c r="AQ199" i="3"/>
  <c r="AU199" i="3"/>
  <c r="AY199" i="3"/>
  <c r="BC199" i="3"/>
  <c r="BG199" i="3"/>
  <c r="P203" i="3"/>
  <c r="T203" i="3"/>
  <c r="X203" i="3"/>
  <c r="AB203" i="3"/>
  <c r="AF203" i="3"/>
  <c r="AJ203" i="3"/>
  <c r="AN203" i="3"/>
  <c r="AR203" i="3"/>
  <c r="AV203" i="3"/>
  <c r="AZ203" i="3"/>
  <c r="BD203" i="3"/>
  <c r="BH203" i="3"/>
  <c r="M203" i="3"/>
  <c r="Q203" i="3"/>
  <c r="U203" i="3"/>
  <c r="Y203" i="3"/>
  <c r="AC203" i="3"/>
  <c r="AG203" i="3"/>
  <c r="AK203" i="3"/>
  <c r="AO203" i="3"/>
  <c r="AS203" i="3"/>
  <c r="AW203" i="3"/>
  <c r="BA203" i="3"/>
  <c r="BE203" i="3"/>
  <c r="BI203" i="3"/>
  <c r="N203" i="3"/>
  <c r="R203" i="3"/>
  <c r="V203" i="3"/>
  <c r="Z203" i="3"/>
  <c r="AD203" i="3"/>
  <c r="AH203" i="3"/>
  <c r="AL203" i="3"/>
  <c r="AP203" i="3"/>
  <c r="AT203" i="3"/>
  <c r="AX203" i="3"/>
  <c r="BB203" i="3"/>
  <c r="BF203" i="3"/>
  <c r="O203" i="3"/>
  <c r="S203" i="3"/>
  <c r="W203" i="3"/>
  <c r="AA203" i="3"/>
  <c r="AE203" i="3"/>
  <c r="AI203" i="3"/>
  <c r="AM203" i="3"/>
  <c r="AQ203" i="3"/>
  <c r="AU203" i="3"/>
  <c r="AY203" i="3"/>
  <c r="BC203" i="3"/>
  <c r="BG203" i="3"/>
  <c r="O207" i="3"/>
  <c r="S207" i="3"/>
  <c r="W207" i="3"/>
  <c r="AA207" i="3"/>
  <c r="AE207" i="3"/>
  <c r="AI207" i="3"/>
  <c r="AM207" i="3"/>
  <c r="AQ207" i="3"/>
  <c r="AU207" i="3"/>
  <c r="AY207" i="3"/>
  <c r="BC207" i="3"/>
  <c r="BG207" i="3"/>
  <c r="P207" i="3"/>
  <c r="T207" i="3"/>
  <c r="X207" i="3"/>
  <c r="AB207" i="3"/>
  <c r="AF207" i="3"/>
  <c r="AJ207" i="3"/>
  <c r="AN207" i="3"/>
  <c r="AR207" i="3"/>
  <c r="AV207" i="3"/>
  <c r="AZ207" i="3"/>
  <c r="BD207" i="3"/>
  <c r="BH207" i="3"/>
  <c r="M207" i="3"/>
  <c r="Q207" i="3"/>
  <c r="U207" i="3"/>
  <c r="Y207" i="3"/>
  <c r="AC207" i="3"/>
  <c r="AG207" i="3"/>
  <c r="AK207" i="3"/>
  <c r="AO207" i="3"/>
  <c r="AS207" i="3"/>
  <c r="AW207" i="3"/>
  <c r="BA207" i="3"/>
  <c r="BE207" i="3"/>
  <c r="BI207" i="3"/>
  <c r="N207" i="3"/>
  <c r="R207" i="3"/>
  <c r="V207" i="3"/>
  <c r="Z207" i="3"/>
  <c r="AD207" i="3"/>
  <c r="AH207" i="3"/>
  <c r="AL207" i="3"/>
  <c r="AP207" i="3"/>
  <c r="AT207" i="3"/>
  <c r="AX207" i="3"/>
  <c r="BB207" i="3"/>
  <c r="BF207" i="3"/>
  <c r="O211" i="3"/>
  <c r="S211" i="3"/>
  <c r="W211" i="3"/>
  <c r="AA211" i="3"/>
  <c r="AE211" i="3"/>
  <c r="AI211" i="3"/>
  <c r="AM211" i="3"/>
  <c r="AQ211" i="3"/>
  <c r="AU211" i="3"/>
  <c r="AY211" i="3"/>
  <c r="BC211" i="3"/>
  <c r="BG211" i="3"/>
  <c r="P211" i="3"/>
  <c r="T211" i="3"/>
  <c r="X211" i="3"/>
  <c r="AB211" i="3"/>
  <c r="AF211" i="3"/>
  <c r="AJ211" i="3"/>
  <c r="AN211" i="3"/>
  <c r="AR211" i="3"/>
  <c r="AV211" i="3"/>
  <c r="AZ211" i="3"/>
  <c r="BD211" i="3"/>
  <c r="BH211" i="3"/>
  <c r="M211" i="3"/>
  <c r="Q211" i="3"/>
  <c r="U211" i="3"/>
  <c r="Y211" i="3"/>
  <c r="AC211" i="3"/>
  <c r="AG211" i="3"/>
  <c r="AK211" i="3"/>
  <c r="AO211" i="3"/>
  <c r="AS211" i="3"/>
  <c r="AW211" i="3"/>
  <c r="BA211" i="3"/>
  <c r="BE211" i="3"/>
  <c r="BI211" i="3"/>
  <c r="N211" i="3"/>
  <c r="R211" i="3"/>
  <c r="V211" i="3"/>
  <c r="Z211" i="3"/>
  <c r="AD211" i="3"/>
  <c r="AH211" i="3"/>
  <c r="AL211" i="3"/>
  <c r="AP211" i="3"/>
  <c r="AT211" i="3"/>
  <c r="AX211" i="3"/>
  <c r="BB211" i="3"/>
  <c r="BF211" i="3"/>
  <c r="O215" i="3"/>
  <c r="S215" i="3"/>
  <c r="W215" i="3"/>
  <c r="AA215" i="3"/>
  <c r="AE215" i="3"/>
  <c r="AI215" i="3"/>
  <c r="AM215" i="3"/>
  <c r="AQ215" i="3"/>
  <c r="AU215" i="3"/>
  <c r="AY215" i="3"/>
  <c r="BC215" i="3"/>
  <c r="BG215" i="3"/>
  <c r="P215" i="3"/>
  <c r="T215" i="3"/>
  <c r="X215" i="3"/>
  <c r="AB215" i="3"/>
  <c r="AF215" i="3"/>
  <c r="AJ215" i="3"/>
  <c r="AN215" i="3"/>
  <c r="AR215" i="3"/>
  <c r="AV215" i="3"/>
  <c r="AZ215" i="3"/>
  <c r="BD215" i="3"/>
  <c r="BH215" i="3"/>
  <c r="M215" i="3"/>
  <c r="Q215" i="3"/>
  <c r="U215" i="3"/>
  <c r="Y215" i="3"/>
  <c r="AC215" i="3"/>
  <c r="AG215" i="3"/>
  <c r="AK215" i="3"/>
  <c r="AO215" i="3"/>
  <c r="AS215" i="3"/>
  <c r="AW215" i="3"/>
  <c r="BA215" i="3"/>
  <c r="BE215" i="3"/>
  <c r="BI215" i="3"/>
  <c r="N215" i="3"/>
  <c r="R215" i="3"/>
  <c r="V215" i="3"/>
  <c r="Z215" i="3"/>
  <c r="AD215" i="3"/>
  <c r="AH215" i="3"/>
  <c r="AL215" i="3"/>
  <c r="AP215" i="3"/>
  <c r="AT215" i="3"/>
  <c r="AX215" i="3"/>
  <c r="BB215" i="3"/>
  <c r="BF215" i="3"/>
  <c r="O219" i="3"/>
  <c r="S219" i="3"/>
  <c r="W219" i="3"/>
  <c r="AA219" i="3"/>
  <c r="AE219" i="3"/>
  <c r="AI219" i="3"/>
  <c r="AM219" i="3"/>
  <c r="AQ219" i="3"/>
  <c r="AU219" i="3"/>
  <c r="AY219" i="3"/>
  <c r="BC219" i="3"/>
  <c r="BG219" i="3"/>
  <c r="P219" i="3"/>
  <c r="T219" i="3"/>
  <c r="X219" i="3"/>
  <c r="AB219" i="3"/>
  <c r="AF219" i="3"/>
  <c r="AJ219" i="3"/>
  <c r="AN219" i="3"/>
  <c r="AR219" i="3"/>
  <c r="AV219" i="3"/>
  <c r="AZ219" i="3"/>
  <c r="BD219" i="3"/>
  <c r="BH219" i="3"/>
  <c r="M219" i="3"/>
  <c r="Q219" i="3"/>
  <c r="U219" i="3"/>
  <c r="Y219" i="3"/>
  <c r="AC219" i="3"/>
  <c r="AG219" i="3"/>
  <c r="AK219" i="3"/>
  <c r="AO219" i="3"/>
  <c r="AS219" i="3"/>
  <c r="AW219" i="3"/>
  <c r="BA219" i="3"/>
  <c r="BE219" i="3"/>
  <c r="BI219" i="3"/>
  <c r="N219" i="3"/>
  <c r="R219" i="3"/>
  <c r="V219" i="3"/>
  <c r="Z219" i="3"/>
  <c r="AD219" i="3"/>
  <c r="AH219" i="3"/>
  <c r="AL219" i="3"/>
  <c r="AP219" i="3"/>
  <c r="AT219" i="3"/>
  <c r="AX219" i="3"/>
  <c r="BB219" i="3"/>
  <c r="BF219" i="3"/>
  <c r="O223" i="3"/>
  <c r="S223" i="3"/>
  <c r="W223" i="3"/>
  <c r="AA223" i="3"/>
  <c r="AE223" i="3"/>
  <c r="AI223" i="3"/>
  <c r="AM223" i="3"/>
  <c r="AQ223" i="3"/>
  <c r="AU223" i="3"/>
  <c r="AY223" i="3"/>
  <c r="BC223" i="3"/>
  <c r="BG223" i="3"/>
  <c r="P223" i="3"/>
  <c r="T223" i="3"/>
  <c r="X223" i="3"/>
  <c r="AB223" i="3"/>
  <c r="AF223" i="3"/>
  <c r="AJ223" i="3"/>
  <c r="AN223" i="3"/>
  <c r="AR223" i="3"/>
  <c r="AV223" i="3"/>
  <c r="AZ223" i="3"/>
  <c r="BD223" i="3"/>
  <c r="BH223" i="3"/>
  <c r="M223" i="3"/>
  <c r="Q223" i="3"/>
  <c r="U223" i="3"/>
  <c r="Y223" i="3"/>
  <c r="AC223" i="3"/>
  <c r="AG223" i="3"/>
  <c r="AK223" i="3"/>
  <c r="AO223" i="3"/>
  <c r="AS223" i="3"/>
  <c r="AW223" i="3"/>
  <c r="BA223" i="3"/>
  <c r="BE223" i="3"/>
  <c r="BI223" i="3"/>
  <c r="N223" i="3"/>
  <c r="R223" i="3"/>
  <c r="V223" i="3"/>
  <c r="Z223" i="3"/>
  <c r="AD223" i="3"/>
  <c r="AH223" i="3"/>
  <c r="AL223" i="3"/>
  <c r="AP223" i="3"/>
  <c r="AT223" i="3"/>
  <c r="AX223" i="3"/>
  <c r="BB223" i="3"/>
  <c r="BF223" i="3"/>
  <c r="O227" i="3"/>
  <c r="S227" i="3"/>
  <c r="W227" i="3"/>
  <c r="AA227" i="3"/>
  <c r="AE227" i="3"/>
  <c r="AI227" i="3"/>
  <c r="AM227" i="3"/>
  <c r="AQ227" i="3"/>
  <c r="AU227" i="3"/>
  <c r="AY227" i="3"/>
  <c r="BC227" i="3"/>
  <c r="BG227" i="3"/>
  <c r="P227" i="3"/>
  <c r="T227" i="3"/>
  <c r="X227" i="3"/>
  <c r="AB227" i="3"/>
  <c r="AF227" i="3"/>
  <c r="AJ227" i="3"/>
  <c r="AN227" i="3"/>
  <c r="AR227" i="3"/>
  <c r="AV227" i="3"/>
  <c r="AZ227" i="3"/>
  <c r="BD227" i="3"/>
  <c r="BH227" i="3"/>
  <c r="M227" i="3"/>
  <c r="Q227" i="3"/>
  <c r="U227" i="3"/>
  <c r="Y227" i="3"/>
  <c r="AC227" i="3"/>
  <c r="AG227" i="3"/>
  <c r="AK227" i="3"/>
  <c r="AO227" i="3"/>
  <c r="AS227" i="3"/>
  <c r="AW227" i="3"/>
  <c r="BA227" i="3"/>
  <c r="BE227" i="3"/>
  <c r="BI227" i="3"/>
  <c r="V227" i="3"/>
  <c r="AL227" i="3"/>
  <c r="BB227" i="3"/>
  <c r="Z227" i="3"/>
  <c r="AP227" i="3"/>
  <c r="BF227" i="3"/>
  <c r="N227" i="3"/>
  <c r="AD227" i="3"/>
  <c r="AT227" i="3"/>
  <c r="R227" i="3"/>
  <c r="AH227" i="3"/>
  <c r="AX227" i="3"/>
  <c r="O231" i="3"/>
  <c r="S231" i="3"/>
  <c r="W231" i="3"/>
  <c r="AA231" i="3"/>
  <c r="AE231" i="3"/>
  <c r="AI231" i="3"/>
  <c r="AM231" i="3"/>
  <c r="P231" i="3"/>
  <c r="T231" i="3"/>
  <c r="X231" i="3"/>
  <c r="AB231" i="3"/>
  <c r="AF231" i="3"/>
  <c r="AJ231" i="3"/>
  <c r="AN231" i="3"/>
  <c r="AR231" i="3"/>
  <c r="AV231" i="3"/>
  <c r="AZ231" i="3"/>
  <c r="BD231" i="3"/>
  <c r="BH231" i="3"/>
  <c r="M231" i="3"/>
  <c r="Q231" i="3"/>
  <c r="U231" i="3"/>
  <c r="Y231" i="3"/>
  <c r="AC231" i="3"/>
  <c r="AG231" i="3"/>
  <c r="AK231" i="3"/>
  <c r="AO231" i="3"/>
  <c r="AS231" i="3"/>
  <c r="AW231" i="3"/>
  <c r="BA231" i="3"/>
  <c r="BE231" i="3"/>
  <c r="BI231" i="3"/>
  <c r="R231" i="3"/>
  <c r="AH231" i="3"/>
  <c r="AT231" i="3"/>
  <c r="BB231" i="3"/>
  <c r="V231" i="3"/>
  <c r="AL231" i="3"/>
  <c r="AU231" i="3"/>
  <c r="BC231" i="3"/>
  <c r="Z231" i="3"/>
  <c r="AP231" i="3"/>
  <c r="AX231" i="3"/>
  <c r="BF231" i="3"/>
  <c r="N231" i="3"/>
  <c r="AD231" i="3"/>
  <c r="AQ231" i="3"/>
  <c r="AY231" i="3"/>
  <c r="BG231" i="3"/>
  <c r="AT257" i="3"/>
  <c r="AD257" i="3"/>
  <c r="N257" i="3"/>
  <c r="AW257" i="3"/>
  <c r="AG257" i="3"/>
  <c r="Q257" i="3"/>
  <c r="AN257" i="3"/>
  <c r="X257" i="3"/>
  <c r="BC257" i="3"/>
  <c r="AM257" i="3"/>
  <c r="W257" i="3"/>
  <c r="O266" i="3"/>
  <c r="AE266" i="3"/>
  <c r="AU266" i="3"/>
  <c r="N267" i="3"/>
  <c r="AD267" i="3"/>
  <c r="AT267" i="3"/>
  <c r="P112" i="3"/>
  <c r="T112" i="3"/>
  <c r="X112" i="3"/>
  <c r="AB112" i="3"/>
  <c r="AF112" i="3"/>
  <c r="AJ112" i="3"/>
  <c r="AN112" i="3"/>
  <c r="AR112" i="3"/>
  <c r="AV112" i="3"/>
  <c r="AZ112" i="3"/>
  <c r="BD112" i="3"/>
  <c r="BH112" i="3"/>
  <c r="M112" i="3"/>
  <c r="Q112" i="3"/>
  <c r="U112" i="3"/>
  <c r="Y112" i="3"/>
  <c r="AC112" i="3"/>
  <c r="AG112" i="3"/>
  <c r="AK112" i="3"/>
  <c r="AO112" i="3"/>
  <c r="AS112" i="3"/>
  <c r="AW112" i="3"/>
  <c r="BA112" i="3"/>
  <c r="BE112" i="3"/>
  <c r="BI112" i="3"/>
  <c r="N112" i="3"/>
  <c r="R112" i="3"/>
  <c r="V112" i="3"/>
  <c r="Z112" i="3"/>
  <c r="AD112" i="3"/>
  <c r="AH112" i="3"/>
  <c r="AL112" i="3"/>
  <c r="AP112" i="3"/>
  <c r="AT112" i="3"/>
  <c r="AX112" i="3"/>
  <c r="BB112" i="3"/>
  <c r="BF112" i="3"/>
  <c r="O112" i="3"/>
  <c r="S112" i="3"/>
  <c r="W112" i="3"/>
  <c r="AA112" i="3"/>
  <c r="AE112" i="3"/>
  <c r="AI112" i="3"/>
  <c r="AM112" i="3"/>
  <c r="AQ112" i="3"/>
  <c r="AU112" i="3"/>
  <c r="AY112" i="3"/>
  <c r="BC112" i="3"/>
  <c r="BG112" i="3"/>
  <c r="O128" i="3"/>
  <c r="S128" i="3"/>
  <c r="W128" i="3"/>
  <c r="AA128" i="3"/>
  <c r="AE128" i="3"/>
  <c r="AI128" i="3"/>
  <c r="AM128" i="3"/>
  <c r="AQ128" i="3"/>
  <c r="AU128" i="3"/>
  <c r="AY128" i="3"/>
  <c r="BC128" i="3"/>
  <c r="BG128" i="3"/>
  <c r="P128" i="3"/>
  <c r="T128" i="3"/>
  <c r="X128" i="3"/>
  <c r="AB128" i="3"/>
  <c r="AF128" i="3"/>
  <c r="AJ128" i="3"/>
  <c r="AN128" i="3"/>
  <c r="AR128" i="3"/>
  <c r="AV128" i="3"/>
  <c r="AZ128" i="3"/>
  <c r="BD128" i="3"/>
  <c r="BH128" i="3"/>
  <c r="M128" i="3"/>
  <c r="Q128" i="3"/>
  <c r="U128" i="3"/>
  <c r="Y128" i="3"/>
  <c r="AC128" i="3"/>
  <c r="AG128" i="3"/>
  <c r="AK128" i="3"/>
  <c r="AO128" i="3"/>
  <c r="AS128" i="3"/>
  <c r="AW128" i="3"/>
  <c r="BA128" i="3"/>
  <c r="BE128" i="3"/>
  <c r="BI128" i="3"/>
  <c r="N128" i="3"/>
  <c r="R128" i="3"/>
  <c r="V128" i="3"/>
  <c r="Z128" i="3"/>
  <c r="AD128" i="3"/>
  <c r="AH128" i="3"/>
  <c r="AL128" i="3"/>
  <c r="AP128" i="3"/>
  <c r="AT128" i="3"/>
  <c r="AX128" i="3"/>
  <c r="BB128" i="3"/>
  <c r="BF128" i="3"/>
  <c r="P144" i="3"/>
  <c r="T144" i="3"/>
  <c r="X144" i="3"/>
  <c r="AB144" i="3"/>
  <c r="AF144" i="3"/>
  <c r="AJ144" i="3"/>
  <c r="AN144" i="3"/>
  <c r="AR144" i="3"/>
  <c r="AV144" i="3"/>
  <c r="AZ144" i="3"/>
  <c r="BD144" i="3"/>
  <c r="BH144" i="3"/>
  <c r="M144" i="3"/>
  <c r="Q144" i="3"/>
  <c r="U144" i="3"/>
  <c r="Y144" i="3"/>
  <c r="AC144" i="3"/>
  <c r="AG144" i="3"/>
  <c r="AK144" i="3"/>
  <c r="AO144" i="3"/>
  <c r="AS144" i="3"/>
  <c r="AW144" i="3"/>
  <c r="BA144" i="3"/>
  <c r="BE144" i="3"/>
  <c r="BI144" i="3"/>
  <c r="N144" i="3"/>
  <c r="R144" i="3"/>
  <c r="V144" i="3"/>
  <c r="Z144" i="3"/>
  <c r="AD144" i="3"/>
  <c r="AH144" i="3"/>
  <c r="AL144" i="3"/>
  <c r="AP144" i="3"/>
  <c r="AT144" i="3"/>
  <c r="AX144" i="3"/>
  <c r="BB144" i="3"/>
  <c r="BF144" i="3"/>
  <c r="O144" i="3"/>
  <c r="S144" i="3"/>
  <c r="W144" i="3"/>
  <c r="AA144" i="3"/>
  <c r="AE144" i="3"/>
  <c r="AI144" i="3"/>
  <c r="AM144" i="3"/>
  <c r="AQ144" i="3"/>
  <c r="AU144" i="3"/>
  <c r="AY144" i="3"/>
  <c r="BC144" i="3"/>
  <c r="BG144" i="3"/>
  <c r="N160" i="3"/>
  <c r="R160" i="3"/>
  <c r="V160" i="3"/>
  <c r="Z160" i="3"/>
  <c r="AD160" i="3"/>
  <c r="AH160" i="3"/>
  <c r="AL160" i="3"/>
  <c r="AP160" i="3"/>
  <c r="AT160" i="3"/>
  <c r="AX160" i="3"/>
  <c r="BB160" i="3"/>
  <c r="BF160" i="3"/>
  <c r="O160" i="3"/>
  <c r="S160" i="3"/>
  <c r="W160" i="3"/>
  <c r="AA160" i="3"/>
  <c r="AE160" i="3"/>
  <c r="AI160" i="3"/>
  <c r="AM160" i="3"/>
  <c r="AQ160" i="3"/>
  <c r="AU160" i="3"/>
  <c r="AY160" i="3"/>
  <c r="BC160" i="3"/>
  <c r="BG160" i="3"/>
  <c r="P160" i="3"/>
  <c r="T160" i="3"/>
  <c r="X160" i="3"/>
  <c r="AB160" i="3"/>
  <c r="AF160" i="3"/>
  <c r="AJ160" i="3"/>
  <c r="AN160" i="3"/>
  <c r="AR160" i="3"/>
  <c r="AV160" i="3"/>
  <c r="AZ160" i="3"/>
  <c r="BD160" i="3"/>
  <c r="BH160" i="3"/>
  <c r="M160" i="3"/>
  <c r="Q160" i="3"/>
  <c r="U160" i="3"/>
  <c r="Y160" i="3"/>
  <c r="AC160" i="3"/>
  <c r="AG160" i="3"/>
  <c r="AK160" i="3"/>
  <c r="AO160" i="3"/>
  <c r="AS160" i="3"/>
  <c r="AW160" i="3"/>
  <c r="BA160" i="3"/>
  <c r="BE160" i="3"/>
  <c r="BI160" i="3"/>
  <c r="BF197" i="3"/>
  <c r="AP197" i="3"/>
  <c r="Z197" i="3"/>
  <c r="BI197" i="3"/>
  <c r="AS197" i="3"/>
  <c r="AC197" i="3"/>
  <c r="M197" i="3"/>
  <c r="AV197" i="3"/>
  <c r="AF197" i="3"/>
  <c r="P197" i="3"/>
  <c r="AU197" i="3"/>
  <c r="AE197" i="3"/>
  <c r="O197" i="3"/>
  <c r="BN111" i="3"/>
  <c r="BM265" i="3"/>
  <c r="AW264" i="3"/>
  <c r="AG264" i="3"/>
  <c r="Q264" i="3"/>
  <c r="AZ264" i="3"/>
  <c r="AJ264" i="3"/>
  <c r="T264" i="3"/>
  <c r="AY264" i="3"/>
  <c r="AI264" i="3"/>
  <c r="S264" i="3"/>
  <c r="AX264" i="3"/>
  <c r="AH264" i="3"/>
  <c r="R264" i="3"/>
  <c r="BH261" i="3"/>
  <c r="AR261" i="3"/>
  <c r="AB261" i="3"/>
  <c r="BG261" i="3"/>
  <c r="AQ261" i="3"/>
  <c r="AA261" i="3"/>
  <c r="BF261" i="3"/>
  <c r="AP261" i="3"/>
  <c r="Z261" i="3"/>
  <c r="BI261" i="3"/>
  <c r="AS261" i="3"/>
  <c r="AC261" i="3"/>
  <c r="M261" i="3"/>
  <c r="P172" i="3"/>
  <c r="T172" i="3"/>
  <c r="X172" i="3"/>
  <c r="AB172" i="3"/>
  <c r="AF172" i="3"/>
  <c r="AJ172" i="3"/>
  <c r="AN172" i="3"/>
  <c r="AR172" i="3"/>
  <c r="AV172" i="3"/>
  <c r="AZ172" i="3"/>
  <c r="BD172" i="3"/>
  <c r="BH172" i="3"/>
  <c r="M172" i="3"/>
  <c r="Q172" i="3"/>
  <c r="U172" i="3"/>
  <c r="Y172" i="3"/>
  <c r="AC172" i="3"/>
  <c r="AG172" i="3"/>
  <c r="AK172" i="3"/>
  <c r="AO172" i="3"/>
  <c r="AS172" i="3"/>
  <c r="AW172" i="3"/>
  <c r="BA172" i="3"/>
  <c r="BE172" i="3"/>
  <c r="BI172" i="3"/>
  <c r="N172" i="3"/>
  <c r="R172" i="3"/>
  <c r="V172" i="3"/>
  <c r="Z172" i="3"/>
  <c r="AD172" i="3"/>
  <c r="AH172" i="3"/>
  <c r="AL172" i="3"/>
  <c r="AP172" i="3"/>
  <c r="AT172" i="3"/>
  <c r="AX172" i="3"/>
  <c r="BB172" i="3"/>
  <c r="BF172" i="3"/>
  <c r="O172" i="3"/>
  <c r="S172" i="3"/>
  <c r="W172" i="3"/>
  <c r="AA172" i="3"/>
  <c r="AE172" i="3"/>
  <c r="AI172" i="3"/>
  <c r="AM172" i="3"/>
  <c r="AQ172" i="3"/>
  <c r="AU172" i="3"/>
  <c r="AY172" i="3"/>
  <c r="BC172" i="3"/>
  <c r="BG172" i="3"/>
  <c r="M188" i="3"/>
  <c r="Q188" i="3"/>
  <c r="U188" i="3"/>
  <c r="Y188" i="3"/>
  <c r="AC188" i="3"/>
  <c r="AG188" i="3"/>
  <c r="AK188" i="3"/>
  <c r="AO188" i="3"/>
  <c r="AS188" i="3"/>
  <c r="AW188" i="3"/>
  <c r="BA188" i="3"/>
  <c r="BE188" i="3"/>
  <c r="BI188" i="3"/>
  <c r="N188" i="3"/>
  <c r="R188" i="3"/>
  <c r="V188" i="3"/>
  <c r="Z188" i="3"/>
  <c r="AD188" i="3"/>
  <c r="AH188" i="3"/>
  <c r="AL188" i="3"/>
  <c r="AP188" i="3"/>
  <c r="AT188" i="3"/>
  <c r="AX188" i="3"/>
  <c r="BB188" i="3"/>
  <c r="BF188" i="3"/>
  <c r="O188" i="3"/>
  <c r="S188" i="3"/>
  <c r="W188" i="3"/>
  <c r="AA188" i="3"/>
  <c r="AE188" i="3"/>
  <c r="AI188" i="3"/>
  <c r="AM188" i="3"/>
  <c r="AQ188" i="3"/>
  <c r="AU188" i="3"/>
  <c r="AY188" i="3"/>
  <c r="BC188" i="3"/>
  <c r="BG188" i="3"/>
  <c r="P188" i="3"/>
  <c r="T188" i="3"/>
  <c r="X188" i="3"/>
  <c r="AB188" i="3"/>
  <c r="AF188" i="3"/>
  <c r="AJ188" i="3"/>
  <c r="AN188" i="3"/>
  <c r="AR188" i="3"/>
  <c r="AV188" i="3"/>
  <c r="AZ188" i="3"/>
  <c r="BD188" i="3"/>
  <c r="BH188" i="3"/>
  <c r="N183" i="3"/>
  <c r="R183" i="3"/>
  <c r="V183" i="3"/>
  <c r="Z183" i="3"/>
  <c r="AD183" i="3"/>
  <c r="AH183" i="3"/>
  <c r="AL183" i="3"/>
  <c r="AP183" i="3"/>
  <c r="AT183" i="3"/>
  <c r="AX183" i="3"/>
  <c r="BB183" i="3"/>
  <c r="BF183" i="3"/>
  <c r="O183" i="3"/>
  <c r="S183" i="3"/>
  <c r="W183" i="3"/>
  <c r="AA183" i="3"/>
  <c r="AE183" i="3"/>
  <c r="AI183" i="3"/>
  <c r="AM183" i="3"/>
  <c r="AQ183" i="3"/>
  <c r="AU183" i="3"/>
  <c r="AY183" i="3"/>
  <c r="BC183" i="3"/>
  <c r="BG183" i="3"/>
  <c r="P183" i="3"/>
  <c r="T183" i="3"/>
  <c r="X183" i="3"/>
  <c r="AB183" i="3"/>
  <c r="AF183" i="3"/>
  <c r="AJ183" i="3"/>
  <c r="AN183" i="3"/>
  <c r="AR183" i="3"/>
  <c r="AV183" i="3"/>
  <c r="AZ183" i="3"/>
  <c r="BD183" i="3"/>
  <c r="BH183" i="3"/>
  <c r="M183" i="3"/>
  <c r="Q183" i="3"/>
  <c r="U183" i="3"/>
  <c r="Y183" i="3"/>
  <c r="AC183" i="3"/>
  <c r="AG183" i="3"/>
  <c r="AK183" i="3"/>
  <c r="AO183" i="3"/>
  <c r="AS183" i="3"/>
  <c r="AW183" i="3"/>
  <c r="BA183" i="3"/>
  <c r="BE183" i="3"/>
  <c r="BI183" i="3"/>
  <c r="P174" i="3"/>
  <c r="T174" i="3"/>
  <c r="X174" i="3"/>
  <c r="AB174" i="3"/>
  <c r="AF174" i="3"/>
  <c r="AJ174" i="3"/>
  <c r="AN174" i="3"/>
  <c r="AR174" i="3"/>
  <c r="AV174" i="3"/>
  <c r="AZ174" i="3"/>
  <c r="BD174" i="3"/>
  <c r="BH174" i="3"/>
  <c r="M174" i="3"/>
  <c r="Q174" i="3"/>
  <c r="U174" i="3"/>
  <c r="Y174" i="3"/>
  <c r="AC174" i="3"/>
  <c r="AG174" i="3"/>
  <c r="AK174" i="3"/>
  <c r="AO174" i="3"/>
  <c r="AS174" i="3"/>
  <c r="AW174" i="3"/>
  <c r="BA174" i="3"/>
  <c r="BE174" i="3"/>
  <c r="BI174" i="3"/>
  <c r="N174" i="3"/>
  <c r="R174" i="3"/>
  <c r="V174" i="3"/>
  <c r="Z174" i="3"/>
  <c r="AD174" i="3"/>
  <c r="AH174" i="3"/>
  <c r="AL174" i="3"/>
  <c r="AP174" i="3"/>
  <c r="AT174" i="3"/>
  <c r="AX174" i="3"/>
  <c r="BB174" i="3"/>
  <c r="BF174" i="3"/>
  <c r="O174" i="3"/>
  <c r="S174" i="3"/>
  <c r="W174" i="3"/>
  <c r="AA174" i="3"/>
  <c r="AE174" i="3"/>
  <c r="AI174" i="3"/>
  <c r="AM174" i="3"/>
  <c r="AQ174" i="3"/>
  <c r="AU174" i="3"/>
  <c r="AY174" i="3"/>
  <c r="BC174" i="3"/>
  <c r="BG174" i="3"/>
  <c r="M190" i="3"/>
  <c r="Q190" i="3"/>
  <c r="U190" i="3"/>
  <c r="Y190" i="3"/>
  <c r="AC190" i="3"/>
  <c r="AG190" i="3"/>
  <c r="AK190" i="3"/>
  <c r="AO190" i="3"/>
  <c r="AS190" i="3"/>
  <c r="AW190" i="3"/>
  <c r="BA190" i="3"/>
  <c r="BE190" i="3"/>
  <c r="BI190" i="3"/>
  <c r="N190" i="3"/>
  <c r="R190" i="3"/>
  <c r="V190" i="3"/>
  <c r="Z190" i="3"/>
  <c r="AD190" i="3"/>
  <c r="AH190" i="3"/>
  <c r="AL190" i="3"/>
  <c r="AP190" i="3"/>
  <c r="AT190" i="3"/>
  <c r="AX190" i="3"/>
  <c r="BB190" i="3"/>
  <c r="BF190" i="3"/>
  <c r="O190" i="3"/>
  <c r="S190" i="3"/>
  <c r="W190" i="3"/>
  <c r="AA190" i="3"/>
  <c r="AE190" i="3"/>
  <c r="AI190" i="3"/>
  <c r="AM190" i="3"/>
  <c r="AQ190" i="3"/>
  <c r="AU190" i="3"/>
  <c r="AY190" i="3"/>
  <c r="BC190" i="3"/>
  <c r="BG190" i="3"/>
  <c r="P190" i="3"/>
  <c r="T190" i="3"/>
  <c r="X190" i="3"/>
  <c r="AB190" i="3"/>
  <c r="AF190" i="3"/>
  <c r="AJ190" i="3"/>
  <c r="AN190" i="3"/>
  <c r="AR190" i="3"/>
  <c r="AV190" i="3"/>
  <c r="AZ190" i="3"/>
  <c r="BD190" i="3"/>
  <c r="BH190" i="3"/>
  <c r="P234" i="3"/>
  <c r="T234" i="3"/>
  <c r="X234" i="3"/>
  <c r="AB234" i="3"/>
  <c r="AF234" i="3"/>
  <c r="AJ234" i="3"/>
  <c r="AN234" i="3"/>
  <c r="AR234" i="3"/>
  <c r="AV234" i="3"/>
  <c r="AZ234" i="3"/>
  <c r="BD234" i="3"/>
  <c r="BH234" i="3"/>
  <c r="M234" i="3"/>
  <c r="Q234" i="3"/>
  <c r="U234" i="3"/>
  <c r="Y234" i="3"/>
  <c r="AC234" i="3"/>
  <c r="AG234" i="3"/>
  <c r="AK234" i="3"/>
  <c r="AO234" i="3"/>
  <c r="AS234" i="3"/>
  <c r="AW234" i="3"/>
  <c r="BA234" i="3"/>
  <c r="BE234" i="3"/>
  <c r="BI234" i="3"/>
  <c r="N234" i="3"/>
  <c r="R234" i="3"/>
  <c r="V234" i="3"/>
  <c r="Z234" i="3"/>
  <c r="AD234" i="3"/>
  <c r="AH234" i="3"/>
  <c r="AL234" i="3"/>
  <c r="AP234" i="3"/>
  <c r="AT234" i="3"/>
  <c r="AX234" i="3"/>
  <c r="BB234" i="3"/>
  <c r="BF234" i="3"/>
  <c r="O234" i="3"/>
  <c r="S234" i="3"/>
  <c r="W234" i="3"/>
  <c r="AA234" i="3"/>
  <c r="AE234" i="3"/>
  <c r="AI234" i="3"/>
  <c r="AM234" i="3"/>
  <c r="AQ234" i="3"/>
  <c r="AU234" i="3"/>
  <c r="AY234" i="3"/>
  <c r="BC234" i="3"/>
  <c r="BG234" i="3"/>
  <c r="M238" i="3"/>
  <c r="Q238" i="3"/>
  <c r="U238" i="3"/>
  <c r="Y238" i="3"/>
  <c r="AC238" i="3"/>
  <c r="AG238" i="3"/>
  <c r="AK238" i="3"/>
  <c r="AO238" i="3"/>
  <c r="AS238" i="3"/>
  <c r="AW238" i="3"/>
  <c r="BA238" i="3"/>
  <c r="BE238" i="3"/>
  <c r="BI238" i="3"/>
  <c r="N238" i="3"/>
  <c r="R238" i="3"/>
  <c r="V238" i="3"/>
  <c r="Z238" i="3"/>
  <c r="AD238" i="3"/>
  <c r="AH238" i="3"/>
  <c r="AL238" i="3"/>
  <c r="AP238" i="3"/>
  <c r="AT238" i="3"/>
  <c r="AX238" i="3"/>
  <c r="BB238" i="3"/>
  <c r="BF238" i="3"/>
  <c r="O238" i="3"/>
  <c r="S238" i="3"/>
  <c r="W238" i="3"/>
  <c r="AA238" i="3"/>
  <c r="AE238" i="3"/>
  <c r="AI238" i="3"/>
  <c r="AM238" i="3"/>
  <c r="AQ238" i="3"/>
  <c r="AU238" i="3"/>
  <c r="AY238" i="3"/>
  <c r="BC238" i="3"/>
  <c r="BG238" i="3"/>
  <c r="P238" i="3"/>
  <c r="T238" i="3"/>
  <c r="X238" i="3"/>
  <c r="AB238" i="3"/>
  <c r="AF238" i="3"/>
  <c r="AJ238" i="3"/>
  <c r="AN238" i="3"/>
  <c r="AR238" i="3"/>
  <c r="AV238" i="3"/>
  <c r="AZ238" i="3"/>
  <c r="BD238" i="3"/>
  <c r="BH238" i="3"/>
  <c r="N242" i="3"/>
  <c r="R242" i="3"/>
  <c r="V242" i="3"/>
  <c r="Z242" i="3"/>
  <c r="AD242" i="3"/>
  <c r="AH242" i="3"/>
  <c r="AL242" i="3"/>
  <c r="AP242" i="3"/>
  <c r="AT242" i="3"/>
  <c r="AX242" i="3"/>
  <c r="BB242" i="3"/>
  <c r="BF242" i="3"/>
  <c r="O242" i="3"/>
  <c r="S242" i="3"/>
  <c r="W242" i="3"/>
  <c r="AA242" i="3"/>
  <c r="AE242" i="3"/>
  <c r="AI242" i="3"/>
  <c r="AM242" i="3"/>
  <c r="AQ242" i="3"/>
  <c r="AU242" i="3"/>
  <c r="AY242" i="3"/>
  <c r="BC242" i="3"/>
  <c r="BG242" i="3"/>
  <c r="P242" i="3"/>
  <c r="T242" i="3"/>
  <c r="X242" i="3"/>
  <c r="AB242" i="3"/>
  <c r="AF242" i="3"/>
  <c r="AJ242" i="3"/>
  <c r="AN242" i="3"/>
  <c r="AR242" i="3"/>
  <c r="AV242" i="3"/>
  <c r="AZ242" i="3"/>
  <c r="BD242" i="3"/>
  <c r="BH242" i="3"/>
  <c r="M242" i="3"/>
  <c r="Q242" i="3"/>
  <c r="U242" i="3"/>
  <c r="Y242" i="3"/>
  <c r="AC242" i="3"/>
  <c r="AG242" i="3"/>
  <c r="AK242" i="3"/>
  <c r="AO242" i="3"/>
  <c r="AS242" i="3"/>
  <c r="AW242" i="3"/>
  <c r="BA242" i="3"/>
  <c r="BE242" i="3"/>
  <c r="BI242" i="3"/>
  <c r="N246" i="3"/>
  <c r="R246" i="3"/>
  <c r="V246" i="3"/>
  <c r="Z246" i="3"/>
  <c r="AD246" i="3"/>
  <c r="AH246" i="3"/>
  <c r="AL246" i="3"/>
  <c r="AP246" i="3"/>
  <c r="AT246" i="3"/>
  <c r="AX246" i="3"/>
  <c r="BB246" i="3"/>
  <c r="BF246" i="3"/>
  <c r="O246" i="3"/>
  <c r="S246" i="3"/>
  <c r="W246" i="3"/>
  <c r="AA246" i="3"/>
  <c r="AE246" i="3"/>
  <c r="AI246" i="3"/>
  <c r="AM246" i="3"/>
  <c r="AQ246" i="3"/>
  <c r="AU246" i="3"/>
  <c r="AY246" i="3"/>
  <c r="BC246" i="3"/>
  <c r="BG246" i="3"/>
  <c r="P246" i="3"/>
  <c r="T246" i="3"/>
  <c r="X246" i="3"/>
  <c r="AB246" i="3"/>
  <c r="AF246" i="3"/>
  <c r="AJ246" i="3"/>
  <c r="AN246" i="3"/>
  <c r="AR246" i="3"/>
  <c r="AV246" i="3"/>
  <c r="AZ246" i="3"/>
  <c r="BD246" i="3"/>
  <c r="BH246" i="3"/>
  <c r="M246" i="3"/>
  <c r="Q246" i="3"/>
  <c r="U246" i="3"/>
  <c r="Y246" i="3"/>
  <c r="AC246" i="3"/>
  <c r="AG246" i="3"/>
  <c r="AK246" i="3"/>
  <c r="AO246" i="3"/>
  <c r="AS246" i="3"/>
  <c r="AW246" i="3"/>
  <c r="BA246" i="3"/>
  <c r="BE246" i="3"/>
  <c r="BI246" i="3"/>
  <c r="BJ116" i="3"/>
  <c r="BM132" i="3"/>
  <c r="BL141" i="3"/>
  <c r="BM164" i="3"/>
  <c r="BM193" i="3"/>
  <c r="BH204" i="3"/>
  <c r="BF204" i="3"/>
  <c r="AP204" i="3"/>
  <c r="Z204" i="3"/>
  <c r="BA204" i="3"/>
  <c r="AK204" i="3"/>
  <c r="U204" i="3"/>
  <c r="AV204" i="3"/>
  <c r="AF204" i="3"/>
  <c r="P204" i="3"/>
  <c r="AM204" i="3"/>
  <c r="P206" i="3"/>
  <c r="T206" i="3"/>
  <c r="X206" i="3"/>
  <c r="AB206" i="3"/>
  <c r="AF206" i="3"/>
  <c r="AJ206" i="3"/>
  <c r="AN206" i="3"/>
  <c r="AR206" i="3"/>
  <c r="AV206" i="3"/>
  <c r="AZ206" i="3"/>
  <c r="BD206" i="3"/>
  <c r="BH206" i="3"/>
  <c r="M206" i="3"/>
  <c r="Q206" i="3"/>
  <c r="U206" i="3"/>
  <c r="Y206" i="3"/>
  <c r="AC206" i="3"/>
  <c r="AG206" i="3"/>
  <c r="AK206" i="3"/>
  <c r="AO206" i="3"/>
  <c r="AS206" i="3"/>
  <c r="AW206" i="3"/>
  <c r="BA206" i="3"/>
  <c r="BE206" i="3"/>
  <c r="BI206" i="3"/>
  <c r="N206" i="3"/>
  <c r="R206" i="3"/>
  <c r="V206" i="3"/>
  <c r="Z206" i="3"/>
  <c r="AD206" i="3"/>
  <c r="AH206" i="3"/>
  <c r="AL206" i="3"/>
  <c r="AP206" i="3"/>
  <c r="AT206" i="3"/>
  <c r="AX206" i="3"/>
  <c r="BB206" i="3"/>
  <c r="BF206" i="3"/>
  <c r="O206" i="3"/>
  <c r="S206" i="3"/>
  <c r="W206" i="3"/>
  <c r="AA206" i="3"/>
  <c r="AE206" i="3"/>
  <c r="AI206" i="3"/>
  <c r="AM206" i="3"/>
  <c r="AQ206" i="3"/>
  <c r="AU206" i="3"/>
  <c r="AY206" i="3"/>
  <c r="BC206" i="3"/>
  <c r="BG206" i="3"/>
  <c r="P210" i="3"/>
  <c r="T210" i="3"/>
  <c r="X210" i="3"/>
  <c r="AB210" i="3"/>
  <c r="AF210" i="3"/>
  <c r="AJ210" i="3"/>
  <c r="AN210" i="3"/>
  <c r="AR210" i="3"/>
  <c r="AV210" i="3"/>
  <c r="AZ210" i="3"/>
  <c r="BD210" i="3"/>
  <c r="BH210" i="3"/>
  <c r="M210" i="3"/>
  <c r="Q210" i="3"/>
  <c r="U210" i="3"/>
  <c r="Y210" i="3"/>
  <c r="AC210" i="3"/>
  <c r="AG210" i="3"/>
  <c r="AK210" i="3"/>
  <c r="AO210" i="3"/>
  <c r="AS210" i="3"/>
  <c r="AW210" i="3"/>
  <c r="BA210" i="3"/>
  <c r="BE210" i="3"/>
  <c r="BI210" i="3"/>
  <c r="N210" i="3"/>
  <c r="R210" i="3"/>
  <c r="V210" i="3"/>
  <c r="Z210" i="3"/>
  <c r="AD210" i="3"/>
  <c r="AH210" i="3"/>
  <c r="AL210" i="3"/>
  <c r="AP210" i="3"/>
  <c r="AT210" i="3"/>
  <c r="AX210" i="3"/>
  <c r="BB210" i="3"/>
  <c r="BF210" i="3"/>
  <c r="O210" i="3"/>
  <c r="S210" i="3"/>
  <c r="W210" i="3"/>
  <c r="AA210" i="3"/>
  <c r="AE210" i="3"/>
  <c r="AI210" i="3"/>
  <c r="AM210" i="3"/>
  <c r="AQ210" i="3"/>
  <c r="AU210" i="3"/>
  <c r="AY210" i="3"/>
  <c r="BC210" i="3"/>
  <c r="BG210" i="3"/>
  <c r="P214" i="3"/>
  <c r="T214" i="3"/>
  <c r="X214" i="3"/>
  <c r="AB214" i="3"/>
  <c r="AF214" i="3"/>
  <c r="AJ214" i="3"/>
  <c r="AN214" i="3"/>
  <c r="AR214" i="3"/>
  <c r="AV214" i="3"/>
  <c r="AZ214" i="3"/>
  <c r="BD214" i="3"/>
  <c r="BH214" i="3"/>
  <c r="M214" i="3"/>
  <c r="Q214" i="3"/>
  <c r="U214" i="3"/>
  <c r="Y214" i="3"/>
  <c r="AC214" i="3"/>
  <c r="AG214" i="3"/>
  <c r="AK214" i="3"/>
  <c r="AO214" i="3"/>
  <c r="AS214" i="3"/>
  <c r="AW214" i="3"/>
  <c r="BA214" i="3"/>
  <c r="BE214" i="3"/>
  <c r="BI214" i="3"/>
  <c r="N214" i="3"/>
  <c r="R214" i="3"/>
  <c r="V214" i="3"/>
  <c r="Z214" i="3"/>
  <c r="AD214" i="3"/>
  <c r="AH214" i="3"/>
  <c r="AL214" i="3"/>
  <c r="AP214" i="3"/>
  <c r="AT214" i="3"/>
  <c r="AX214" i="3"/>
  <c r="BB214" i="3"/>
  <c r="BF214" i="3"/>
  <c r="O214" i="3"/>
  <c r="S214" i="3"/>
  <c r="W214" i="3"/>
  <c r="AA214" i="3"/>
  <c r="AE214" i="3"/>
  <c r="AI214" i="3"/>
  <c r="AM214" i="3"/>
  <c r="AQ214" i="3"/>
  <c r="AU214" i="3"/>
  <c r="AY214" i="3"/>
  <c r="BC214" i="3"/>
  <c r="BG214" i="3"/>
  <c r="P218" i="3"/>
  <c r="T218" i="3"/>
  <c r="X218" i="3"/>
  <c r="AB218" i="3"/>
  <c r="AF218" i="3"/>
  <c r="AJ218" i="3"/>
  <c r="AN218" i="3"/>
  <c r="AR218" i="3"/>
  <c r="AV218" i="3"/>
  <c r="AZ218" i="3"/>
  <c r="BD218" i="3"/>
  <c r="BH218" i="3"/>
  <c r="M218" i="3"/>
  <c r="Q218" i="3"/>
  <c r="U218" i="3"/>
  <c r="Y218" i="3"/>
  <c r="AC218" i="3"/>
  <c r="AG218" i="3"/>
  <c r="AK218" i="3"/>
  <c r="AO218" i="3"/>
  <c r="AS218" i="3"/>
  <c r="AW218" i="3"/>
  <c r="BA218" i="3"/>
  <c r="BE218" i="3"/>
  <c r="BI218" i="3"/>
  <c r="N218" i="3"/>
  <c r="R218" i="3"/>
  <c r="V218" i="3"/>
  <c r="Z218" i="3"/>
  <c r="AD218" i="3"/>
  <c r="AH218" i="3"/>
  <c r="AL218" i="3"/>
  <c r="AP218" i="3"/>
  <c r="AT218" i="3"/>
  <c r="AX218" i="3"/>
  <c r="BB218" i="3"/>
  <c r="BF218" i="3"/>
  <c r="O218" i="3"/>
  <c r="S218" i="3"/>
  <c r="W218" i="3"/>
  <c r="AA218" i="3"/>
  <c r="AE218" i="3"/>
  <c r="AI218" i="3"/>
  <c r="AM218" i="3"/>
  <c r="AQ218" i="3"/>
  <c r="AU218" i="3"/>
  <c r="AY218" i="3"/>
  <c r="BC218" i="3"/>
  <c r="BG218" i="3"/>
  <c r="P222" i="3"/>
  <c r="T222" i="3"/>
  <c r="X222" i="3"/>
  <c r="AB222" i="3"/>
  <c r="AF222" i="3"/>
  <c r="AJ222" i="3"/>
  <c r="AN222" i="3"/>
  <c r="AR222" i="3"/>
  <c r="AV222" i="3"/>
  <c r="AZ222" i="3"/>
  <c r="BD222" i="3"/>
  <c r="BH222" i="3"/>
  <c r="M222" i="3"/>
  <c r="Q222" i="3"/>
  <c r="U222" i="3"/>
  <c r="Y222" i="3"/>
  <c r="AC222" i="3"/>
  <c r="AG222" i="3"/>
  <c r="AK222" i="3"/>
  <c r="AO222" i="3"/>
  <c r="AS222" i="3"/>
  <c r="AW222" i="3"/>
  <c r="BA222" i="3"/>
  <c r="BE222" i="3"/>
  <c r="BI222" i="3"/>
  <c r="N222" i="3"/>
  <c r="R222" i="3"/>
  <c r="V222" i="3"/>
  <c r="Z222" i="3"/>
  <c r="AD222" i="3"/>
  <c r="AH222" i="3"/>
  <c r="AL222" i="3"/>
  <c r="AP222" i="3"/>
  <c r="AT222" i="3"/>
  <c r="AX222" i="3"/>
  <c r="BB222" i="3"/>
  <c r="BF222" i="3"/>
  <c r="O222" i="3"/>
  <c r="S222" i="3"/>
  <c r="W222" i="3"/>
  <c r="AA222" i="3"/>
  <c r="AE222" i="3"/>
  <c r="AI222" i="3"/>
  <c r="AM222" i="3"/>
  <c r="AQ222" i="3"/>
  <c r="AU222" i="3"/>
  <c r="AY222" i="3"/>
  <c r="BC222" i="3"/>
  <c r="BG222" i="3"/>
  <c r="P226" i="3"/>
  <c r="T226" i="3"/>
  <c r="X226" i="3"/>
  <c r="AB226" i="3"/>
  <c r="AF226" i="3"/>
  <c r="AJ226" i="3"/>
  <c r="AN226" i="3"/>
  <c r="AR226" i="3"/>
  <c r="AV226" i="3"/>
  <c r="AZ226" i="3"/>
  <c r="BD226" i="3"/>
  <c r="BH226" i="3"/>
  <c r="M226" i="3"/>
  <c r="Q226" i="3"/>
  <c r="U226" i="3"/>
  <c r="Y226" i="3"/>
  <c r="AC226" i="3"/>
  <c r="AG226" i="3"/>
  <c r="AK226" i="3"/>
  <c r="AO226" i="3"/>
  <c r="AS226" i="3"/>
  <c r="AW226" i="3"/>
  <c r="BA226" i="3"/>
  <c r="BE226" i="3"/>
  <c r="BI226" i="3"/>
  <c r="N226" i="3"/>
  <c r="R226" i="3"/>
  <c r="V226" i="3"/>
  <c r="Z226" i="3"/>
  <c r="AD226" i="3"/>
  <c r="AH226" i="3"/>
  <c r="AL226" i="3"/>
  <c r="AP226" i="3"/>
  <c r="AT226" i="3"/>
  <c r="AX226" i="3"/>
  <c r="BB226" i="3"/>
  <c r="BF226" i="3"/>
  <c r="W226" i="3"/>
  <c r="AM226" i="3"/>
  <c r="BC226" i="3"/>
  <c r="AA226" i="3"/>
  <c r="AQ226" i="3"/>
  <c r="BG226" i="3"/>
  <c r="O226" i="3"/>
  <c r="AE226" i="3"/>
  <c r="AU226" i="3"/>
  <c r="S226" i="3"/>
  <c r="AI226" i="3"/>
  <c r="AY226" i="3"/>
  <c r="P230" i="3"/>
  <c r="T230" i="3"/>
  <c r="X230" i="3"/>
  <c r="AB230" i="3"/>
  <c r="AF230" i="3"/>
  <c r="AJ230" i="3"/>
  <c r="AN230" i="3"/>
  <c r="AR230" i="3"/>
  <c r="AV230" i="3"/>
  <c r="AZ230" i="3"/>
  <c r="BD230" i="3"/>
  <c r="BH230" i="3"/>
  <c r="M230" i="3"/>
  <c r="Q230" i="3"/>
  <c r="U230" i="3"/>
  <c r="Y230" i="3"/>
  <c r="AC230" i="3"/>
  <c r="AG230" i="3"/>
  <c r="AK230" i="3"/>
  <c r="AO230" i="3"/>
  <c r="AS230" i="3"/>
  <c r="AW230" i="3"/>
  <c r="BA230" i="3"/>
  <c r="BE230" i="3"/>
  <c r="BI230" i="3"/>
  <c r="N230" i="3"/>
  <c r="R230" i="3"/>
  <c r="V230" i="3"/>
  <c r="Z230" i="3"/>
  <c r="AD230" i="3"/>
  <c r="AH230" i="3"/>
  <c r="AL230" i="3"/>
  <c r="AP230" i="3"/>
  <c r="AT230" i="3"/>
  <c r="AX230" i="3"/>
  <c r="BB230" i="3"/>
  <c r="BF230" i="3"/>
  <c r="S230" i="3"/>
  <c r="AI230" i="3"/>
  <c r="AY230" i="3"/>
  <c r="W230" i="3"/>
  <c r="AM230" i="3"/>
  <c r="BC230" i="3"/>
  <c r="AA230" i="3"/>
  <c r="AQ230" i="3"/>
  <c r="BG230" i="3"/>
  <c r="O230" i="3"/>
  <c r="AE230" i="3"/>
  <c r="AU230" i="3"/>
  <c r="P269" i="3"/>
  <c r="T269" i="3"/>
  <c r="X269" i="3"/>
  <c r="AB269" i="3"/>
  <c r="AF269" i="3"/>
  <c r="AJ269" i="3"/>
  <c r="AN269" i="3"/>
  <c r="AR269" i="3"/>
  <c r="AV269" i="3"/>
  <c r="AZ269" i="3"/>
  <c r="BD269" i="3"/>
  <c r="BH269" i="3"/>
  <c r="M269" i="3"/>
  <c r="Q269" i="3"/>
  <c r="U269" i="3"/>
  <c r="Y269" i="3"/>
  <c r="AC269" i="3"/>
  <c r="AG269" i="3"/>
  <c r="AK269" i="3"/>
  <c r="AO269" i="3"/>
  <c r="AS269" i="3"/>
  <c r="AW269" i="3"/>
  <c r="BA269" i="3"/>
  <c r="BE269" i="3"/>
  <c r="BI269" i="3"/>
  <c r="N269" i="3"/>
  <c r="R269" i="3"/>
  <c r="V269" i="3"/>
  <c r="Z269" i="3"/>
  <c r="AD269" i="3"/>
  <c r="AH269" i="3"/>
  <c r="AL269" i="3"/>
  <c r="AP269" i="3"/>
  <c r="AT269" i="3"/>
  <c r="AX269" i="3"/>
  <c r="BB269" i="3"/>
  <c r="BF269" i="3"/>
  <c r="O269" i="3"/>
  <c r="S269" i="3"/>
  <c r="W269" i="3"/>
  <c r="AA269" i="3"/>
  <c r="AE269" i="3"/>
  <c r="AI269" i="3"/>
  <c r="AM269" i="3"/>
  <c r="AQ269" i="3"/>
  <c r="AU269" i="3"/>
  <c r="AY269" i="3"/>
  <c r="BC269" i="3"/>
  <c r="BG269" i="3"/>
  <c r="P107" i="3"/>
  <c r="T107" i="3"/>
  <c r="X107" i="3"/>
  <c r="AB107" i="3"/>
  <c r="AF107" i="3"/>
  <c r="AJ107" i="3"/>
  <c r="AN107" i="3"/>
  <c r="AR107" i="3"/>
  <c r="AV107" i="3"/>
  <c r="AZ107" i="3"/>
  <c r="BD107" i="3"/>
  <c r="BH107" i="3"/>
  <c r="M107" i="3"/>
  <c r="Q107" i="3"/>
  <c r="U107" i="3"/>
  <c r="Y107" i="3"/>
  <c r="AC107" i="3"/>
  <c r="AG107" i="3"/>
  <c r="AK107" i="3"/>
  <c r="AO107" i="3"/>
  <c r="AS107" i="3"/>
  <c r="AW107" i="3"/>
  <c r="BA107" i="3"/>
  <c r="BE107" i="3"/>
  <c r="BI107" i="3"/>
  <c r="N107" i="3"/>
  <c r="R107" i="3"/>
  <c r="V107" i="3"/>
  <c r="Z107" i="3"/>
  <c r="AD107" i="3"/>
  <c r="AH107" i="3"/>
  <c r="AL107" i="3"/>
  <c r="AP107" i="3"/>
  <c r="AT107" i="3"/>
  <c r="AX107" i="3"/>
  <c r="BB107" i="3"/>
  <c r="BF107" i="3"/>
  <c r="O107" i="3"/>
  <c r="S107" i="3"/>
  <c r="W107" i="3"/>
  <c r="AA107" i="3"/>
  <c r="AE107" i="3"/>
  <c r="AI107" i="3"/>
  <c r="AM107" i="3"/>
  <c r="AQ107" i="3"/>
  <c r="AU107" i="3"/>
  <c r="AY107" i="3"/>
  <c r="BC107" i="3"/>
  <c r="BG107" i="3"/>
  <c r="BD257" i="3"/>
  <c r="X267" i="3"/>
  <c r="AN267" i="3"/>
  <c r="BD267" i="3"/>
  <c r="M136" i="3"/>
  <c r="Q136" i="3"/>
  <c r="U136" i="3"/>
  <c r="Y136" i="3"/>
  <c r="AC136" i="3"/>
  <c r="AG136" i="3"/>
  <c r="AK136" i="3"/>
  <c r="AO136" i="3"/>
  <c r="AS136" i="3"/>
  <c r="AW136" i="3"/>
  <c r="BA136" i="3"/>
  <c r="BE136" i="3"/>
  <c r="N136" i="3"/>
  <c r="O136" i="3"/>
  <c r="S136" i="3"/>
  <c r="W136" i="3"/>
  <c r="AA136" i="3"/>
  <c r="AE136" i="3"/>
  <c r="AI136" i="3"/>
  <c r="AM136" i="3"/>
  <c r="AQ136" i="3"/>
  <c r="AU136" i="3"/>
  <c r="AY136" i="3"/>
  <c r="BC136" i="3"/>
  <c r="P136" i="3"/>
  <c r="T136" i="3"/>
  <c r="X136" i="3"/>
  <c r="AB136" i="3"/>
  <c r="AF136" i="3"/>
  <c r="AJ136" i="3"/>
  <c r="AN136" i="3"/>
  <c r="AR136" i="3"/>
  <c r="AV136" i="3"/>
  <c r="AZ136" i="3"/>
  <c r="BD136" i="3"/>
  <c r="R136" i="3"/>
  <c r="AH136" i="3"/>
  <c r="AX136" i="3"/>
  <c r="BH136" i="3"/>
  <c r="V136" i="3"/>
  <c r="AL136" i="3"/>
  <c r="BB136" i="3"/>
  <c r="BI136" i="3"/>
  <c r="Z136" i="3"/>
  <c r="AP136" i="3"/>
  <c r="BF136" i="3"/>
  <c r="AD136" i="3"/>
  <c r="AT136" i="3"/>
  <c r="BG136" i="3"/>
  <c r="N145" i="3"/>
  <c r="R145" i="3"/>
  <c r="V145" i="3"/>
  <c r="Z145" i="3"/>
  <c r="AD145" i="3"/>
  <c r="AH145" i="3"/>
  <c r="AL145" i="3"/>
  <c r="AP145" i="3"/>
  <c r="AT145" i="3"/>
  <c r="AX145" i="3"/>
  <c r="BB145" i="3"/>
  <c r="BF145" i="3"/>
  <c r="O145" i="3"/>
  <c r="S145" i="3"/>
  <c r="W145" i="3"/>
  <c r="AA145" i="3"/>
  <c r="AE145" i="3"/>
  <c r="AI145" i="3"/>
  <c r="AM145" i="3"/>
  <c r="AQ145" i="3"/>
  <c r="AU145" i="3"/>
  <c r="AY145" i="3"/>
  <c r="BC145" i="3"/>
  <c r="BG145" i="3"/>
  <c r="P145" i="3"/>
  <c r="T145" i="3"/>
  <c r="X145" i="3"/>
  <c r="AB145" i="3"/>
  <c r="AF145" i="3"/>
  <c r="AJ145" i="3"/>
  <c r="AN145" i="3"/>
  <c r="AR145" i="3"/>
  <c r="AV145" i="3"/>
  <c r="AZ145" i="3"/>
  <c r="BD145" i="3"/>
  <c r="BH145" i="3"/>
  <c r="M145" i="3"/>
  <c r="Q145" i="3"/>
  <c r="U145" i="3"/>
  <c r="Y145" i="3"/>
  <c r="AC145" i="3"/>
  <c r="AG145" i="3"/>
  <c r="AK145" i="3"/>
  <c r="AO145" i="3"/>
  <c r="AS145" i="3"/>
  <c r="AW145" i="3"/>
  <c r="BA145" i="3"/>
  <c r="BE145" i="3"/>
  <c r="BI145" i="3"/>
  <c r="P154" i="3"/>
  <c r="T154" i="3"/>
  <c r="X154" i="3"/>
  <c r="AB154" i="3"/>
  <c r="AF154" i="3"/>
  <c r="AJ154" i="3"/>
  <c r="AN154" i="3"/>
  <c r="AR154" i="3"/>
  <c r="AV154" i="3"/>
  <c r="AZ154" i="3"/>
  <c r="BD154" i="3"/>
  <c r="BH154" i="3"/>
  <c r="M154" i="3"/>
  <c r="Q154" i="3"/>
  <c r="U154" i="3"/>
  <c r="Y154" i="3"/>
  <c r="AC154" i="3"/>
  <c r="AG154" i="3"/>
  <c r="AK154" i="3"/>
  <c r="AO154" i="3"/>
  <c r="AS154" i="3"/>
  <c r="AW154" i="3"/>
  <c r="BA154" i="3"/>
  <c r="BE154" i="3"/>
  <c r="BI154" i="3"/>
  <c r="N154" i="3"/>
  <c r="R154" i="3"/>
  <c r="V154" i="3"/>
  <c r="Z154" i="3"/>
  <c r="AD154" i="3"/>
  <c r="AH154" i="3"/>
  <c r="AL154" i="3"/>
  <c r="AP154" i="3"/>
  <c r="AT154" i="3"/>
  <c r="AX154" i="3"/>
  <c r="BB154" i="3"/>
  <c r="BF154" i="3"/>
  <c r="O154" i="3"/>
  <c r="S154" i="3"/>
  <c r="W154" i="3"/>
  <c r="AA154" i="3"/>
  <c r="AE154" i="3"/>
  <c r="AI154" i="3"/>
  <c r="AM154" i="3"/>
  <c r="AQ154" i="3"/>
  <c r="AU154" i="3"/>
  <c r="AY154" i="3"/>
  <c r="BC154" i="3"/>
  <c r="BG154" i="3"/>
  <c r="N163" i="3"/>
  <c r="R163" i="3"/>
  <c r="V163" i="3"/>
  <c r="Z163" i="3"/>
  <c r="AD163" i="3"/>
  <c r="AH163" i="3"/>
  <c r="AL163" i="3"/>
  <c r="O163" i="3"/>
  <c r="S163" i="3"/>
  <c r="W163" i="3"/>
  <c r="AA163" i="3"/>
  <c r="AE163" i="3"/>
  <c r="AI163" i="3"/>
  <c r="AM163" i="3"/>
  <c r="AQ163" i="3"/>
  <c r="P163" i="3"/>
  <c r="T163" i="3"/>
  <c r="M163" i="3"/>
  <c r="Q163" i="3"/>
  <c r="U163" i="3"/>
  <c r="Y163" i="3"/>
  <c r="AC163" i="3"/>
  <c r="AG163" i="3"/>
  <c r="AK163" i="3"/>
  <c r="AO163" i="3"/>
  <c r="X163" i="3"/>
  <c r="AN163" i="3"/>
  <c r="AT163" i="3"/>
  <c r="AX163" i="3"/>
  <c r="BB163" i="3"/>
  <c r="BF163" i="3"/>
  <c r="AB163" i="3"/>
  <c r="AP163" i="3"/>
  <c r="AU163" i="3"/>
  <c r="AY163" i="3"/>
  <c r="BC163" i="3"/>
  <c r="BG163" i="3"/>
  <c r="AF163" i="3"/>
  <c r="AR163" i="3"/>
  <c r="AV163" i="3"/>
  <c r="AZ163" i="3"/>
  <c r="BD163" i="3"/>
  <c r="BH163" i="3"/>
  <c r="AJ163" i="3"/>
  <c r="AS163" i="3"/>
  <c r="AW163" i="3"/>
  <c r="BA163" i="3"/>
  <c r="BE163" i="3"/>
  <c r="BI163" i="3"/>
  <c r="U267" i="3"/>
  <c r="AK267" i="3"/>
  <c r="BA267" i="3"/>
  <c r="AR117" i="3"/>
  <c r="Q117" i="3"/>
  <c r="AV117" i="3"/>
  <c r="W117" i="3"/>
  <c r="AZ117" i="3"/>
  <c r="AC117" i="3"/>
  <c r="BC117" i="3"/>
  <c r="AI117" i="3"/>
  <c r="AB117" i="3"/>
  <c r="AX117" i="3"/>
  <c r="AH117" i="3"/>
  <c r="BF124" i="3"/>
  <c r="AP124" i="3"/>
  <c r="Z124" i="3"/>
  <c r="BI124" i="3"/>
  <c r="AS124" i="3"/>
  <c r="AC124" i="3"/>
  <c r="M124" i="3"/>
  <c r="AV124" i="3"/>
  <c r="AF124" i="3"/>
  <c r="P124" i="3"/>
  <c r="AU124" i="3"/>
  <c r="AE124" i="3"/>
  <c r="AT126" i="3"/>
  <c r="AD126" i="3"/>
  <c r="N126" i="3"/>
  <c r="AW126" i="3"/>
  <c r="AG126" i="3"/>
  <c r="Q126" i="3"/>
  <c r="AZ126" i="3"/>
  <c r="AJ126" i="3"/>
  <c r="T126" i="3"/>
  <c r="AY126" i="3"/>
  <c r="AI126" i="3"/>
  <c r="BI133" i="3"/>
  <c r="AS133" i="3"/>
  <c r="AC133" i="3"/>
  <c r="M133" i="3"/>
  <c r="AV133" i="3"/>
  <c r="AF133" i="3"/>
  <c r="P133" i="3"/>
  <c r="AU133" i="3"/>
  <c r="AE133" i="3"/>
  <c r="O133" i="3"/>
  <c r="AT133" i="3"/>
  <c r="AD133" i="3"/>
  <c r="BC140" i="3"/>
  <c r="AM140" i="3"/>
  <c r="W140" i="3"/>
  <c r="BB140" i="3"/>
  <c r="AL140" i="3"/>
  <c r="V140" i="3"/>
  <c r="BE140" i="3"/>
  <c r="AO140" i="3"/>
  <c r="Y140" i="3"/>
  <c r="BH140" i="3"/>
  <c r="AR140" i="3"/>
  <c r="BG142" i="3"/>
  <c r="AQ142" i="3"/>
  <c r="AA142" i="3"/>
  <c r="BF142" i="3"/>
  <c r="AP142" i="3"/>
  <c r="Z142" i="3"/>
  <c r="BI142" i="3"/>
  <c r="AS142" i="3"/>
  <c r="AC142" i="3"/>
  <c r="M142" i="3"/>
  <c r="AV142" i="3"/>
  <c r="AF142" i="3"/>
  <c r="AQ149" i="3"/>
  <c r="W149" i="3"/>
  <c r="AU149" i="3"/>
  <c r="BD149" i="3"/>
  <c r="AN149" i="3"/>
  <c r="X149" i="3"/>
  <c r="BB149" i="3"/>
  <c r="AL149" i="3"/>
  <c r="V149" i="3"/>
  <c r="BE149" i="3"/>
  <c r="AO149" i="3"/>
  <c r="AY156" i="3"/>
  <c r="AI156" i="3"/>
  <c r="S156" i="3"/>
  <c r="AX156" i="3"/>
  <c r="AH156" i="3"/>
  <c r="R156" i="3"/>
  <c r="BA156" i="3"/>
  <c r="AK156" i="3"/>
  <c r="U156" i="3"/>
  <c r="BD156" i="3"/>
  <c r="AN156" i="3"/>
  <c r="BB158" i="3"/>
  <c r="AL158" i="3"/>
  <c r="V158" i="3"/>
  <c r="BE158" i="3"/>
  <c r="AO158" i="3"/>
  <c r="Y158" i="3"/>
  <c r="BH158" i="3"/>
  <c r="AR158" i="3"/>
  <c r="AB158" i="3"/>
  <c r="BG158" i="3"/>
  <c r="AQ158" i="3"/>
  <c r="AZ165" i="3"/>
  <c r="AJ165" i="3"/>
  <c r="T165" i="3"/>
  <c r="AY165" i="3"/>
  <c r="AI165" i="3"/>
  <c r="S165" i="3"/>
  <c r="AX165" i="3"/>
  <c r="AH165" i="3"/>
  <c r="R165" i="3"/>
  <c r="BA165" i="3"/>
  <c r="AK165" i="3"/>
  <c r="BF185" i="3"/>
  <c r="AP185" i="3"/>
  <c r="Z185" i="3"/>
  <c r="BI185" i="3"/>
  <c r="AS185" i="3"/>
  <c r="AC185" i="3"/>
  <c r="M185" i="3"/>
  <c r="AV185" i="3"/>
  <c r="AF185" i="3"/>
  <c r="P185" i="3"/>
  <c r="AU185" i="3"/>
  <c r="AE185" i="3"/>
  <c r="N270" i="3"/>
  <c r="R270" i="3"/>
  <c r="V270" i="3"/>
  <c r="Z270" i="3"/>
  <c r="AD270" i="3"/>
  <c r="AH270" i="3"/>
  <c r="AL270" i="3"/>
  <c r="AP270" i="3"/>
  <c r="AT270" i="3"/>
  <c r="AX270" i="3"/>
  <c r="BB270" i="3"/>
  <c r="BF270" i="3"/>
  <c r="O270" i="3"/>
  <c r="S270" i="3"/>
  <c r="W270" i="3"/>
  <c r="AA270" i="3"/>
  <c r="AE270" i="3"/>
  <c r="AI270" i="3"/>
  <c r="AM270" i="3"/>
  <c r="AQ270" i="3"/>
  <c r="AU270" i="3"/>
  <c r="AY270" i="3"/>
  <c r="BC270" i="3"/>
  <c r="BG270" i="3"/>
  <c r="P270" i="3"/>
  <c r="T270" i="3"/>
  <c r="X270" i="3"/>
  <c r="AB270" i="3"/>
  <c r="AF270" i="3"/>
  <c r="AJ270" i="3"/>
  <c r="AN270" i="3"/>
  <c r="AR270" i="3"/>
  <c r="AV270" i="3"/>
  <c r="AZ270" i="3"/>
  <c r="BD270" i="3"/>
  <c r="BH270" i="3"/>
  <c r="M270" i="3"/>
  <c r="Q270" i="3"/>
  <c r="U270" i="3"/>
  <c r="Y270" i="3"/>
  <c r="AC270" i="3"/>
  <c r="AG270" i="3"/>
  <c r="AK270" i="3"/>
  <c r="AO270" i="3"/>
  <c r="AS270" i="3"/>
  <c r="AW270" i="3"/>
  <c r="BA270" i="3"/>
  <c r="BE270" i="3"/>
  <c r="BI270" i="3"/>
  <c r="N108" i="3"/>
  <c r="R108" i="3"/>
  <c r="V108" i="3"/>
  <c r="Z108" i="3"/>
  <c r="AD108" i="3"/>
  <c r="AH108" i="3"/>
  <c r="AL108" i="3"/>
  <c r="AP108" i="3"/>
  <c r="AT108" i="3"/>
  <c r="AX108" i="3"/>
  <c r="BB108" i="3"/>
  <c r="BF108" i="3"/>
  <c r="O108" i="3"/>
  <c r="S108" i="3"/>
  <c r="W108" i="3"/>
  <c r="AA108" i="3"/>
  <c r="AE108" i="3"/>
  <c r="AI108" i="3"/>
  <c r="AM108" i="3"/>
  <c r="AQ108" i="3"/>
  <c r="AU108" i="3"/>
  <c r="AY108" i="3"/>
  <c r="BC108" i="3"/>
  <c r="BG108" i="3"/>
  <c r="P108" i="3"/>
  <c r="T108" i="3"/>
  <c r="X108" i="3"/>
  <c r="AB108" i="3"/>
  <c r="AF108" i="3"/>
  <c r="AJ108" i="3"/>
  <c r="AN108" i="3"/>
  <c r="AR108" i="3"/>
  <c r="AV108" i="3"/>
  <c r="AZ108" i="3"/>
  <c r="BD108" i="3"/>
  <c r="BH108" i="3"/>
  <c r="M108" i="3"/>
  <c r="Q108" i="3"/>
  <c r="U108" i="3"/>
  <c r="Y108" i="3"/>
  <c r="AC108" i="3"/>
  <c r="AG108" i="3"/>
  <c r="AK108" i="3"/>
  <c r="AO108" i="3"/>
  <c r="AS108" i="3"/>
  <c r="AW108" i="3"/>
  <c r="BA108" i="3"/>
  <c r="BE108" i="3"/>
  <c r="BI108" i="3"/>
  <c r="BF257" i="3"/>
  <c r="AP257" i="3"/>
  <c r="Z257" i="3"/>
  <c r="BI257" i="3"/>
  <c r="AS257" i="3"/>
  <c r="AC257" i="3"/>
  <c r="M257" i="3"/>
  <c r="AJ257" i="3"/>
  <c r="T257" i="3"/>
  <c r="AY257" i="3"/>
  <c r="AI257" i="3"/>
  <c r="S266" i="3"/>
  <c r="AI266" i="3"/>
  <c r="AY266" i="3"/>
  <c r="R267" i="3"/>
  <c r="AH267" i="3"/>
  <c r="P114" i="3"/>
  <c r="T114" i="3"/>
  <c r="X114" i="3"/>
  <c r="AB114" i="3"/>
  <c r="AF114" i="3"/>
  <c r="AJ114" i="3"/>
  <c r="AN114" i="3"/>
  <c r="AR114" i="3"/>
  <c r="AV114" i="3"/>
  <c r="AZ114" i="3"/>
  <c r="BD114" i="3"/>
  <c r="BH114" i="3"/>
  <c r="M114" i="3"/>
  <c r="Q114" i="3"/>
  <c r="U114" i="3"/>
  <c r="Y114" i="3"/>
  <c r="AC114" i="3"/>
  <c r="AG114" i="3"/>
  <c r="AK114" i="3"/>
  <c r="AO114" i="3"/>
  <c r="AS114" i="3"/>
  <c r="AW114" i="3"/>
  <c r="BA114" i="3"/>
  <c r="BE114" i="3"/>
  <c r="BI114" i="3"/>
  <c r="N114" i="3"/>
  <c r="R114" i="3"/>
  <c r="V114" i="3"/>
  <c r="Z114" i="3"/>
  <c r="AD114" i="3"/>
  <c r="AH114" i="3"/>
  <c r="AL114" i="3"/>
  <c r="AP114" i="3"/>
  <c r="AT114" i="3"/>
  <c r="AX114" i="3"/>
  <c r="BB114" i="3"/>
  <c r="BF114" i="3"/>
  <c r="O114" i="3"/>
  <c r="S114" i="3"/>
  <c r="W114" i="3"/>
  <c r="AA114" i="3"/>
  <c r="AE114" i="3"/>
  <c r="AI114" i="3"/>
  <c r="AM114" i="3"/>
  <c r="AQ114" i="3"/>
  <c r="AU114" i="3"/>
  <c r="AY114" i="3"/>
  <c r="BC114" i="3"/>
  <c r="BG114" i="3"/>
  <c r="O130" i="3"/>
  <c r="S130" i="3"/>
  <c r="W130" i="3"/>
  <c r="M130" i="3"/>
  <c r="Q130" i="3"/>
  <c r="U130" i="3"/>
  <c r="Y130" i="3"/>
  <c r="P130" i="3"/>
  <c r="X130" i="3"/>
  <c r="AC130" i="3"/>
  <c r="AG130" i="3"/>
  <c r="AK130" i="3"/>
  <c r="AO130" i="3"/>
  <c r="AS130" i="3"/>
  <c r="AW130" i="3"/>
  <c r="BA130" i="3"/>
  <c r="BE130" i="3"/>
  <c r="BI130" i="3"/>
  <c r="R130" i="3"/>
  <c r="Z130" i="3"/>
  <c r="AD130" i="3"/>
  <c r="AH130" i="3"/>
  <c r="AL130" i="3"/>
  <c r="AP130" i="3"/>
  <c r="AT130" i="3"/>
  <c r="AX130" i="3"/>
  <c r="BB130" i="3"/>
  <c r="BF130" i="3"/>
  <c r="T130" i="3"/>
  <c r="AA130" i="3"/>
  <c r="AE130" i="3"/>
  <c r="AI130" i="3"/>
  <c r="AM130" i="3"/>
  <c r="AQ130" i="3"/>
  <c r="AU130" i="3"/>
  <c r="AY130" i="3"/>
  <c r="BC130" i="3"/>
  <c r="BG130" i="3"/>
  <c r="N130" i="3"/>
  <c r="V130" i="3"/>
  <c r="AB130" i="3"/>
  <c r="AF130" i="3"/>
  <c r="AJ130" i="3"/>
  <c r="AN130" i="3"/>
  <c r="AR130" i="3"/>
  <c r="AV130" i="3"/>
  <c r="AZ130" i="3"/>
  <c r="BD130" i="3"/>
  <c r="BH130" i="3"/>
  <c r="P146" i="3"/>
  <c r="T146" i="3"/>
  <c r="X146" i="3"/>
  <c r="AB146" i="3"/>
  <c r="AF146" i="3"/>
  <c r="AJ146" i="3"/>
  <c r="AN146" i="3"/>
  <c r="AR146" i="3"/>
  <c r="AV146" i="3"/>
  <c r="AZ146" i="3"/>
  <c r="BD146" i="3"/>
  <c r="BH146" i="3"/>
  <c r="M146" i="3"/>
  <c r="Q146" i="3"/>
  <c r="U146" i="3"/>
  <c r="Y146" i="3"/>
  <c r="AC146" i="3"/>
  <c r="AG146" i="3"/>
  <c r="AK146" i="3"/>
  <c r="AO146" i="3"/>
  <c r="AS146" i="3"/>
  <c r="AW146" i="3"/>
  <c r="BA146" i="3"/>
  <c r="BE146" i="3"/>
  <c r="BI146" i="3"/>
  <c r="N146" i="3"/>
  <c r="R146" i="3"/>
  <c r="V146" i="3"/>
  <c r="Z146" i="3"/>
  <c r="AD146" i="3"/>
  <c r="AH146" i="3"/>
  <c r="AL146" i="3"/>
  <c r="AP146" i="3"/>
  <c r="AT146" i="3"/>
  <c r="AX146" i="3"/>
  <c r="BB146" i="3"/>
  <c r="BF146" i="3"/>
  <c r="O146" i="3"/>
  <c r="S146" i="3"/>
  <c r="W146" i="3"/>
  <c r="AA146" i="3"/>
  <c r="AE146" i="3"/>
  <c r="AI146" i="3"/>
  <c r="AM146" i="3"/>
  <c r="AQ146" i="3"/>
  <c r="AU146" i="3"/>
  <c r="AY146" i="3"/>
  <c r="BC146" i="3"/>
  <c r="BG146" i="3"/>
  <c r="P162" i="3"/>
  <c r="T162" i="3"/>
  <c r="X162" i="3"/>
  <c r="AB162" i="3"/>
  <c r="AF162" i="3"/>
  <c r="AJ162" i="3"/>
  <c r="AN162" i="3"/>
  <c r="AR162" i="3"/>
  <c r="AV162" i="3"/>
  <c r="AZ162" i="3"/>
  <c r="BD162" i="3"/>
  <c r="BH162" i="3"/>
  <c r="M162" i="3"/>
  <c r="Q162" i="3"/>
  <c r="U162" i="3"/>
  <c r="Y162" i="3"/>
  <c r="AC162" i="3"/>
  <c r="AG162" i="3"/>
  <c r="AK162" i="3"/>
  <c r="AO162" i="3"/>
  <c r="AS162" i="3"/>
  <c r="AW162" i="3"/>
  <c r="BA162" i="3"/>
  <c r="BE162" i="3"/>
  <c r="BI162" i="3"/>
  <c r="N162" i="3"/>
  <c r="R162" i="3"/>
  <c r="V162" i="3"/>
  <c r="Z162" i="3"/>
  <c r="AD162" i="3"/>
  <c r="AH162" i="3"/>
  <c r="AL162" i="3"/>
  <c r="AP162" i="3"/>
  <c r="AT162" i="3"/>
  <c r="AX162" i="3"/>
  <c r="BB162" i="3"/>
  <c r="BF162" i="3"/>
  <c r="O162" i="3"/>
  <c r="S162" i="3"/>
  <c r="W162" i="3"/>
  <c r="AA162" i="3"/>
  <c r="AE162" i="3"/>
  <c r="AI162" i="3"/>
  <c r="AM162" i="3"/>
  <c r="AQ162" i="3"/>
  <c r="AU162" i="3"/>
  <c r="AY162" i="3"/>
  <c r="BC162" i="3"/>
  <c r="BG162" i="3"/>
  <c r="BB197" i="3"/>
  <c r="AL197" i="3"/>
  <c r="V197" i="3"/>
  <c r="BE197" i="3"/>
  <c r="AO197" i="3"/>
  <c r="Y197" i="3"/>
  <c r="BH197" i="3"/>
  <c r="AR197" i="3"/>
  <c r="AB197" i="3"/>
  <c r="BG197" i="3"/>
  <c r="AQ197" i="3"/>
  <c r="BI264" i="3"/>
  <c r="AS264" i="3"/>
  <c r="AC264" i="3"/>
  <c r="M264" i="3"/>
  <c r="AV264" i="3"/>
  <c r="AF264" i="3"/>
  <c r="P264" i="3"/>
  <c r="AU264" i="3"/>
  <c r="AE264" i="3"/>
  <c r="O264" i="3"/>
  <c r="AT264" i="3"/>
  <c r="AD264" i="3"/>
  <c r="BD261" i="3"/>
  <c r="AN261" i="3"/>
  <c r="X261" i="3"/>
  <c r="BC261" i="3"/>
  <c r="AM261" i="3"/>
  <c r="W261" i="3"/>
  <c r="BB261" i="3"/>
  <c r="AL261" i="3"/>
  <c r="V261" i="3"/>
  <c r="BE261" i="3"/>
  <c r="AO261" i="3"/>
  <c r="K99" i="3"/>
  <c r="K67" i="3"/>
  <c r="K66" i="3"/>
  <c r="K37" i="3"/>
  <c r="AJ37" i="3" s="1"/>
  <c r="K36" i="3"/>
  <c r="K35" i="3"/>
  <c r="K34" i="3"/>
  <c r="L97" i="3"/>
  <c r="L93" i="3"/>
  <c r="L89" i="3"/>
  <c r="K83" i="3"/>
  <c r="L65" i="3"/>
  <c r="L61" i="3"/>
  <c r="L57" i="3"/>
  <c r="K53" i="3"/>
  <c r="AB53" i="3" s="1"/>
  <c r="L52" i="3"/>
  <c r="K52" i="3"/>
  <c r="K51" i="3"/>
  <c r="K50" i="3"/>
  <c r="L33" i="3"/>
  <c r="L29" i="3"/>
  <c r="L25" i="3"/>
  <c r="K21" i="3"/>
  <c r="N21" i="3" s="1"/>
  <c r="K20" i="3"/>
  <c r="K19" i="3"/>
  <c r="K18" i="3"/>
  <c r="T17" i="3"/>
  <c r="BD17" i="3"/>
  <c r="AV17" i="3"/>
  <c r="AN17" i="3"/>
  <c r="AF17" i="3"/>
  <c r="X17" i="3"/>
  <c r="P17" i="3"/>
  <c r="K14" i="3"/>
  <c r="K12" i="3"/>
  <c r="K10" i="3"/>
  <c r="K91" i="3"/>
  <c r="K75" i="3"/>
  <c r="M75" i="3" s="1"/>
  <c r="K61" i="3"/>
  <c r="AT61" i="3" s="1"/>
  <c r="K60" i="3"/>
  <c r="K59" i="3"/>
  <c r="K58" i="3"/>
  <c r="K45" i="3"/>
  <c r="T45" i="3" s="1"/>
  <c r="L44" i="3"/>
  <c r="K44" i="3"/>
  <c r="K43" i="3"/>
  <c r="K42" i="3"/>
  <c r="K29" i="3"/>
  <c r="K28" i="3"/>
  <c r="K27" i="3"/>
  <c r="K26" i="3"/>
  <c r="BH17" i="3"/>
  <c r="AZ17" i="3"/>
  <c r="AR17" i="3"/>
  <c r="AJ17" i="3"/>
  <c r="AB17" i="3"/>
  <c r="L13" i="3"/>
  <c r="N13" i="3" s="1"/>
  <c r="L9" i="3"/>
  <c r="N9" i="3" s="1"/>
  <c r="L95" i="3"/>
  <c r="L94" i="3"/>
  <c r="L88" i="3"/>
  <c r="L87" i="3"/>
  <c r="L86" i="3"/>
  <c r="L80" i="3"/>
  <c r="L79" i="3"/>
  <c r="L78" i="3"/>
  <c r="L72" i="3"/>
  <c r="L71" i="3"/>
  <c r="L70" i="3"/>
  <c r="L47" i="3"/>
  <c r="L46" i="3"/>
  <c r="AP45" i="3"/>
  <c r="AM45" i="3"/>
  <c r="L32" i="3"/>
  <c r="L31" i="3"/>
  <c r="L30" i="3"/>
  <c r="L16" i="3"/>
  <c r="L15" i="3"/>
  <c r="L11" i="3"/>
  <c r="O11" i="3" s="1"/>
  <c r="L104" i="3"/>
  <c r="L103" i="3"/>
  <c r="L102" i="3"/>
  <c r="L96" i="3"/>
  <c r="L63" i="3"/>
  <c r="L62" i="3"/>
  <c r="K16" i="3"/>
  <c r="K15" i="3"/>
  <c r="L14" i="3"/>
  <c r="N14" i="3" s="1"/>
  <c r="L12" i="3"/>
  <c r="O12" i="3" s="1"/>
  <c r="L10" i="3"/>
  <c r="K104" i="3"/>
  <c r="K103" i="3"/>
  <c r="L100" i="3"/>
  <c r="L99" i="3"/>
  <c r="L98" i="3"/>
  <c r="K95" i="3"/>
  <c r="L92" i="3"/>
  <c r="L91" i="3"/>
  <c r="L90" i="3"/>
  <c r="K87" i="3"/>
  <c r="L84" i="3"/>
  <c r="L83" i="3"/>
  <c r="L82" i="3"/>
  <c r="K79" i="3"/>
  <c r="L76" i="3"/>
  <c r="L75" i="3"/>
  <c r="BA75" i="3" s="1"/>
  <c r="L74" i="3"/>
  <c r="K71" i="3"/>
  <c r="L67" i="3"/>
  <c r="L66" i="3"/>
  <c r="L64" i="3"/>
  <c r="K63" i="3"/>
  <c r="K62" i="3"/>
  <c r="L60" i="3"/>
  <c r="L59" i="3"/>
  <c r="L58" i="3"/>
  <c r="O58" i="3" s="1"/>
  <c r="L55" i="3"/>
  <c r="L54" i="3"/>
  <c r="AA53" i="3"/>
  <c r="BG53" i="3"/>
  <c r="AF53" i="3"/>
  <c r="L40" i="3"/>
  <c r="L39" i="3"/>
  <c r="L38" i="3"/>
  <c r="AQ37" i="3"/>
  <c r="AL37" i="3"/>
  <c r="L24" i="3"/>
  <c r="L23" i="3"/>
  <c r="L22" i="3"/>
  <c r="T21" i="3"/>
  <c r="Q21" i="3"/>
  <c r="AG21" i="3"/>
  <c r="AW21" i="3"/>
  <c r="AJ21" i="3"/>
  <c r="AP21" i="3"/>
  <c r="M17" i="3"/>
  <c r="O17" i="3"/>
  <c r="Q17" i="3"/>
  <c r="S17" i="3"/>
  <c r="U17" i="3"/>
  <c r="W17" i="3"/>
  <c r="Y17" i="3"/>
  <c r="AA17" i="3"/>
  <c r="AC17" i="3"/>
  <c r="AE17" i="3"/>
  <c r="AG17" i="3"/>
  <c r="AI17" i="3"/>
  <c r="AK17" i="3"/>
  <c r="AM17" i="3"/>
  <c r="AO17" i="3"/>
  <c r="AQ17" i="3"/>
  <c r="AS17" i="3"/>
  <c r="AU17" i="3"/>
  <c r="AW17" i="3"/>
  <c r="AY17" i="3"/>
  <c r="BA17" i="3"/>
  <c r="BC17" i="3"/>
  <c r="BE17" i="3"/>
  <c r="BG17" i="3"/>
  <c r="BI17" i="3"/>
  <c r="BF17" i="3"/>
  <c r="BB17" i="3"/>
  <c r="AX17" i="3"/>
  <c r="AT17" i="3"/>
  <c r="AP17" i="3"/>
  <c r="AL17" i="3"/>
  <c r="AH17" i="3"/>
  <c r="AD17" i="3"/>
  <c r="Z17" i="3"/>
  <c r="V17" i="3"/>
  <c r="R17" i="3"/>
  <c r="N17" i="3"/>
  <c r="AZ91" i="3"/>
  <c r="AH67" i="3"/>
  <c r="BE59" i="3"/>
  <c r="AO59" i="3"/>
  <c r="Y59" i="3"/>
  <c r="T58" i="3"/>
  <c r="AK45" i="3"/>
  <c r="AZ37" i="3"/>
  <c r="K57" i="3"/>
  <c r="L56" i="3"/>
  <c r="K56" i="3"/>
  <c r="K55" i="3"/>
  <c r="K54" i="3"/>
  <c r="L51" i="3"/>
  <c r="L50" i="3"/>
  <c r="Z50" i="3" s="1"/>
  <c r="K49" i="3"/>
  <c r="L48" i="3"/>
  <c r="K48" i="3"/>
  <c r="K47" i="3"/>
  <c r="K46" i="3"/>
  <c r="L43" i="3"/>
  <c r="L42" i="3"/>
  <c r="K41" i="3"/>
  <c r="K40" i="3"/>
  <c r="K39" i="3"/>
  <c r="K38" i="3"/>
  <c r="L36" i="3"/>
  <c r="L35" i="3"/>
  <c r="L34" i="3"/>
  <c r="K33" i="3"/>
  <c r="K32" i="3"/>
  <c r="K31" i="3"/>
  <c r="K30" i="3"/>
  <c r="L28" i="3"/>
  <c r="L27" i="3"/>
  <c r="L26" i="3"/>
  <c r="K25" i="3"/>
  <c r="K24" i="3"/>
  <c r="K23" i="3"/>
  <c r="K22" i="3"/>
  <c r="L20" i="3"/>
  <c r="L19" i="3"/>
  <c r="L18" i="3"/>
  <c r="K100" i="3"/>
  <c r="K92" i="3"/>
  <c r="K80" i="3"/>
  <c r="K96" i="3"/>
  <c r="K84" i="3"/>
  <c r="K72" i="3"/>
  <c r="K97" i="3"/>
  <c r="K93" i="3"/>
  <c r="K89" i="3"/>
  <c r="K85" i="3"/>
  <c r="K81" i="3"/>
  <c r="K77" i="3"/>
  <c r="K73" i="3"/>
  <c r="K69" i="3"/>
  <c r="K65" i="3"/>
  <c r="K88" i="3"/>
  <c r="K76" i="3"/>
  <c r="K68" i="3"/>
  <c r="K64" i="3"/>
  <c r="K101" i="3"/>
  <c r="K102" i="3"/>
  <c r="K98" i="3"/>
  <c r="K94" i="3"/>
  <c r="K90" i="3"/>
  <c r="K86" i="3"/>
  <c r="K82" i="3"/>
  <c r="K78" i="3"/>
  <c r="K74" i="3"/>
  <c r="K70" i="3"/>
  <c r="M18" i="3" l="1"/>
  <c r="O27" i="3"/>
  <c r="M43" i="3"/>
  <c r="AF37" i="3"/>
  <c r="BG37" i="3"/>
  <c r="AA37" i="3"/>
  <c r="M67" i="3"/>
  <c r="AW59" i="3"/>
  <c r="Y52" i="3"/>
  <c r="AJ83" i="3"/>
  <c r="BM200" i="3"/>
  <c r="BL181" i="3"/>
  <c r="BJ263" i="3"/>
  <c r="BL259" i="3"/>
  <c r="BN143" i="3"/>
  <c r="AJ53" i="3"/>
  <c r="Q59" i="3"/>
  <c r="AG59" i="3"/>
  <c r="N61" i="3"/>
  <c r="BH21" i="3"/>
  <c r="BI21" i="3"/>
  <c r="AS21" i="3"/>
  <c r="AC21" i="3"/>
  <c r="M21" i="3"/>
  <c r="P21" i="3"/>
  <c r="V53" i="3"/>
  <c r="AI53" i="3"/>
  <c r="T91" i="3"/>
  <c r="AG99" i="3"/>
  <c r="BA45" i="3"/>
  <c r="BC45" i="3"/>
  <c r="AX45" i="3"/>
  <c r="R45" i="3"/>
  <c r="W29" i="3"/>
  <c r="V44" i="3"/>
  <c r="X60" i="3"/>
  <c r="AC52" i="3"/>
  <c r="BN259" i="3"/>
  <c r="AP67" i="3"/>
  <c r="BH37" i="3"/>
  <c r="P20" i="3"/>
  <c r="BF34" i="3"/>
  <c r="V52" i="3"/>
  <c r="AJ58" i="3"/>
  <c r="AD61" i="3"/>
  <c r="BB21" i="3"/>
  <c r="AZ21" i="3"/>
  <c r="BE21" i="3"/>
  <c r="AO21" i="3"/>
  <c r="Y21" i="3"/>
  <c r="AB21" i="3"/>
  <c r="AB37" i="3"/>
  <c r="BB37" i="3"/>
  <c r="V37" i="3"/>
  <c r="AY37" i="3"/>
  <c r="AI37" i="3"/>
  <c r="S37" i="3"/>
  <c r="Z52" i="3"/>
  <c r="BB53" i="3"/>
  <c r="AY53" i="3"/>
  <c r="S53" i="3"/>
  <c r="BE29" i="3"/>
  <c r="M45" i="3"/>
  <c r="W45" i="3"/>
  <c r="AH45" i="3"/>
  <c r="BN265" i="3"/>
  <c r="P37" i="3"/>
  <c r="AD37" i="3"/>
  <c r="BC37" i="3"/>
  <c r="W37" i="3"/>
  <c r="T37" i="3"/>
  <c r="BB52" i="3"/>
  <c r="BF21" i="3"/>
  <c r="AR21" i="3"/>
  <c r="BA21" i="3"/>
  <c r="AK21" i="3"/>
  <c r="U21" i="3"/>
  <c r="X21" i="3"/>
  <c r="AV37" i="3"/>
  <c r="AT37" i="3"/>
  <c r="N37" i="3"/>
  <c r="AU37" i="3"/>
  <c r="AE37" i="3"/>
  <c r="BE52" i="3"/>
  <c r="AL53" i="3"/>
  <c r="AQ53" i="3"/>
  <c r="M60" i="3"/>
  <c r="P66" i="3"/>
  <c r="O83" i="3"/>
  <c r="N10" i="3"/>
  <c r="AG45" i="3"/>
  <c r="BF45" i="3"/>
  <c r="Z45" i="3"/>
  <c r="BK164" i="3"/>
  <c r="AM37" i="3"/>
  <c r="U66" i="3"/>
  <c r="BD37" i="3"/>
  <c r="X37" i="3"/>
  <c r="AX37" i="3"/>
  <c r="AH37" i="3"/>
  <c r="R37" i="3"/>
  <c r="BE37" i="3"/>
  <c r="AW37" i="3"/>
  <c r="AO37" i="3"/>
  <c r="AG37" i="3"/>
  <c r="Y37" i="3"/>
  <c r="Q37" i="3"/>
  <c r="AR52" i="3"/>
  <c r="AS52" i="3"/>
  <c r="M52" i="3"/>
  <c r="AZ29" i="3"/>
  <c r="O37" i="3"/>
  <c r="AJ52" i="3"/>
  <c r="AO52" i="3"/>
  <c r="BJ159" i="3"/>
  <c r="AR37" i="3"/>
  <c r="AN37" i="3"/>
  <c r="BF37" i="3"/>
  <c r="AP37" i="3"/>
  <c r="Z37" i="3"/>
  <c r="BI37" i="3"/>
  <c r="BA37" i="3"/>
  <c r="AS37" i="3"/>
  <c r="AK37" i="3"/>
  <c r="AC37" i="3"/>
  <c r="U37" i="3"/>
  <c r="M37" i="3"/>
  <c r="AP52" i="3"/>
  <c r="BI52" i="3"/>
  <c r="AC44" i="3"/>
  <c r="BH29" i="3"/>
  <c r="Q52" i="3"/>
  <c r="AK61" i="3"/>
  <c r="AZ58" i="3"/>
  <c r="BH52" i="3"/>
  <c r="AB52" i="3"/>
  <c r="BA52" i="3"/>
  <c r="AK52" i="3"/>
  <c r="U52" i="3"/>
  <c r="P59" i="3"/>
  <c r="BC29" i="3"/>
  <c r="AO29" i="3"/>
  <c r="AJ29" i="3"/>
  <c r="BF52" i="3"/>
  <c r="AZ52" i="3"/>
  <c r="T52" i="3"/>
  <c r="AW52" i="3"/>
  <c r="AG52" i="3"/>
  <c r="P75" i="3"/>
  <c r="O91" i="3"/>
  <c r="BC99" i="3"/>
  <c r="AM29" i="3"/>
  <c r="Y29" i="3"/>
  <c r="T29" i="3"/>
  <c r="BI44" i="3"/>
  <c r="AF61" i="3"/>
  <c r="O61" i="3"/>
  <c r="BB44" i="3"/>
  <c r="AE44" i="3"/>
  <c r="AL44" i="3"/>
  <c r="BE45" i="3"/>
  <c r="AY45" i="3"/>
  <c r="S45" i="3"/>
  <c r="AV45" i="3"/>
  <c r="AF45" i="3"/>
  <c r="P45" i="3"/>
  <c r="BC61" i="3"/>
  <c r="R29" i="3"/>
  <c r="BM150" i="3"/>
  <c r="BN127" i="3"/>
  <c r="AP61" i="3"/>
  <c r="BI45" i="3"/>
  <c r="Y45" i="3"/>
  <c r="AI45" i="3"/>
  <c r="BD45" i="3"/>
  <c r="AN45" i="3"/>
  <c r="X45" i="3"/>
  <c r="BK259" i="3"/>
  <c r="BJ181" i="3"/>
  <c r="BM181" i="3"/>
  <c r="BK151" i="3"/>
  <c r="BJ198" i="3"/>
  <c r="BL166" i="3"/>
  <c r="BL151" i="3"/>
  <c r="BM151" i="3"/>
  <c r="BL202" i="3"/>
  <c r="BK202" i="3"/>
  <c r="BJ175" i="3"/>
  <c r="BM159" i="3"/>
  <c r="BL159" i="3"/>
  <c r="BM141" i="3"/>
  <c r="BM167" i="3"/>
  <c r="BN181" i="3"/>
  <c r="BK181" i="3"/>
  <c r="BJ151" i="3"/>
  <c r="BN151" i="3"/>
  <c r="BJ202" i="3"/>
  <c r="BL198" i="3"/>
  <c r="BN198" i="3"/>
  <c r="BK198" i="3"/>
  <c r="BJ193" i="3"/>
  <c r="BL175" i="3"/>
  <c r="BM175" i="3"/>
  <c r="BM173" i="3"/>
  <c r="BK166" i="3"/>
  <c r="BN164" i="3"/>
  <c r="BL164" i="3"/>
  <c r="BJ141" i="3"/>
  <c r="BK263" i="3"/>
  <c r="BK175" i="3"/>
  <c r="BN202" i="3"/>
  <c r="BK173" i="3"/>
  <c r="N52" i="3"/>
  <c r="BJ227" i="3"/>
  <c r="BK161" i="3"/>
  <c r="BN263" i="3"/>
  <c r="BK200" i="3"/>
  <c r="BJ173" i="3"/>
  <c r="BN173" i="3"/>
  <c r="BL173" i="3"/>
  <c r="BN159" i="3"/>
  <c r="BL150" i="3"/>
  <c r="BL148" i="3"/>
  <c r="BM143" i="3"/>
  <c r="BN175" i="3"/>
  <c r="BK150" i="3"/>
  <c r="BN141" i="3"/>
  <c r="T44" i="3"/>
  <c r="BH58" i="3"/>
  <c r="BD60" i="3"/>
  <c r="AK75" i="3"/>
  <c r="BK265" i="3"/>
  <c r="BJ200" i="3"/>
  <c r="BN119" i="3"/>
  <c r="BJ119" i="3"/>
  <c r="BM119" i="3"/>
  <c r="BK119" i="3"/>
  <c r="W61" i="3"/>
  <c r="AZ83" i="3"/>
  <c r="BA66" i="3"/>
  <c r="AW99" i="3"/>
  <c r="BN167" i="3"/>
  <c r="BL167" i="3"/>
  <c r="BM135" i="3"/>
  <c r="BK135" i="3"/>
  <c r="BL135" i="3"/>
  <c r="BN135" i="3"/>
  <c r="BJ135" i="3"/>
  <c r="BL200" i="3"/>
  <c r="BN200" i="3"/>
  <c r="BL119" i="3"/>
  <c r="BJ167" i="3"/>
  <c r="AL52" i="3"/>
  <c r="T53" i="3"/>
  <c r="AZ53" i="3"/>
  <c r="AB58" i="3"/>
  <c r="AR58" i="3"/>
  <c r="V61" i="3"/>
  <c r="AL61" i="3"/>
  <c r="BB61" i="3"/>
  <c r="T83" i="3"/>
  <c r="AJ91" i="3"/>
  <c r="Q99" i="3"/>
  <c r="AT21" i="3"/>
  <c r="AL21" i="3"/>
  <c r="AX21" i="3"/>
  <c r="AH21" i="3"/>
  <c r="BD21" i="3"/>
  <c r="AV21" i="3"/>
  <c r="AN21" i="3"/>
  <c r="AF21" i="3"/>
  <c r="BG21" i="3"/>
  <c r="BC21" i="3"/>
  <c r="AY21" i="3"/>
  <c r="AU21" i="3"/>
  <c r="AQ21" i="3"/>
  <c r="AM21" i="3"/>
  <c r="AI21" i="3"/>
  <c r="AE21" i="3"/>
  <c r="AA21" i="3"/>
  <c r="W21" i="3"/>
  <c r="S21" i="3"/>
  <c r="O21" i="3"/>
  <c r="AD21" i="3"/>
  <c r="Z21" i="3"/>
  <c r="V21" i="3"/>
  <c r="R21" i="3"/>
  <c r="AX52" i="3"/>
  <c r="AH52" i="3"/>
  <c r="R52" i="3"/>
  <c r="BD52" i="3"/>
  <c r="AV52" i="3"/>
  <c r="AN52" i="3"/>
  <c r="AF52" i="3"/>
  <c r="X52" i="3"/>
  <c r="P52" i="3"/>
  <c r="BG52" i="3"/>
  <c r="BC52" i="3"/>
  <c r="AY52" i="3"/>
  <c r="AU52" i="3"/>
  <c r="AQ52" i="3"/>
  <c r="AM52" i="3"/>
  <c r="AI52" i="3"/>
  <c r="AE52" i="3"/>
  <c r="AA52" i="3"/>
  <c r="W52" i="3"/>
  <c r="S52" i="3"/>
  <c r="O52" i="3"/>
  <c r="BD53" i="3"/>
  <c r="X53" i="3"/>
  <c r="AX53" i="3"/>
  <c r="AH53" i="3"/>
  <c r="R53" i="3"/>
  <c r="BE53" i="3"/>
  <c r="AW53" i="3"/>
  <c r="AO53" i="3"/>
  <c r="AG53" i="3"/>
  <c r="Y53" i="3"/>
  <c r="Q53" i="3"/>
  <c r="R61" i="3"/>
  <c r="AX61" i="3"/>
  <c r="AY29" i="3"/>
  <c r="AI29" i="3"/>
  <c r="S29" i="3"/>
  <c r="BA29" i="3"/>
  <c r="AK29" i="3"/>
  <c r="U29" i="3"/>
  <c r="BF29" i="3"/>
  <c r="AR29" i="3"/>
  <c r="AB29" i="3"/>
  <c r="AQ44" i="3"/>
  <c r="AS44" i="3"/>
  <c r="M44" i="3"/>
  <c r="AT44" i="3"/>
  <c r="AD44" i="3"/>
  <c r="N44" i="3"/>
  <c r="AV61" i="3"/>
  <c r="P61" i="3"/>
  <c r="AU61" i="3"/>
  <c r="AT52" i="3"/>
  <c r="BJ111" i="3"/>
  <c r="BL111" i="3"/>
  <c r="BK111" i="3"/>
  <c r="BL263" i="3"/>
  <c r="BL265" i="3"/>
  <c r="BJ265" i="3"/>
  <c r="BM111" i="3"/>
  <c r="U61" i="3"/>
  <c r="BL264" i="3"/>
  <c r="BN21" i="3"/>
  <c r="BM126" i="3"/>
  <c r="BN233" i="3"/>
  <c r="BK186" i="3"/>
  <c r="BJ37" i="3"/>
  <c r="BH61" i="3"/>
  <c r="AR61" i="3"/>
  <c r="AB61" i="3"/>
  <c r="BI61" i="3"/>
  <c r="BA61" i="3"/>
  <c r="AM61" i="3"/>
  <c r="AE61" i="3"/>
  <c r="Q61" i="3"/>
  <c r="AR53" i="3"/>
  <c r="BN140" i="3"/>
  <c r="BK267" i="3"/>
  <c r="BL258" i="3"/>
  <c r="BJ21" i="3"/>
  <c r="BL52" i="3"/>
  <c r="BN52" i="3"/>
  <c r="BM266" i="3"/>
  <c r="BN108" i="3"/>
  <c r="BK153" i="3"/>
  <c r="BL124" i="3"/>
  <c r="BK37" i="3"/>
  <c r="BN37" i="3"/>
  <c r="AS61" i="3"/>
  <c r="AC61" i="3"/>
  <c r="M61" i="3"/>
  <c r="BN61" i="3" s="1"/>
  <c r="BJ204" i="3"/>
  <c r="BJ264" i="3"/>
  <c r="AV60" i="3"/>
  <c r="BN190" i="3"/>
  <c r="BL185" i="3"/>
  <c r="BJ133" i="3"/>
  <c r="AF60" i="3"/>
  <c r="AC66" i="3"/>
  <c r="U75" i="3"/>
  <c r="BE75" i="3"/>
  <c r="BD83" i="3"/>
  <c r="BD91" i="3"/>
  <c r="U99" i="3"/>
  <c r="BA99" i="3"/>
  <c r="BK21" i="3"/>
  <c r="BM37" i="3"/>
  <c r="W44" i="3"/>
  <c r="AN60" i="3"/>
  <c r="AK66" i="3"/>
  <c r="R67" i="3"/>
  <c r="AX67" i="3"/>
  <c r="AC75" i="3"/>
  <c r="AS75" i="3"/>
  <c r="BI75" i="3"/>
  <c r="AB83" i="3"/>
  <c r="AR83" i="3"/>
  <c r="BH83" i="3"/>
  <c r="AB91" i="3"/>
  <c r="AR91" i="3"/>
  <c r="BH91" i="3"/>
  <c r="Y99" i="3"/>
  <c r="AO99" i="3"/>
  <c r="BE99" i="3"/>
  <c r="AV53" i="3"/>
  <c r="P53" i="3"/>
  <c r="AT53" i="3"/>
  <c r="AD53" i="3"/>
  <c r="N53" i="3"/>
  <c r="BC53" i="3"/>
  <c r="AU53" i="3"/>
  <c r="AM53" i="3"/>
  <c r="AE53" i="3"/>
  <c r="W53" i="3"/>
  <c r="O53" i="3"/>
  <c r="AM44" i="3"/>
  <c r="Z61" i="3"/>
  <c r="BF61" i="3"/>
  <c r="AU29" i="3"/>
  <c r="AE29" i="3"/>
  <c r="O29" i="3"/>
  <c r="AW29" i="3"/>
  <c r="AG29" i="3"/>
  <c r="Q29" i="3"/>
  <c r="BD29" i="3"/>
  <c r="AV29" i="3"/>
  <c r="AN29" i="3"/>
  <c r="AF29" i="3"/>
  <c r="X29" i="3"/>
  <c r="P29" i="3"/>
  <c r="BG44" i="3"/>
  <c r="AA44" i="3"/>
  <c r="BA44" i="3"/>
  <c r="AK44" i="3"/>
  <c r="U44" i="3"/>
  <c r="BF44" i="3"/>
  <c r="AX44" i="3"/>
  <c r="AP44" i="3"/>
  <c r="AH44" i="3"/>
  <c r="Z44" i="3"/>
  <c r="R44" i="3"/>
  <c r="AS45" i="3"/>
  <c r="AW45" i="3"/>
  <c r="Q45" i="3"/>
  <c r="AU45" i="3"/>
  <c r="AE45" i="3"/>
  <c r="O45" i="3"/>
  <c r="BB45" i="3"/>
  <c r="AT45" i="3"/>
  <c r="AL45" i="3"/>
  <c r="AD45" i="3"/>
  <c r="V45" i="3"/>
  <c r="N45" i="3"/>
  <c r="BD61" i="3"/>
  <c r="AN61" i="3"/>
  <c r="X61" i="3"/>
  <c r="BG61" i="3"/>
  <c r="AY61" i="3"/>
  <c r="AQ61" i="3"/>
  <c r="AI61" i="3"/>
  <c r="AA61" i="3"/>
  <c r="S61" i="3"/>
  <c r="BK264" i="3"/>
  <c r="BN264" i="3"/>
  <c r="BK146" i="3"/>
  <c r="BM130" i="3"/>
  <c r="BM114" i="3"/>
  <c r="BK257" i="3"/>
  <c r="BN257" i="3"/>
  <c r="BN270" i="3"/>
  <c r="BK270" i="3"/>
  <c r="BJ270" i="3"/>
  <c r="BM185" i="3"/>
  <c r="BN133" i="3"/>
  <c r="BK133" i="3"/>
  <c r="BJ126" i="3"/>
  <c r="BN124" i="3"/>
  <c r="BK124" i="3"/>
  <c r="BM267" i="3"/>
  <c r="BL163" i="3"/>
  <c r="BK163" i="3"/>
  <c r="BN163" i="3"/>
  <c r="BM154" i="3"/>
  <c r="BJ136" i="3"/>
  <c r="BK136" i="3"/>
  <c r="BN136" i="3"/>
  <c r="BL107" i="3"/>
  <c r="BJ107" i="3"/>
  <c r="BM107" i="3"/>
  <c r="BM269" i="3"/>
  <c r="BN226" i="3"/>
  <c r="BK226" i="3"/>
  <c r="BL222" i="3"/>
  <c r="BJ222" i="3"/>
  <c r="BM218" i="3"/>
  <c r="BN210" i="3"/>
  <c r="BK210" i="3"/>
  <c r="BL206" i="3"/>
  <c r="BJ206" i="3"/>
  <c r="BK238" i="3"/>
  <c r="BN234" i="3"/>
  <c r="BL234" i="3"/>
  <c r="BJ234" i="3"/>
  <c r="BM190" i="3"/>
  <c r="BK174" i="3"/>
  <c r="BK183" i="3"/>
  <c r="BN183" i="3"/>
  <c r="BL183" i="3"/>
  <c r="BJ183" i="3"/>
  <c r="BL188" i="3"/>
  <c r="BM172" i="3"/>
  <c r="BK197" i="3"/>
  <c r="BN197" i="3"/>
  <c r="BN144" i="3"/>
  <c r="BK144" i="3"/>
  <c r="BJ128" i="3"/>
  <c r="BM128" i="3"/>
  <c r="BM112" i="3"/>
  <c r="BN266" i="3"/>
  <c r="BL266" i="3"/>
  <c r="BJ231" i="3"/>
  <c r="BL231" i="3"/>
  <c r="BM227" i="3"/>
  <c r="BK215" i="3"/>
  <c r="BN215" i="3"/>
  <c r="BL215" i="3"/>
  <c r="BJ211" i="3"/>
  <c r="BM211" i="3"/>
  <c r="BK199" i="3"/>
  <c r="BN199" i="3"/>
  <c r="BN158" i="3"/>
  <c r="BK158" i="3"/>
  <c r="BM142" i="3"/>
  <c r="BK140" i="3"/>
  <c r="BM133" i="3"/>
  <c r="BM170" i="3"/>
  <c r="BK152" i="3"/>
  <c r="BN152" i="3"/>
  <c r="BL152" i="3"/>
  <c r="BJ152" i="3"/>
  <c r="BM115" i="3"/>
  <c r="BM254" i="3"/>
  <c r="BJ253" i="3"/>
  <c r="BM249" i="3"/>
  <c r="BK241" i="3"/>
  <c r="BN241" i="3"/>
  <c r="BJ237" i="3"/>
  <c r="BM237" i="3"/>
  <c r="BK233" i="3"/>
  <c r="BM195" i="3"/>
  <c r="BM179" i="3"/>
  <c r="BL267" i="3"/>
  <c r="BJ171" i="3"/>
  <c r="BM171" i="3"/>
  <c r="BL123" i="3"/>
  <c r="BJ123" i="3"/>
  <c r="BK110" i="3"/>
  <c r="BN106" i="3"/>
  <c r="BM268" i="3"/>
  <c r="BJ158" i="3"/>
  <c r="BJ140" i="3"/>
  <c r="BM177" i="3"/>
  <c r="BN177" i="3"/>
  <c r="BK177" i="3"/>
  <c r="BK168" i="3"/>
  <c r="BN168" i="3"/>
  <c r="BL168" i="3"/>
  <c r="BJ168" i="3"/>
  <c r="BJ131" i="3"/>
  <c r="BM131" i="3"/>
  <c r="BK109" i="3"/>
  <c r="BN109" i="3"/>
  <c r="BL109" i="3"/>
  <c r="BN105" i="3"/>
  <c r="BL105" i="3"/>
  <c r="BJ105" i="3"/>
  <c r="BN224" i="3"/>
  <c r="BK224" i="3"/>
  <c r="BL224" i="3"/>
  <c r="BJ224" i="3"/>
  <c r="BM216" i="3"/>
  <c r="BN208" i="3"/>
  <c r="BK208" i="3"/>
  <c r="BL208" i="3"/>
  <c r="BJ208" i="3"/>
  <c r="BM169" i="3"/>
  <c r="BL153" i="3"/>
  <c r="BN153" i="3"/>
  <c r="BM137" i="3"/>
  <c r="BM121" i="3"/>
  <c r="BJ266" i="3"/>
  <c r="BL229" i="3"/>
  <c r="BJ229" i="3"/>
  <c r="BM225" i="3"/>
  <c r="BK217" i="3"/>
  <c r="BN217" i="3"/>
  <c r="BL213" i="3"/>
  <c r="BJ213" i="3"/>
  <c r="BM209" i="3"/>
  <c r="BN201" i="3"/>
  <c r="BK201" i="3"/>
  <c r="BL201" i="3"/>
  <c r="BJ201" i="3"/>
  <c r="BN165" i="3"/>
  <c r="BL165" i="3"/>
  <c r="BJ156" i="3"/>
  <c r="BN156" i="3"/>
  <c r="BL133" i="3"/>
  <c r="BN126" i="3"/>
  <c r="BK126" i="3"/>
  <c r="BM147" i="3"/>
  <c r="BK120" i="3"/>
  <c r="BN120" i="3"/>
  <c r="BL120" i="3"/>
  <c r="BJ120" i="3"/>
  <c r="BL256" i="3"/>
  <c r="BJ256" i="3"/>
  <c r="BM252" i="3"/>
  <c r="BL248" i="3"/>
  <c r="BJ248" i="3"/>
  <c r="BM244" i="3"/>
  <c r="BK236" i="3"/>
  <c r="BM260" i="3"/>
  <c r="BK182" i="3"/>
  <c r="BK191" i="3"/>
  <c r="BN191" i="3"/>
  <c r="BL191" i="3"/>
  <c r="BJ191" i="3"/>
  <c r="BL196" i="3"/>
  <c r="BJ196" i="3"/>
  <c r="BM180" i="3"/>
  <c r="BN251" i="3"/>
  <c r="BK251" i="3"/>
  <c r="BL247" i="3"/>
  <c r="BJ247" i="3"/>
  <c r="BM243" i="3"/>
  <c r="BM235" i="3"/>
  <c r="BK235" i="3"/>
  <c r="BN235" i="3"/>
  <c r="BM194" i="3"/>
  <c r="BK187" i="3"/>
  <c r="BN187" i="3"/>
  <c r="BL192" i="3"/>
  <c r="BJ192" i="3"/>
  <c r="BM176" i="3"/>
  <c r="BK266" i="3"/>
  <c r="BI66" i="3"/>
  <c r="AO75" i="3"/>
  <c r="AN83" i="3"/>
  <c r="AN91" i="3"/>
  <c r="BC44" i="3"/>
  <c r="P60" i="3"/>
  <c r="M66" i="3"/>
  <c r="AS66" i="3"/>
  <c r="Z67" i="3"/>
  <c r="BF67" i="3"/>
  <c r="AG75" i="3"/>
  <c r="AW75" i="3"/>
  <c r="P83" i="3"/>
  <c r="AF83" i="3"/>
  <c r="AV83" i="3"/>
  <c r="P91" i="3"/>
  <c r="AF91" i="3"/>
  <c r="AV91" i="3"/>
  <c r="M99" i="3"/>
  <c r="AC99" i="3"/>
  <c r="AS99" i="3"/>
  <c r="BI99" i="3"/>
  <c r="AN53" i="3"/>
  <c r="BF53" i="3"/>
  <c r="AP53" i="3"/>
  <c r="Z53" i="3"/>
  <c r="BI53" i="3"/>
  <c r="BA53" i="3"/>
  <c r="AS53" i="3"/>
  <c r="AK53" i="3"/>
  <c r="AC53" i="3"/>
  <c r="U53" i="3"/>
  <c r="M53" i="3"/>
  <c r="U45" i="3"/>
  <c r="AH61" i="3"/>
  <c r="BG29" i="3"/>
  <c r="AQ29" i="3"/>
  <c r="AA29" i="3"/>
  <c r="BI29" i="3"/>
  <c r="AS29" i="3"/>
  <c r="AC29" i="3"/>
  <c r="M29" i="3"/>
  <c r="BB29" i="3"/>
  <c r="AT29" i="3"/>
  <c r="AL29" i="3"/>
  <c r="AD29" i="3"/>
  <c r="V29" i="3"/>
  <c r="N29" i="3"/>
  <c r="AU44" i="3"/>
  <c r="AY44" i="3"/>
  <c r="S44" i="3"/>
  <c r="AW44" i="3"/>
  <c r="AG44" i="3"/>
  <c r="Q44" i="3"/>
  <c r="BD44" i="3"/>
  <c r="AV44" i="3"/>
  <c r="AN44" i="3"/>
  <c r="AF44" i="3"/>
  <c r="X44" i="3"/>
  <c r="P44" i="3"/>
  <c r="AC45" i="3"/>
  <c r="AO45" i="3"/>
  <c r="BG45" i="3"/>
  <c r="AQ45" i="3"/>
  <c r="AA45" i="3"/>
  <c r="BH45" i="3"/>
  <c r="AZ45" i="3"/>
  <c r="AR45" i="3"/>
  <c r="AJ45" i="3"/>
  <c r="AB45" i="3"/>
  <c r="AZ61" i="3"/>
  <c r="AJ61" i="3"/>
  <c r="T61" i="3"/>
  <c r="BE61" i="3"/>
  <c r="AW61" i="3"/>
  <c r="AO61" i="3"/>
  <c r="AG61" i="3"/>
  <c r="Y61" i="3"/>
  <c r="BH53" i="3"/>
  <c r="BM162" i="3"/>
  <c r="BL130" i="3"/>
  <c r="BL114" i="3"/>
  <c r="BN114" i="3"/>
  <c r="BJ114" i="3"/>
  <c r="BK108" i="3"/>
  <c r="BL270" i="3"/>
  <c r="BL117" i="3"/>
  <c r="BM163" i="3"/>
  <c r="BL154" i="3"/>
  <c r="BJ154" i="3"/>
  <c r="BK107" i="3"/>
  <c r="BN107" i="3"/>
  <c r="BL269" i="3"/>
  <c r="BL230" i="3"/>
  <c r="BM230" i="3"/>
  <c r="BL226" i="3"/>
  <c r="BN222" i="3"/>
  <c r="BK222" i="3"/>
  <c r="BL218" i="3"/>
  <c r="BJ218" i="3"/>
  <c r="BM214" i="3"/>
  <c r="BN206" i="3"/>
  <c r="BK206" i="3"/>
  <c r="BM246" i="3"/>
  <c r="BK234" i="3"/>
  <c r="BL190" i="3"/>
  <c r="BJ190" i="3"/>
  <c r="BM174" i="3"/>
  <c r="BK188" i="3"/>
  <c r="BN188" i="3"/>
  <c r="BL172" i="3"/>
  <c r="BK128" i="3"/>
  <c r="BN128" i="3"/>
  <c r="BL128" i="3"/>
  <c r="BL112" i="3"/>
  <c r="BJ112" i="3"/>
  <c r="BJ267" i="3"/>
  <c r="BN267" i="3"/>
  <c r="BJ257" i="3"/>
  <c r="BN231" i="3"/>
  <c r="BK231" i="3"/>
  <c r="BK227" i="3"/>
  <c r="BN227" i="3"/>
  <c r="BL227" i="3"/>
  <c r="BJ223" i="3"/>
  <c r="BM223" i="3"/>
  <c r="BK211" i="3"/>
  <c r="BN211" i="3"/>
  <c r="BL211" i="3"/>
  <c r="BJ207" i="3"/>
  <c r="BM207" i="3"/>
  <c r="BM203" i="3"/>
  <c r="BM149" i="3"/>
  <c r="BL142" i="3"/>
  <c r="BM124" i="3"/>
  <c r="BL170" i="3"/>
  <c r="BN170" i="3"/>
  <c r="BJ170" i="3"/>
  <c r="BM161" i="3"/>
  <c r="BL115" i="3"/>
  <c r="BJ115" i="3"/>
  <c r="BN254" i="3"/>
  <c r="BK254" i="3"/>
  <c r="BL254" i="3"/>
  <c r="BJ254" i="3"/>
  <c r="BN253" i="3"/>
  <c r="BK253" i="3"/>
  <c r="BL253" i="3"/>
  <c r="BJ249" i="3"/>
  <c r="BM245" i="3"/>
  <c r="BM241" i="3"/>
  <c r="BK237" i="3"/>
  <c r="BN237" i="3"/>
  <c r="BL233" i="3"/>
  <c r="BK195" i="3"/>
  <c r="BN195" i="3"/>
  <c r="BL195" i="3"/>
  <c r="BJ195" i="3"/>
  <c r="BL179" i="3"/>
  <c r="BJ179" i="3"/>
  <c r="BM184" i="3"/>
  <c r="BM197" i="3"/>
  <c r="BN171" i="3"/>
  <c r="BK171" i="3"/>
  <c r="BL171" i="3"/>
  <c r="BJ155" i="3"/>
  <c r="BM155" i="3"/>
  <c r="BK123" i="3"/>
  <c r="BN123" i="3"/>
  <c r="BM257" i="3"/>
  <c r="BM110" i="3"/>
  <c r="BL110" i="3"/>
  <c r="BK106" i="3"/>
  <c r="BK268" i="3"/>
  <c r="BN268" i="3"/>
  <c r="BL268" i="3"/>
  <c r="BJ268" i="3"/>
  <c r="BJ149" i="3"/>
  <c r="BN131" i="3"/>
  <c r="BK131" i="3"/>
  <c r="BL131" i="3"/>
  <c r="BM122" i="3"/>
  <c r="BK105" i="3"/>
  <c r="BN228" i="3"/>
  <c r="BK228" i="3"/>
  <c r="BN220" i="3"/>
  <c r="BK220" i="3"/>
  <c r="BL220" i="3"/>
  <c r="BJ220" i="3"/>
  <c r="BM212" i="3"/>
  <c r="BM189" i="3"/>
  <c r="BN137" i="3"/>
  <c r="BK137" i="3"/>
  <c r="BL137" i="3"/>
  <c r="BJ137" i="3"/>
  <c r="BL121" i="3"/>
  <c r="BJ121" i="3"/>
  <c r="BL257" i="3"/>
  <c r="BK229" i="3"/>
  <c r="BN229" i="3"/>
  <c r="BL225" i="3"/>
  <c r="BJ225" i="3"/>
  <c r="BM221" i="3"/>
  <c r="BK213" i="3"/>
  <c r="BN213" i="3"/>
  <c r="BL209" i="3"/>
  <c r="BJ209" i="3"/>
  <c r="BM205" i="3"/>
  <c r="BJ165" i="3"/>
  <c r="BM117" i="3"/>
  <c r="BK147" i="3"/>
  <c r="BN147" i="3"/>
  <c r="BL147" i="3"/>
  <c r="BJ147" i="3"/>
  <c r="BL138" i="3"/>
  <c r="BN138" i="3"/>
  <c r="BJ138" i="3"/>
  <c r="BM138" i="3"/>
  <c r="BM129" i="3"/>
  <c r="BK256" i="3"/>
  <c r="BN256" i="3"/>
  <c r="BL252" i="3"/>
  <c r="BJ252" i="3"/>
  <c r="BJ262" i="3"/>
  <c r="BN262" i="3"/>
  <c r="BK262" i="3"/>
  <c r="BK248" i="3"/>
  <c r="BN248" i="3"/>
  <c r="BL244" i="3"/>
  <c r="BJ244" i="3"/>
  <c r="BJ240" i="3"/>
  <c r="BM240" i="3"/>
  <c r="BM182" i="3"/>
  <c r="BN196" i="3"/>
  <c r="BK196" i="3"/>
  <c r="BL180" i="3"/>
  <c r="BM255" i="3"/>
  <c r="BK247" i="3"/>
  <c r="BN247" i="3"/>
  <c r="BL243" i="3"/>
  <c r="BJ243" i="3"/>
  <c r="BL239" i="3"/>
  <c r="BJ258" i="3"/>
  <c r="BL194" i="3"/>
  <c r="BJ194" i="3"/>
  <c r="BN192" i="3"/>
  <c r="BK192" i="3"/>
  <c r="BL176" i="3"/>
  <c r="BJ176" i="3"/>
  <c r="BL162" i="3"/>
  <c r="BJ162" i="3"/>
  <c r="BK130" i="3"/>
  <c r="BK114" i="3"/>
  <c r="BM108" i="3"/>
  <c r="BL108" i="3"/>
  <c r="BK185" i="3"/>
  <c r="BN185" i="3"/>
  <c r="BM165" i="3"/>
  <c r="BN154" i="3"/>
  <c r="BK154" i="3"/>
  <c r="BM145" i="3"/>
  <c r="BM136" i="3"/>
  <c r="BN269" i="3"/>
  <c r="BK269" i="3"/>
  <c r="BJ230" i="3"/>
  <c r="BM226" i="3"/>
  <c r="BN218" i="3"/>
  <c r="BK218" i="3"/>
  <c r="BL214" i="3"/>
  <c r="BJ214" i="3"/>
  <c r="BM210" i="3"/>
  <c r="BM204" i="3"/>
  <c r="BL204" i="3"/>
  <c r="BN246" i="3"/>
  <c r="BK246" i="3"/>
  <c r="BL246" i="3"/>
  <c r="BJ246" i="3"/>
  <c r="BK242" i="3"/>
  <c r="BM242" i="3"/>
  <c r="BJ238" i="3"/>
  <c r="BM238" i="3"/>
  <c r="BL174" i="3"/>
  <c r="BJ174" i="3"/>
  <c r="BJ188" i="3"/>
  <c r="BK172" i="3"/>
  <c r="BN172" i="3"/>
  <c r="BL197" i="3"/>
  <c r="BM160" i="3"/>
  <c r="BM144" i="3"/>
  <c r="BK112" i="3"/>
  <c r="BN112" i="3"/>
  <c r="BK223" i="3"/>
  <c r="BN223" i="3"/>
  <c r="BL223" i="3"/>
  <c r="BJ219" i="3"/>
  <c r="BM219" i="3"/>
  <c r="BK207" i="3"/>
  <c r="BN207" i="3"/>
  <c r="BL207" i="3"/>
  <c r="BL203" i="3"/>
  <c r="BJ203" i="3"/>
  <c r="BM199" i="3"/>
  <c r="BJ185" i="3"/>
  <c r="BL158" i="3"/>
  <c r="BL149" i="3"/>
  <c r="BJ142" i="3"/>
  <c r="BJ124" i="3"/>
  <c r="BK170" i="3"/>
  <c r="BJ161" i="3"/>
  <c r="BK115" i="3"/>
  <c r="BN115" i="3"/>
  <c r="BN249" i="3"/>
  <c r="BK249" i="3"/>
  <c r="BL249" i="3"/>
  <c r="BJ245" i="3"/>
  <c r="BL241" i="3"/>
  <c r="BM250" i="3"/>
  <c r="BM186" i="3"/>
  <c r="BN179" i="3"/>
  <c r="BK179" i="3"/>
  <c r="BL184" i="3"/>
  <c r="BJ184" i="3"/>
  <c r="BL261" i="3"/>
  <c r="BJ197" i="3"/>
  <c r="BN155" i="3"/>
  <c r="BK155" i="3"/>
  <c r="BM139" i="3"/>
  <c r="BJ110" i="3"/>
  <c r="BL106" i="3"/>
  <c r="BK165" i="3"/>
  <c r="BM140" i="3"/>
  <c r="BK122" i="3"/>
  <c r="BL122" i="3"/>
  <c r="BN122" i="3"/>
  <c r="BJ122" i="3"/>
  <c r="BM113" i="3"/>
  <c r="BL232" i="3"/>
  <c r="BJ232" i="3"/>
  <c r="BM224" i="3"/>
  <c r="BN216" i="3"/>
  <c r="BK216" i="3"/>
  <c r="BL216" i="3"/>
  <c r="BJ216" i="3"/>
  <c r="BM208" i="3"/>
  <c r="BM261" i="3"/>
  <c r="BK189" i="3"/>
  <c r="BN189" i="3"/>
  <c r="BL189" i="3"/>
  <c r="BJ189" i="3"/>
  <c r="BJ169" i="3"/>
  <c r="BM153" i="3"/>
  <c r="BN121" i="3"/>
  <c r="BK121" i="3"/>
  <c r="BN225" i="3"/>
  <c r="BK225" i="3"/>
  <c r="BL221" i="3"/>
  <c r="BJ221" i="3"/>
  <c r="BM217" i="3"/>
  <c r="BK209" i="3"/>
  <c r="BN209" i="3"/>
  <c r="BL205" i="3"/>
  <c r="BJ205" i="3"/>
  <c r="BL126" i="3"/>
  <c r="BK138" i="3"/>
  <c r="BL129" i="3"/>
  <c r="BJ129" i="3"/>
  <c r="BN252" i="3"/>
  <c r="BK252" i="3"/>
  <c r="BM262" i="3"/>
  <c r="BL262" i="3"/>
  <c r="BN244" i="3"/>
  <c r="BK244" i="3"/>
  <c r="BN240" i="3"/>
  <c r="BL240" i="3"/>
  <c r="BJ236" i="3"/>
  <c r="BM236" i="3"/>
  <c r="BN260" i="3"/>
  <c r="BK260" i="3"/>
  <c r="BJ260" i="3"/>
  <c r="BL182" i="3"/>
  <c r="BJ182" i="3"/>
  <c r="BK180" i="3"/>
  <c r="BN180" i="3"/>
  <c r="BL255" i="3"/>
  <c r="BJ255" i="3"/>
  <c r="BM251" i="3"/>
  <c r="BN243" i="3"/>
  <c r="BK243" i="3"/>
  <c r="BJ239" i="3"/>
  <c r="BM239" i="3"/>
  <c r="BM258" i="3"/>
  <c r="BN194" i="3"/>
  <c r="BK194" i="3"/>
  <c r="BM178" i="3"/>
  <c r="BM187" i="3"/>
  <c r="BN176" i="3"/>
  <c r="BK176" i="3"/>
  <c r="X83" i="3"/>
  <c r="X91" i="3"/>
  <c r="AK99" i="3"/>
  <c r="AX29" i="3"/>
  <c r="AP29" i="3"/>
  <c r="AH29" i="3"/>
  <c r="Z29" i="3"/>
  <c r="O44" i="3"/>
  <c r="AI44" i="3"/>
  <c r="BE44" i="3"/>
  <c r="AO44" i="3"/>
  <c r="Y44" i="3"/>
  <c r="BH44" i="3"/>
  <c r="AZ44" i="3"/>
  <c r="AR44" i="3"/>
  <c r="AJ44" i="3"/>
  <c r="AB44" i="3"/>
  <c r="BN162" i="3"/>
  <c r="BK162" i="3"/>
  <c r="BL146" i="3"/>
  <c r="BN146" i="3"/>
  <c r="BJ146" i="3"/>
  <c r="BM146" i="3"/>
  <c r="BN130" i="3"/>
  <c r="BJ130" i="3"/>
  <c r="BJ108" i="3"/>
  <c r="BM270" i="3"/>
  <c r="BM156" i="3"/>
  <c r="BN142" i="3"/>
  <c r="BK142" i="3"/>
  <c r="BJ163" i="3"/>
  <c r="BN145" i="3"/>
  <c r="BK145" i="3"/>
  <c r="BL145" i="3"/>
  <c r="BJ145" i="3"/>
  <c r="BL136" i="3"/>
  <c r="BJ269" i="3"/>
  <c r="BN230" i="3"/>
  <c r="BK230" i="3"/>
  <c r="BJ226" i="3"/>
  <c r="BM222" i="3"/>
  <c r="BN214" i="3"/>
  <c r="BK214" i="3"/>
  <c r="BL210" i="3"/>
  <c r="BJ210" i="3"/>
  <c r="BM206" i="3"/>
  <c r="BN204" i="3"/>
  <c r="BK204" i="3"/>
  <c r="BN242" i="3"/>
  <c r="BL242" i="3"/>
  <c r="BJ242" i="3"/>
  <c r="BN238" i="3"/>
  <c r="BL238" i="3"/>
  <c r="BM234" i="3"/>
  <c r="BK190" i="3"/>
  <c r="BN174" i="3"/>
  <c r="BM183" i="3"/>
  <c r="BM188" i="3"/>
  <c r="BJ172" i="3"/>
  <c r="BK261" i="3"/>
  <c r="BN261" i="3"/>
  <c r="BM264" i="3"/>
  <c r="BK160" i="3"/>
  <c r="BN160" i="3"/>
  <c r="BL160" i="3"/>
  <c r="BJ160" i="3"/>
  <c r="BL144" i="3"/>
  <c r="BJ144" i="3"/>
  <c r="BM231" i="3"/>
  <c r="BK219" i="3"/>
  <c r="BN219" i="3"/>
  <c r="BL219" i="3"/>
  <c r="BJ215" i="3"/>
  <c r="BM215" i="3"/>
  <c r="BK203" i="3"/>
  <c r="BN203" i="3"/>
  <c r="BL199" i="3"/>
  <c r="BJ199" i="3"/>
  <c r="BK149" i="3"/>
  <c r="BN149" i="3"/>
  <c r="BK117" i="3"/>
  <c r="BL161" i="3"/>
  <c r="BN161" i="3"/>
  <c r="BM152" i="3"/>
  <c r="BM253" i="3"/>
  <c r="BN245" i="3"/>
  <c r="BK245" i="3"/>
  <c r="BL245" i="3"/>
  <c r="BJ241" i="3"/>
  <c r="BL237" i="3"/>
  <c r="BM233" i="3"/>
  <c r="BJ233" i="3"/>
  <c r="BN250" i="3"/>
  <c r="BK250" i="3"/>
  <c r="BL250" i="3"/>
  <c r="BJ250" i="3"/>
  <c r="BL186" i="3"/>
  <c r="BN186" i="3"/>
  <c r="BJ186" i="3"/>
  <c r="BN184" i="3"/>
  <c r="BK184" i="3"/>
  <c r="BJ261" i="3"/>
  <c r="BL155" i="3"/>
  <c r="BN139" i="3"/>
  <c r="BK139" i="3"/>
  <c r="BL139" i="3"/>
  <c r="BJ139" i="3"/>
  <c r="BM123" i="3"/>
  <c r="BN110" i="3"/>
  <c r="BJ106" i="3"/>
  <c r="BM106" i="3"/>
  <c r="BM158" i="3"/>
  <c r="BK156" i="3"/>
  <c r="BL140" i="3"/>
  <c r="BL177" i="3"/>
  <c r="BJ177" i="3"/>
  <c r="BM168" i="3"/>
  <c r="BN113" i="3"/>
  <c r="BK113" i="3"/>
  <c r="BL113" i="3"/>
  <c r="BJ113" i="3"/>
  <c r="BJ109" i="3"/>
  <c r="BM109" i="3"/>
  <c r="BM105" i="3"/>
  <c r="BN232" i="3"/>
  <c r="BK232" i="3"/>
  <c r="BM232" i="3"/>
  <c r="BM228" i="3"/>
  <c r="BL228" i="3"/>
  <c r="BJ228" i="3"/>
  <c r="BM220" i="3"/>
  <c r="BN212" i="3"/>
  <c r="BK212" i="3"/>
  <c r="BL212" i="3"/>
  <c r="BJ212" i="3"/>
  <c r="BN169" i="3"/>
  <c r="BK169" i="3"/>
  <c r="BL169" i="3"/>
  <c r="BJ153" i="3"/>
  <c r="BM229" i="3"/>
  <c r="BK221" i="3"/>
  <c r="BN221" i="3"/>
  <c r="BL217" i="3"/>
  <c r="BJ217" i="3"/>
  <c r="BM213" i="3"/>
  <c r="BK205" i="3"/>
  <c r="BN205" i="3"/>
  <c r="BM201" i="3"/>
  <c r="BL156" i="3"/>
  <c r="BJ117" i="3"/>
  <c r="BN117" i="3"/>
  <c r="BN129" i="3"/>
  <c r="BK129" i="3"/>
  <c r="BM120" i="3"/>
  <c r="BM256" i="3"/>
  <c r="BM248" i="3"/>
  <c r="BK240" i="3"/>
  <c r="BN236" i="3"/>
  <c r="BL236" i="3"/>
  <c r="BL260" i="3"/>
  <c r="BN182" i="3"/>
  <c r="BM191" i="3"/>
  <c r="BM196" i="3"/>
  <c r="BJ180" i="3"/>
  <c r="BK255" i="3"/>
  <c r="BN255" i="3"/>
  <c r="BL251" i="3"/>
  <c r="BJ251" i="3"/>
  <c r="BM247" i="3"/>
  <c r="BK239" i="3"/>
  <c r="BN239" i="3"/>
  <c r="BJ235" i="3"/>
  <c r="BL235" i="3"/>
  <c r="BK258" i="3"/>
  <c r="BN258" i="3"/>
  <c r="BK178" i="3"/>
  <c r="BL178" i="3"/>
  <c r="BN178" i="3"/>
  <c r="BJ178" i="3"/>
  <c r="BL187" i="3"/>
  <c r="BJ187" i="3"/>
  <c r="BM192" i="3"/>
  <c r="BK52" i="3"/>
  <c r="AD52" i="3"/>
  <c r="BM52" i="3" s="1"/>
  <c r="AH34" i="3"/>
  <c r="BF50" i="3"/>
  <c r="T18" i="3"/>
  <c r="AJ18" i="3"/>
  <c r="AZ18" i="3"/>
  <c r="BE18" i="3"/>
  <c r="AW18" i="3"/>
  <c r="AO18" i="3"/>
  <c r="AG18" i="3"/>
  <c r="Y18" i="3"/>
  <c r="Q18" i="3"/>
  <c r="BI20" i="3"/>
  <c r="BA20" i="3"/>
  <c r="AS20" i="3"/>
  <c r="AK20" i="3"/>
  <c r="AC20" i="3"/>
  <c r="U20" i="3"/>
  <c r="M20" i="3"/>
  <c r="BB20" i="3"/>
  <c r="AT20" i="3"/>
  <c r="AL20" i="3"/>
  <c r="AD20" i="3"/>
  <c r="V20" i="3"/>
  <c r="N20" i="3"/>
  <c r="AN43" i="3"/>
  <c r="AB18" i="3"/>
  <c r="AR18" i="3"/>
  <c r="BH18" i="3"/>
  <c r="BI18" i="3"/>
  <c r="BA18" i="3"/>
  <c r="AS18" i="3"/>
  <c r="AK18" i="3"/>
  <c r="AC18" i="3"/>
  <c r="U18" i="3"/>
  <c r="BE20" i="3"/>
  <c r="AW20" i="3"/>
  <c r="AO20" i="3"/>
  <c r="AG20" i="3"/>
  <c r="Y20" i="3"/>
  <c r="Q20" i="3"/>
  <c r="BF20" i="3"/>
  <c r="AX20" i="3"/>
  <c r="AP20" i="3"/>
  <c r="AH20" i="3"/>
  <c r="Z20" i="3"/>
  <c r="R20" i="3"/>
  <c r="M70" i="3"/>
  <c r="O70" i="3"/>
  <c r="Q70" i="3"/>
  <c r="S70" i="3"/>
  <c r="U70" i="3"/>
  <c r="W70" i="3"/>
  <c r="Y70" i="3"/>
  <c r="AA70" i="3"/>
  <c r="AC70" i="3"/>
  <c r="AE70" i="3"/>
  <c r="AG70" i="3"/>
  <c r="AI70" i="3"/>
  <c r="AK70" i="3"/>
  <c r="AM70" i="3"/>
  <c r="AO70" i="3"/>
  <c r="AQ70" i="3"/>
  <c r="AS70" i="3"/>
  <c r="AU70" i="3"/>
  <c r="AW70" i="3"/>
  <c r="AY70" i="3"/>
  <c r="BA70" i="3"/>
  <c r="BC70" i="3"/>
  <c r="BE70" i="3"/>
  <c r="BG70" i="3"/>
  <c r="BI70" i="3"/>
  <c r="P70" i="3"/>
  <c r="T70" i="3"/>
  <c r="X70" i="3"/>
  <c r="AB70" i="3"/>
  <c r="AF70" i="3"/>
  <c r="AJ70" i="3"/>
  <c r="AN70" i="3"/>
  <c r="AR70" i="3"/>
  <c r="AV70" i="3"/>
  <c r="AZ70" i="3"/>
  <c r="BD70" i="3"/>
  <c r="BH70" i="3"/>
  <c r="N70" i="3"/>
  <c r="V70" i="3"/>
  <c r="AD70" i="3"/>
  <c r="AL70" i="3"/>
  <c r="AT70" i="3"/>
  <c r="BB70" i="3"/>
  <c r="R70" i="3"/>
  <c r="Z70" i="3"/>
  <c r="AH70" i="3"/>
  <c r="AP70" i="3"/>
  <c r="AX70" i="3"/>
  <c r="BF70" i="3"/>
  <c r="N86" i="3"/>
  <c r="P86" i="3"/>
  <c r="R86" i="3"/>
  <c r="T86" i="3"/>
  <c r="V86" i="3"/>
  <c r="X86" i="3"/>
  <c r="Z86" i="3"/>
  <c r="AB86" i="3"/>
  <c r="AD86" i="3"/>
  <c r="AF86" i="3"/>
  <c r="AH86" i="3"/>
  <c r="AJ86" i="3"/>
  <c r="AL86" i="3"/>
  <c r="AN86" i="3"/>
  <c r="AP86" i="3"/>
  <c r="AR86" i="3"/>
  <c r="AT86" i="3"/>
  <c r="AV86" i="3"/>
  <c r="AX86" i="3"/>
  <c r="AZ86" i="3"/>
  <c r="BB86" i="3"/>
  <c r="BD86" i="3"/>
  <c r="BF86" i="3"/>
  <c r="BH86" i="3"/>
  <c r="M86" i="3"/>
  <c r="Q86" i="3"/>
  <c r="U86" i="3"/>
  <c r="Y86" i="3"/>
  <c r="AC86" i="3"/>
  <c r="AG86" i="3"/>
  <c r="AK86" i="3"/>
  <c r="AO86" i="3"/>
  <c r="AS86" i="3"/>
  <c r="AW86" i="3"/>
  <c r="BA86" i="3"/>
  <c r="BE86" i="3"/>
  <c r="BI86" i="3"/>
  <c r="O86" i="3"/>
  <c r="S86" i="3"/>
  <c r="W86" i="3"/>
  <c r="AA86" i="3"/>
  <c r="AE86" i="3"/>
  <c r="AI86" i="3"/>
  <c r="AM86" i="3"/>
  <c r="AQ86" i="3"/>
  <c r="AU86" i="3"/>
  <c r="AY86" i="3"/>
  <c r="BC86" i="3"/>
  <c r="BG86" i="3"/>
  <c r="N102" i="3"/>
  <c r="P102" i="3"/>
  <c r="R102" i="3"/>
  <c r="T102" i="3"/>
  <c r="V102" i="3"/>
  <c r="X102" i="3"/>
  <c r="Z102" i="3"/>
  <c r="AB102" i="3"/>
  <c r="AD102" i="3"/>
  <c r="AF102" i="3"/>
  <c r="AH102" i="3"/>
  <c r="AJ102" i="3"/>
  <c r="AL102" i="3"/>
  <c r="AN102" i="3"/>
  <c r="AP102" i="3"/>
  <c r="AR102" i="3"/>
  <c r="AT102" i="3"/>
  <c r="AV102" i="3"/>
  <c r="AX102" i="3"/>
  <c r="AZ102" i="3"/>
  <c r="BB102" i="3"/>
  <c r="BD102" i="3"/>
  <c r="BF102" i="3"/>
  <c r="BH102" i="3"/>
  <c r="M102" i="3"/>
  <c r="Q102" i="3"/>
  <c r="U102" i="3"/>
  <c r="Y102" i="3"/>
  <c r="AC102" i="3"/>
  <c r="AG102" i="3"/>
  <c r="AK102" i="3"/>
  <c r="AO102" i="3"/>
  <c r="AS102" i="3"/>
  <c r="AW102" i="3"/>
  <c r="BA102" i="3"/>
  <c r="BE102" i="3"/>
  <c r="BI102" i="3"/>
  <c r="O102" i="3"/>
  <c r="S102" i="3"/>
  <c r="W102" i="3"/>
  <c r="AA102" i="3"/>
  <c r="AE102" i="3"/>
  <c r="AI102" i="3"/>
  <c r="AM102" i="3"/>
  <c r="AQ102" i="3"/>
  <c r="AU102" i="3"/>
  <c r="AY102" i="3"/>
  <c r="BC102" i="3"/>
  <c r="BG102" i="3"/>
  <c r="N76" i="3"/>
  <c r="P76" i="3"/>
  <c r="R76" i="3"/>
  <c r="T76" i="3"/>
  <c r="V76" i="3"/>
  <c r="X76" i="3"/>
  <c r="Z76" i="3"/>
  <c r="AB76" i="3"/>
  <c r="AD76" i="3"/>
  <c r="AF76" i="3"/>
  <c r="AH76" i="3"/>
  <c r="AJ76" i="3"/>
  <c r="AL76" i="3"/>
  <c r="AN76" i="3"/>
  <c r="AP76" i="3"/>
  <c r="AR76" i="3"/>
  <c r="AT76" i="3"/>
  <c r="AV76" i="3"/>
  <c r="AX76" i="3"/>
  <c r="AZ76" i="3"/>
  <c r="BB76" i="3"/>
  <c r="BD76" i="3"/>
  <c r="BF76" i="3"/>
  <c r="BH76" i="3"/>
  <c r="M76" i="3"/>
  <c r="Q76" i="3"/>
  <c r="U76" i="3"/>
  <c r="Y76" i="3"/>
  <c r="AC76" i="3"/>
  <c r="AG76" i="3"/>
  <c r="AK76" i="3"/>
  <c r="AO76" i="3"/>
  <c r="AS76" i="3"/>
  <c r="AW76" i="3"/>
  <c r="BA76" i="3"/>
  <c r="BE76" i="3"/>
  <c r="BI76" i="3"/>
  <c r="O76" i="3"/>
  <c r="S76" i="3"/>
  <c r="W76" i="3"/>
  <c r="AA76" i="3"/>
  <c r="AE76" i="3"/>
  <c r="AI76" i="3"/>
  <c r="AM76" i="3"/>
  <c r="AQ76" i="3"/>
  <c r="AU76" i="3"/>
  <c r="AY76" i="3"/>
  <c r="BC76" i="3"/>
  <c r="BG76" i="3"/>
  <c r="M73" i="3"/>
  <c r="O73" i="3"/>
  <c r="Q73" i="3"/>
  <c r="S73" i="3"/>
  <c r="U73" i="3"/>
  <c r="W73" i="3"/>
  <c r="Y73" i="3"/>
  <c r="AA73" i="3"/>
  <c r="AC73" i="3"/>
  <c r="AE73" i="3"/>
  <c r="AG73" i="3"/>
  <c r="AI73" i="3"/>
  <c r="AK73" i="3"/>
  <c r="AM73" i="3"/>
  <c r="AO73" i="3"/>
  <c r="AQ73" i="3"/>
  <c r="AS73" i="3"/>
  <c r="AU73" i="3"/>
  <c r="AW73" i="3"/>
  <c r="AY73" i="3"/>
  <c r="BA73" i="3"/>
  <c r="BC73" i="3"/>
  <c r="BE73" i="3"/>
  <c r="BG73" i="3"/>
  <c r="BI73" i="3"/>
  <c r="N73" i="3"/>
  <c r="R73" i="3"/>
  <c r="V73" i="3"/>
  <c r="Z73" i="3"/>
  <c r="AD73" i="3"/>
  <c r="AH73" i="3"/>
  <c r="AL73" i="3"/>
  <c r="AP73" i="3"/>
  <c r="AT73" i="3"/>
  <c r="AX73" i="3"/>
  <c r="BB73" i="3"/>
  <c r="BF73" i="3"/>
  <c r="P73" i="3"/>
  <c r="X73" i="3"/>
  <c r="AF73" i="3"/>
  <c r="AN73" i="3"/>
  <c r="AV73" i="3"/>
  <c r="BD73" i="3"/>
  <c r="T73" i="3"/>
  <c r="AB73" i="3"/>
  <c r="AJ73" i="3"/>
  <c r="AR73" i="3"/>
  <c r="AZ73" i="3"/>
  <c r="BH73" i="3"/>
  <c r="M81" i="3"/>
  <c r="O81" i="3"/>
  <c r="Q81" i="3"/>
  <c r="S81" i="3"/>
  <c r="U81" i="3"/>
  <c r="W81" i="3"/>
  <c r="Y81" i="3"/>
  <c r="AA81" i="3"/>
  <c r="AC81" i="3"/>
  <c r="AE81" i="3"/>
  <c r="AG81" i="3"/>
  <c r="AI81" i="3"/>
  <c r="AK81" i="3"/>
  <c r="AM81" i="3"/>
  <c r="AO81" i="3"/>
  <c r="AQ81" i="3"/>
  <c r="AS81" i="3"/>
  <c r="AU81" i="3"/>
  <c r="AW81" i="3"/>
  <c r="AY81" i="3"/>
  <c r="BA81" i="3"/>
  <c r="BC81" i="3"/>
  <c r="BE81" i="3"/>
  <c r="BG81" i="3"/>
  <c r="BI81" i="3"/>
  <c r="N81" i="3"/>
  <c r="R81" i="3"/>
  <c r="V81" i="3"/>
  <c r="Z81" i="3"/>
  <c r="AD81" i="3"/>
  <c r="AH81" i="3"/>
  <c r="AL81" i="3"/>
  <c r="AP81" i="3"/>
  <c r="AT81" i="3"/>
  <c r="AX81" i="3"/>
  <c r="BB81" i="3"/>
  <c r="BF81" i="3"/>
  <c r="P81" i="3"/>
  <c r="T81" i="3"/>
  <c r="X81" i="3"/>
  <c r="AB81" i="3"/>
  <c r="AF81" i="3"/>
  <c r="AJ81" i="3"/>
  <c r="AN81" i="3"/>
  <c r="AR81" i="3"/>
  <c r="AV81" i="3"/>
  <c r="AZ81" i="3"/>
  <c r="BD81" i="3"/>
  <c r="BH81" i="3"/>
  <c r="M97" i="3"/>
  <c r="O97" i="3"/>
  <c r="Q97" i="3"/>
  <c r="S97" i="3"/>
  <c r="U97" i="3"/>
  <c r="W97" i="3"/>
  <c r="Y97" i="3"/>
  <c r="AA97" i="3"/>
  <c r="AC97" i="3"/>
  <c r="AE97" i="3"/>
  <c r="AG97" i="3"/>
  <c r="AI97" i="3"/>
  <c r="AK97" i="3"/>
  <c r="AM97" i="3"/>
  <c r="AO97" i="3"/>
  <c r="AQ97" i="3"/>
  <c r="AS97" i="3"/>
  <c r="AU97" i="3"/>
  <c r="AW97" i="3"/>
  <c r="AY97" i="3"/>
  <c r="BA97" i="3"/>
  <c r="BC97" i="3"/>
  <c r="BE97" i="3"/>
  <c r="BG97" i="3"/>
  <c r="BI97" i="3"/>
  <c r="N97" i="3"/>
  <c r="R97" i="3"/>
  <c r="V97" i="3"/>
  <c r="Z97" i="3"/>
  <c r="AD97" i="3"/>
  <c r="AH97" i="3"/>
  <c r="AL97" i="3"/>
  <c r="AP97" i="3"/>
  <c r="AT97" i="3"/>
  <c r="AX97" i="3"/>
  <c r="BB97" i="3"/>
  <c r="BF97" i="3"/>
  <c r="P97" i="3"/>
  <c r="T97" i="3"/>
  <c r="X97" i="3"/>
  <c r="AB97" i="3"/>
  <c r="AF97" i="3"/>
  <c r="AJ97" i="3"/>
  <c r="AN97" i="3"/>
  <c r="AR97" i="3"/>
  <c r="AV97" i="3"/>
  <c r="AZ97" i="3"/>
  <c r="BD97" i="3"/>
  <c r="BH97" i="3"/>
  <c r="N80" i="3"/>
  <c r="P80" i="3"/>
  <c r="R80" i="3"/>
  <c r="T80" i="3"/>
  <c r="V80" i="3"/>
  <c r="X80" i="3"/>
  <c r="Z80" i="3"/>
  <c r="AB80" i="3"/>
  <c r="AD80" i="3"/>
  <c r="AF80" i="3"/>
  <c r="AH80" i="3"/>
  <c r="AJ80" i="3"/>
  <c r="AL80" i="3"/>
  <c r="AN80" i="3"/>
  <c r="AP80" i="3"/>
  <c r="AR80" i="3"/>
  <c r="AT80" i="3"/>
  <c r="AV80" i="3"/>
  <c r="AX80" i="3"/>
  <c r="AZ80" i="3"/>
  <c r="BB80" i="3"/>
  <c r="BD80" i="3"/>
  <c r="BF80" i="3"/>
  <c r="BH80" i="3"/>
  <c r="O80" i="3"/>
  <c r="S80" i="3"/>
  <c r="W80" i="3"/>
  <c r="AA80" i="3"/>
  <c r="AE80" i="3"/>
  <c r="AI80" i="3"/>
  <c r="AM80" i="3"/>
  <c r="AQ80" i="3"/>
  <c r="AU80" i="3"/>
  <c r="AY80" i="3"/>
  <c r="BC80" i="3"/>
  <c r="BG80" i="3"/>
  <c r="M80" i="3"/>
  <c r="Q80" i="3"/>
  <c r="U80" i="3"/>
  <c r="Y80" i="3"/>
  <c r="AC80" i="3"/>
  <c r="AG80" i="3"/>
  <c r="AK80" i="3"/>
  <c r="AO80" i="3"/>
  <c r="AS80" i="3"/>
  <c r="AW80" i="3"/>
  <c r="BA80" i="3"/>
  <c r="BE80" i="3"/>
  <c r="BI80" i="3"/>
  <c r="M19" i="3"/>
  <c r="Q19" i="3"/>
  <c r="U19" i="3"/>
  <c r="Y19" i="3"/>
  <c r="AC19" i="3"/>
  <c r="AG19" i="3"/>
  <c r="AK19" i="3"/>
  <c r="AO19" i="3"/>
  <c r="AS19" i="3"/>
  <c r="AW19" i="3"/>
  <c r="BA19" i="3"/>
  <c r="BE19" i="3"/>
  <c r="BI19" i="3"/>
  <c r="P19" i="3"/>
  <c r="T19" i="3"/>
  <c r="X19" i="3"/>
  <c r="AB19" i="3"/>
  <c r="AF19" i="3"/>
  <c r="AJ19" i="3"/>
  <c r="AN19" i="3"/>
  <c r="AR19" i="3"/>
  <c r="AV19" i="3"/>
  <c r="AZ19" i="3"/>
  <c r="BD19" i="3"/>
  <c r="BH19" i="3"/>
  <c r="N22" i="3"/>
  <c r="P22" i="3"/>
  <c r="R22" i="3"/>
  <c r="T22" i="3"/>
  <c r="V22" i="3"/>
  <c r="X22" i="3"/>
  <c r="Z22" i="3"/>
  <c r="AB22" i="3"/>
  <c r="AD22" i="3"/>
  <c r="AF22" i="3"/>
  <c r="AH22" i="3"/>
  <c r="O22" i="3"/>
  <c r="S22" i="3"/>
  <c r="W22" i="3"/>
  <c r="AA22" i="3"/>
  <c r="AE22" i="3"/>
  <c r="AI22" i="3"/>
  <c r="AK22" i="3"/>
  <c r="AM22" i="3"/>
  <c r="AO22" i="3"/>
  <c r="AQ22" i="3"/>
  <c r="AS22" i="3"/>
  <c r="AU22" i="3"/>
  <c r="AW22" i="3"/>
  <c r="AY22" i="3"/>
  <c r="BA22" i="3"/>
  <c r="BC22" i="3"/>
  <c r="BE22" i="3"/>
  <c r="BG22" i="3"/>
  <c r="BI22" i="3"/>
  <c r="Q22" i="3"/>
  <c r="Y22" i="3"/>
  <c r="AG22" i="3"/>
  <c r="AL22" i="3"/>
  <c r="AP22" i="3"/>
  <c r="AT22" i="3"/>
  <c r="AX22" i="3"/>
  <c r="BB22" i="3"/>
  <c r="BF22" i="3"/>
  <c r="U22" i="3"/>
  <c r="AJ22" i="3"/>
  <c r="AR22" i="3"/>
  <c r="AZ22" i="3"/>
  <c r="BH22" i="3"/>
  <c r="M22" i="3"/>
  <c r="AC22" i="3"/>
  <c r="AN22" i="3"/>
  <c r="AV22" i="3"/>
  <c r="BD22" i="3"/>
  <c r="M24" i="3"/>
  <c r="O24" i="3"/>
  <c r="Q24" i="3"/>
  <c r="S24" i="3"/>
  <c r="U24" i="3"/>
  <c r="W24" i="3"/>
  <c r="Y24" i="3"/>
  <c r="AA24" i="3"/>
  <c r="AC24" i="3"/>
  <c r="AE24" i="3"/>
  <c r="AG24" i="3"/>
  <c r="AI24" i="3"/>
  <c r="AK24" i="3"/>
  <c r="AM24" i="3"/>
  <c r="AO24" i="3"/>
  <c r="AQ24" i="3"/>
  <c r="AS24" i="3"/>
  <c r="AU24" i="3"/>
  <c r="AW24" i="3"/>
  <c r="AY24" i="3"/>
  <c r="BA24" i="3"/>
  <c r="BC24" i="3"/>
  <c r="BE24" i="3"/>
  <c r="BG24" i="3"/>
  <c r="BI24" i="3"/>
  <c r="N24" i="3"/>
  <c r="R24" i="3"/>
  <c r="V24" i="3"/>
  <c r="Z24" i="3"/>
  <c r="AD24" i="3"/>
  <c r="AH24" i="3"/>
  <c r="AL24" i="3"/>
  <c r="AP24" i="3"/>
  <c r="AT24" i="3"/>
  <c r="AX24" i="3"/>
  <c r="BB24" i="3"/>
  <c r="BF24" i="3"/>
  <c r="P24" i="3"/>
  <c r="X24" i="3"/>
  <c r="AF24" i="3"/>
  <c r="AN24" i="3"/>
  <c r="AV24" i="3"/>
  <c r="BD24" i="3"/>
  <c r="T24" i="3"/>
  <c r="AB24" i="3"/>
  <c r="AJ24" i="3"/>
  <c r="AR24" i="3"/>
  <c r="AZ24" i="3"/>
  <c r="BH24" i="3"/>
  <c r="N26" i="3"/>
  <c r="R26" i="3"/>
  <c r="V26" i="3"/>
  <c r="Z26" i="3"/>
  <c r="AD26" i="3"/>
  <c r="AH26" i="3"/>
  <c r="AL26" i="3"/>
  <c r="AP26" i="3"/>
  <c r="AT26" i="3"/>
  <c r="AX26" i="3"/>
  <c r="BB26" i="3"/>
  <c r="BF26" i="3"/>
  <c r="O26" i="3"/>
  <c r="W26" i="3"/>
  <c r="AE26" i="3"/>
  <c r="AM26" i="3"/>
  <c r="AU26" i="3"/>
  <c r="BC26" i="3"/>
  <c r="M26" i="3"/>
  <c r="U26" i="3"/>
  <c r="AC26" i="3"/>
  <c r="AK26" i="3"/>
  <c r="AS26" i="3"/>
  <c r="BA26" i="3"/>
  <c r="BI26" i="3"/>
  <c r="P26" i="3"/>
  <c r="T26" i="3"/>
  <c r="X26" i="3"/>
  <c r="AB26" i="3"/>
  <c r="AF26" i="3"/>
  <c r="AJ26" i="3"/>
  <c r="AN26" i="3"/>
  <c r="AR26" i="3"/>
  <c r="AV26" i="3"/>
  <c r="AZ26" i="3"/>
  <c r="BD26" i="3"/>
  <c r="BH26" i="3"/>
  <c r="S26" i="3"/>
  <c r="AA26" i="3"/>
  <c r="AI26" i="3"/>
  <c r="AQ26" i="3"/>
  <c r="AY26" i="3"/>
  <c r="BG26" i="3"/>
  <c r="Q26" i="3"/>
  <c r="Y26" i="3"/>
  <c r="AG26" i="3"/>
  <c r="AO26" i="3"/>
  <c r="AW26" i="3"/>
  <c r="BE26" i="3"/>
  <c r="N28" i="3"/>
  <c r="R28" i="3"/>
  <c r="V28" i="3"/>
  <c r="Z28" i="3"/>
  <c r="AD28" i="3"/>
  <c r="AH28" i="3"/>
  <c r="AL28" i="3"/>
  <c r="AP28" i="3"/>
  <c r="AT28" i="3"/>
  <c r="AX28" i="3"/>
  <c r="BB28" i="3"/>
  <c r="BF28" i="3"/>
  <c r="O28" i="3"/>
  <c r="W28" i="3"/>
  <c r="AE28" i="3"/>
  <c r="AM28" i="3"/>
  <c r="AU28" i="3"/>
  <c r="BC28" i="3"/>
  <c r="M28" i="3"/>
  <c r="U28" i="3"/>
  <c r="AC28" i="3"/>
  <c r="AK28" i="3"/>
  <c r="AS28" i="3"/>
  <c r="BA28" i="3"/>
  <c r="BI28" i="3"/>
  <c r="P28" i="3"/>
  <c r="T28" i="3"/>
  <c r="X28" i="3"/>
  <c r="AB28" i="3"/>
  <c r="AF28" i="3"/>
  <c r="AJ28" i="3"/>
  <c r="AN28" i="3"/>
  <c r="AR28" i="3"/>
  <c r="AV28" i="3"/>
  <c r="AZ28" i="3"/>
  <c r="BD28" i="3"/>
  <c r="BH28" i="3"/>
  <c r="S28" i="3"/>
  <c r="AA28" i="3"/>
  <c r="AI28" i="3"/>
  <c r="AQ28" i="3"/>
  <c r="AY28" i="3"/>
  <c r="BG28" i="3"/>
  <c r="Q28" i="3"/>
  <c r="Y28" i="3"/>
  <c r="AG28" i="3"/>
  <c r="AO28" i="3"/>
  <c r="AW28" i="3"/>
  <c r="BE28" i="3"/>
  <c r="M31" i="3"/>
  <c r="O31" i="3"/>
  <c r="Q31" i="3"/>
  <c r="S31" i="3"/>
  <c r="U31" i="3"/>
  <c r="W31" i="3"/>
  <c r="Y31" i="3"/>
  <c r="AA31" i="3"/>
  <c r="AC31" i="3"/>
  <c r="AE31" i="3"/>
  <c r="AG31" i="3"/>
  <c r="AI31" i="3"/>
  <c r="AK31" i="3"/>
  <c r="AM31" i="3"/>
  <c r="AO31" i="3"/>
  <c r="AQ31" i="3"/>
  <c r="AS31" i="3"/>
  <c r="AU31" i="3"/>
  <c r="AW31" i="3"/>
  <c r="AY31" i="3"/>
  <c r="BA31" i="3"/>
  <c r="BC31" i="3"/>
  <c r="BE31" i="3"/>
  <c r="BG31" i="3"/>
  <c r="BI31" i="3"/>
  <c r="N31" i="3"/>
  <c r="P31" i="3"/>
  <c r="R31" i="3"/>
  <c r="T31" i="3"/>
  <c r="V31" i="3"/>
  <c r="X31" i="3"/>
  <c r="Z31" i="3"/>
  <c r="AB31" i="3"/>
  <c r="AD31" i="3"/>
  <c r="AF31" i="3"/>
  <c r="AH31" i="3"/>
  <c r="AJ31" i="3"/>
  <c r="AL31" i="3"/>
  <c r="AN31" i="3"/>
  <c r="AP31" i="3"/>
  <c r="AR31" i="3"/>
  <c r="AT31" i="3"/>
  <c r="AV31" i="3"/>
  <c r="AX31" i="3"/>
  <c r="AZ31" i="3"/>
  <c r="BB31" i="3"/>
  <c r="BD31" i="3"/>
  <c r="BF31" i="3"/>
  <c r="BH31" i="3"/>
  <c r="M33" i="3"/>
  <c r="O33" i="3"/>
  <c r="Q33" i="3"/>
  <c r="S33" i="3"/>
  <c r="U33" i="3"/>
  <c r="W33" i="3"/>
  <c r="Y33" i="3"/>
  <c r="AA33" i="3"/>
  <c r="AC33" i="3"/>
  <c r="AE33" i="3"/>
  <c r="AG33" i="3"/>
  <c r="AI33" i="3"/>
  <c r="AK33" i="3"/>
  <c r="AM33" i="3"/>
  <c r="AO33" i="3"/>
  <c r="AQ33" i="3"/>
  <c r="AS33" i="3"/>
  <c r="AU33" i="3"/>
  <c r="AW33" i="3"/>
  <c r="AY33" i="3"/>
  <c r="BA33" i="3"/>
  <c r="BC33" i="3"/>
  <c r="BE33" i="3"/>
  <c r="BG33" i="3"/>
  <c r="BI33" i="3"/>
  <c r="N33" i="3"/>
  <c r="P33" i="3"/>
  <c r="R33" i="3"/>
  <c r="T33" i="3"/>
  <c r="V33" i="3"/>
  <c r="X33" i="3"/>
  <c r="Z33" i="3"/>
  <c r="AB33" i="3"/>
  <c r="AD33" i="3"/>
  <c r="AF33" i="3"/>
  <c r="AH33" i="3"/>
  <c r="AJ33" i="3"/>
  <c r="AL33" i="3"/>
  <c r="AN33" i="3"/>
  <c r="AP33" i="3"/>
  <c r="AR33" i="3"/>
  <c r="AT33" i="3"/>
  <c r="AV33" i="3"/>
  <c r="AX33" i="3"/>
  <c r="AZ33" i="3"/>
  <c r="BB33" i="3"/>
  <c r="BF33" i="3"/>
  <c r="BD33" i="3"/>
  <c r="BH33" i="3"/>
  <c r="AM35" i="3"/>
  <c r="P35" i="3"/>
  <c r="T35" i="3"/>
  <c r="X35" i="3"/>
  <c r="AB35" i="3"/>
  <c r="AF35" i="3"/>
  <c r="AJ35" i="3"/>
  <c r="AN35" i="3"/>
  <c r="AR35" i="3"/>
  <c r="AV35" i="3"/>
  <c r="AZ35" i="3"/>
  <c r="BD35" i="3"/>
  <c r="BH35" i="3"/>
  <c r="Q35" i="3"/>
  <c r="Y35" i="3"/>
  <c r="AG35" i="3"/>
  <c r="AO35" i="3"/>
  <c r="AW35" i="3"/>
  <c r="BE35" i="3"/>
  <c r="S35" i="3"/>
  <c r="AI35" i="3"/>
  <c r="AY35" i="3"/>
  <c r="O35" i="3"/>
  <c r="AU35" i="3"/>
  <c r="N35" i="3"/>
  <c r="R35" i="3"/>
  <c r="V35" i="3"/>
  <c r="Z35" i="3"/>
  <c r="AD35" i="3"/>
  <c r="AH35" i="3"/>
  <c r="AL35" i="3"/>
  <c r="AP35" i="3"/>
  <c r="AT35" i="3"/>
  <c r="AX35" i="3"/>
  <c r="BB35" i="3"/>
  <c r="BF35" i="3"/>
  <c r="M35" i="3"/>
  <c r="U35" i="3"/>
  <c r="AC35" i="3"/>
  <c r="AK35" i="3"/>
  <c r="AS35" i="3"/>
  <c r="BA35" i="3"/>
  <c r="BI35" i="3"/>
  <c r="AA35" i="3"/>
  <c r="AQ35" i="3"/>
  <c r="BG35" i="3"/>
  <c r="AE35" i="3"/>
  <c r="W35" i="3"/>
  <c r="N38" i="3"/>
  <c r="P38" i="3"/>
  <c r="R38" i="3"/>
  <c r="T38" i="3"/>
  <c r="V38" i="3"/>
  <c r="X38" i="3"/>
  <c r="Z38" i="3"/>
  <c r="AB38" i="3"/>
  <c r="AD38" i="3"/>
  <c r="AF38" i="3"/>
  <c r="AH38" i="3"/>
  <c r="AJ38" i="3"/>
  <c r="AL38" i="3"/>
  <c r="AN38" i="3"/>
  <c r="AP38" i="3"/>
  <c r="AR38" i="3"/>
  <c r="AT38" i="3"/>
  <c r="AV38" i="3"/>
  <c r="AX38" i="3"/>
  <c r="AZ38" i="3"/>
  <c r="BB38" i="3"/>
  <c r="BD38" i="3"/>
  <c r="BF38" i="3"/>
  <c r="BH38" i="3"/>
  <c r="M38" i="3"/>
  <c r="Q38" i="3"/>
  <c r="U38" i="3"/>
  <c r="Y38" i="3"/>
  <c r="AC38" i="3"/>
  <c r="AG38" i="3"/>
  <c r="AK38" i="3"/>
  <c r="AO38" i="3"/>
  <c r="AS38" i="3"/>
  <c r="AW38" i="3"/>
  <c r="BA38" i="3"/>
  <c r="BE38" i="3"/>
  <c r="BI38" i="3"/>
  <c r="O38" i="3"/>
  <c r="W38" i="3"/>
  <c r="AE38" i="3"/>
  <c r="AM38" i="3"/>
  <c r="AU38" i="3"/>
  <c r="BC38" i="3"/>
  <c r="AA38" i="3"/>
  <c r="AQ38" i="3"/>
  <c r="BG38" i="3"/>
  <c r="AI38" i="3"/>
  <c r="S38" i="3"/>
  <c r="AY38" i="3"/>
  <c r="N40" i="3"/>
  <c r="P40" i="3"/>
  <c r="R40" i="3"/>
  <c r="T40" i="3"/>
  <c r="V40" i="3"/>
  <c r="X40" i="3"/>
  <c r="Z40" i="3"/>
  <c r="AB40" i="3"/>
  <c r="AD40" i="3"/>
  <c r="AF40" i="3"/>
  <c r="AH40" i="3"/>
  <c r="AJ40" i="3"/>
  <c r="AL40" i="3"/>
  <c r="AN40" i="3"/>
  <c r="AP40" i="3"/>
  <c r="AR40" i="3"/>
  <c r="AT40" i="3"/>
  <c r="AV40" i="3"/>
  <c r="AX40" i="3"/>
  <c r="AZ40" i="3"/>
  <c r="BB40" i="3"/>
  <c r="BD40" i="3"/>
  <c r="BF40" i="3"/>
  <c r="BH40" i="3"/>
  <c r="M40" i="3"/>
  <c r="Q40" i="3"/>
  <c r="U40" i="3"/>
  <c r="Y40" i="3"/>
  <c r="AC40" i="3"/>
  <c r="AG40" i="3"/>
  <c r="AK40" i="3"/>
  <c r="AO40" i="3"/>
  <c r="AS40" i="3"/>
  <c r="AW40" i="3"/>
  <c r="BA40" i="3"/>
  <c r="BE40" i="3"/>
  <c r="BI40" i="3"/>
  <c r="S40" i="3"/>
  <c r="AA40" i="3"/>
  <c r="AI40" i="3"/>
  <c r="AQ40" i="3"/>
  <c r="AY40" i="3"/>
  <c r="BG40" i="3"/>
  <c r="W40" i="3"/>
  <c r="AM40" i="3"/>
  <c r="BC40" i="3"/>
  <c r="AE40" i="3"/>
  <c r="O40" i="3"/>
  <c r="AU40" i="3"/>
  <c r="N42" i="3"/>
  <c r="R42" i="3"/>
  <c r="V42" i="3"/>
  <c r="Z42" i="3"/>
  <c r="AD42" i="3"/>
  <c r="AH42" i="3"/>
  <c r="AL42" i="3"/>
  <c r="AP42" i="3"/>
  <c r="AT42" i="3"/>
  <c r="AX42" i="3"/>
  <c r="BB42" i="3"/>
  <c r="BF42" i="3"/>
  <c r="M42" i="3"/>
  <c r="U42" i="3"/>
  <c r="AC42" i="3"/>
  <c r="AK42" i="3"/>
  <c r="AS42" i="3"/>
  <c r="BA42" i="3"/>
  <c r="BI42" i="3"/>
  <c r="W42" i="3"/>
  <c r="AM42" i="3"/>
  <c r="BC42" i="3"/>
  <c r="AI42" i="3"/>
  <c r="P42" i="3"/>
  <c r="T42" i="3"/>
  <c r="X42" i="3"/>
  <c r="AB42" i="3"/>
  <c r="AF42" i="3"/>
  <c r="AJ42" i="3"/>
  <c r="AN42" i="3"/>
  <c r="AR42" i="3"/>
  <c r="AV42" i="3"/>
  <c r="AZ42" i="3"/>
  <c r="BD42" i="3"/>
  <c r="BH42" i="3"/>
  <c r="Q42" i="3"/>
  <c r="Y42" i="3"/>
  <c r="AG42" i="3"/>
  <c r="AO42" i="3"/>
  <c r="AW42" i="3"/>
  <c r="BE42" i="3"/>
  <c r="O42" i="3"/>
  <c r="AE42" i="3"/>
  <c r="AU42" i="3"/>
  <c r="S42" i="3"/>
  <c r="AY42" i="3"/>
  <c r="AQ42" i="3"/>
  <c r="BG42" i="3"/>
  <c r="M46" i="3"/>
  <c r="O46" i="3"/>
  <c r="Q46" i="3"/>
  <c r="S46" i="3"/>
  <c r="U46" i="3"/>
  <c r="W46" i="3"/>
  <c r="Y46" i="3"/>
  <c r="AA46" i="3"/>
  <c r="AC46" i="3"/>
  <c r="AE46" i="3"/>
  <c r="AG46" i="3"/>
  <c r="AI46" i="3"/>
  <c r="AK46" i="3"/>
  <c r="AM46" i="3"/>
  <c r="AO46" i="3"/>
  <c r="AQ46" i="3"/>
  <c r="AS46" i="3"/>
  <c r="AU46" i="3"/>
  <c r="AW46" i="3"/>
  <c r="AY46" i="3"/>
  <c r="BA46" i="3"/>
  <c r="BC46" i="3"/>
  <c r="BE46" i="3"/>
  <c r="BG46" i="3"/>
  <c r="BI46" i="3"/>
  <c r="N46" i="3"/>
  <c r="R46" i="3"/>
  <c r="V46" i="3"/>
  <c r="Z46" i="3"/>
  <c r="AD46" i="3"/>
  <c r="AH46" i="3"/>
  <c r="AL46" i="3"/>
  <c r="AP46" i="3"/>
  <c r="AT46" i="3"/>
  <c r="AX46" i="3"/>
  <c r="BB46" i="3"/>
  <c r="BF46" i="3"/>
  <c r="P46" i="3"/>
  <c r="X46" i="3"/>
  <c r="AF46" i="3"/>
  <c r="AN46" i="3"/>
  <c r="AV46" i="3"/>
  <c r="BD46" i="3"/>
  <c r="AB46" i="3"/>
  <c r="AR46" i="3"/>
  <c r="BH46" i="3"/>
  <c r="T46" i="3"/>
  <c r="AZ46" i="3"/>
  <c r="AJ46" i="3"/>
  <c r="M48" i="3"/>
  <c r="O48" i="3"/>
  <c r="Q48" i="3"/>
  <c r="S48" i="3"/>
  <c r="U48" i="3"/>
  <c r="W48" i="3"/>
  <c r="Y48" i="3"/>
  <c r="AA48" i="3"/>
  <c r="AC48" i="3"/>
  <c r="AE48" i="3"/>
  <c r="AG48" i="3"/>
  <c r="AI48" i="3"/>
  <c r="AK48" i="3"/>
  <c r="AM48" i="3"/>
  <c r="AO48" i="3"/>
  <c r="AQ48" i="3"/>
  <c r="AS48" i="3"/>
  <c r="AU48" i="3"/>
  <c r="AW48" i="3"/>
  <c r="AY48" i="3"/>
  <c r="BA48" i="3"/>
  <c r="BC48" i="3"/>
  <c r="BE48" i="3"/>
  <c r="BG48" i="3"/>
  <c r="BI48" i="3"/>
  <c r="P48" i="3"/>
  <c r="T48" i="3"/>
  <c r="X48" i="3"/>
  <c r="AB48" i="3"/>
  <c r="AF48" i="3"/>
  <c r="AJ48" i="3"/>
  <c r="AN48" i="3"/>
  <c r="AR48" i="3"/>
  <c r="AV48" i="3"/>
  <c r="AZ48" i="3"/>
  <c r="BD48" i="3"/>
  <c r="BH48" i="3"/>
  <c r="R48" i="3"/>
  <c r="Z48" i="3"/>
  <c r="AH48" i="3"/>
  <c r="AP48" i="3"/>
  <c r="AX48" i="3"/>
  <c r="BF48" i="3"/>
  <c r="N48" i="3"/>
  <c r="AD48" i="3"/>
  <c r="AT48" i="3"/>
  <c r="V48" i="3"/>
  <c r="AL48" i="3"/>
  <c r="BB48" i="3"/>
  <c r="M49" i="3"/>
  <c r="O49" i="3"/>
  <c r="Q49" i="3"/>
  <c r="S49" i="3"/>
  <c r="U49" i="3"/>
  <c r="W49" i="3"/>
  <c r="Y49" i="3"/>
  <c r="AA49" i="3"/>
  <c r="AC49" i="3"/>
  <c r="AE49" i="3"/>
  <c r="AG49" i="3"/>
  <c r="AI49" i="3"/>
  <c r="AK49" i="3"/>
  <c r="AM49" i="3"/>
  <c r="AO49" i="3"/>
  <c r="AQ49" i="3"/>
  <c r="AS49" i="3"/>
  <c r="AU49" i="3"/>
  <c r="AW49" i="3"/>
  <c r="AY49" i="3"/>
  <c r="BA49" i="3"/>
  <c r="BC49" i="3"/>
  <c r="BE49" i="3"/>
  <c r="BG49" i="3"/>
  <c r="BI49" i="3"/>
  <c r="N49" i="3"/>
  <c r="R49" i="3"/>
  <c r="V49" i="3"/>
  <c r="Z49" i="3"/>
  <c r="AD49" i="3"/>
  <c r="AH49" i="3"/>
  <c r="AL49" i="3"/>
  <c r="AP49" i="3"/>
  <c r="AT49" i="3"/>
  <c r="AX49" i="3"/>
  <c r="BB49" i="3"/>
  <c r="BF49" i="3"/>
  <c r="P49" i="3"/>
  <c r="X49" i="3"/>
  <c r="AF49" i="3"/>
  <c r="AN49" i="3"/>
  <c r="AV49" i="3"/>
  <c r="BD49" i="3"/>
  <c r="AB49" i="3"/>
  <c r="AR49" i="3"/>
  <c r="BH49" i="3"/>
  <c r="T49" i="3"/>
  <c r="AJ49" i="3"/>
  <c r="AZ49" i="3"/>
  <c r="O51" i="3"/>
  <c r="AE51" i="3"/>
  <c r="AU51" i="3"/>
  <c r="N51" i="3"/>
  <c r="R51" i="3"/>
  <c r="V51" i="3"/>
  <c r="Z51" i="3"/>
  <c r="AD51" i="3"/>
  <c r="AH51" i="3"/>
  <c r="AL51" i="3"/>
  <c r="AP51" i="3"/>
  <c r="AT51" i="3"/>
  <c r="AX51" i="3"/>
  <c r="BB51" i="3"/>
  <c r="BF51" i="3"/>
  <c r="M51" i="3"/>
  <c r="U51" i="3"/>
  <c r="AC51" i="3"/>
  <c r="AK51" i="3"/>
  <c r="AS51" i="3"/>
  <c r="BA51" i="3"/>
  <c r="BI51" i="3"/>
  <c r="AA51" i="3"/>
  <c r="AQ51" i="3"/>
  <c r="BG51" i="3"/>
  <c r="P51" i="3"/>
  <c r="T51" i="3"/>
  <c r="X51" i="3"/>
  <c r="AB51" i="3"/>
  <c r="AF51" i="3"/>
  <c r="AJ51" i="3"/>
  <c r="AN51" i="3"/>
  <c r="AR51" i="3"/>
  <c r="AV51" i="3"/>
  <c r="AZ51" i="3"/>
  <c r="BD51" i="3"/>
  <c r="BH51" i="3"/>
  <c r="Q51" i="3"/>
  <c r="Y51" i="3"/>
  <c r="AG51" i="3"/>
  <c r="AO51" i="3"/>
  <c r="AW51" i="3"/>
  <c r="BE51" i="3"/>
  <c r="S51" i="3"/>
  <c r="AI51" i="3"/>
  <c r="AY51" i="3"/>
  <c r="BC51" i="3"/>
  <c r="W51" i="3"/>
  <c r="M55" i="3"/>
  <c r="O55" i="3"/>
  <c r="Q55" i="3"/>
  <c r="S55" i="3"/>
  <c r="U55" i="3"/>
  <c r="W55" i="3"/>
  <c r="Y55" i="3"/>
  <c r="AA55" i="3"/>
  <c r="AC55" i="3"/>
  <c r="AE55" i="3"/>
  <c r="AG55" i="3"/>
  <c r="AI55" i="3"/>
  <c r="AK55" i="3"/>
  <c r="AM55" i="3"/>
  <c r="AO55" i="3"/>
  <c r="AQ55" i="3"/>
  <c r="AS55" i="3"/>
  <c r="AU55" i="3"/>
  <c r="AW55" i="3"/>
  <c r="AY55" i="3"/>
  <c r="BA55" i="3"/>
  <c r="BC55" i="3"/>
  <c r="BE55" i="3"/>
  <c r="BG55" i="3"/>
  <c r="BI55" i="3"/>
  <c r="P55" i="3"/>
  <c r="T55" i="3"/>
  <c r="X55" i="3"/>
  <c r="AB55" i="3"/>
  <c r="AF55" i="3"/>
  <c r="AJ55" i="3"/>
  <c r="AN55" i="3"/>
  <c r="AR55" i="3"/>
  <c r="AV55" i="3"/>
  <c r="AZ55" i="3"/>
  <c r="BD55" i="3"/>
  <c r="BH55" i="3"/>
  <c r="R55" i="3"/>
  <c r="Z55" i="3"/>
  <c r="AH55" i="3"/>
  <c r="AP55" i="3"/>
  <c r="AX55" i="3"/>
  <c r="BF55" i="3"/>
  <c r="N55" i="3"/>
  <c r="V55" i="3"/>
  <c r="AD55" i="3"/>
  <c r="AL55" i="3"/>
  <c r="AT55" i="3"/>
  <c r="BB55" i="3"/>
  <c r="AA42" i="3"/>
  <c r="BM17" i="3"/>
  <c r="BN17" i="3"/>
  <c r="BL17" i="3"/>
  <c r="BB19" i="3"/>
  <c r="AT19" i="3"/>
  <c r="AL19" i="3"/>
  <c r="AD19" i="3"/>
  <c r="V19" i="3"/>
  <c r="N19" i="3"/>
  <c r="BC19" i="3"/>
  <c r="AU19" i="3"/>
  <c r="AM19" i="3"/>
  <c r="AE19" i="3"/>
  <c r="W19" i="3"/>
  <c r="O19" i="3"/>
  <c r="N78" i="3"/>
  <c r="P78" i="3"/>
  <c r="R78" i="3"/>
  <c r="T78" i="3"/>
  <c r="V78" i="3"/>
  <c r="X78" i="3"/>
  <c r="Z78" i="3"/>
  <c r="AB78" i="3"/>
  <c r="AD78" i="3"/>
  <c r="AF78" i="3"/>
  <c r="AH78" i="3"/>
  <c r="AJ78" i="3"/>
  <c r="AL78" i="3"/>
  <c r="AN78" i="3"/>
  <c r="AP78" i="3"/>
  <c r="AR78" i="3"/>
  <c r="AT78" i="3"/>
  <c r="AV78" i="3"/>
  <c r="AX78" i="3"/>
  <c r="AZ78" i="3"/>
  <c r="BB78" i="3"/>
  <c r="BD78" i="3"/>
  <c r="BF78" i="3"/>
  <c r="BH78" i="3"/>
  <c r="M78" i="3"/>
  <c r="Q78" i="3"/>
  <c r="U78" i="3"/>
  <c r="Y78" i="3"/>
  <c r="AC78" i="3"/>
  <c r="AG78" i="3"/>
  <c r="AK78" i="3"/>
  <c r="AO78" i="3"/>
  <c r="AS78" i="3"/>
  <c r="AW78" i="3"/>
  <c r="BA78" i="3"/>
  <c r="BE78" i="3"/>
  <c r="BI78" i="3"/>
  <c r="O78" i="3"/>
  <c r="S78" i="3"/>
  <c r="W78" i="3"/>
  <c r="AA78" i="3"/>
  <c r="AE78" i="3"/>
  <c r="AI78" i="3"/>
  <c r="AM78" i="3"/>
  <c r="AQ78" i="3"/>
  <c r="AU78" i="3"/>
  <c r="AY78" i="3"/>
  <c r="BC78" i="3"/>
  <c r="BG78" i="3"/>
  <c r="N94" i="3"/>
  <c r="P94" i="3"/>
  <c r="R94" i="3"/>
  <c r="T94" i="3"/>
  <c r="V94" i="3"/>
  <c r="X94" i="3"/>
  <c r="Z94" i="3"/>
  <c r="AB94" i="3"/>
  <c r="AD94" i="3"/>
  <c r="AF94" i="3"/>
  <c r="AH94" i="3"/>
  <c r="AJ94" i="3"/>
  <c r="AL94" i="3"/>
  <c r="AN94" i="3"/>
  <c r="AP94" i="3"/>
  <c r="AR94" i="3"/>
  <c r="AT94" i="3"/>
  <c r="AV94" i="3"/>
  <c r="AX94" i="3"/>
  <c r="AZ94" i="3"/>
  <c r="BB94" i="3"/>
  <c r="BD94" i="3"/>
  <c r="BF94" i="3"/>
  <c r="BH94" i="3"/>
  <c r="M94" i="3"/>
  <c r="Q94" i="3"/>
  <c r="U94" i="3"/>
  <c r="Y94" i="3"/>
  <c r="AC94" i="3"/>
  <c r="AG94" i="3"/>
  <c r="AK94" i="3"/>
  <c r="AO94" i="3"/>
  <c r="AS94" i="3"/>
  <c r="AW94" i="3"/>
  <c r="BA94" i="3"/>
  <c r="BE94" i="3"/>
  <c r="BI94" i="3"/>
  <c r="O94" i="3"/>
  <c r="S94" i="3"/>
  <c r="W94" i="3"/>
  <c r="AA94" i="3"/>
  <c r="AE94" i="3"/>
  <c r="AI94" i="3"/>
  <c r="AM94" i="3"/>
  <c r="AQ94" i="3"/>
  <c r="AU94" i="3"/>
  <c r="AY94" i="3"/>
  <c r="BC94" i="3"/>
  <c r="BG94" i="3"/>
  <c r="N64" i="3"/>
  <c r="P64" i="3"/>
  <c r="R64" i="3"/>
  <c r="T64" i="3"/>
  <c r="V64" i="3"/>
  <c r="X64" i="3"/>
  <c r="Z64" i="3"/>
  <c r="AB64" i="3"/>
  <c r="AD64" i="3"/>
  <c r="AF64" i="3"/>
  <c r="AH64" i="3"/>
  <c r="AJ64" i="3"/>
  <c r="AL64" i="3"/>
  <c r="AN64" i="3"/>
  <c r="AP64" i="3"/>
  <c r="AR64" i="3"/>
  <c r="AT64" i="3"/>
  <c r="AV64" i="3"/>
  <c r="AX64" i="3"/>
  <c r="AZ64" i="3"/>
  <c r="BB64" i="3"/>
  <c r="BD64" i="3"/>
  <c r="BF64" i="3"/>
  <c r="BH64" i="3"/>
  <c r="O64" i="3"/>
  <c r="S64" i="3"/>
  <c r="W64" i="3"/>
  <c r="AA64" i="3"/>
  <c r="AE64" i="3"/>
  <c r="AI64" i="3"/>
  <c r="AM64" i="3"/>
  <c r="AQ64" i="3"/>
  <c r="AU64" i="3"/>
  <c r="AY64" i="3"/>
  <c r="BC64" i="3"/>
  <c r="BG64" i="3"/>
  <c r="Q64" i="3"/>
  <c r="Y64" i="3"/>
  <c r="AG64" i="3"/>
  <c r="AO64" i="3"/>
  <c r="AW64" i="3"/>
  <c r="BE64" i="3"/>
  <c r="M64" i="3"/>
  <c r="U64" i="3"/>
  <c r="AC64" i="3"/>
  <c r="AK64" i="3"/>
  <c r="AS64" i="3"/>
  <c r="BA64" i="3"/>
  <c r="BI64" i="3"/>
  <c r="N65" i="3"/>
  <c r="P65" i="3"/>
  <c r="R65" i="3"/>
  <c r="T65" i="3"/>
  <c r="V65" i="3"/>
  <c r="X65" i="3"/>
  <c r="Z65" i="3"/>
  <c r="AB65" i="3"/>
  <c r="AD65" i="3"/>
  <c r="AF65" i="3"/>
  <c r="AH65" i="3"/>
  <c r="AJ65" i="3"/>
  <c r="AL65" i="3"/>
  <c r="AN65" i="3"/>
  <c r="AP65" i="3"/>
  <c r="AR65" i="3"/>
  <c r="AT65" i="3"/>
  <c r="AV65" i="3"/>
  <c r="AX65" i="3"/>
  <c r="AZ65" i="3"/>
  <c r="BB65" i="3"/>
  <c r="BD65" i="3"/>
  <c r="BF65" i="3"/>
  <c r="BH65" i="3"/>
  <c r="M65" i="3"/>
  <c r="Q65" i="3"/>
  <c r="U65" i="3"/>
  <c r="Y65" i="3"/>
  <c r="AC65" i="3"/>
  <c r="AG65" i="3"/>
  <c r="AK65" i="3"/>
  <c r="AO65" i="3"/>
  <c r="AS65" i="3"/>
  <c r="AW65" i="3"/>
  <c r="BA65" i="3"/>
  <c r="BE65" i="3"/>
  <c r="BI65" i="3"/>
  <c r="O65" i="3"/>
  <c r="W65" i="3"/>
  <c r="AE65" i="3"/>
  <c r="AM65" i="3"/>
  <c r="AU65" i="3"/>
  <c r="BC65" i="3"/>
  <c r="S65" i="3"/>
  <c r="AA65" i="3"/>
  <c r="AI65" i="3"/>
  <c r="AQ65" i="3"/>
  <c r="AY65" i="3"/>
  <c r="BG65" i="3"/>
  <c r="M89" i="3"/>
  <c r="O89" i="3"/>
  <c r="Q89" i="3"/>
  <c r="S89" i="3"/>
  <c r="U89" i="3"/>
  <c r="W89" i="3"/>
  <c r="Y89" i="3"/>
  <c r="AA89" i="3"/>
  <c r="AC89" i="3"/>
  <c r="AE89" i="3"/>
  <c r="AG89" i="3"/>
  <c r="AI89" i="3"/>
  <c r="AK89" i="3"/>
  <c r="AM89" i="3"/>
  <c r="AO89" i="3"/>
  <c r="AQ89" i="3"/>
  <c r="AS89" i="3"/>
  <c r="AU89" i="3"/>
  <c r="AW89" i="3"/>
  <c r="AY89" i="3"/>
  <c r="BA89" i="3"/>
  <c r="BC89" i="3"/>
  <c r="BE89" i="3"/>
  <c r="BG89" i="3"/>
  <c r="BI89" i="3"/>
  <c r="N89" i="3"/>
  <c r="R89" i="3"/>
  <c r="V89" i="3"/>
  <c r="Z89" i="3"/>
  <c r="AD89" i="3"/>
  <c r="AH89" i="3"/>
  <c r="AL89" i="3"/>
  <c r="AP89" i="3"/>
  <c r="AT89" i="3"/>
  <c r="AX89" i="3"/>
  <c r="BB89" i="3"/>
  <c r="BF89" i="3"/>
  <c r="P89" i="3"/>
  <c r="T89" i="3"/>
  <c r="X89" i="3"/>
  <c r="AB89" i="3"/>
  <c r="AF89" i="3"/>
  <c r="AJ89" i="3"/>
  <c r="AN89" i="3"/>
  <c r="AR89" i="3"/>
  <c r="AV89" i="3"/>
  <c r="AZ89" i="3"/>
  <c r="BD89" i="3"/>
  <c r="BH89" i="3"/>
  <c r="N84" i="3"/>
  <c r="P84" i="3"/>
  <c r="R84" i="3"/>
  <c r="T84" i="3"/>
  <c r="V84" i="3"/>
  <c r="X84" i="3"/>
  <c r="Z84" i="3"/>
  <c r="AB84" i="3"/>
  <c r="AD84" i="3"/>
  <c r="AF84" i="3"/>
  <c r="AH84" i="3"/>
  <c r="AJ84" i="3"/>
  <c r="AL84" i="3"/>
  <c r="AN84" i="3"/>
  <c r="AP84" i="3"/>
  <c r="AR84" i="3"/>
  <c r="AT84" i="3"/>
  <c r="AV84" i="3"/>
  <c r="AX84" i="3"/>
  <c r="AZ84" i="3"/>
  <c r="BB84" i="3"/>
  <c r="BD84" i="3"/>
  <c r="BF84" i="3"/>
  <c r="BH84" i="3"/>
  <c r="O84" i="3"/>
  <c r="S84" i="3"/>
  <c r="W84" i="3"/>
  <c r="AA84" i="3"/>
  <c r="AE84" i="3"/>
  <c r="AI84" i="3"/>
  <c r="AM84" i="3"/>
  <c r="AQ84" i="3"/>
  <c r="AU84" i="3"/>
  <c r="AY84" i="3"/>
  <c r="BC84" i="3"/>
  <c r="BG84" i="3"/>
  <c r="M84" i="3"/>
  <c r="Q84" i="3"/>
  <c r="U84" i="3"/>
  <c r="Y84" i="3"/>
  <c r="AC84" i="3"/>
  <c r="AG84" i="3"/>
  <c r="AK84" i="3"/>
  <c r="AO84" i="3"/>
  <c r="AS84" i="3"/>
  <c r="AW84" i="3"/>
  <c r="BA84" i="3"/>
  <c r="BE84" i="3"/>
  <c r="BI84" i="3"/>
  <c r="M100" i="3"/>
  <c r="O100" i="3"/>
  <c r="Q100" i="3"/>
  <c r="S100" i="3"/>
  <c r="U100" i="3"/>
  <c r="W100" i="3"/>
  <c r="Y100" i="3"/>
  <c r="AA100" i="3"/>
  <c r="AC100" i="3"/>
  <c r="AE100" i="3"/>
  <c r="AG100" i="3"/>
  <c r="AI100" i="3"/>
  <c r="AK100" i="3"/>
  <c r="AM100" i="3"/>
  <c r="AO100" i="3"/>
  <c r="AQ100" i="3"/>
  <c r="AS100" i="3"/>
  <c r="AU100" i="3"/>
  <c r="AW100" i="3"/>
  <c r="AY100" i="3"/>
  <c r="BA100" i="3"/>
  <c r="BC100" i="3"/>
  <c r="BE100" i="3"/>
  <c r="BG100" i="3"/>
  <c r="BI100" i="3"/>
  <c r="P100" i="3"/>
  <c r="T100" i="3"/>
  <c r="X100" i="3"/>
  <c r="AB100" i="3"/>
  <c r="AF100" i="3"/>
  <c r="AJ100" i="3"/>
  <c r="AN100" i="3"/>
  <c r="AR100" i="3"/>
  <c r="AV100" i="3"/>
  <c r="AZ100" i="3"/>
  <c r="BD100" i="3"/>
  <c r="BH100" i="3"/>
  <c r="N100" i="3"/>
  <c r="R100" i="3"/>
  <c r="V100" i="3"/>
  <c r="Z100" i="3"/>
  <c r="AD100" i="3"/>
  <c r="AH100" i="3"/>
  <c r="AL100" i="3"/>
  <c r="AP100" i="3"/>
  <c r="AT100" i="3"/>
  <c r="AX100" i="3"/>
  <c r="BB100" i="3"/>
  <c r="BF100" i="3"/>
  <c r="N74" i="3"/>
  <c r="P74" i="3"/>
  <c r="R74" i="3"/>
  <c r="T74" i="3"/>
  <c r="V74" i="3"/>
  <c r="X74" i="3"/>
  <c r="Z74" i="3"/>
  <c r="AB74" i="3"/>
  <c r="AD74" i="3"/>
  <c r="AF74" i="3"/>
  <c r="AH74" i="3"/>
  <c r="AJ74" i="3"/>
  <c r="AL74" i="3"/>
  <c r="AN74" i="3"/>
  <c r="AP74" i="3"/>
  <c r="AR74" i="3"/>
  <c r="AT74" i="3"/>
  <c r="AV74" i="3"/>
  <c r="AX74" i="3"/>
  <c r="AZ74" i="3"/>
  <c r="BB74" i="3"/>
  <c r="BD74" i="3"/>
  <c r="BF74" i="3"/>
  <c r="BH74" i="3"/>
  <c r="M74" i="3"/>
  <c r="Q74" i="3"/>
  <c r="U74" i="3"/>
  <c r="Y74" i="3"/>
  <c r="AC74" i="3"/>
  <c r="AG74" i="3"/>
  <c r="AK74" i="3"/>
  <c r="AO74" i="3"/>
  <c r="AS74" i="3"/>
  <c r="AW74" i="3"/>
  <c r="BA74" i="3"/>
  <c r="BE74" i="3"/>
  <c r="BI74" i="3"/>
  <c r="O74" i="3"/>
  <c r="W74" i="3"/>
  <c r="AE74" i="3"/>
  <c r="AM74" i="3"/>
  <c r="AU74" i="3"/>
  <c r="BC74" i="3"/>
  <c r="S74" i="3"/>
  <c r="AA74" i="3"/>
  <c r="AI74" i="3"/>
  <c r="AQ74" i="3"/>
  <c r="AY74" i="3"/>
  <c r="BG74" i="3"/>
  <c r="N82" i="3"/>
  <c r="P82" i="3"/>
  <c r="R82" i="3"/>
  <c r="T82" i="3"/>
  <c r="V82" i="3"/>
  <c r="X82" i="3"/>
  <c r="Z82" i="3"/>
  <c r="AB82" i="3"/>
  <c r="AD82" i="3"/>
  <c r="AF82" i="3"/>
  <c r="AH82" i="3"/>
  <c r="AJ82" i="3"/>
  <c r="AL82" i="3"/>
  <c r="AN82" i="3"/>
  <c r="AP82" i="3"/>
  <c r="AR82" i="3"/>
  <c r="AT82" i="3"/>
  <c r="AV82" i="3"/>
  <c r="AX82" i="3"/>
  <c r="AZ82" i="3"/>
  <c r="BB82" i="3"/>
  <c r="BD82" i="3"/>
  <c r="BF82" i="3"/>
  <c r="BH82" i="3"/>
  <c r="M82" i="3"/>
  <c r="Q82" i="3"/>
  <c r="U82" i="3"/>
  <c r="Y82" i="3"/>
  <c r="AC82" i="3"/>
  <c r="AG82" i="3"/>
  <c r="AK82" i="3"/>
  <c r="AO82" i="3"/>
  <c r="AS82" i="3"/>
  <c r="AW82" i="3"/>
  <c r="BA82" i="3"/>
  <c r="BE82" i="3"/>
  <c r="BI82" i="3"/>
  <c r="O82" i="3"/>
  <c r="S82" i="3"/>
  <c r="W82" i="3"/>
  <c r="AA82" i="3"/>
  <c r="AE82" i="3"/>
  <c r="AI82" i="3"/>
  <c r="AM82" i="3"/>
  <c r="AQ82" i="3"/>
  <c r="AU82" i="3"/>
  <c r="AY82" i="3"/>
  <c r="BC82" i="3"/>
  <c r="BG82" i="3"/>
  <c r="N90" i="3"/>
  <c r="P90" i="3"/>
  <c r="R90" i="3"/>
  <c r="T90" i="3"/>
  <c r="V90" i="3"/>
  <c r="X90" i="3"/>
  <c r="Z90" i="3"/>
  <c r="AB90" i="3"/>
  <c r="AD90" i="3"/>
  <c r="AF90" i="3"/>
  <c r="AH90" i="3"/>
  <c r="AJ90" i="3"/>
  <c r="AL90" i="3"/>
  <c r="AN90" i="3"/>
  <c r="AP90" i="3"/>
  <c r="AR90" i="3"/>
  <c r="AT90" i="3"/>
  <c r="AV90" i="3"/>
  <c r="AX90" i="3"/>
  <c r="AZ90" i="3"/>
  <c r="BB90" i="3"/>
  <c r="BD90" i="3"/>
  <c r="BF90" i="3"/>
  <c r="BH90" i="3"/>
  <c r="M90" i="3"/>
  <c r="Q90" i="3"/>
  <c r="U90" i="3"/>
  <c r="Y90" i="3"/>
  <c r="AC90" i="3"/>
  <c r="AG90" i="3"/>
  <c r="AK90" i="3"/>
  <c r="AO90" i="3"/>
  <c r="AS90" i="3"/>
  <c r="AW90" i="3"/>
  <c r="BA90" i="3"/>
  <c r="BE90" i="3"/>
  <c r="BI90" i="3"/>
  <c r="O90" i="3"/>
  <c r="S90" i="3"/>
  <c r="W90" i="3"/>
  <c r="AA90" i="3"/>
  <c r="AE90" i="3"/>
  <c r="AI90" i="3"/>
  <c r="AM90" i="3"/>
  <c r="AQ90" i="3"/>
  <c r="AU90" i="3"/>
  <c r="AY90" i="3"/>
  <c r="BC90" i="3"/>
  <c r="BG90" i="3"/>
  <c r="M98" i="3"/>
  <c r="O98" i="3"/>
  <c r="Q98" i="3"/>
  <c r="S98" i="3"/>
  <c r="U98" i="3"/>
  <c r="W98" i="3"/>
  <c r="Y98" i="3"/>
  <c r="AA98" i="3"/>
  <c r="AC98" i="3"/>
  <c r="AE98" i="3"/>
  <c r="AG98" i="3"/>
  <c r="AI98" i="3"/>
  <c r="AK98" i="3"/>
  <c r="AM98" i="3"/>
  <c r="AO98" i="3"/>
  <c r="AQ98" i="3"/>
  <c r="AS98" i="3"/>
  <c r="AU98" i="3"/>
  <c r="AW98" i="3"/>
  <c r="AY98" i="3"/>
  <c r="BA98" i="3"/>
  <c r="BC98" i="3"/>
  <c r="BE98" i="3"/>
  <c r="BG98" i="3"/>
  <c r="BI98" i="3"/>
  <c r="P98" i="3"/>
  <c r="T98" i="3"/>
  <c r="X98" i="3"/>
  <c r="AB98" i="3"/>
  <c r="AF98" i="3"/>
  <c r="AJ98" i="3"/>
  <c r="AN98" i="3"/>
  <c r="AR98" i="3"/>
  <c r="AV98" i="3"/>
  <c r="AZ98" i="3"/>
  <c r="BD98" i="3"/>
  <c r="BH98" i="3"/>
  <c r="N98" i="3"/>
  <c r="R98" i="3"/>
  <c r="V98" i="3"/>
  <c r="Z98" i="3"/>
  <c r="AD98" i="3"/>
  <c r="AH98" i="3"/>
  <c r="AL98" i="3"/>
  <c r="AP98" i="3"/>
  <c r="AT98" i="3"/>
  <c r="AX98" i="3"/>
  <c r="BB98" i="3"/>
  <c r="BF98" i="3"/>
  <c r="N101" i="3"/>
  <c r="P101" i="3"/>
  <c r="R101" i="3"/>
  <c r="T101" i="3"/>
  <c r="V101" i="3"/>
  <c r="X101" i="3"/>
  <c r="Z101" i="3"/>
  <c r="AB101" i="3"/>
  <c r="AD101" i="3"/>
  <c r="AF101" i="3"/>
  <c r="AH101" i="3"/>
  <c r="AJ101" i="3"/>
  <c r="AL101" i="3"/>
  <c r="AN101" i="3"/>
  <c r="AP101" i="3"/>
  <c r="AR101" i="3"/>
  <c r="AT101" i="3"/>
  <c r="AV101" i="3"/>
  <c r="AX101" i="3"/>
  <c r="AZ101" i="3"/>
  <c r="BB101" i="3"/>
  <c r="BD101" i="3"/>
  <c r="BF101" i="3"/>
  <c r="BH101" i="3"/>
  <c r="O101" i="3"/>
  <c r="S101" i="3"/>
  <c r="W101" i="3"/>
  <c r="AA101" i="3"/>
  <c r="AE101" i="3"/>
  <c r="AI101" i="3"/>
  <c r="AM101" i="3"/>
  <c r="AQ101" i="3"/>
  <c r="AU101" i="3"/>
  <c r="AY101" i="3"/>
  <c r="BC101" i="3"/>
  <c r="BG101" i="3"/>
  <c r="M101" i="3"/>
  <c r="Q101" i="3"/>
  <c r="U101" i="3"/>
  <c r="Y101" i="3"/>
  <c r="AC101" i="3"/>
  <c r="AG101" i="3"/>
  <c r="AK101" i="3"/>
  <c r="AO101" i="3"/>
  <c r="AS101" i="3"/>
  <c r="AW101" i="3"/>
  <c r="BA101" i="3"/>
  <c r="BE101" i="3"/>
  <c r="BI101" i="3"/>
  <c r="N68" i="3"/>
  <c r="P68" i="3"/>
  <c r="R68" i="3"/>
  <c r="T68" i="3"/>
  <c r="V68" i="3"/>
  <c r="X68" i="3"/>
  <c r="Z68" i="3"/>
  <c r="AB68" i="3"/>
  <c r="AD68" i="3"/>
  <c r="AF68" i="3"/>
  <c r="AH68" i="3"/>
  <c r="AJ68" i="3"/>
  <c r="AL68" i="3"/>
  <c r="AN68" i="3"/>
  <c r="AP68" i="3"/>
  <c r="AR68" i="3"/>
  <c r="AT68" i="3"/>
  <c r="AV68" i="3"/>
  <c r="AX68" i="3"/>
  <c r="AZ68" i="3"/>
  <c r="BB68" i="3"/>
  <c r="BD68" i="3"/>
  <c r="BF68" i="3"/>
  <c r="BH68" i="3"/>
  <c r="O68" i="3"/>
  <c r="S68" i="3"/>
  <c r="W68" i="3"/>
  <c r="AA68" i="3"/>
  <c r="AE68" i="3"/>
  <c r="AI68" i="3"/>
  <c r="AM68" i="3"/>
  <c r="AQ68" i="3"/>
  <c r="AU68" i="3"/>
  <c r="AY68" i="3"/>
  <c r="BC68" i="3"/>
  <c r="BG68" i="3"/>
  <c r="Q68" i="3"/>
  <c r="Y68" i="3"/>
  <c r="AG68" i="3"/>
  <c r="AO68" i="3"/>
  <c r="AW68" i="3"/>
  <c r="BE68" i="3"/>
  <c r="M68" i="3"/>
  <c r="U68" i="3"/>
  <c r="AC68" i="3"/>
  <c r="AK68" i="3"/>
  <c r="AS68" i="3"/>
  <c r="BA68" i="3"/>
  <c r="BI68" i="3"/>
  <c r="N88" i="3"/>
  <c r="P88" i="3"/>
  <c r="R88" i="3"/>
  <c r="T88" i="3"/>
  <c r="V88" i="3"/>
  <c r="X88" i="3"/>
  <c r="Z88" i="3"/>
  <c r="AB88" i="3"/>
  <c r="AD88" i="3"/>
  <c r="AF88" i="3"/>
  <c r="AH88" i="3"/>
  <c r="AJ88" i="3"/>
  <c r="AL88" i="3"/>
  <c r="AN88" i="3"/>
  <c r="AP88" i="3"/>
  <c r="AR88" i="3"/>
  <c r="AT88" i="3"/>
  <c r="AV88" i="3"/>
  <c r="AX88" i="3"/>
  <c r="AZ88" i="3"/>
  <c r="BB88" i="3"/>
  <c r="BD88" i="3"/>
  <c r="BF88" i="3"/>
  <c r="BH88" i="3"/>
  <c r="O88" i="3"/>
  <c r="S88" i="3"/>
  <c r="W88" i="3"/>
  <c r="AA88" i="3"/>
  <c r="AE88" i="3"/>
  <c r="AI88" i="3"/>
  <c r="AM88" i="3"/>
  <c r="AQ88" i="3"/>
  <c r="AU88" i="3"/>
  <c r="AY88" i="3"/>
  <c r="BC88" i="3"/>
  <c r="BG88" i="3"/>
  <c r="M88" i="3"/>
  <c r="Q88" i="3"/>
  <c r="U88" i="3"/>
  <c r="Y88" i="3"/>
  <c r="AC88" i="3"/>
  <c r="AG88" i="3"/>
  <c r="AK88" i="3"/>
  <c r="AO88" i="3"/>
  <c r="AS88" i="3"/>
  <c r="AW88" i="3"/>
  <c r="BA88" i="3"/>
  <c r="BE88" i="3"/>
  <c r="BI88" i="3"/>
  <c r="N69" i="3"/>
  <c r="P69" i="3"/>
  <c r="R69" i="3"/>
  <c r="T69" i="3"/>
  <c r="V69" i="3"/>
  <c r="X69" i="3"/>
  <c r="Z69" i="3"/>
  <c r="AB69" i="3"/>
  <c r="AD69" i="3"/>
  <c r="AF69" i="3"/>
  <c r="AH69" i="3"/>
  <c r="AJ69" i="3"/>
  <c r="AL69" i="3"/>
  <c r="AN69" i="3"/>
  <c r="AP69" i="3"/>
  <c r="AR69" i="3"/>
  <c r="AT69" i="3"/>
  <c r="AV69" i="3"/>
  <c r="AX69" i="3"/>
  <c r="AZ69" i="3"/>
  <c r="BB69" i="3"/>
  <c r="BD69" i="3"/>
  <c r="BF69" i="3"/>
  <c r="BH69" i="3"/>
  <c r="M69" i="3"/>
  <c r="Q69" i="3"/>
  <c r="U69" i="3"/>
  <c r="Y69" i="3"/>
  <c r="AC69" i="3"/>
  <c r="AG69" i="3"/>
  <c r="AK69" i="3"/>
  <c r="AO69" i="3"/>
  <c r="AS69" i="3"/>
  <c r="AW69" i="3"/>
  <c r="BA69" i="3"/>
  <c r="BE69" i="3"/>
  <c r="BI69" i="3"/>
  <c r="O69" i="3"/>
  <c r="W69" i="3"/>
  <c r="AE69" i="3"/>
  <c r="AM69" i="3"/>
  <c r="AU69" i="3"/>
  <c r="BC69" i="3"/>
  <c r="S69" i="3"/>
  <c r="AA69" i="3"/>
  <c r="AI69" i="3"/>
  <c r="AQ69" i="3"/>
  <c r="AY69" i="3"/>
  <c r="BG69" i="3"/>
  <c r="N77" i="3"/>
  <c r="P77" i="3"/>
  <c r="R77" i="3"/>
  <c r="T77" i="3"/>
  <c r="V77" i="3"/>
  <c r="X77" i="3"/>
  <c r="Z77" i="3"/>
  <c r="AB77" i="3"/>
  <c r="AD77" i="3"/>
  <c r="AF77" i="3"/>
  <c r="AH77" i="3"/>
  <c r="AJ77" i="3"/>
  <c r="AL77" i="3"/>
  <c r="AN77" i="3"/>
  <c r="AP77" i="3"/>
  <c r="AR77" i="3"/>
  <c r="AT77" i="3"/>
  <c r="AV77" i="3"/>
  <c r="AX77" i="3"/>
  <c r="AZ77" i="3"/>
  <c r="BB77" i="3"/>
  <c r="BD77" i="3"/>
  <c r="BF77" i="3"/>
  <c r="BH77" i="3"/>
  <c r="O77" i="3"/>
  <c r="S77" i="3"/>
  <c r="W77" i="3"/>
  <c r="AA77" i="3"/>
  <c r="AE77" i="3"/>
  <c r="AI77" i="3"/>
  <c r="AM77" i="3"/>
  <c r="AQ77" i="3"/>
  <c r="AU77" i="3"/>
  <c r="AY77" i="3"/>
  <c r="BC77" i="3"/>
  <c r="BG77" i="3"/>
  <c r="M77" i="3"/>
  <c r="Q77" i="3"/>
  <c r="U77" i="3"/>
  <c r="Y77" i="3"/>
  <c r="AC77" i="3"/>
  <c r="AG77" i="3"/>
  <c r="AK77" i="3"/>
  <c r="AO77" i="3"/>
  <c r="AS77" i="3"/>
  <c r="AW77" i="3"/>
  <c r="BA77" i="3"/>
  <c r="BE77" i="3"/>
  <c r="BI77" i="3"/>
  <c r="M85" i="3"/>
  <c r="O85" i="3"/>
  <c r="Q85" i="3"/>
  <c r="S85" i="3"/>
  <c r="U85" i="3"/>
  <c r="W85" i="3"/>
  <c r="Y85" i="3"/>
  <c r="AA85" i="3"/>
  <c r="AC85" i="3"/>
  <c r="AE85" i="3"/>
  <c r="AG85" i="3"/>
  <c r="AI85" i="3"/>
  <c r="AK85" i="3"/>
  <c r="AM85" i="3"/>
  <c r="AO85" i="3"/>
  <c r="AQ85" i="3"/>
  <c r="AS85" i="3"/>
  <c r="AU85" i="3"/>
  <c r="AW85" i="3"/>
  <c r="AY85" i="3"/>
  <c r="BA85" i="3"/>
  <c r="BC85" i="3"/>
  <c r="BE85" i="3"/>
  <c r="BG85" i="3"/>
  <c r="BI85" i="3"/>
  <c r="N85" i="3"/>
  <c r="R85" i="3"/>
  <c r="V85" i="3"/>
  <c r="Z85" i="3"/>
  <c r="AD85" i="3"/>
  <c r="AH85" i="3"/>
  <c r="AL85" i="3"/>
  <c r="AP85" i="3"/>
  <c r="AT85" i="3"/>
  <c r="AX85" i="3"/>
  <c r="BB85" i="3"/>
  <c r="BF85" i="3"/>
  <c r="P85" i="3"/>
  <c r="T85" i="3"/>
  <c r="X85" i="3"/>
  <c r="AB85" i="3"/>
  <c r="AF85" i="3"/>
  <c r="AJ85" i="3"/>
  <c r="AN85" i="3"/>
  <c r="AR85" i="3"/>
  <c r="AV85" i="3"/>
  <c r="AZ85" i="3"/>
  <c r="BD85" i="3"/>
  <c r="BH85" i="3"/>
  <c r="M93" i="3"/>
  <c r="O93" i="3"/>
  <c r="Q93" i="3"/>
  <c r="S93" i="3"/>
  <c r="U93" i="3"/>
  <c r="W93" i="3"/>
  <c r="Y93" i="3"/>
  <c r="AA93" i="3"/>
  <c r="AC93" i="3"/>
  <c r="AE93" i="3"/>
  <c r="AG93" i="3"/>
  <c r="AI93" i="3"/>
  <c r="AK93" i="3"/>
  <c r="AM93" i="3"/>
  <c r="AO93" i="3"/>
  <c r="AQ93" i="3"/>
  <c r="AS93" i="3"/>
  <c r="AU93" i="3"/>
  <c r="AW93" i="3"/>
  <c r="AY93" i="3"/>
  <c r="BA93" i="3"/>
  <c r="BC93" i="3"/>
  <c r="BE93" i="3"/>
  <c r="BG93" i="3"/>
  <c r="BI93" i="3"/>
  <c r="N93" i="3"/>
  <c r="R93" i="3"/>
  <c r="V93" i="3"/>
  <c r="Z93" i="3"/>
  <c r="AD93" i="3"/>
  <c r="AH93" i="3"/>
  <c r="AL93" i="3"/>
  <c r="AP93" i="3"/>
  <c r="AT93" i="3"/>
  <c r="AX93" i="3"/>
  <c r="BB93" i="3"/>
  <c r="BF93" i="3"/>
  <c r="P93" i="3"/>
  <c r="T93" i="3"/>
  <c r="X93" i="3"/>
  <c r="AB93" i="3"/>
  <c r="AF93" i="3"/>
  <c r="AJ93" i="3"/>
  <c r="AN93" i="3"/>
  <c r="AR93" i="3"/>
  <c r="AV93" i="3"/>
  <c r="AZ93" i="3"/>
  <c r="BD93" i="3"/>
  <c r="BH93" i="3"/>
  <c r="M72" i="3"/>
  <c r="O72" i="3"/>
  <c r="Q72" i="3"/>
  <c r="S72" i="3"/>
  <c r="U72" i="3"/>
  <c r="W72" i="3"/>
  <c r="Y72" i="3"/>
  <c r="AA72" i="3"/>
  <c r="AC72" i="3"/>
  <c r="AE72" i="3"/>
  <c r="AG72" i="3"/>
  <c r="AI72" i="3"/>
  <c r="AK72" i="3"/>
  <c r="AM72" i="3"/>
  <c r="AO72" i="3"/>
  <c r="AQ72" i="3"/>
  <c r="AS72" i="3"/>
  <c r="AU72" i="3"/>
  <c r="AW72" i="3"/>
  <c r="AY72" i="3"/>
  <c r="BA72" i="3"/>
  <c r="BC72" i="3"/>
  <c r="BE72" i="3"/>
  <c r="BG72" i="3"/>
  <c r="BI72" i="3"/>
  <c r="P72" i="3"/>
  <c r="T72" i="3"/>
  <c r="X72" i="3"/>
  <c r="AB72" i="3"/>
  <c r="AF72" i="3"/>
  <c r="AJ72" i="3"/>
  <c r="AN72" i="3"/>
  <c r="AR72" i="3"/>
  <c r="AV72" i="3"/>
  <c r="AZ72" i="3"/>
  <c r="BD72" i="3"/>
  <c r="BH72" i="3"/>
  <c r="R72" i="3"/>
  <c r="Z72" i="3"/>
  <c r="AH72" i="3"/>
  <c r="AP72" i="3"/>
  <c r="AX72" i="3"/>
  <c r="BF72" i="3"/>
  <c r="N72" i="3"/>
  <c r="V72" i="3"/>
  <c r="AD72" i="3"/>
  <c r="AL72" i="3"/>
  <c r="AT72" i="3"/>
  <c r="BB72" i="3"/>
  <c r="N96" i="3"/>
  <c r="P96" i="3"/>
  <c r="R96" i="3"/>
  <c r="T96" i="3"/>
  <c r="V96" i="3"/>
  <c r="X96" i="3"/>
  <c r="Z96" i="3"/>
  <c r="AB96" i="3"/>
  <c r="AD96" i="3"/>
  <c r="AF96" i="3"/>
  <c r="AH96" i="3"/>
  <c r="AJ96" i="3"/>
  <c r="AL96" i="3"/>
  <c r="AN96" i="3"/>
  <c r="AP96" i="3"/>
  <c r="AR96" i="3"/>
  <c r="AT96" i="3"/>
  <c r="AV96" i="3"/>
  <c r="AX96" i="3"/>
  <c r="AZ96" i="3"/>
  <c r="BB96" i="3"/>
  <c r="BD96" i="3"/>
  <c r="BF96" i="3"/>
  <c r="BH96" i="3"/>
  <c r="O96" i="3"/>
  <c r="S96" i="3"/>
  <c r="W96" i="3"/>
  <c r="AA96" i="3"/>
  <c r="AE96" i="3"/>
  <c r="AI96" i="3"/>
  <c r="AM96" i="3"/>
  <c r="AQ96" i="3"/>
  <c r="AU96" i="3"/>
  <c r="AY96" i="3"/>
  <c r="BC96" i="3"/>
  <c r="BG96" i="3"/>
  <c r="M96" i="3"/>
  <c r="Q96" i="3"/>
  <c r="U96" i="3"/>
  <c r="Y96" i="3"/>
  <c r="AC96" i="3"/>
  <c r="AG96" i="3"/>
  <c r="AK96" i="3"/>
  <c r="AO96" i="3"/>
  <c r="AS96" i="3"/>
  <c r="AW96" i="3"/>
  <c r="BA96" i="3"/>
  <c r="BE96" i="3"/>
  <c r="BI96" i="3"/>
  <c r="N92" i="3"/>
  <c r="P92" i="3"/>
  <c r="R92" i="3"/>
  <c r="T92" i="3"/>
  <c r="V92" i="3"/>
  <c r="X92" i="3"/>
  <c r="Z92" i="3"/>
  <c r="AB92" i="3"/>
  <c r="AD92" i="3"/>
  <c r="AF92" i="3"/>
  <c r="AH92" i="3"/>
  <c r="AJ92" i="3"/>
  <c r="AL92" i="3"/>
  <c r="AN92" i="3"/>
  <c r="AP92" i="3"/>
  <c r="AR92" i="3"/>
  <c r="AT92" i="3"/>
  <c r="AV92" i="3"/>
  <c r="AX92" i="3"/>
  <c r="AZ92" i="3"/>
  <c r="BB92" i="3"/>
  <c r="BD92" i="3"/>
  <c r="BF92" i="3"/>
  <c r="BH92" i="3"/>
  <c r="O92" i="3"/>
  <c r="S92" i="3"/>
  <c r="W92" i="3"/>
  <c r="AA92" i="3"/>
  <c r="AE92" i="3"/>
  <c r="AI92" i="3"/>
  <c r="AM92" i="3"/>
  <c r="AQ92" i="3"/>
  <c r="AU92" i="3"/>
  <c r="AY92" i="3"/>
  <c r="BC92" i="3"/>
  <c r="BG92" i="3"/>
  <c r="M92" i="3"/>
  <c r="Q92" i="3"/>
  <c r="U92" i="3"/>
  <c r="Y92" i="3"/>
  <c r="AC92" i="3"/>
  <c r="AG92" i="3"/>
  <c r="AK92" i="3"/>
  <c r="AO92" i="3"/>
  <c r="AS92" i="3"/>
  <c r="AW92" i="3"/>
  <c r="BA92" i="3"/>
  <c r="BE92" i="3"/>
  <c r="BI92" i="3"/>
  <c r="BC35" i="3"/>
  <c r="AM51" i="3"/>
  <c r="BJ17" i="3"/>
  <c r="BK17" i="3"/>
  <c r="BF19" i="3"/>
  <c r="AX19" i="3"/>
  <c r="AP19" i="3"/>
  <c r="AH19" i="3"/>
  <c r="Z19" i="3"/>
  <c r="R19" i="3"/>
  <c r="BG19" i="3"/>
  <c r="AY19" i="3"/>
  <c r="AQ19" i="3"/>
  <c r="AI19" i="3"/>
  <c r="AA19" i="3"/>
  <c r="S19" i="3"/>
  <c r="BL53" i="3"/>
  <c r="N18" i="3"/>
  <c r="R18" i="3"/>
  <c r="V18" i="3"/>
  <c r="Z18" i="3"/>
  <c r="AD18" i="3"/>
  <c r="AH18" i="3"/>
  <c r="AL18" i="3"/>
  <c r="AP18" i="3"/>
  <c r="AT18" i="3"/>
  <c r="AX18" i="3"/>
  <c r="BB18" i="3"/>
  <c r="BF18" i="3"/>
  <c r="M23" i="3"/>
  <c r="O23" i="3"/>
  <c r="Q23" i="3"/>
  <c r="S23" i="3"/>
  <c r="U23" i="3"/>
  <c r="W23" i="3"/>
  <c r="Y23" i="3"/>
  <c r="AA23" i="3"/>
  <c r="AC23" i="3"/>
  <c r="AE23" i="3"/>
  <c r="AG23" i="3"/>
  <c r="AI23" i="3"/>
  <c r="AK23" i="3"/>
  <c r="AM23" i="3"/>
  <c r="AO23" i="3"/>
  <c r="AQ23" i="3"/>
  <c r="AS23" i="3"/>
  <c r="AU23" i="3"/>
  <c r="AW23" i="3"/>
  <c r="AY23" i="3"/>
  <c r="BA23" i="3"/>
  <c r="BC23" i="3"/>
  <c r="BE23" i="3"/>
  <c r="BG23" i="3"/>
  <c r="BI23" i="3"/>
  <c r="P23" i="3"/>
  <c r="T23" i="3"/>
  <c r="X23" i="3"/>
  <c r="AB23" i="3"/>
  <c r="AF23" i="3"/>
  <c r="AJ23" i="3"/>
  <c r="AN23" i="3"/>
  <c r="AR23" i="3"/>
  <c r="AV23" i="3"/>
  <c r="AZ23" i="3"/>
  <c r="BD23" i="3"/>
  <c r="BH23" i="3"/>
  <c r="R23" i="3"/>
  <c r="Z23" i="3"/>
  <c r="AH23" i="3"/>
  <c r="AP23" i="3"/>
  <c r="AX23" i="3"/>
  <c r="BF23" i="3"/>
  <c r="N23" i="3"/>
  <c r="V23" i="3"/>
  <c r="AD23" i="3"/>
  <c r="AL23" i="3"/>
  <c r="AT23" i="3"/>
  <c r="BB23" i="3"/>
  <c r="M25" i="3"/>
  <c r="O25" i="3"/>
  <c r="Q25" i="3"/>
  <c r="S25" i="3"/>
  <c r="U25" i="3"/>
  <c r="W25" i="3"/>
  <c r="Y25" i="3"/>
  <c r="AA25" i="3"/>
  <c r="P25" i="3"/>
  <c r="T25" i="3"/>
  <c r="X25" i="3"/>
  <c r="AB25" i="3"/>
  <c r="AD25" i="3"/>
  <c r="AF25" i="3"/>
  <c r="AH25" i="3"/>
  <c r="AJ25" i="3"/>
  <c r="AL25" i="3"/>
  <c r="AN25" i="3"/>
  <c r="AP25" i="3"/>
  <c r="AR25" i="3"/>
  <c r="AT25" i="3"/>
  <c r="AV25" i="3"/>
  <c r="AX25" i="3"/>
  <c r="AZ25" i="3"/>
  <c r="BB25" i="3"/>
  <c r="BD25" i="3"/>
  <c r="BF25" i="3"/>
  <c r="BH25" i="3"/>
  <c r="N25" i="3"/>
  <c r="V25" i="3"/>
  <c r="AC25" i="3"/>
  <c r="AG25" i="3"/>
  <c r="AK25" i="3"/>
  <c r="AO25" i="3"/>
  <c r="AS25" i="3"/>
  <c r="AW25" i="3"/>
  <c r="BA25" i="3"/>
  <c r="BE25" i="3"/>
  <c r="BI25" i="3"/>
  <c r="R25" i="3"/>
  <c r="Z25" i="3"/>
  <c r="AE25" i="3"/>
  <c r="AI25" i="3"/>
  <c r="AM25" i="3"/>
  <c r="AQ25" i="3"/>
  <c r="AU25" i="3"/>
  <c r="AY25" i="3"/>
  <c r="BC25" i="3"/>
  <c r="BG25" i="3"/>
  <c r="M30" i="3"/>
  <c r="O30" i="3"/>
  <c r="Q30" i="3"/>
  <c r="S30" i="3"/>
  <c r="U30" i="3"/>
  <c r="W30" i="3"/>
  <c r="Y30" i="3"/>
  <c r="AA30" i="3"/>
  <c r="AC30" i="3"/>
  <c r="AE30" i="3"/>
  <c r="AG30" i="3"/>
  <c r="P30" i="3"/>
  <c r="T30" i="3"/>
  <c r="X30" i="3"/>
  <c r="AB30" i="3"/>
  <c r="AF30" i="3"/>
  <c r="AI30" i="3"/>
  <c r="AK30" i="3"/>
  <c r="AM30" i="3"/>
  <c r="AO30" i="3"/>
  <c r="AQ30" i="3"/>
  <c r="AS30" i="3"/>
  <c r="AU30" i="3"/>
  <c r="AW30" i="3"/>
  <c r="AY30" i="3"/>
  <c r="BA30" i="3"/>
  <c r="BC30" i="3"/>
  <c r="BE30" i="3"/>
  <c r="BG30" i="3"/>
  <c r="BI30" i="3"/>
  <c r="N30" i="3"/>
  <c r="R30" i="3"/>
  <c r="V30" i="3"/>
  <c r="Z30" i="3"/>
  <c r="AD30" i="3"/>
  <c r="AH30" i="3"/>
  <c r="AJ30" i="3"/>
  <c r="AL30" i="3"/>
  <c r="AN30" i="3"/>
  <c r="AP30" i="3"/>
  <c r="AR30" i="3"/>
  <c r="AT30" i="3"/>
  <c r="AV30" i="3"/>
  <c r="AX30" i="3"/>
  <c r="AZ30" i="3"/>
  <c r="BB30" i="3"/>
  <c r="BD30" i="3"/>
  <c r="BF30" i="3"/>
  <c r="BH30" i="3"/>
  <c r="M32" i="3"/>
  <c r="O32" i="3"/>
  <c r="Q32" i="3"/>
  <c r="S32" i="3"/>
  <c r="U32" i="3"/>
  <c r="W32" i="3"/>
  <c r="Y32" i="3"/>
  <c r="AA32" i="3"/>
  <c r="AC32" i="3"/>
  <c r="AE32" i="3"/>
  <c r="AG32" i="3"/>
  <c r="AI32" i="3"/>
  <c r="AK32" i="3"/>
  <c r="AM32" i="3"/>
  <c r="AO32" i="3"/>
  <c r="AQ32" i="3"/>
  <c r="AS32" i="3"/>
  <c r="AU32" i="3"/>
  <c r="AW32" i="3"/>
  <c r="AY32" i="3"/>
  <c r="BA32" i="3"/>
  <c r="BC32" i="3"/>
  <c r="BE32" i="3"/>
  <c r="BG32" i="3"/>
  <c r="BI32" i="3"/>
  <c r="N32" i="3"/>
  <c r="P32" i="3"/>
  <c r="R32" i="3"/>
  <c r="T32" i="3"/>
  <c r="V32" i="3"/>
  <c r="X32" i="3"/>
  <c r="Z32" i="3"/>
  <c r="AB32" i="3"/>
  <c r="AD32" i="3"/>
  <c r="AF32" i="3"/>
  <c r="AH32" i="3"/>
  <c r="AJ32" i="3"/>
  <c r="AL32" i="3"/>
  <c r="AN32" i="3"/>
  <c r="AP32" i="3"/>
  <c r="AR32" i="3"/>
  <c r="AT32" i="3"/>
  <c r="AV32" i="3"/>
  <c r="AX32" i="3"/>
  <c r="AZ32" i="3"/>
  <c r="BB32" i="3"/>
  <c r="BD32" i="3"/>
  <c r="BF32" i="3"/>
  <c r="BH32" i="3"/>
  <c r="V36" i="3"/>
  <c r="BB36" i="3"/>
  <c r="N39" i="3"/>
  <c r="P39" i="3"/>
  <c r="R39" i="3"/>
  <c r="T39" i="3"/>
  <c r="V39" i="3"/>
  <c r="X39" i="3"/>
  <c r="Z39" i="3"/>
  <c r="AB39" i="3"/>
  <c r="AD39" i="3"/>
  <c r="AF39" i="3"/>
  <c r="AH39" i="3"/>
  <c r="AJ39" i="3"/>
  <c r="AL39" i="3"/>
  <c r="AN39" i="3"/>
  <c r="AP39" i="3"/>
  <c r="AR39" i="3"/>
  <c r="AT39" i="3"/>
  <c r="AV39" i="3"/>
  <c r="AX39" i="3"/>
  <c r="AZ39" i="3"/>
  <c r="BB39" i="3"/>
  <c r="BD39" i="3"/>
  <c r="BF39" i="3"/>
  <c r="BH39" i="3"/>
  <c r="O39" i="3"/>
  <c r="S39" i="3"/>
  <c r="W39" i="3"/>
  <c r="AA39" i="3"/>
  <c r="AE39" i="3"/>
  <c r="AI39" i="3"/>
  <c r="AM39" i="3"/>
  <c r="AQ39" i="3"/>
  <c r="AU39" i="3"/>
  <c r="AY39" i="3"/>
  <c r="BC39" i="3"/>
  <c r="BG39" i="3"/>
  <c r="M39" i="3"/>
  <c r="U39" i="3"/>
  <c r="AC39" i="3"/>
  <c r="AK39" i="3"/>
  <c r="AS39" i="3"/>
  <c r="BA39" i="3"/>
  <c r="BI39" i="3"/>
  <c r="Y39" i="3"/>
  <c r="AO39" i="3"/>
  <c r="BE39" i="3"/>
  <c r="Q39" i="3"/>
  <c r="AW39" i="3"/>
  <c r="AG39" i="3"/>
  <c r="N41" i="3"/>
  <c r="P41" i="3"/>
  <c r="R41" i="3"/>
  <c r="T41" i="3"/>
  <c r="V41" i="3"/>
  <c r="X41" i="3"/>
  <c r="Z41" i="3"/>
  <c r="AB41" i="3"/>
  <c r="AD41" i="3"/>
  <c r="AF41" i="3"/>
  <c r="AH41" i="3"/>
  <c r="AJ41" i="3"/>
  <c r="AL41" i="3"/>
  <c r="AN41" i="3"/>
  <c r="AP41" i="3"/>
  <c r="AR41" i="3"/>
  <c r="AT41" i="3"/>
  <c r="AV41" i="3"/>
  <c r="AX41" i="3"/>
  <c r="AZ41" i="3"/>
  <c r="BB41" i="3"/>
  <c r="BD41" i="3"/>
  <c r="BF41" i="3"/>
  <c r="BH41" i="3"/>
  <c r="O41" i="3"/>
  <c r="S41" i="3"/>
  <c r="W41" i="3"/>
  <c r="AA41" i="3"/>
  <c r="AE41" i="3"/>
  <c r="AI41" i="3"/>
  <c r="AM41" i="3"/>
  <c r="AQ41" i="3"/>
  <c r="AU41" i="3"/>
  <c r="AY41" i="3"/>
  <c r="BC41" i="3"/>
  <c r="BG41" i="3"/>
  <c r="Q41" i="3"/>
  <c r="Y41" i="3"/>
  <c r="AG41" i="3"/>
  <c r="AO41" i="3"/>
  <c r="AW41" i="3"/>
  <c r="BE41" i="3"/>
  <c r="U41" i="3"/>
  <c r="AK41" i="3"/>
  <c r="BA41" i="3"/>
  <c r="M41" i="3"/>
  <c r="AS41" i="3"/>
  <c r="AC41" i="3"/>
  <c r="BI41" i="3"/>
  <c r="M47" i="3"/>
  <c r="O47" i="3"/>
  <c r="Q47" i="3"/>
  <c r="S47" i="3"/>
  <c r="U47" i="3"/>
  <c r="W47" i="3"/>
  <c r="Y47" i="3"/>
  <c r="AA47" i="3"/>
  <c r="AC47" i="3"/>
  <c r="AE47" i="3"/>
  <c r="AG47" i="3"/>
  <c r="AI47" i="3"/>
  <c r="AK47" i="3"/>
  <c r="AM47" i="3"/>
  <c r="AO47" i="3"/>
  <c r="AQ47" i="3"/>
  <c r="AS47" i="3"/>
  <c r="AU47" i="3"/>
  <c r="AW47" i="3"/>
  <c r="AY47" i="3"/>
  <c r="BA47" i="3"/>
  <c r="BC47" i="3"/>
  <c r="BE47" i="3"/>
  <c r="BG47" i="3"/>
  <c r="BI47" i="3"/>
  <c r="P47" i="3"/>
  <c r="T47" i="3"/>
  <c r="X47" i="3"/>
  <c r="AB47" i="3"/>
  <c r="AF47" i="3"/>
  <c r="AJ47" i="3"/>
  <c r="AN47" i="3"/>
  <c r="AR47" i="3"/>
  <c r="AV47" i="3"/>
  <c r="AZ47" i="3"/>
  <c r="BD47" i="3"/>
  <c r="BH47" i="3"/>
  <c r="N47" i="3"/>
  <c r="V47" i="3"/>
  <c r="AD47" i="3"/>
  <c r="AL47" i="3"/>
  <c r="AT47" i="3"/>
  <c r="BB47" i="3"/>
  <c r="Z47" i="3"/>
  <c r="AP47" i="3"/>
  <c r="BF47" i="3"/>
  <c r="AH47" i="3"/>
  <c r="R47" i="3"/>
  <c r="AX47" i="3"/>
  <c r="R50" i="3"/>
  <c r="AH50" i="3"/>
  <c r="AX50" i="3"/>
  <c r="N54" i="3"/>
  <c r="P54" i="3"/>
  <c r="R54" i="3"/>
  <c r="T54" i="3"/>
  <c r="V54" i="3"/>
  <c r="X54" i="3"/>
  <c r="Z54" i="3"/>
  <c r="AB54" i="3"/>
  <c r="AD54" i="3"/>
  <c r="AF54" i="3"/>
  <c r="AH54" i="3"/>
  <c r="AJ54" i="3"/>
  <c r="AL54" i="3"/>
  <c r="AN54" i="3"/>
  <c r="AP54" i="3"/>
  <c r="AR54" i="3"/>
  <c r="AT54" i="3"/>
  <c r="AV54" i="3"/>
  <c r="AX54" i="3"/>
  <c r="AZ54" i="3"/>
  <c r="M54" i="3"/>
  <c r="Q54" i="3"/>
  <c r="U54" i="3"/>
  <c r="Y54" i="3"/>
  <c r="AC54" i="3"/>
  <c r="AG54" i="3"/>
  <c r="AK54" i="3"/>
  <c r="AO54" i="3"/>
  <c r="AS54" i="3"/>
  <c r="AW54" i="3"/>
  <c r="BA54" i="3"/>
  <c r="BC54" i="3"/>
  <c r="BE54" i="3"/>
  <c r="BG54" i="3"/>
  <c r="BI54" i="3"/>
  <c r="O54" i="3"/>
  <c r="W54" i="3"/>
  <c r="AE54" i="3"/>
  <c r="AM54" i="3"/>
  <c r="AU54" i="3"/>
  <c r="BB54" i="3"/>
  <c r="BF54" i="3"/>
  <c r="S54" i="3"/>
  <c r="AI54" i="3"/>
  <c r="AY54" i="3"/>
  <c r="BH54" i="3"/>
  <c r="AA54" i="3"/>
  <c r="AQ54" i="3"/>
  <c r="BD54" i="3"/>
  <c r="M56" i="3"/>
  <c r="O56" i="3"/>
  <c r="Q56" i="3"/>
  <c r="S56" i="3"/>
  <c r="U56" i="3"/>
  <c r="W56" i="3"/>
  <c r="Y56" i="3"/>
  <c r="AA56" i="3"/>
  <c r="AC56" i="3"/>
  <c r="AE56" i="3"/>
  <c r="AG56" i="3"/>
  <c r="AI56" i="3"/>
  <c r="AK56" i="3"/>
  <c r="AM56" i="3"/>
  <c r="AO56" i="3"/>
  <c r="AQ56" i="3"/>
  <c r="AS56" i="3"/>
  <c r="AU56" i="3"/>
  <c r="AW56" i="3"/>
  <c r="AY56" i="3"/>
  <c r="BA56" i="3"/>
  <c r="BC56" i="3"/>
  <c r="BE56" i="3"/>
  <c r="BG56" i="3"/>
  <c r="BI56" i="3"/>
  <c r="N56" i="3"/>
  <c r="R56" i="3"/>
  <c r="V56" i="3"/>
  <c r="Z56" i="3"/>
  <c r="AD56" i="3"/>
  <c r="AH56" i="3"/>
  <c r="AL56" i="3"/>
  <c r="AP56" i="3"/>
  <c r="AT56" i="3"/>
  <c r="AX56" i="3"/>
  <c r="BB56" i="3"/>
  <c r="BF56" i="3"/>
  <c r="P56" i="3"/>
  <c r="X56" i="3"/>
  <c r="AF56" i="3"/>
  <c r="AN56" i="3"/>
  <c r="AV56" i="3"/>
  <c r="BD56" i="3"/>
  <c r="T56" i="3"/>
  <c r="AB56" i="3"/>
  <c r="AJ56" i="3"/>
  <c r="AR56" i="3"/>
  <c r="AZ56" i="3"/>
  <c r="BH56" i="3"/>
  <c r="M57" i="3"/>
  <c r="O57" i="3"/>
  <c r="Q57" i="3"/>
  <c r="S57" i="3"/>
  <c r="U57" i="3"/>
  <c r="W57" i="3"/>
  <c r="Y57" i="3"/>
  <c r="AA57" i="3"/>
  <c r="AC57" i="3"/>
  <c r="AE57" i="3"/>
  <c r="AG57" i="3"/>
  <c r="AI57" i="3"/>
  <c r="AK57" i="3"/>
  <c r="AM57" i="3"/>
  <c r="AO57" i="3"/>
  <c r="AQ57" i="3"/>
  <c r="AS57" i="3"/>
  <c r="AU57" i="3"/>
  <c r="AW57" i="3"/>
  <c r="AY57" i="3"/>
  <c r="BA57" i="3"/>
  <c r="BC57" i="3"/>
  <c r="BE57" i="3"/>
  <c r="BG57" i="3"/>
  <c r="BI57" i="3"/>
  <c r="P57" i="3"/>
  <c r="T57" i="3"/>
  <c r="X57" i="3"/>
  <c r="AB57" i="3"/>
  <c r="AF57" i="3"/>
  <c r="AJ57" i="3"/>
  <c r="AN57" i="3"/>
  <c r="AR57" i="3"/>
  <c r="AV57" i="3"/>
  <c r="AZ57" i="3"/>
  <c r="BD57" i="3"/>
  <c r="BH57" i="3"/>
  <c r="N57" i="3"/>
  <c r="V57" i="3"/>
  <c r="AD57" i="3"/>
  <c r="AL57" i="3"/>
  <c r="AT57" i="3"/>
  <c r="BB57" i="3"/>
  <c r="R57" i="3"/>
  <c r="Z57" i="3"/>
  <c r="AH57" i="3"/>
  <c r="AP57" i="3"/>
  <c r="AX57" i="3"/>
  <c r="BF57" i="3"/>
  <c r="AL36" i="3"/>
  <c r="AP50" i="3"/>
  <c r="P18" i="3"/>
  <c r="X18" i="3"/>
  <c r="AF18" i="3"/>
  <c r="AN18" i="3"/>
  <c r="AV18" i="3"/>
  <c r="BD18" i="3"/>
  <c r="BG18" i="3"/>
  <c r="BC18" i="3"/>
  <c r="AY18" i="3"/>
  <c r="AU18" i="3"/>
  <c r="AQ18" i="3"/>
  <c r="AM18" i="3"/>
  <c r="AI18" i="3"/>
  <c r="AE18" i="3"/>
  <c r="AA18" i="3"/>
  <c r="W18" i="3"/>
  <c r="S18" i="3"/>
  <c r="O18" i="3"/>
  <c r="BG20" i="3"/>
  <c r="BC20" i="3"/>
  <c r="AY20" i="3"/>
  <c r="AU20" i="3"/>
  <c r="AQ20" i="3"/>
  <c r="AM20" i="3"/>
  <c r="AI20" i="3"/>
  <c r="AE20" i="3"/>
  <c r="AA20" i="3"/>
  <c r="W20" i="3"/>
  <c r="S20" i="3"/>
  <c r="O20" i="3"/>
  <c r="BH20" i="3"/>
  <c r="BD20" i="3"/>
  <c r="AZ20" i="3"/>
  <c r="AV20" i="3"/>
  <c r="AR20" i="3"/>
  <c r="AN20" i="3"/>
  <c r="AJ20" i="3"/>
  <c r="AF20" i="3"/>
  <c r="AB20" i="3"/>
  <c r="X20" i="3"/>
  <c r="T20" i="3"/>
  <c r="AX34" i="3"/>
  <c r="BB34" i="3"/>
  <c r="Z34" i="3"/>
  <c r="BD34" i="3"/>
  <c r="AT34" i="3"/>
  <c r="AD34" i="3"/>
  <c r="N34" i="3"/>
  <c r="BG34" i="3"/>
  <c r="BC34" i="3"/>
  <c r="AY34" i="3"/>
  <c r="AR34" i="3"/>
  <c r="AJ34" i="3"/>
  <c r="AB34" i="3"/>
  <c r="T34" i="3"/>
  <c r="AW34" i="3"/>
  <c r="AS34" i="3"/>
  <c r="AO34" i="3"/>
  <c r="AK34" i="3"/>
  <c r="AG34" i="3"/>
  <c r="AC34" i="3"/>
  <c r="Y34" i="3"/>
  <c r="U34" i="3"/>
  <c r="Q34" i="3"/>
  <c r="M34" i="3"/>
  <c r="AD36" i="3"/>
  <c r="BF36" i="3"/>
  <c r="AP36" i="3"/>
  <c r="Z36" i="3"/>
  <c r="BH36" i="3"/>
  <c r="AZ36" i="3"/>
  <c r="AR36" i="3"/>
  <c r="AJ36" i="3"/>
  <c r="AB36" i="3"/>
  <c r="T36" i="3"/>
  <c r="BI36" i="3"/>
  <c r="BE36" i="3"/>
  <c r="BA36" i="3"/>
  <c r="AW36" i="3"/>
  <c r="AS36" i="3"/>
  <c r="AO36" i="3"/>
  <c r="AK36" i="3"/>
  <c r="AG36" i="3"/>
  <c r="AC36" i="3"/>
  <c r="Y36" i="3"/>
  <c r="U36" i="3"/>
  <c r="Q36" i="3"/>
  <c r="M36" i="3"/>
  <c r="BB50" i="3"/>
  <c r="AL50" i="3"/>
  <c r="V50" i="3"/>
  <c r="BH50" i="3"/>
  <c r="AZ50" i="3"/>
  <c r="AR50" i="3"/>
  <c r="AJ50" i="3"/>
  <c r="AB50" i="3"/>
  <c r="T50" i="3"/>
  <c r="BI50" i="3"/>
  <c r="BE50" i="3"/>
  <c r="BA50" i="3"/>
  <c r="AW50" i="3"/>
  <c r="AS50" i="3"/>
  <c r="AO50" i="3"/>
  <c r="AK50" i="3"/>
  <c r="AG50" i="3"/>
  <c r="AC50" i="3"/>
  <c r="Y50" i="3"/>
  <c r="U50" i="3"/>
  <c r="Q50" i="3"/>
  <c r="M50" i="3"/>
  <c r="BJ52" i="3"/>
  <c r="N63" i="3"/>
  <c r="P63" i="3"/>
  <c r="R63" i="3"/>
  <c r="T63" i="3"/>
  <c r="V63" i="3"/>
  <c r="X63" i="3"/>
  <c r="Z63" i="3"/>
  <c r="AB63" i="3"/>
  <c r="AD63" i="3"/>
  <c r="AF63" i="3"/>
  <c r="AH63" i="3"/>
  <c r="AJ63" i="3"/>
  <c r="AL63" i="3"/>
  <c r="AN63" i="3"/>
  <c r="AP63" i="3"/>
  <c r="AR63" i="3"/>
  <c r="AT63" i="3"/>
  <c r="AV63" i="3"/>
  <c r="AX63" i="3"/>
  <c r="AZ63" i="3"/>
  <c r="BB63" i="3"/>
  <c r="BD63" i="3"/>
  <c r="BF63" i="3"/>
  <c r="BH63" i="3"/>
  <c r="M63" i="3"/>
  <c r="Q63" i="3"/>
  <c r="U63" i="3"/>
  <c r="Y63" i="3"/>
  <c r="AC63" i="3"/>
  <c r="AG63" i="3"/>
  <c r="AK63" i="3"/>
  <c r="AO63" i="3"/>
  <c r="AS63" i="3"/>
  <c r="AW63" i="3"/>
  <c r="BA63" i="3"/>
  <c r="BE63" i="3"/>
  <c r="BI63" i="3"/>
  <c r="S63" i="3"/>
  <c r="AA63" i="3"/>
  <c r="AI63" i="3"/>
  <c r="AQ63" i="3"/>
  <c r="AY63" i="3"/>
  <c r="BG63" i="3"/>
  <c r="O63" i="3"/>
  <c r="W63" i="3"/>
  <c r="AE63" i="3"/>
  <c r="AM63" i="3"/>
  <c r="AU63" i="3"/>
  <c r="BC63" i="3"/>
  <c r="M71" i="3"/>
  <c r="O71" i="3"/>
  <c r="Q71" i="3"/>
  <c r="S71" i="3"/>
  <c r="U71" i="3"/>
  <c r="W71" i="3"/>
  <c r="Y71" i="3"/>
  <c r="AA71" i="3"/>
  <c r="AC71" i="3"/>
  <c r="AE71" i="3"/>
  <c r="AG71" i="3"/>
  <c r="AI71" i="3"/>
  <c r="AK71" i="3"/>
  <c r="AM71" i="3"/>
  <c r="AO71" i="3"/>
  <c r="AQ71" i="3"/>
  <c r="AS71" i="3"/>
  <c r="AU71" i="3"/>
  <c r="AW71" i="3"/>
  <c r="AY71" i="3"/>
  <c r="BA71" i="3"/>
  <c r="BC71" i="3"/>
  <c r="BE71" i="3"/>
  <c r="BG71" i="3"/>
  <c r="BI71" i="3"/>
  <c r="N71" i="3"/>
  <c r="R71" i="3"/>
  <c r="V71" i="3"/>
  <c r="Z71" i="3"/>
  <c r="AD71" i="3"/>
  <c r="AH71" i="3"/>
  <c r="AL71" i="3"/>
  <c r="AP71" i="3"/>
  <c r="AT71" i="3"/>
  <c r="AX71" i="3"/>
  <c r="BB71" i="3"/>
  <c r="BF71" i="3"/>
  <c r="T71" i="3"/>
  <c r="AB71" i="3"/>
  <c r="AJ71" i="3"/>
  <c r="AR71" i="3"/>
  <c r="AZ71" i="3"/>
  <c r="BH71" i="3"/>
  <c r="P71" i="3"/>
  <c r="X71" i="3"/>
  <c r="AF71" i="3"/>
  <c r="AN71" i="3"/>
  <c r="AV71" i="3"/>
  <c r="BD71" i="3"/>
  <c r="M79" i="3"/>
  <c r="O79" i="3"/>
  <c r="Q79" i="3"/>
  <c r="S79" i="3"/>
  <c r="U79" i="3"/>
  <c r="W79" i="3"/>
  <c r="Y79" i="3"/>
  <c r="AA79" i="3"/>
  <c r="AC79" i="3"/>
  <c r="AE79" i="3"/>
  <c r="AG79" i="3"/>
  <c r="AI79" i="3"/>
  <c r="AK79" i="3"/>
  <c r="AM79" i="3"/>
  <c r="AO79" i="3"/>
  <c r="AQ79" i="3"/>
  <c r="AS79" i="3"/>
  <c r="AU79" i="3"/>
  <c r="AW79" i="3"/>
  <c r="AY79" i="3"/>
  <c r="BA79" i="3"/>
  <c r="BC79" i="3"/>
  <c r="BE79" i="3"/>
  <c r="BG79" i="3"/>
  <c r="BI79" i="3"/>
  <c r="P79" i="3"/>
  <c r="T79" i="3"/>
  <c r="X79" i="3"/>
  <c r="AB79" i="3"/>
  <c r="AF79" i="3"/>
  <c r="AJ79" i="3"/>
  <c r="AN79" i="3"/>
  <c r="AR79" i="3"/>
  <c r="AV79" i="3"/>
  <c r="AZ79" i="3"/>
  <c r="BD79" i="3"/>
  <c r="BH79" i="3"/>
  <c r="N79" i="3"/>
  <c r="R79" i="3"/>
  <c r="V79" i="3"/>
  <c r="Z79" i="3"/>
  <c r="AD79" i="3"/>
  <c r="AH79" i="3"/>
  <c r="AL79" i="3"/>
  <c r="AP79" i="3"/>
  <c r="AT79" i="3"/>
  <c r="AX79" i="3"/>
  <c r="BB79" i="3"/>
  <c r="BF79" i="3"/>
  <c r="M87" i="3"/>
  <c r="O87" i="3"/>
  <c r="Q87" i="3"/>
  <c r="S87" i="3"/>
  <c r="U87" i="3"/>
  <c r="W87" i="3"/>
  <c r="Y87" i="3"/>
  <c r="AA87" i="3"/>
  <c r="AC87" i="3"/>
  <c r="AE87" i="3"/>
  <c r="AG87" i="3"/>
  <c r="AI87" i="3"/>
  <c r="AK87" i="3"/>
  <c r="AM87" i="3"/>
  <c r="AO87" i="3"/>
  <c r="AQ87" i="3"/>
  <c r="AS87" i="3"/>
  <c r="AU87" i="3"/>
  <c r="AW87" i="3"/>
  <c r="AY87" i="3"/>
  <c r="BA87" i="3"/>
  <c r="BC87" i="3"/>
  <c r="BE87" i="3"/>
  <c r="BG87" i="3"/>
  <c r="BI87" i="3"/>
  <c r="P87" i="3"/>
  <c r="T87" i="3"/>
  <c r="X87" i="3"/>
  <c r="AB87" i="3"/>
  <c r="AF87" i="3"/>
  <c r="AJ87" i="3"/>
  <c r="AN87" i="3"/>
  <c r="AR87" i="3"/>
  <c r="AV87" i="3"/>
  <c r="AZ87" i="3"/>
  <c r="BD87" i="3"/>
  <c r="BH87" i="3"/>
  <c r="N87" i="3"/>
  <c r="R87" i="3"/>
  <c r="V87" i="3"/>
  <c r="Z87" i="3"/>
  <c r="AD87" i="3"/>
  <c r="AH87" i="3"/>
  <c r="AL87" i="3"/>
  <c r="AP87" i="3"/>
  <c r="AT87" i="3"/>
  <c r="AX87" i="3"/>
  <c r="BB87" i="3"/>
  <c r="BF87" i="3"/>
  <c r="M95" i="3"/>
  <c r="O95" i="3"/>
  <c r="Q95" i="3"/>
  <c r="S95" i="3"/>
  <c r="U95" i="3"/>
  <c r="W95" i="3"/>
  <c r="Y95" i="3"/>
  <c r="AA95" i="3"/>
  <c r="AC95" i="3"/>
  <c r="AE95" i="3"/>
  <c r="AG95" i="3"/>
  <c r="AI95" i="3"/>
  <c r="AK95" i="3"/>
  <c r="AM95" i="3"/>
  <c r="AO95" i="3"/>
  <c r="AQ95" i="3"/>
  <c r="AS95" i="3"/>
  <c r="AU95" i="3"/>
  <c r="AW95" i="3"/>
  <c r="AY95" i="3"/>
  <c r="BA95" i="3"/>
  <c r="BC95" i="3"/>
  <c r="BE95" i="3"/>
  <c r="BG95" i="3"/>
  <c r="BI95" i="3"/>
  <c r="P95" i="3"/>
  <c r="T95" i="3"/>
  <c r="X95" i="3"/>
  <c r="AB95" i="3"/>
  <c r="AF95" i="3"/>
  <c r="AJ95" i="3"/>
  <c r="AN95" i="3"/>
  <c r="AR95" i="3"/>
  <c r="AV95" i="3"/>
  <c r="AZ95" i="3"/>
  <c r="BD95" i="3"/>
  <c r="BH95" i="3"/>
  <c r="N95" i="3"/>
  <c r="R95" i="3"/>
  <c r="V95" i="3"/>
  <c r="Z95" i="3"/>
  <c r="AD95" i="3"/>
  <c r="AH95" i="3"/>
  <c r="AL95" i="3"/>
  <c r="AP95" i="3"/>
  <c r="AT95" i="3"/>
  <c r="AX95" i="3"/>
  <c r="BB95" i="3"/>
  <c r="BF95" i="3"/>
  <c r="M103" i="3"/>
  <c r="O103" i="3"/>
  <c r="Q103" i="3"/>
  <c r="S103" i="3"/>
  <c r="U103" i="3"/>
  <c r="W103" i="3"/>
  <c r="Y103" i="3"/>
  <c r="AA103" i="3"/>
  <c r="AC103" i="3"/>
  <c r="AE103" i="3"/>
  <c r="AG103" i="3"/>
  <c r="AI103" i="3"/>
  <c r="AK103" i="3"/>
  <c r="AM103" i="3"/>
  <c r="AO103" i="3"/>
  <c r="AQ103" i="3"/>
  <c r="AS103" i="3"/>
  <c r="AU103" i="3"/>
  <c r="AW103" i="3"/>
  <c r="AY103" i="3"/>
  <c r="BA103" i="3"/>
  <c r="BC103" i="3"/>
  <c r="BE103" i="3"/>
  <c r="BG103" i="3"/>
  <c r="BI103" i="3"/>
  <c r="P103" i="3"/>
  <c r="T103" i="3"/>
  <c r="X103" i="3"/>
  <c r="AB103" i="3"/>
  <c r="AF103" i="3"/>
  <c r="AJ103" i="3"/>
  <c r="AN103" i="3"/>
  <c r="AR103" i="3"/>
  <c r="AV103" i="3"/>
  <c r="AZ103" i="3"/>
  <c r="BD103" i="3"/>
  <c r="BH103" i="3"/>
  <c r="N103" i="3"/>
  <c r="R103" i="3"/>
  <c r="V103" i="3"/>
  <c r="Z103" i="3"/>
  <c r="AD103" i="3"/>
  <c r="AH103" i="3"/>
  <c r="AL103" i="3"/>
  <c r="AP103" i="3"/>
  <c r="AT103" i="3"/>
  <c r="AX103" i="3"/>
  <c r="BB103" i="3"/>
  <c r="BF103" i="3"/>
  <c r="N16" i="3"/>
  <c r="P16" i="3"/>
  <c r="R16" i="3"/>
  <c r="T16" i="3"/>
  <c r="V16" i="3"/>
  <c r="X16" i="3"/>
  <c r="Z16" i="3"/>
  <c r="AB16" i="3"/>
  <c r="AD16" i="3"/>
  <c r="AF16" i="3"/>
  <c r="AH16" i="3"/>
  <c r="AJ16" i="3"/>
  <c r="AL16" i="3"/>
  <c r="AN16" i="3"/>
  <c r="AP16" i="3"/>
  <c r="AR16" i="3"/>
  <c r="AT16" i="3"/>
  <c r="AV16" i="3"/>
  <c r="AX16" i="3"/>
  <c r="AZ16" i="3"/>
  <c r="BB16" i="3"/>
  <c r="BD16" i="3"/>
  <c r="BF16" i="3"/>
  <c r="BH16" i="3"/>
  <c r="M16" i="3"/>
  <c r="Q16" i="3"/>
  <c r="U16" i="3"/>
  <c r="Y16" i="3"/>
  <c r="AC16" i="3"/>
  <c r="AG16" i="3"/>
  <c r="AK16" i="3"/>
  <c r="AO16" i="3"/>
  <c r="AS16" i="3"/>
  <c r="AW16" i="3"/>
  <c r="BA16" i="3"/>
  <c r="BE16" i="3"/>
  <c r="BI16" i="3"/>
  <c r="O16" i="3"/>
  <c r="S16" i="3"/>
  <c r="W16" i="3"/>
  <c r="AA16" i="3"/>
  <c r="AE16" i="3"/>
  <c r="AI16" i="3"/>
  <c r="AM16" i="3"/>
  <c r="AQ16" i="3"/>
  <c r="AU16" i="3"/>
  <c r="AY16" i="3"/>
  <c r="BC16" i="3"/>
  <c r="BG16" i="3"/>
  <c r="BH99" i="3"/>
  <c r="BD99" i="3"/>
  <c r="AZ99" i="3"/>
  <c r="AV99" i="3"/>
  <c r="AR99" i="3"/>
  <c r="AN99" i="3"/>
  <c r="AJ99" i="3"/>
  <c r="AF99" i="3"/>
  <c r="AB99" i="3"/>
  <c r="X99" i="3"/>
  <c r="T99" i="3"/>
  <c r="P99" i="3"/>
  <c r="BD43" i="3"/>
  <c r="X58" i="3"/>
  <c r="AN58" i="3"/>
  <c r="BD58" i="3"/>
  <c r="U59" i="3"/>
  <c r="AK59" i="3"/>
  <c r="BA59" i="3"/>
  <c r="T60" i="3"/>
  <c r="AJ60" i="3"/>
  <c r="AZ60" i="3"/>
  <c r="Q66" i="3"/>
  <c r="AG66" i="3"/>
  <c r="AW66" i="3"/>
  <c r="N67" i="3"/>
  <c r="AD67" i="3"/>
  <c r="AT67" i="3"/>
  <c r="Q75" i="3"/>
  <c r="AE75" i="3"/>
  <c r="AM75" i="3"/>
  <c r="AU75" i="3"/>
  <c r="BC75" i="3"/>
  <c r="N83" i="3"/>
  <c r="V83" i="3"/>
  <c r="AD83" i="3"/>
  <c r="AL83" i="3"/>
  <c r="AT83" i="3"/>
  <c r="BB83" i="3"/>
  <c r="N91" i="3"/>
  <c r="V91" i="3"/>
  <c r="AD91" i="3"/>
  <c r="AL91" i="3"/>
  <c r="AT91" i="3"/>
  <c r="BB91" i="3"/>
  <c r="S99" i="3"/>
  <c r="AA99" i="3"/>
  <c r="AI99" i="3"/>
  <c r="AQ99" i="3"/>
  <c r="AY99" i="3"/>
  <c r="BG99" i="3"/>
  <c r="BF27" i="3"/>
  <c r="AX27" i="3"/>
  <c r="AP27" i="3"/>
  <c r="AH27" i="3"/>
  <c r="Z27" i="3"/>
  <c r="R27" i="3"/>
  <c r="BH27" i="3"/>
  <c r="AZ27" i="3"/>
  <c r="AR27" i="3"/>
  <c r="AJ27" i="3"/>
  <c r="AB27" i="3"/>
  <c r="T27" i="3"/>
  <c r="BI27" i="3"/>
  <c r="BE27" i="3"/>
  <c r="BA27" i="3"/>
  <c r="AW27" i="3"/>
  <c r="AS27" i="3"/>
  <c r="AO27" i="3"/>
  <c r="AK27" i="3"/>
  <c r="AG27" i="3"/>
  <c r="AC27" i="3"/>
  <c r="Y27" i="3"/>
  <c r="U27" i="3"/>
  <c r="Q27" i="3"/>
  <c r="M27" i="3"/>
  <c r="AV43" i="3"/>
  <c r="P43" i="3"/>
  <c r="AZ43" i="3"/>
  <c r="AJ43" i="3"/>
  <c r="T43" i="3"/>
  <c r="BB43" i="3"/>
  <c r="AT43" i="3"/>
  <c r="AL43" i="3"/>
  <c r="AD43" i="3"/>
  <c r="V43" i="3"/>
  <c r="N43" i="3"/>
  <c r="BG43" i="3"/>
  <c r="BC43" i="3"/>
  <c r="AY43" i="3"/>
  <c r="AU43" i="3"/>
  <c r="AQ43" i="3"/>
  <c r="AM43" i="3"/>
  <c r="AI43" i="3"/>
  <c r="AE43" i="3"/>
  <c r="AA43" i="3"/>
  <c r="W43" i="3"/>
  <c r="S43" i="3"/>
  <c r="O43" i="3"/>
  <c r="BF58" i="3"/>
  <c r="AX58" i="3"/>
  <c r="AP58" i="3"/>
  <c r="AH58" i="3"/>
  <c r="Z58" i="3"/>
  <c r="R58" i="3"/>
  <c r="BI58" i="3"/>
  <c r="BE58" i="3"/>
  <c r="BA58" i="3"/>
  <c r="AW58" i="3"/>
  <c r="AS58" i="3"/>
  <c r="AO58" i="3"/>
  <c r="AK58" i="3"/>
  <c r="AG58" i="3"/>
  <c r="AC58" i="3"/>
  <c r="Y58" i="3"/>
  <c r="U58" i="3"/>
  <c r="Q58" i="3"/>
  <c r="M58" i="3"/>
  <c r="BC59" i="3"/>
  <c r="AU59" i="3"/>
  <c r="AM59" i="3"/>
  <c r="AE59" i="3"/>
  <c r="W59" i="3"/>
  <c r="O59" i="3"/>
  <c r="BF59" i="3"/>
  <c r="BB59" i="3"/>
  <c r="AX59" i="3"/>
  <c r="AT59" i="3"/>
  <c r="AP59" i="3"/>
  <c r="AL59" i="3"/>
  <c r="AH59" i="3"/>
  <c r="AD59" i="3"/>
  <c r="Z59" i="3"/>
  <c r="V59" i="3"/>
  <c r="R59" i="3"/>
  <c r="N59" i="3"/>
  <c r="BB60" i="3"/>
  <c r="AT60" i="3"/>
  <c r="AL60" i="3"/>
  <c r="AD60" i="3"/>
  <c r="V60" i="3"/>
  <c r="N60" i="3"/>
  <c r="BG60" i="3"/>
  <c r="BC60" i="3"/>
  <c r="AY60" i="3"/>
  <c r="AU60" i="3"/>
  <c r="AQ60" i="3"/>
  <c r="AM60" i="3"/>
  <c r="AI60" i="3"/>
  <c r="AE60" i="3"/>
  <c r="AA60" i="3"/>
  <c r="W60" i="3"/>
  <c r="S60" i="3"/>
  <c r="O60" i="3"/>
  <c r="BC66" i="3"/>
  <c r="AU66" i="3"/>
  <c r="AM66" i="3"/>
  <c r="AE66" i="3"/>
  <c r="W66" i="3"/>
  <c r="O66" i="3"/>
  <c r="BF66" i="3"/>
  <c r="BB66" i="3"/>
  <c r="AX66" i="3"/>
  <c r="AT66" i="3"/>
  <c r="AP66" i="3"/>
  <c r="AL66" i="3"/>
  <c r="AH66" i="3"/>
  <c r="AD66" i="3"/>
  <c r="Z66" i="3"/>
  <c r="V66" i="3"/>
  <c r="R66" i="3"/>
  <c r="N66" i="3"/>
  <c r="BD67" i="3"/>
  <c r="AV67" i="3"/>
  <c r="AN67" i="3"/>
  <c r="AF67" i="3"/>
  <c r="X67" i="3"/>
  <c r="P67" i="3"/>
  <c r="BG67" i="3"/>
  <c r="BC67" i="3"/>
  <c r="AY67" i="3"/>
  <c r="AU67" i="3"/>
  <c r="AQ67" i="3"/>
  <c r="AM67" i="3"/>
  <c r="AI67" i="3"/>
  <c r="AE67" i="3"/>
  <c r="AA67" i="3"/>
  <c r="W67" i="3"/>
  <c r="S67" i="3"/>
  <c r="O67" i="3"/>
  <c r="BF75" i="3"/>
  <c r="BB75" i="3"/>
  <c r="AX75" i="3"/>
  <c r="AT75" i="3"/>
  <c r="AP75" i="3"/>
  <c r="AL75" i="3"/>
  <c r="AH75" i="3"/>
  <c r="AD75" i="3"/>
  <c r="W75" i="3"/>
  <c r="O75" i="3"/>
  <c r="Z75" i="3"/>
  <c r="V75" i="3"/>
  <c r="R75" i="3"/>
  <c r="N75" i="3"/>
  <c r="BI83" i="3"/>
  <c r="BE83" i="3"/>
  <c r="BA83" i="3"/>
  <c r="AW83" i="3"/>
  <c r="AS83" i="3"/>
  <c r="AO83" i="3"/>
  <c r="AK83" i="3"/>
  <c r="AG83" i="3"/>
  <c r="AC83" i="3"/>
  <c r="Y83" i="3"/>
  <c r="U83" i="3"/>
  <c r="Q83" i="3"/>
  <c r="M83" i="3"/>
  <c r="BI91" i="3"/>
  <c r="BE91" i="3"/>
  <c r="BA91" i="3"/>
  <c r="AW91" i="3"/>
  <c r="AS91" i="3"/>
  <c r="AO91" i="3"/>
  <c r="AK91" i="3"/>
  <c r="AG91" i="3"/>
  <c r="AC91" i="3"/>
  <c r="Y91" i="3"/>
  <c r="U91" i="3"/>
  <c r="Q91" i="3"/>
  <c r="M91" i="3"/>
  <c r="BE10" i="3"/>
  <c r="AW10" i="3"/>
  <c r="AO10" i="3"/>
  <c r="AG10" i="3"/>
  <c r="Y10" i="3"/>
  <c r="Q10" i="3"/>
  <c r="BG10" i="3"/>
  <c r="AY10" i="3"/>
  <c r="AQ10" i="3"/>
  <c r="AI10" i="3"/>
  <c r="AA10" i="3"/>
  <c r="S10" i="3"/>
  <c r="BH10" i="3"/>
  <c r="BD10" i="3"/>
  <c r="AZ10" i="3"/>
  <c r="AV10" i="3"/>
  <c r="AR10" i="3"/>
  <c r="AN10" i="3"/>
  <c r="AJ10" i="3"/>
  <c r="AF10" i="3"/>
  <c r="AB10" i="3"/>
  <c r="X10" i="3"/>
  <c r="T10" i="3"/>
  <c r="P10" i="3"/>
  <c r="BH12" i="3"/>
  <c r="AZ12" i="3"/>
  <c r="AR12" i="3"/>
  <c r="AJ12" i="3"/>
  <c r="AB12" i="3"/>
  <c r="T12" i="3"/>
  <c r="BF12" i="3"/>
  <c r="AX12" i="3"/>
  <c r="AP12" i="3"/>
  <c r="AH12" i="3"/>
  <c r="Z12" i="3"/>
  <c r="R12" i="3"/>
  <c r="BI12" i="3"/>
  <c r="BE12" i="3"/>
  <c r="BA12" i="3"/>
  <c r="AW12" i="3"/>
  <c r="AS12" i="3"/>
  <c r="AO12" i="3"/>
  <c r="AK12" i="3"/>
  <c r="AG12" i="3"/>
  <c r="AC12" i="3"/>
  <c r="Y12" i="3"/>
  <c r="U12" i="3"/>
  <c r="Q12" i="3"/>
  <c r="M12" i="3"/>
  <c r="BC14" i="3"/>
  <c r="AU14" i="3"/>
  <c r="AM14" i="3"/>
  <c r="AE14" i="3"/>
  <c r="W14" i="3"/>
  <c r="O14" i="3"/>
  <c r="BE14" i="3"/>
  <c r="AW14" i="3"/>
  <c r="AO14" i="3"/>
  <c r="AG14" i="3"/>
  <c r="Y14" i="3"/>
  <c r="Q14" i="3"/>
  <c r="BH14" i="3"/>
  <c r="BD14" i="3"/>
  <c r="AZ14" i="3"/>
  <c r="AV14" i="3"/>
  <c r="AR14" i="3"/>
  <c r="AN14" i="3"/>
  <c r="AJ14" i="3"/>
  <c r="AF14" i="3"/>
  <c r="AB14" i="3"/>
  <c r="X14" i="3"/>
  <c r="T14" i="3"/>
  <c r="P14" i="3"/>
  <c r="O99" i="3"/>
  <c r="BC9" i="3"/>
  <c r="AU9" i="3"/>
  <c r="AM9" i="3"/>
  <c r="AE9" i="3"/>
  <c r="W9" i="3"/>
  <c r="O9" i="3"/>
  <c r="BE9" i="3"/>
  <c r="AW9" i="3"/>
  <c r="AO9" i="3"/>
  <c r="AG9" i="3"/>
  <c r="Y9" i="3"/>
  <c r="Q9" i="3"/>
  <c r="BH9" i="3"/>
  <c r="BD9" i="3"/>
  <c r="AZ9" i="3"/>
  <c r="AV9" i="3"/>
  <c r="AR9" i="3"/>
  <c r="AN9" i="3"/>
  <c r="AJ9" i="3"/>
  <c r="AF9" i="3"/>
  <c r="AB9" i="3"/>
  <c r="X9" i="3"/>
  <c r="T9" i="3"/>
  <c r="P9" i="3"/>
  <c r="BF11" i="3"/>
  <c r="AX11" i="3"/>
  <c r="AP11" i="3"/>
  <c r="AH11" i="3"/>
  <c r="Z11" i="3"/>
  <c r="R11" i="3"/>
  <c r="BH11" i="3"/>
  <c r="AZ11" i="3"/>
  <c r="AR11" i="3"/>
  <c r="AJ11" i="3"/>
  <c r="AB11" i="3"/>
  <c r="T11" i="3"/>
  <c r="BI11" i="3"/>
  <c r="BE11" i="3"/>
  <c r="BA11" i="3"/>
  <c r="AW11" i="3"/>
  <c r="AS11" i="3"/>
  <c r="AO11" i="3"/>
  <c r="AK11" i="3"/>
  <c r="AG11" i="3"/>
  <c r="AC11" i="3"/>
  <c r="Y11" i="3"/>
  <c r="U11" i="3"/>
  <c r="Q11" i="3"/>
  <c r="M11" i="3"/>
  <c r="BE13" i="3"/>
  <c r="AW13" i="3"/>
  <c r="AO13" i="3"/>
  <c r="AG13" i="3"/>
  <c r="Y13" i="3"/>
  <c r="Q13" i="3"/>
  <c r="BG13" i="3"/>
  <c r="AY13" i="3"/>
  <c r="AQ13" i="3"/>
  <c r="AI13" i="3"/>
  <c r="AA13" i="3"/>
  <c r="S13" i="3"/>
  <c r="BH13" i="3"/>
  <c r="BD13" i="3"/>
  <c r="AZ13" i="3"/>
  <c r="AV13" i="3"/>
  <c r="AR13" i="3"/>
  <c r="AN13" i="3"/>
  <c r="AJ13" i="3"/>
  <c r="AF13" i="3"/>
  <c r="AB13" i="3"/>
  <c r="X13" i="3"/>
  <c r="T13" i="3"/>
  <c r="P13" i="3"/>
  <c r="BJ20" i="3"/>
  <c r="BL21" i="3"/>
  <c r="R34" i="3"/>
  <c r="AP34" i="3"/>
  <c r="BH34" i="3"/>
  <c r="AZ34" i="3"/>
  <c r="AL34" i="3"/>
  <c r="V34" i="3"/>
  <c r="BI34" i="3"/>
  <c r="BE34" i="3"/>
  <c r="BA34" i="3"/>
  <c r="AV34" i="3"/>
  <c r="AN34" i="3"/>
  <c r="AF34" i="3"/>
  <c r="X34" i="3"/>
  <c r="P34" i="3"/>
  <c r="AU34" i="3"/>
  <c r="AQ34" i="3"/>
  <c r="AM34" i="3"/>
  <c r="AI34" i="3"/>
  <c r="AE34" i="3"/>
  <c r="AA34" i="3"/>
  <c r="W34" i="3"/>
  <c r="S34" i="3"/>
  <c r="O34" i="3"/>
  <c r="AT36" i="3"/>
  <c r="N36" i="3"/>
  <c r="AX36" i="3"/>
  <c r="AH36" i="3"/>
  <c r="R36" i="3"/>
  <c r="BD36" i="3"/>
  <c r="AV36" i="3"/>
  <c r="AN36" i="3"/>
  <c r="AF36" i="3"/>
  <c r="X36" i="3"/>
  <c r="P36" i="3"/>
  <c r="BG36" i="3"/>
  <c r="BC36" i="3"/>
  <c r="AY36" i="3"/>
  <c r="AU36" i="3"/>
  <c r="AQ36" i="3"/>
  <c r="AM36" i="3"/>
  <c r="AI36" i="3"/>
  <c r="AE36" i="3"/>
  <c r="AA36" i="3"/>
  <c r="W36" i="3"/>
  <c r="S36" i="3"/>
  <c r="O36" i="3"/>
  <c r="BL37" i="3"/>
  <c r="AT50" i="3"/>
  <c r="AD50" i="3"/>
  <c r="N50" i="3"/>
  <c r="BD50" i="3"/>
  <c r="AV50" i="3"/>
  <c r="AN50" i="3"/>
  <c r="AF50" i="3"/>
  <c r="X50" i="3"/>
  <c r="P50" i="3"/>
  <c r="BG50" i="3"/>
  <c r="BC50" i="3"/>
  <c r="AY50" i="3"/>
  <c r="AU50" i="3"/>
  <c r="AQ50" i="3"/>
  <c r="AM50" i="3"/>
  <c r="AI50" i="3"/>
  <c r="AE50" i="3"/>
  <c r="AA50" i="3"/>
  <c r="W50" i="3"/>
  <c r="S50" i="3"/>
  <c r="O50" i="3"/>
  <c r="N62" i="3"/>
  <c r="P62" i="3"/>
  <c r="R62" i="3"/>
  <c r="T62" i="3"/>
  <c r="V62" i="3"/>
  <c r="X62" i="3"/>
  <c r="Z62" i="3"/>
  <c r="AB62" i="3"/>
  <c r="AD62" i="3"/>
  <c r="AF62" i="3"/>
  <c r="AH62" i="3"/>
  <c r="AJ62" i="3"/>
  <c r="AL62" i="3"/>
  <c r="AN62" i="3"/>
  <c r="AP62" i="3"/>
  <c r="AR62" i="3"/>
  <c r="AT62" i="3"/>
  <c r="AV62" i="3"/>
  <c r="AX62" i="3"/>
  <c r="AZ62" i="3"/>
  <c r="BB62" i="3"/>
  <c r="BD62" i="3"/>
  <c r="BF62" i="3"/>
  <c r="BH62" i="3"/>
  <c r="O62" i="3"/>
  <c r="S62" i="3"/>
  <c r="W62" i="3"/>
  <c r="AA62" i="3"/>
  <c r="AE62" i="3"/>
  <c r="AI62" i="3"/>
  <c r="AM62" i="3"/>
  <c r="AQ62" i="3"/>
  <c r="AU62" i="3"/>
  <c r="AY62" i="3"/>
  <c r="BC62" i="3"/>
  <c r="BG62" i="3"/>
  <c r="M62" i="3"/>
  <c r="U62" i="3"/>
  <c r="AC62" i="3"/>
  <c r="AK62" i="3"/>
  <c r="AS62" i="3"/>
  <c r="BA62" i="3"/>
  <c r="BI62" i="3"/>
  <c r="Q62" i="3"/>
  <c r="Y62" i="3"/>
  <c r="AG62" i="3"/>
  <c r="AO62" i="3"/>
  <c r="AW62" i="3"/>
  <c r="BE62" i="3"/>
  <c r="M104" i="3"/>
  <c r="O104" i="3"/>
  <c r="Q104" i="3"/>
  <c r="S104" i="3"/>
  <c r="U104" i="3"/>
  <c r="W104" i="3"/>
  <c r="Y104" i="3"/>
  <c r="AA104" i="3"/>
  <c r="AC104" i="3"/>
  <c r="AE104" i="3"/>
  <c r="AG104" i="3"/>
  <c r="AI104" i="3"/>
  <c r="AK104" i="3"/>
  <c r="AM104" i="3"/>
  <c r="AO104" i="3"/>
  <c r="AQ104" i="3"/>
  <c r="AS104" i="3"/>
  <c r="AU104" i="3"/>
  <c r="AW104" i="3"/>
  <c r="AY104" i="3"/>
  <c r="BA104" i="3"/>
  <c r="BC104" i="3"/>
  <c r="BE104" i="3"/>
  <c r="BG104" i="3"/>
  <c r="BI104" i="3"/>
  <c r="N104" i="3"/>
  <c r="R104" i="3"/>
  <c r="V104" i="3"/>
  <c r="Z104" i="3"/>
  <c r="AD104" i="3"/>
  <c r="AH104" i="3"/>
  <c r="AL104" i="3"/>
  <c r="AP104" i="3"/>
  <c r="AT104" i="3"/>
  <c r="AX104" i="3"/>
  <c r="BB104" i="3"/>
  <c r="BF104" i="3"/>
  <c r="P104" i="3"/>
  <c r="T104" i="3"/>
  <c r="X104" i="3"/>
  <c r="AB104" i="3"/>
  <c r="AF104" i="3"/>
  <c r="AJ104" i="3"/>
  <c r="AN104" i="3"/>
  <c r="AR104" i="3"/>
  <c r="AV104" i="3"/>
  <c r="AZ104" i="3"/>
  <c r="BD104" i="3"/>
  <c r="BH104" i="3"/>
  <c r="N15" i="3"/>
  <c r="P15" i="3"/>
  <c r="R15" i="3"/>
  <c r="T15" i="3"/>
  <c r="V15" i="3"/>
  <c r="X15" i="3"/>
  <c r="Z15" i="3"/>
  <c r="AB15" i="3"/>
  <c r="AD15" i="3"/>
  <c r="AF15" i="3"/>
  <c r="AH15" i="3"/>
  <c r="AJ15" i="3"/>
  <c r="AL15" i="3"/>
  <c r="AN15" i="3"/>
  <c r="AP15" i="3"/>
  <c r="AR15" i="3"/>
  <c r="AT15" i="3"/>
  <c r="AV15" i="3"/>
  <c r="AX15" i="3"/>
  <c r="AZ15" i="3"/>
  <c r="BB15" i="3"/>
  <c r="BD15" i="3"/>
  <c r="BF15" i="3"/>
  <c r="BH15" i="3"/>
  <c r="O15" i="3"/>
  <c r="S15" i="3"/>
  <c r="W15" i="3"/>
  <c r="AA15" i="3"/>
  <c r="AE15" i="3"/>
  <c r="AI15" i="3"/>
  <c r="AM15" i="3"/>
  <c r="AQ15" i="3"/>
  <c r="AU15" i="3"/>
  <c r="AY15" i="3"/>
  <c r="BC15" i="3"/>
  <c r="BG15" i="3"/>
  <c r="M15" i="3"/>
  <c r="Q15" i="3"/>
  <c r="U15" i="3"/>
  <c r="Y15" i="3"/>
  <c r="AC15" i="3"/>
  <c r="AG15" i="3"/>
  <c r="AK15" i="3"/>
  <c r="AO15" i="3"/>
  <c r="AS15" i="3"/>
  <c r="AW15" i="3"/>
  <c r="BA15" i="3"/>
  <c r="BE15" i="3"/>
  <c r="BI15" i="3"/>
  <c r="BF99" i="3"/>
  <c r="BB99" i="3"/>
  <c r="AX99" i="3"/>
  <c r="AT99" i="3"/>
  <c r="AP99" i="3"/>
  <c r="AL99" i="3"/>
  <c r="AH99" i="3"/>
  <c r="AD99" i="3"/>
  <c r="Z99" i="3"/>
  <c r="V99" i="3"/>
  <c r="R99" i="3"/>
  <c r="N99" i="3"/>
  <c r="X43" i="3"/>
  <c r="P58" i="3"/>
  <c r="AF58" i="3"/>
  <c r="AV58" i="3"/>
  <c r="M59" i="3"/>
  <c r="AC59" i="3"/>
  <c r="AS59" i="3"/>
  <c r="BI59" i="3"/>
  <c r="AB60" i="3"/>
  <c r="AR60" i="3"/>
  <c r="BH60" i="3"/>
  <c r="Y66" i="3"/>
  <c r="AO66" i="3"/>
  <c r="BE66" i="3"/>
  <c r="V67" i="3"/>
  <c r="AL67" i="3"/>
  <c r="BB67" i="3"/>
  <c r="Y75" i="3"/>
  <c r="AI75" i="3"/>
  <c r="AQ75" i="3"/>
  <c r="AY75" i="3"/>
  <c r="BG75" i="3"/>
  <c r="R83" i="3"/>
  <c r="Z83" i="3"/>
  <c r="AH83" i="3"/>
  <c r="AP83" i="3"/>
  <c r="AX83" i="3"/>
  <c r="BF83" i="3"/>
  <c r="R91" i="3"/>
  <c r="Z91" i="3"/>
  <c r="AH91" i="3"/>
  <c r="AP91" i="3"/>
  <c r="AX91" i="3"/>
  <c r="BF91" i="3"/>
  <c r="W99" i="3"/>
  <c r="AE99" i="3"/>
  <c r="AM99" i="3"/>
  <c r="AU99" i="3"/>
  <c r="BB27" i="3"/>
  <c r="AT27" i="3"/>
  <c r="AL27" i="3"/>
  <c r="AD27" i="3"/>
  <c r="V27" i="3"/>
  <c r="N27" i="3"/>
  <c r="BD27" i="3"/>
  <c r="AV27" i="3"/>
  <c r="AN27" i="3"/>
  <c r="AF27" i="3"/>
  <c r="X27" i="3"/>
  <c r="P27" i="3"/>
  <c r="BG27" i="3"/>
  <c r="BC27" i="3"/>
  <c r="AY27" i="3"/>
  <c r="AU27" i="3"/>
  <c r="AQ27" i="3"/>
  <c r="AM27" i="3"/>
  <c r="AI27" i="3"/>
  <c r="AE27" i="3"/>
  <c r="AA27" i="3"/>
  <c r="W27" i="3"/>
  <c r="S27" i="3"/>
  <c r="BL29" i="3"/>
  <c r="AF43" i="3"/>
  <c r="BH43" i="3"/>
  <c r="AR43" i="3"/>
  <c r="AB43" i="3"/>
  <c r="BF43" i="3"/>
  <c r="AX43" i="3"/>
  <c r="AP43" i="3"/>
  <c r="AH43" i="3"/>
  <c r="Z43" i="3"/>
  <c r="R43" i="3"/>
  <c r="BI43" i="3"/>
  <c r="BE43" i="3"/>
  <c r="BA43" i="3"/>
  <c r="AW43" i="3"/>
  <c r="AS43" i="3"/>
  <c r="AO43" i="3"/>
  <c r="AK43" i="3"/>
  <c r="AG43" i="3"/>
  <c r="AC43" i="3"/>
  <c r="Y43" i="3"/>
  <c r="U43" i="3"/>
  <c r="Q43" i="3"/>
  <c r="BB58" i="3"/>
  <c r="AT58" i="3"/>
  <c r="AL58" i="3"/>
  <c r="AD58" i="3"/>
  <c r="V58" i="3"/>
  <c r="N58" i="3"/>
  <c r="BG58" i="3"/>
  <c r="BC58" i="3"/>
  <c r="AY58" i="3"/>
  <c r="AU58" i="3"/>
  <c r="AQ58" i="3"/>
  <c r="AM58" i="3"/>
  <c r="AI58" i="3"/>
  <c r="AE58" i="3"/>
  <c r="AA58" i="3"/>
  <c r="W58" i="3"/>
  <c r="S58" i="3"/>
  <c r="BG59" i="3"/>
  <c r="AY59" i="3"/>
  <c r="AQ59" i="3"/>
  <c r="AI59" i="3"/>
  <c r="AA59" i="3"/>
  <c r="S59" i="3"/>
  <c r="BH59" i="3"/>
  <c r="BD59" i="3"/>
  <c r="AZ59" i="3"/>
  <c r="AV59" i="3"/>
  <c r="AR59" i="3"/>
  <c r="AN59" i="3"/>
  <c r="AJ59" i="3"/>
  <c r="AF59" i="3"/>
  <c r="AB59" i="3"/>
  <c r="X59" i="3"/>
  <c r="T59" i="3"/>
  <c r="BF60" i="3"/>
  <c r="AX60" i="3"/>
  <c r="AP60" i="3"/>
  <c r="AH60" i="3"/>
  <c r="Z60" i="3"/>
  <c r="R60" i="3"/>
  <c r="BI60" i="3"/>
  <c r="BE60" i="3"/>
  <c r="BA60" i="3"/>
  <c r="AW60" i="3"/>
  <c r="AS60" i="3"/>
  <c r="AO60" i="3"/>
  <c r="AK60" i="3"/>
  <c r="AG60" i="3"/>
  <c r="AC60" i="3"/>
  <c r="Y60" i="3"/>
  <c r="U60" i="3"/>
  <c r="Q60" i="3"/>
  <c r="BG66" i="3"/>
  <c r="AY66" i="3"/>
  <c r="AQ66" i="3"/>
  <c r="AI66" i="3"/>
  <c r="AA66" i="3"/>
  <c r="S66" i="3"/>
  <c r="BH66" i="3"/>
  <c r="BD66" i="3"/>
  <c r="AZ66" i="3"/>
  <c r="AV66" i="3"/>
  <c r="AR66" i="3"/>
  <c r="AN66" i="3"/>
  <c r="AJ66" i="3"/>
  <c r="AF66" i="3"/>
  <c r="AB66" i="3"/>
  <c r="X66" i="3"/>
  <c r="T66" i="3"/>
  <c r="BH67" i="3"/>
  <c r="AZ67" i="3"/>
  <c r="AR67" i="3"/>
  <c r="AJ67" i="3"/>
  <c r="AB67" i="3"/>
  <c r="T67" i="3"/>
  <c r="BI67" i="3"/>
  <c r="BE67" i="3"/>
  <c r="BA67" i="3"/>
  <c r="AW67" i="3"/>
  <c r="AS67" i="3"/>
  <c r="AO67" i="3"/>
  <c r="AK67" i="3"/>
  <c r="AG67" i="3"/>
  <c r="AC67" i="3"/>
  <c r="Y67" i="3"/>
  <c r="U67" i="3"/>
  <c r="Q67" i="3"/>
  <c r="BH75" i="3"/>
  <c r="BD75" i="3"/>
  <c r="AZ75" i="3"/>
  <c r="AV75" i="3"/>
  <c r="AR75" i="3"/>
  <c r="AN75" i="3"/>
  <c r="AJ75" i="3"/>
  <c r="AF75" i="3"/>
  <c r="AA75" i="3"/>
  <c r="S75" i="3"/>
  <c r="AB75" i="3"/>
  <c r="X75" i="3"/>
  <c r="T75" i="3"/>
  <c r="BG83" i="3"/>
  <c r="BC83" i="3"/>
  <c r="AY83" i="3"/>
  <c r="AU83" i="3"/>
  <c r="AQ83" i="3"/>
  <c r="AM83" i="3"/>
  <c r="AI83" i="3"/>
  <c r="AE83" i="3"/>
  <c r="AA83" i="3"/>
  <c r="W83" i="3"/>
  <c r="S83" i="3"/>
  <c r="BG91" i="3"/>
  <c r="BC91" i="3"/>
  <c r="AY91" i="3"/>
  <c r="AU91" i="3"/>
  <c r="AQ91" i="3"/>
  <c r="AM91" i="3"/>
  <c r="AI91" i="3"/>
  <c r="AE91" i="3"/>
  <c r="AA91" i="3"/>
  <c r="W91" i="3"/>
  <c r="S91" i="3"/>
  <c r="BI10" i="3"/>
  <c r="BA10" i="3"/>
  <c r="AS10" i="3"/>
  <c r="AK10" i="3"/>
  <c r="AC10" i="3"/>
  <c r="U10" i="3"/>
  <c r="M10" i="3"/>
  <c r="BC10" i="3"/>
  <c r="AU10" i="3"/>
  <c r="AM10" i="3"/>
  <c r="AE10" i="3"/>
  <c r="W10" i="3"/>
  <c r="O10" i="3"/>
  <c r="BF10" i="3"/>
  <c r="BB10" i="3"/>
  <c r="AX10" i="3"/>
  <c r="AT10" i="3"/>
  <c r="AP10" i="3"/>
  <c r="AL10" i="3"/>
  <c r="AH10" i="3"/>
  <c r="AD10" i="3"/>
  <c r="Z10" i="3"/>
  <c r="V10" i="3"/>
  <c r="R10" i="3"/>
  <c r="BD12" i="3"/>
  <c r="AV12" i="3"/>
  <c r="AN12" i="3"/>
  <c r="AF12" i="3"/>
  <c r="X12" i="3"/>
  <c r="P12" i="3"/>
  <c r="BB12" i="3"/>
  <c r="AT12" i="3"/>
  <c r="AL12" i="3"/>
  <c r="AD12" i="3"/>
  <c r="V12" i="3"/>
  <c r="N12" i="3"/>
  <c r="BG12" i="3"/>
  <c r="BC12" i="3"/>
  <c r="AY12" i="3"/>
  <c r="AU12" i="3"/>
  <c r="AQ12" i="3"/>
  <c r="AM12" i="3"/>
  <c r="AI12" i="3"/>
  <c r="AE12" i="3"/>
  <c r="AA12" i="3"/>
  <c r="W12" i="3"/>
  <c r="S12" i="3"/>
  <c r="BG14" i="3"/>
  <c r="AY14" i="3"/>
  <c r="AQ14" i="3"/>
  <c r="AI14" i="3"/>
  <c r="AA14" i="3"/>
  <c r="S14" i="3"/>
  <c r="BI14" i="3"/>
  <c r="BA14" i="3"/>
  <c r="AS14" i="3"/>
  <c r="AK14" i="3"/>
  <c r="AC14" i="3"/>
  <c r="U14" i="3"/>
  <c r="M14" i="3"/>
  <c r="BF14" i="3"/>
  <c r="BB14" i="3"/>
  <c r="AX14" i="3"/>
  <c r="AT14" i="3"/>
  <c r="AP14" i="3"/>
  <c r="AL14" i="3"/>
  <c r="AH14" i="3"/>
  <c r="AD14" i="3"/>
  <c r="Z14" i="3"/>
  <c r="V14" i="3"/>
  <c r="R14" i="3"/>
  <c r="BG9" i="3"/>
  <c r="AY9" i="3"/>
  <c r="AQ9" i="3"/>
  <c r="AI9" i="3"/>
  <c r="AA9" i="3"/>
  <c r="S9" i="3"/>
  <c r="BI9" i="3"/>
  <c r="BA9" i="3"/>
  <c r="AS9" i="3"/>
  <c r="AK9" i="3"/>
  <c r="AC9" i="3"/>
  <c r="U9" i="3"/>
  <c r="M9" i="3"/>
  <c r="BF9" i="3"/>
  <c r="BB9" i="3"/>
  <c r="AX9" i="3"/>
  <c r="AT9" i="3"/>
  <c r="AP9" i="3"/>
  <c r="AL9" i="3"/>
  <c r="AH9" i="3"/>
  <c r="AD9" i="3"/>
  <c r="Z9" i="3"/>
  <c r="V9" i="3"/>
  <c r="R9" i="3"/>
  <c r="BB11" i="3"/>
  <c r="AT11" i="3"/>
  <c r="AL11" i="3"/>
  <c r="AD11" i="3"/>
  <c r="V11" i="3"/>
  <c r="N11" i="3"/>
  <c r="BD11" i="3"/>
  <c r="AV11" i="3"/>
  <c r="AN11" i="3"/>
  <c r="AF11" i="3"/>
  <c r="X11" i="3"/>
  <c r="P11" i="3"/>
  <c r="BG11" i="3"/>
  <c r="BC11" i="3"/>
  <c r="AY11" i="3"/>
  <c r="AU11" i="3"/>
  <c r="AQ11" i="3"/>
  <c r="AM11" i="3"/>
  <c r="AI11" i="3"/>
  <c r="AE11" i="3"/>
  <c r="AA11" i="3"/>
  <c r="W11" i="3"/>
  <c r="S11" i="3"/>
  <c r="BI13" i="3"/>
  <c r="BA13" i="3"/>
  <c r="AS13" i="3"/>
  <c r="AK13" i="3"/>
  <c r="AC13" i="3"/>
  <c r="U13" i="3"/>
  <c r="M13" i="3"/>
  <c r="BC13" i="3"/>
  <c r="AU13" i="3"/>
  <c r="AM13" i="3"/>
  <c r="AE13" i="3"/>
  <c r="W13" i="3"/>
  <c r="O13" i="3"/>
  <c r="BF13" i="3"/>
  <c r="BB13" i="3"/>
  <c r="AX13" i="3"/>
  <c r="AT13" i="3"/>
  <c r="AP13" i="3"/>
  <c r="AL13" i="3"/>
  <c r="AH13" i="3"/>
  <c r="AD13" i="3"/>
  <c r="Z13" i="3"/>
  <c r="V13" i="3"/>
  <c r="R13" i="3"/>
  <c r="J3" i="3"/>
  <c r="J4" i="3"/>
  <c r="J5" i="3"/>
  <c r="J6" i="3"/>
  <c r="J7" i="3"/>
  <c r="J8" i="3"/>
  <c r="J2" i="3"/>
  <c r="I3" i="3"/>
  <c r="I4" i="3"/>
  <c r="I5" i="3"/>
  <c r="I6" i="3"/>
  <c r="I7" i="3"/>
  <c r="I8" i="3"/>
  <c r="I2" i="3"/>
  <c r="H3" i="3"/>
  <c r="H4" i="3"/>
  <c r="H5" i="3"/>
  <c r="H6" i="3"/>
  <c r="H7" i="3"/>
  <c r="H8" i="3"/>
  <c r="H2" i="3"/>
  <c r="G3" i="3"/>
  <c r="G4" i="3"/>
  <c r="G5" i="3"/>
  <c r="G6" i="3"/>
  <c r="G7" i="3"/>
  <c r="G8" i="3"/>
  <c r="G2" i="3"/>
  <c r="F3" i="3"/>
  <c r="F4" i="3"/>
  <c r="F5" i="3"/>
  <c r="F6" i="3"/>
  <c r="F7" i="3"/>
  <c r="F8" i="3"/>
  <c r="F2" i="3"/>
  <c r="E3" i="3"/>
  <c r="E4" i="3"/>
  <c r="E5" i="3"/>
  <c r="E6" i="3"/>
  <c r="E7" i="3"/>
  <c r="E8" i="3"/>
  <c r="E2" i="3"/>
  <c r="BM21" i="3" l="1"/>
  <c r="BN20" i="3"/>
  <c r="BJ44" i="3"/>
  <c r="BL61" i="3"/>
  <c r="BL45" i="3"/>
  <c r="BN29" i="3"/>
  <c r="BK44" i="3"/>
  <c r="BM53" i="3"/>
  <c r="BM45" i="3"/>
  <c r="BK45" i="3"/>
  <c r="BJ61" i="3"/>
  <c r="BL44" i="3"/>
  <c r="BK53" i="3"/>
  <c r="BN53" i="3"/>
  <c r="BJ29" i="3"/>
  <c r="BK61" i="3"/>
  <c r="BM61" i="3"/>
  <c r="BM44" i="3"/>
  <c r="BM29" i="3"/>
  <c r="BN45" i="3"/>
  <c r="BJ45" i="3"/>
  <c r="BJ53" i="3"/>
  <c r="BK29" i="3"/>
  <c r="BN44" i="3"/>
  <c r="BK75" i="3"/>
  <c r="BM50" i="3"/>
  <c r="BM36" i="3"/>
  <c r="BL34" i="3"/>
  <c r="BN11" i="3"/>
  <c r="BL27" i="3"/>
  <c r="BK18" i="3"/>
  <c r="BM11" i="3"/>
  <c r="BM14" i="3"/>
  <c r="BL10" i="3"/>
  <c r="BM91" i="3"/>
  <c r="BM27" i="3"/>
  <c r="BL50" i="3"/>
  <c r="BL36" i="3"/>
  <c r="BM34" i="3"/>
  <c r="BL11" i="3"/>
  <c r="BJ10" i="3"/>
  <c r="BN66" i="3"/>
  <c r="BL58" i="3"/>
  <c r="BM19" i="3"/>
  <c r="BL40" i="3"/>
  <c r="BK22" i="3"/>
  <c r="BN13" i="3"/>
  <c r="BL13" i="3"/>
  <c r="BK11" i="3"/>
  <c r="BM9" i="3"/>
  <c r="BL14" i="3"/>
  <c r="BM12" i="3"/>
  <c r="BM10" i="3"/>
  <c r="BK10" i="3"/>
  <c r="BN10" i="3"/>
  <c r="BM83" i="3"/>
  <c r="BM59" i="3"/>
  <c r="BM58" i="3"/>
  <c r="BJ27" i="3"/>
  <c r="BM75" i="3"/>
  <c r="BN99" i="3"/>
  <c r="BN15" i="3"/>
  <c r="BL15" i="3"/>
  <c r="BK62" i="3"/>
  <c r="BL62" i="3"/>
  <c r="BN62" i="3"/>
  <c r="BJ62" i="3"/>
  <c r="BJ36" i="3"/>
  <c r="BK13" i="3"/>
  <c r="BM13" i="3"/>
  <c r="BJ9" i="3"/>
  <c r="BK12" i="3"/>
  <c r="BN12" i="3"/>
  <c r="BN83" i="3"/>
  <c r="BK83" i="3"/>
  <c r="BM67" i="3"/>
  <c r="BL60" i="3"/>
  <c r="BJ60" i="3"/>
  <c r="BN60" i="3"/>
  <c r="BJ59" i="3"/>
  <c r="BL59" i="3"/>
  <c r="BN58" i="3"/>
  <c r="BK58" i="3"/>
  <c r="BL43" i="3"/>
  <c r="BJ43" i="3"/>
  <c r="BN43" i="3"/>
  <c r="BK103" i="3"/>
  <c r="BN103" i="3"/>
  <c r="BJ95" i="3"/>
  <c r="BM95" i="3"/>
  <c r="BL95" i="3"/>
  <c r="BN87" i="3"/>
  <c r="BJ79" i="3"/>
  <c r="BM79" i="3"/>
  <c r="BL79" i="3"/>
  <c r="BN71" i="3"/>
  <c r="BK71" i="3"/>
  <c r="BL63" i="3"/>
  <c r="BM63" i="3"/>
  <c r="BN34" i="3"/>
  <c r="BK34" i="3"/>
  <c r="BK20" i="3"/>
  <c r="BM20" i="3"/>
  <c r="BM57" i="3"/>
  <c r="BL57" i="3"/>
  <c r="BK56" i="3"/>
  <c r="BL54" i="3"/>
  <c r="BJ47" i="3"/>
  <c r="BM47" i="3"/>
  <c r="BL47" i="3"/>
  <c r="BJ41" i="3"/>
  <c r="BL41" i="3"/>
  <c r="BM39" i="3"/>
  <c r="BK32" i="3"/>
  <c r="BM30" i="3"/>
  <c r="BL30" i="3"/>
  <c r="BJ25" i="3"/>
  <c r="BN25" i="3"/>
  <c r="BK25" i="3"/>
  <c r="BJ23" i="3"/>
  <c r="BM23" i="3"/>
  <c r="BL23" i="3"/>
  <c r="BL18" i="3"/>
  <c r="BM92" i="3"/>
  <c r="BN92" i="3"/>
  <c r="BK92" i="3"/>
  <c r="BL92" i="3"/>
  <c r="BJ92" i="3"/>
  <c r="BK72" i="3"/>
  <c r="BJ93" i="3"/>
  <c r="BM93" i="3"/>
  <c r="BL93" i="3"/>
  <c r="BN85" i="3"/>
  <c r="BK85" i="3"/>
  <c r="BM77" i="3"/>
  <c r="BJ77" i="3"/>
  <c r="BK69" i="3"/>
  <c r="BN69" i="3"/>
  <c r="BJ69" i="3"/>
  <c r="BK68" i="3"/>
  <c r="BN68" i="3"/>
  <c r="BL68" i="3"/>
  <c r="BJ68" i="3"/>
  <c r="BM101" i="3"/>
  <c r="BJ98" i="3"/>
  <c r="BK98" i="3"/>
  <c r="BN98" i="3"/>
  <c r="BL90" i="3"/>
  <c r="BM82" i="3"/>
  <c r="BN82" i="3"/>
  <c r="BK82" i="3"/>
  <c r="BJ82" i="3"/>
  <c r="BM74" i="3"/>
  <c r="BL74" i="3"/>
  <c r="BL100" i="3"/>
  <c r="BM100" i="3"/>
  <c r="BJ100" i="3"/>
  <c r="BN100" i="3"/>
  <c r="BK100" i="3"/>
  <c r="BK89" i="3"/>
  <c r="BN89" i="3"/>
  <c r="BM65" i="3"/>
  <c r="BL65" i="3"/>
  <c r="BJ65" i="3"/>
  <c r="BK64" i="3"/>
  <c r="BL64" i="3"/>
  <c r="BN64" i="3"/>
  <c r="BJ64" i="3"/>
  <c r="BL94" i="3"/>
  <c r="BM78" i="3"/>
  <c r="BN78" i="3"/>
  <c r="BK78" i="3"/>
  <c r="BJ78" i="3"/>
  <c r="BN55" i="3"/>
  <c r="BK55" i="3"/>
  <c r="BL51" i="3"/>
  <c r="BM49" i="3"/>
  <c r="BL49" i="3"/>
  <c r="BK48" i="3"/>
  <c r="BN46" i="3"/>
  <c r="BJ46" i="3"/>
  <c r="BM46" i="3"/>
  <c r="BL46" i="3"/>
  <c r="BL42" i="3"/>
  <c r="BK40" i="3"/>
  <c r="BN40" i="3"/>
  <c r="BJ40" i="3"/>
  <c r="BM38" i="3"/>
  <c r="BL38" i="3"/>
  <c r="BM35" i="3"/>
  <c r="BJ33" i="3"/>
  <c r="BN33" i="3"/>
  <c r="BK33" i="3"/>
  <c r="BJ31" i="3"/>
  <c r="BM31" i="3"/>
  <c r="BL31" i="3"/>
  <c r="BK28" i="3"/>
  <c r="BN28" i="3"/>
  <c r="BL28" i="3"/>
  <c r="BJ28" i="3"/>
  <c r="BM26" i="3"/>
  <c r="BK24" i="3"/>
  <c r="BL22" i="3"/>
  <c r="BL19" i="3"/>
  <c r="BK19" i="3"/>
  <c r="BJ81" i="3"/>
  <c r="BM81" i="3"/>
  <c r="BL81" i="3"/>
  <c r="BN73" i="3"/>
  <c r="BK73" i="3"/>
  <c r="BM102" i="3"/>
  <c r="BL102" i="3"/>
  <c r="BN102" i="3"/>
  <c r="BK102" i="3"/>
  <c r="BL86" i="3"/>
  <c r="BK70" i="3"/>
  <c r="BJ14" i="3"/>
  <c r="BK14" i="3"/>
  <c r="BN14" i="3"/>
  <c r="BJ12" i="3"/>
  <c r="BM66" i="3"/>
  <c r="BK66" i="3"/>
  <c r="BJ58" i="3"/>
  <c r="BJ99" i="3"/>
  <c r="BL91" i="3"/>
  <c r="BL83" i="3"/>
  <c r="BK59" i="3"/>
  <c r="BN59" i="3"/>
  <c r="BM15" i="3"/>
  <c r="BJ15" i="3"/>
  <c r="BK15" i="3"/>
  <c r="BM104" i="3"/>
  <c r="BL104" i="3"/>
  <c r="BJ104" i="3"/>
  <c r="BN104" i="3"/>
  <c r="BK104" i="3"/>
  <c r="BM62" i="3"/>
  <c r="BJ50" i="3"/>
  <c r="BJ13" i="3"/>
  <c r="BJ11" i="3"/>
  <c r="BK9" i="3"/>
  <c r="BN9" i="3"/>
  <c r="BL9" i="3"/>
  <c r="BL99" i="3"/>
  <c r="BL12" i="3"/>
  <c r="BK91" i="3"/>
  <c r="BN91" i="3"/>
  <c r="BJ75" i="3"/>
  <c r="BL75" i="3"/>
  <c r="BL67" i="3"/>
  <c r="BK67" i="3"/>
  <c r="BJ66" i="3"/>
  <c r="BL66" i="3"/>
  <c r="BM60" i="3"/>
  <c r="BM43" i="3"/>
  <c r="BK43" i="3"/>
  <c r="BN27" i="3"/>
  <c r="BK27" i="3"/>
  <c r="BK99" i="3"/>
  <c r="BM99" i="3"/>
  <c r="BJ91" i="3"/>
  <c r="BJ83" i="3"/>
  <c r="BJ67" i="3"/>
  <c r="BN67" i="3"/>
  <c r="BK16" i="3"/>
  <c r="BN16" i="3"/>
  <c r="BM16" i="3"/>
  <c r="BL16" i="3"/>
  <c r="BJ16" i="3"/>
  <c r="BJ103" i="3"/>
  <c r="BM103" i="3"/>
  <c r="BL103" i="3"/>
  <c r="BK95" i="3"/>
  <c r="BN95" i="3"/>
  <c r="BJ87" i="3"/>
  <c r="BK87" i="3"/>
  <c r="BM87" i="3"/>
  <c r="BL87" i="3"/>
  <c r="BN79" i="3"/>
  <c r="BK79" i="3"/>
  <c r="BJ71" i="3"/>
  <c r="BM71" i="3"/>
  <c r="BL71" i="3"/>
  <c r="BN63" i="3"/>
  <c r="BK63" i="3"/>
  <c r="BJ63" i="3"/>
  <c r="BN50" i="3"/>
  <c r="BK50" i="3"/>
  <c r="BK36" i="3"/>
  <c r="BN36" i="3"/>
  <c r="BJ34" i="3"/>
  <c r="BL20" i="3"/>
  <c r="BN75" i="3"/>
  <c r="BJ57" i="3"/>
  <c r="BN57" i="3"/>
  <c r="BK57" i="3"/>
  <c r="BN56" i="3"/>
  <c r="BJ56" i="3"/>
  <c r="BM56" i="3"/>
  <c r="BL56" i="3"/>
  <c r="BM54" i="3"/>
  <c r="BK54" i="3"/>
  <c r="BN54" i="3"/>
  <c r="BJ54" i="3"/>
  <c r="BN47" i="3"/>
  <c r="BK47" i="3"/>
  <c r="BN41" i="3"/>
  <c r="BK41" i="3"/>
  <c r="BM41" i="3"/>
  <c r="BN39" i="3"/>
  <c r="BK39" i="3"/>
  <c r="BL39" i="3"/>
  <c r="BJ39" i="3"/>
  <c r="BN32" i="3"/>
  <c r="BJ32" i="3"/>
  <c r="BM32" i="3"/>
  <c r="BL32" i="3"/>
  <c r="BN30" i="3"/>
  <c r="BJ30" i="3"/>
  <c r="BK30" i="3"/>
  <c r="BM25" i="3"/>
  <c r="BL25" i="3"/>
  <c r="BN23" i="3"/>
  <c r="BK23" i="3"/>
  <c r="BM18" i="3"/>
  <c r="BJ18" i="3"/>
  <c r="BM96" i="3"/>
  <c r="BN96" i="3"/>
  <c r="BK96" i="3"/>
  <c r="BL96" i="3"/>
  <c r="BJ96" i="3"/>
  <c r="BN72" i="3"/>
  <c r="BJ72" i="3"/>
  <c r="BM72" i="3"/>
  <c r="BL72" i="3"/>
  <c r="BK93" i="3"/>
  <c r="BN93" i="3"/>
  <c r="BJ85" i="3"/>
  <c r="BM85" i="3"/>
  <c r="BL85" i="3"/>
  <c r="BK77" i="3"/>
  <c r="BN77" i="3"/>
  <c r="BL77" i="3"/>
  <c r="BM69" i="3"/>
  <c r="BL69" i="3"/>
  <c r="BM88" i="3"/>
  <c r="BK88" i="3"/>
  <c r="BN88" i="3"/>
  <c r="BL88" i="3"/>
  <c r="BJ88" i="3"/>
  <c r="BM68" i="3"/>
  <c r="BK101" i="3"/>
  <c r="BN101" i="3"/>
  <c r="BJ101" i="3"/>
  <c r="BL101" i="3"/>
  <c r="BM98" i="3"/>
  <c r="BL98" i="3"/>
  <c r="BM90" i="3"/>
  <c r="BN90" i="3"/>
  <c r="BK90" i="3"/>
  <c r="BJ90" i="3"/>
  <c r="BL82" i="3"/>
  <c r="BK74" i="3"/>
  <c r="BN74" i="3"/>
  <c r="BJ74" i="3"/>
  <c r="BM84" i="3"/>
  <c r="BN84" i="3"/>
  <c r="BK84" i="3"/>
  <c r="BL84" i="3"/>
  <c r="BJ84" i="3"/>
  <c r="BJ89" i="3"/>
  <c r="BM89" i="3"/>
  <c r="BL89" i="3"/>
  <c r="BN65" i="3"/>
  <c r="BK65" i="3"/>
  <c r="BM64" i="3"/>
  <c r="BM94" i="3"/>
  <c r="BN94" i="3"/>
  <c r="BK94" i="3"/>
  <c r="BJ94" i="3"/>
  <c r="BL78" i="3"/>
  <c r="BJ19" i="3"/>
  <c r="BN18" i="3"/>
  <c r="BJ55" i="3"/>
  <c r="BM55" i="3"/>
  <c r="BL55" i="3"/>
  <c r="BM51" i="3"/>
  <c r="BK51" i="3"/>
  <c r="BN51" i="3"/>
  <c r="BJ51" i="3"/>
  <c r="BJ49" i="3"/>
  <c r="BN49" i="3"/>
  <c r="BK49" i="3"/>
  <c r="BN48" i="3"/>
  <c r="BJ48" i="3"/>
  <c r="BM48" i="3"/>
  <c r="BL48" i="3"/>
  <c r="BK46" i="3"/>
  <c r="BM42" i="3"/>
  <c r="BN42" i="3"/>
  <c r="BK42" i="3"/>
  <c r="BJ42" i="3"/>
  <c r="BM40" i="3"/>
  <c r="BK38" i="3"/>
  <c r="BN38" i="3"/>
  <c r="BJ38" i="3"/>
  <c r="BN35" i="3"/>
  <c r="BK35" i="3"/>
  <c r="BJ35" i="3"/>
  <c r="BL35" i="3"/>
  <c r="BM33" i="3"/>
  <c r="BL33" i="3"/>
  <c r="BN31" i="3"/>
  <c r="BK31" i="3"/>
  <c r="BM28" i="3"/>
  <c r="BN26" i="3"/>
  <c r="BK26" i="3"/>
  <c r="BL26" i="3"/>
  <c r="BJ26" i="3"/>
  <c r="BN24" i="3"/>
  <c r="BJ24" i="3"/>
  <c r="BM24" i="3"/>
  <c r="BL24" i="3"/>
  <c r="BM22" i="3"/>
  <c r="BN22" i="3"/>
  <c r="BJ22" i="3"/>
  <c r="BN19" i="3"/>
  <c r="BM80" i="3"/>
  <c r="BN80" i="3"/>
  <c r="BK80" i="3"/>
  <c r="BL80" i="3"/>
  <c r="BJ80" i="3"/>
  <c r="BJ97" i="3"/>
  <c r="BK97" i="3"/>
  <c r="BM97" i="3"/>
  <c r="BN97" i="3"/>
  <c r="BL97" i="3"/>
  <c r="BN81" i="3"/>
  <c r="BK81" i="3"/>
  <c r="BJ73" i="3"/>
  <c r="BM73" i="3"/>
  <c r="BL73" i="3"/>
  <c r="BM76" i="3"/>
  <c r="BN76" i="3"/>
  <c r="BK76" i="3"/>
  <c r="BL76" i="3"/>
  <c r="BJ76" i="3"/>
  <c r="BJ102" i="3"/>
  <c r="BM86" i="3"/>
  <c r="BN86" i="3"/>
  <c r="BK86" i="3"/>
  <c r="BJ86" i="3"/>
  <c r="BN70" i="3"/>
  <c r="BJ70" i="3"/>
  <c r="BM70" i="3"/>
  <c r="BL70" i="3"/>
  <c r="BK60" i="3"/>
  <c r="K2" i="3"/>
  <c r="L5" i="3"/>
  <c r="L7" i="3"/>
  <c r="L3" i="3"/>
  <c r="L6" i="3"/>
  <c r="K7" i="3"/>
  <c r="K3" i="3"/>
  <c r="K8" i="3"/>
  <c r="K4" i="3"/>
  <c r="L8" i="3"/>
  <c r="L4" i="3"/>
  <c r="K6" i="3"/>
  <c r="L2" i="3"/>
  <c r="K5" i="3"/>
  <c r="V7" i="3" l="1"/>
  <c r="BI2" i="3"/>
  <c r="BI7" i="3"/>
  <c r="U7" i="3"/>
  <c r="BA7" i="3"/>
  <c r="N7" i="3"/>
  <c r="BB7" i="3"/>
  <c r="Y3" i="3"/>
  <c r="AK7" i="3"/>
  <c r="AT7" i="3"/>
  <c r="AO3" i="3"/>
  <c r="X3" i="3"/>
  <c r="AC7" i="3"/>
  <c r="AL7" i="3"/>
  <c r="BE3" i="3"/>
  <c r="BD3" i="3"/>
  <c r="AS7" i="3"/>
  <c r="M7" i="3"/>
  <c r="AD7" i="3"/>
  <c r="AN3" i="3"/>
  <c r="AC3" i="3"/>
  <c r="P3" i="3"/>
  <c r="AZ3" i="3"/>
  <c r="AJ3" i="3"/>
  <c r="N3" i="3"/>
  <c r="BA3" i="3"/>
  <c r="AK3" i="3"/>
  <c r="S3" i="3"/>
  <c r="AV3" i="3"/>
  <c r="AF3" i="3"/>
  <c r="T3" i="3"/>
  <c r="AW3" i="3"/>
  <c r="AG3" i="3"/>
  <c r="W3" i="3"/>
  <c r="BH3" i="3"/>
  <c r="AR3" i="3"/>
  <c r="AB3" i="3"/>
  <c r="BI3" i="3"/>
  <c r="AS3" i="3"/>
  <c r="R7" i="3"/>
  <c r="BE7" i="3"/>
  <c r="AW7" i="3"/>
  <c r="AO7" i="3"/>
  <c r="AG7" i="3"/>
  <c r="Y7" i="3"/>
  <c r="Q7" i="3"/>
  <c r="BF7" i="3"/>
  <c r="AX7" i="3"/>
  <c r="AP7" i="3"/>
  <c r="AH7" i="3"/>
  <c r="Z7" i="3"/>
  <c r="P7" i="3"/>
  <c r="BG7" i="3"/>
  <c r="BC7" i="3"/>
  <c r="AY7" i="3"/>
  <c r="AU7" i="3"/>
  <c r="AQ7" i="3"/>
  <c r="AM7" i="3"/>
  <c r="AI7" i="3"/>
  <c r="AE7" i="3"/>
  <c r="AA7" i="3"/>
  <c r="W7" i="3"/>
  <c r="S7" i="3"/>
  <c r="O7" i="3"/>
  <c r="BH7" i="3"/>
  <c r="BD7" i="3"/>
  <c r="AZ7" i="3"/>
  <c r="AV7" i="3"/>
  <c r="AR7" i="3"/>
  <c r="AN7" i="3"/>
  <c r="AJ7" i="3"/>
  <c r="AF7" i="3"/>
  <c r="AB7" i="3"/>
  <c r="X7" i="3"/>
  <c r="T7" i="3"/>
  <c r="M3" i="3"/>
  <c r="U3" i="3"/>
  <c r="V3" i="3"/>
  <c r="BF3" i="3"/>
  <c r="BB3" i="3"/>
  <c r="AX3" i="3"/>
  <c r="AT3" i="3"/>
  <c r="AP3" i="3"/>
  <c r="AL3" i="3"/>
  <c r="AH3" i="3"/>
  <c r="AD3" i="3"/>
  <c r="Z3" i="3"/>
  <c r="O3" i="3"/>
  <c r="Q3" i="3"/>
  <c r="R3" i="3"/>
  <c r="BG3" i="3"/>
  <c r="BC3" i="3"/>
  <c r="AY3" i="3"/>
  <c r="AU3" i="3"/>
  <c r="AQ3" i="3"/>
  <c r="AM3" i="3"/>
  <c r="AI3" i="3"/>
  <c r="AE3" i="3"/>
  <c r="AA3" i="3"/>
  <c r="N6" i="3"/>
  <c r="P6" i="3"/>
  <c r="R6" i="3"/>
  <c r="T6" i="3"/>
  <c r="V6" i="3"/>
  <c r="X6" i="3"/>
  <c r="Z6" i="3"/>
  <c r="AB6" i="3"/>
  <c r="AD6" i="3"/>
  <c r="AF6" i="3"/>
  <c r="AH6" i="3"/>
  <c r="AJ6" i="3"/>
  <c r="AL6" i="3"/>
  <c r="AN6" i="3"/>
  <c r="AP6" i="3"/>
  <c r="AR6" i="3"/>
  <c r="AT6" i="3"/>
  <c r="AV6" i="3"/>
  <c r="AX6" i="3"/>
  <c r="AZ6" i="3"/>
  <c r="BB6" i="3"/>
  <c r="BD6" i="3"/>
  <c r="BF6" i="3"/>
  <c r="BH6" i="3"/>
  <c r="M6" i="3"/>
  <c r="O6" i="3"/>
  <c r="Q6" i="3"/>
  <c r="S6" i="3"/>
  <c r="U6" i="3"/>
  <c r="W6" i="3"/>
  <c r="Y6" i="3"/>
  <c r="AA6" i="3"/>
  <c r="AC6" i="3"/>
  <c r="AE6" i="3"/>
  <c r="AG6" i="3"/>
  <c r="AI6" i="3"/>
  <c r="AK6" i="3"/>
  <c r="AM6" i="3"/>
  <c r="AO6" i="3"/>
  <c r="AQ6" i="3"/>
  <c r="AS6" i="3"/>
  <c r="AU6" i="3"/>
  <c r="AW6" i="3"/>
  <c r="AY6" i="3"/>
  <c r="BA6" i="3"/>
  <c r="BC6" i="3"/>
  <c r="BE6" i="3"/>
  <c r="BG6" i="3"/>
  <c r="BI6" i="3"/>
  <c r="N8" i="3"/>
  <c r="P8" i="3"/>
  <c r="R8" i="3"/>
  <c r="T8" i="3"/>
  <c r="V8" i="3"/>
  <c r="X8" i="3"/>
  <c r="Z8" i="3"/>
  <c r="AB8" i="3"/>
  <c r="AD8" i="3"/>
  <c r="AF8" i="3"/>
  <c r="AH8" i="3"/>
  <c r="AJ8" i="3"/>
  <c r="AL8" i="3"/>
  <c r="AN8" i="3"/>
  <c r="AP8" i="3"/>
  <c r="AR8" i="3"/>
  <c r="AT8" i="3"/>
  <c r="AV8" i="3"/>
  <c r="AX8" i="3"/>
  <c r="AZ8" i="3"/>
  <c r="BB8" i="3"/>
  <c r="BD8" i="3"/>
  <c r="BF8" i="3"/>
  <c r="BH8" i="3"/>
  <c r="M8" i="3"/>
  <c r="O8" i="3"/>
  <c r="Q8" i="3"/>
  <c r="S8" i="3"/>
  <c r="U8" i="3"/>
  <c r="W8" i="3"/>
  <c r="Y8" i="3"/>
  <c r="AA8" i="3"/>
  <c r="AC8" i="3"/>
  <c r="AE8" i="3"/>
  <c r="AG8" i="3"/>
  <c r="AI8" i="3"/>
  <c r="AK8" i="3"/>
  <c r="AM8" i="3"/>
  <c r="AO8" i="3"/>
  <c r="AQ8" i="3"/>
  <c r="AS8" i="3"/>
  <c r="AU8" i="3"/>
  <c r="AW8" i="3"/>
  <c r="AY8" i="3"/>
  <c r="BA8" i="3"/>
  <c r="BC8" i="3"/>
  <c r="BE8" i="3"/>
  <c r="BG8" i="3"/>
  <c r="BI8" i="3"/>
  <c r="T2" i="3"/>
  <c r="X2" i="3"/>
  <c r="AB2" i="3"/>
  <c r="AF2" i="3"/>
  <c r="AJ2" i="3"/>
  <c r="AN2" i="3"/>
  <c r="AR2" i="3"/>
  <c r="AV2" i="3"/>
  <c r="AZ2" i="3"/>
  <c r="BD2" i="3"/>
  <c r="BH2" i="3"/>
  <c r="S2" i="3"/>
  <c r="O2" i="3"/>
  <c r="R2" i="3"/>
  <c r="W2" i="3"/>
  <c r="AA2" i="3"/>
  <c r="AE2" i="3"/>
  <c r="AI2" i="3"/>
  <c r="AM2" i="3"/>
  <c r="AQ2" i="3"/>
  <c r="AU2" i="3"/>
  <c r="AY2" i="3"/>
  <c r="BC2" i="3"/>
  <c r="BG2" i="3"/>
  <c r="N5" i="3"/>
  <c r="P5" i="3"/>
  <c r="R5" i="3"/>
  <c r="T5" i="3"/>
  <c r="V5" i="3"/>
  <c r="X5" i="3"/>
  <c r="Z5" i="3"/>
  <c r="AB5" i="3"/>
  <c r="AD5" i="3"/>
  <c r="AF5" i="3"/>
  <c r="AH5" i="3"/>
  <c r="AJ5" i="3"/>
  <c r="AL5" i="3"/>
  <c r="AN5" i="3"/>
  <c r="AP5" i="3"/>
  <c r="AR5" i="3"/>
  <c r="AT5" i="3"/>
  <c r="AV5" i="3"/>
  <c r="AX5" i="3"/>
  <c r="AZ5" i="3"/>
  <c r="BB5" i="3"/>
  <c r="BD5" i="3"/>
  <c r="BF5" i="3"/>
  <c r="BH5" i="3"/>
  <c r="M5" i="3"/>
  <c r="O5" i="3"/>
  <c r="Q5" i="3"/>
  <c r="S5" i="3"/>
  <c r="U5" i="3"/>
  <c r="W5" i="3"/>
  <c r="Y5" i="3"/>
  <c r="AA5" i="3"/>
  <c r="AC5" i="3"/>
  <c r="AE5" i="3"/>
  <c r="AG5" i="3"/>
  <c r="AI5" i="3"/>
  <c r="AK5" i="3"/>
  <c r="AM5" i="3"/>
  <c r="AO5" i="3"/>
  <c r="AQ5" i="3"/>
  <c r="AS5" i="3"/>
  <c r="AU5" i="3"/>
  <c r="AW5" i="3"/>
  <c r="AY5" i="3"/>
  <c r="BA5" i="3"/>
  <c r="BC5" i="3"/>
  <c r="BE5" i="3"/>
  <c r="BG5" i="3"/>
  <c r="BI5" i="3"/>
  <c r="M4" i="3"/>
  <c r="O4" i="3"/>
  <c r="Q4" i="3"/>
  <c r="S4" i="3"/>
  <c r="U4" i="3"/>
  <c r="W4" i="3"/>
  <c r="Y4" i="3"/>
  <c r="AA4" i="3"/>
  <c r="AC4" i="3"/>
  <c r="AE4" i="3"/>
  <c r="AG4" i="3"/>
  <c r="AI4" i="3"/>
  <c r="AK4" i="3"/>
  <c r="AM4" i="3"/>
  <c r="AO4" i="3"/>
  <c r="AQ4" i="3"/>
  <c r="AS4" i="3"/>
  <c r="AU4" i="3"/>
  <c r="AW4" i="3"/>
  <c r="AY4" i="3"/>
  <c r="BA4" i="3"/>
  <c r="BC4" i="3"/>
  <c r="BE4" i="3"/>
  <c r="BG4" i="3"/>
  <c r="BI4" i="3"/>
  <c r="N4" i="3"/>
  <c r="P4" i="3"/>
  <c r="R4" i="3"/>
  <c r="T4" i="3"/>
  <c r="V4" i="3"/>
  <c r="X4" i="3"/>
  <c r="Z4" i="3"/>
  <c r="AB4" i="3"/>
  <c r="AD4" i="3"/>
  <c r="AF4" i="3"/>
  <c r="AH4" i="3"/>
  <c r="AJ4" i="3"/>
  <c r="AL4" i="3"/>
  <c r="AN4" i="3"/>
  <c r="AP4" i="3"/>
  <c r="AR4" i="3"/>
  <c r="AT4" i="3"/>
  <c r="AV4" i="3"/>
  <c r="AX4" i="3"/>
  <c r="AZ4" i="3"/>
  <c r="BB4" i="3"/>
  <c r="BD4" i="3"/>
  <c r="BF4" i="3"/>
  <c r="BH4" i="3"/>
  <c r="Q2" i="3"/>
  <c r="V2" i="3"/>
  <c r="Z2" i="3"/>
  <c r="AD2" i="3"/>
  <c r="AH2" i="3"/>
  <c r="AL2" i="3"/>
  <c r="AP2" i="3"/>
  <c r="AT2" i="3"/>
  <c r="AX2" i="3"/>
  <c r="BB2" i="3"/>
  <c r="BF2" i="3"/>
  <c r="M2" i="3"/>
  <c r="N2" i="3"/>
  <c r="P2" i="3"/>
  <c r="U2" i="3"/>
  <c r="Y2" i="3"/>
  <c r="AC2" i="3"/>
  <c r="AG2" i="3"/>
  <c r="AK2" i="3"/>
  <c r="AO2" i="3"/>
  <c r="AS2" i="3"/>
  <c r="AW2" i="3"/>
  <c r="BA2" i="3"/>
  <c r="BE2" i="3"/>
  <c r="BN7" i="3" l="1"/>
  <c r="BM7" i="3"/>
  <c r="BK7" i="3"/>
  <c r="BK3" i="3"/>
  <c r="BJ3" i="3"/>
  <c r="BL7" i="3"/>
  <c r="BJ7" i="3"/>
  <c r="BM3" i="3"/>
  <c r="BN3" i="3"/>
  <c r="BL3" i="3"/>
  <c r="BM4" i="3"/>
  <c r="BL4" i="3"/>
  <c r="BJ4" i="3"/>
  <c r="BN4" i="3"/>
  <c r="BK4" i="3"/>
  <c r="BK5" i="3"/>
  <c r="BN5" i="3"/>
  <c r="BL2" i="3"/>
  <c r="BM8" i="3"/>
  <c r="BL6" i="3"/>
  <c r="BJ6" i="3"/>
  <c r="BN6" i="3"/>
  <c r="BK6" i="3"/>
  <c r="BN2" i="3"/>
  <c r="BK2" i="3"/>
  <c r="BJ2" i="3"/>
  <c r="BJ5" i="3"/>
  <c r="BM5" i="3"/>
  <c r="BL5" i="3"/>
  <c r="BM2" i="3"/>
  <c r="BL8" i="3"/>
  <c r="BJ8" i="3"/>
  <c r="BN8" i="3"/>
  <c r="BK8" i="3"/>
  <c r="BM6" i="3"/>
</calcChain>
</file>

<file path=xl/sharedStrings.xml><?xml version="1.0" encoding="utf-8"?>
<sst xmlns="http://schemas.openxmlformats.org/spreadsheetml/2006/main" count="4516" uniqueCount="503">
  <si>
    <t>Div</t>
  </si>
  <si>
    <t>HomeTeam</t>
  </si>
  <si>
    <t>AwayTeam</t>
  </si>
  <si>
    <t>avg_HG</t>
  </si>
  <si>
    <t>home_as</t>
  </si>
  <si>
    <t>away_ds</t>
  </si>
  <si>
    <t>avg_AG</t>
  </si>
  <si>
    <t>home_ds</t>
  </si>
  <si>
    <t>xGH</t>
  </si>
  <si>
    <t>xGA</t>
  </si>
  <si>
    <t>B1</t>
  </si>
  <si>
    <t>Eupen</t>
  </si>
  <si>
    <t>Anderlecht</t>
  </si>
  <si>
    <t>D1</t>
  </si>
  <si>
    <t>Union Berlin</t>
  </si>
  <si>
    <t>Leverkusen</t>
  </si>
  <si>
    <t>D2</t>
  </si>
  <si>
    <t>Greuther Furth</t>
  </si>
  <si>
    <t>Paderborn</t>
  </si>
  <si>
    <t>Wurzburger Kickers</t>
  </si>
  <si>
    <t>Braunschweig</t>
  </si>
  <si>
    <t>F1</t>
  </si>
  <si>
    <t>Montpellier</t>
  </si>
  <si>
    <t>Monaco</t>
  </si>
  <si>
    <t>I1</t>
  </si>
  <si>
    <t>Lazio</t>
  </si>
  <si>
    <t>Roma</t>
  </si>
  <si>
    <t>I2</t>
  </si>
  <si>
    <t>Chievo</t>
  </si>
  <si>
    <t>Virtus Entella</t>
  </si>
  <si>
    <t>Vicenza</t>
  </si>
  <si>
    <t>Frosinone</t>
  </si>
  <si>
    <t>P1</t>
  </si>
  <si>
    <t>Sp Lisbon</t>
  </si>
  <si>
    <t>Rio Ave</t>
  </si>
  <si>
    <t>Porto</t>
  </si>
  <si>
    <t>Benfica</t>
  </si>
  <si>
    <t>SC1</t>
  </si>
  <si>
    <t>Morton</t>
  </si>
  <si>
    <t>Dunfermline</t>
  </si>
  <si>
    <t>T1</t>
  </si>
  <si>
    <t>Genclerbirligi</t>
  </si>
  <si>
    <t>Karagumruk</t>
  </si>
  <si>
    <t>Oostende</t>
  </si>
  <si>
    <t>Kortrijk</t>
  </si>
  <si>
    <t>Mouscron</t>
  </si>
  <si>
    <t>Genk</t>
  </si>
  <si>
    <t>Waasland-Beveren</t>
  </si>
  <si>
    <t>Waregem</t>
  </si>
  <si>
    <t>Charleroi</t>
  </si>
  <si>
    <t>Mechelen</t>
  </si>
  <si>
    <t>Dortmund</t>
  </si>
  <si>
    <t>Mainz</t>
  </si>
  <si>
    <t>FC Koln</t>
  </si>
  <si>
    <t>Hertha</t>
  </si>
  <si>
    <t>Hoffenheim</t>
  </si>
  <si>
    <t>Bielefeld</t>
  </si>
  <si>
    <t>Werder Bremen</t>
  </si>
  <si>
    <t>Augsburg</t>
  </si>
  <si>
    <t>Wolfsburg</t>
  </si>
  <si>
    <t>RB Leipzig</t>
  </si>
  <si>
    <t>Stuttgart</t>
  </si>
  <si>
    <t>Mgladbach</t>
  </si>
  <si>
    <t>Bochum</t>
  </si>
  <si>
    <t>Nurnberg</t>
  </si>
  <si>
    <t>Erzgebirge Aue</t>
  </si>
  <si>
    <t>Fortuna Dusseldorf</t>
  </si>
  <si>
    <t>Hannover</t>
  </si>
  <si>
    <t>St Pauli</t>
  </si>
  <si>
    <t>E0</t>
  </si>
  <si>
    <t>Wolves</t>
  </si>
  <si>
    <t>West Brom</t>
  </si>
  <si>
    <t>Leeds</t>
  </si>
  <si>
    <t>Brighton</t>
  </si>
  <si>
    <t>West Ham</t>
  </si>
  <si>
    <t>Burnley</t>
  </si>
  <si>
    <t>Fulham</t>
  </si>
  <si>
    <t>Chelsea</t>
  </si>
  <si>
    <t>Leicester</t>
  </si>
  <si>
    <t>Southampton</t>
  </si>
  <si>
    <t>E1</t>
  </si>
  <si>
    <t>Middlesbrough</t>
  </si>
  <si>
    <t>Birmingham</t>
  </si>
  <si>
    <t>Blackburn</t>
  </si>
  <si>
    <t>Stoke</t>
  </si>
  <si>
    <t>Bournemouth</t>
  </si>
  <si>
    <t>Luton</t>
  </si>
  <si>
    <t>Bristol City</t>
  </si>
  <si>
    <t>Preston</t>
  </si>
  <si>
    <t>Cardiff</t>
  </si>
  <si>
    <t>Norwich</t>
  </si>
  <si>
    <t>Derby</t>
  </si>
  <si>
    <t>Rotherham</t>
  </si>
  <si>
    <t>Nottm Forest</t>
  </si>
  <si>
    <t>Millwall</t>
  </si>
  <si>
    <t>Watford</t>
  </si>
  <si>
    <t>Huddersfield</t>
  </si>
  <si>
    <t>Barnsley</t>
  </si>
  <si>
    <t>Swansea</t>
  </si>
  <si>
    <t>E2</t>
  </si>
  <si>
    <t>AFC Wimbledon</t>
  </si>
  <si>
    <t>Sunderland</t>
  </si>
  <si>
    <t>Accrington</t>
  </si>
  <si>
    <t>Gillingham</t>
  </si>
  <si>
    <t>Bristol Rvs</t>
  </si>
  <si>
    <t>Charlton</t>
  </si>
  <si>
    <t>Burton</t>
  </si>
  <si>
    <t>Ipswich</t>
  </si>
  <si>
    <t>Fleetwood Town</t>
  </si>
  <si>
    <t>Portsmouth</t>
  </si>
  <si>
    <t>Hull</t>
  </si>
  <si>
    <t>Blackpool</t>
  </si>
  <si>
    <t>Northampton</t>
  </si>
  <si>
    <t>Oxford</t>
  </si>
  <si>
    <t>Peterboro</t>
  </si>
  <si>
    <t>Milton Keynes Dons</t>
  </si>
  <si>
    <t>Plymouth</t>
  </si>
  <si>
    <t>Crewe</t>
  </si>
  <si>
    <t>Rochdale</t>
  </si>
  <si>
    <t>Wigan</t>
  </si>
  <si>
    <t>Swindon</t>
  </si>
  <si>
    <t>Doncaster</t>
  </si>
  <si>
    <t>E3</t>
  </si>
  <si>
    <t>Barrow</t>
  </si>
  <si>
    <t>Scunthorpe</t>
  </si>
  <si>
    <t>Bolton</t>
  </si>
  <si>
    <t>Cheltenham</t>
  </si>
  <si>
    <t>Bradford</t>
  </si>
  <si>
    <t>Crawley Town</t>
  </si>
  <si>
    <t>Colchester</t>
  </si>
  <si>
    <t>Cambridge</t>
  </si>
  <si>
    <t>Forest Green</t>
  </si>
  <si>
    <t>Port Vale</t>
  </si>
  <si>
    <t>Grimsby</t>
  </si>
  <si>
    <t>Southend</t>
  </si>
  <si>
    <t>Harrogate</t>
  </si>
  <si>
    <t>Exeter</t>
  </si>
  <si>
    <t>Leyton Orient</t>
  </si>
  <si>
    <t>Morecambe</t>
  </si>
  <si>
    <t>Newport County</t>
  </si>
  <si>
    <t>Salford</t>
  </si>
  <si>
    <t>Stevenage</t>
  </si>
  <si>
    <t>Tranmere</t>
  </si>
  <si>
    <t>Walsall</t>
  </si>
  <si>
    <t>Oldham</t>
  </si>
  <si>
    <t>EC</t>
  </si>
  <si>
    <t>Maidenhead</t>
  </si>
  <si>
    <t>Yeovil</t>
  </si>
  <si>
    <t>Wrexham</t>
  </si>
  <si>
    <t>Dover Athletic</t>
  </si>
  <si>
    <t>Marseille</t>
  </si>
  <si>
    <t>Nimes</t>
  </si>
  <si>
    <t>Angers</t>
  </si>
  <si>
    <t>Paris SG</t>
  </si>
  <si>
    <t>F2</t>
  </si>
  <si>
    <t>Toulouse</t>
  </si>
  <si>
    <t>Grenoble</t>
  </si>
  <si>
    <t>Troyes</t>
  </si>
  <si>
    <t>Sochaux</t>
  </si>
  <si>
    <t>Ajaccio</t>
  </si>
  <si>
    <t>Caen</t>
  </si>
  <si>
    <t>Amiens</t>
  </si>
  <si>
    <t>Le Havre</t>
  </si>
  <si>
    <t>Auxerre</t>
  </si>
  <si>
    <t>Chateauroux</t>
  </si>
  <si>
    <t>Chambly</t>
  </si>
  <si>
    <t>Niort</t>
  </si>
  <si>
    <t>Clermont</t>
  </si>
  <si>
    <t>Dunkerque</t>
  </si>
  <si>
    <t>Guingamp</t>
  </si>
  <si>
    <t>Nancy</t>
  </si>
  <si>
    <t>Rodez</t>
  </si>
  <si>
    <t>Pau FC</t>
  </si>
  <si>
    <t>Valenciennes</t>
  </si>
  <si>
    <t>Paris FC</t>
  </si>
  <si>
    <t>G1</t>
  </si>
  <si>
    <t>Asteras Tripolis</t>
  </si>
  <si>
    <t>Panetolikos</t>
  </si>
  <si>
    <t>Larisa</t>
  </si>
  <si>
    <t>Apollon</t>
  </si>
  <si>
    <t>Bologna</t>
  </si>
  <si>
    <t>Verona</t>
  </si>
  <si>
    <t>Torino</t>
  </si>
  <si>
    <t>Spezia</t>
  </si>
  <si>
    <t>Sampdoria</t>
  </si>
  <si>
    <t>Udinese</t>
  </si>
  <si>
    <t>Cittadella</t>
  </si>
  <si>
    <t>Ascoli</t>
  </si>
  <si>
    <t>Monza</t>
  </si>
  <si>
    <t>Cosenza</t>
  </si>
  <si>
    <t>Pisa</t>
  </si>
  <si>
    <t>Brescia</t>
  </si>
  <si>
    <t>Pordenone</t>
  </si>
  <si>
    <t>Venezia</t>
  </si>
  <si>
    <t>Reggina</t>
  </si>
  <si>
    <t>Lecce</t>
  </si>
  <si>
    <t>N1</t>
  </si>
  <si>
    <t>FC Emmen</t>
  </si>
  <si>
    <t>Vitesse</t>
  </si>
  <si>
    <t>Sparta Rotterdam</t>
  </si>
  <si>
    <t>PSV Eindhoven</t>
  </si>
  <si>
    <t>Utrecht</t>
  </si>
  <si>
    <t>Heracles</t>
  </si>
  <si>
    <t>Zwolle</t>
  </si>
  <si>
    <t>For Sittard</t>
  </si>
  <si>
    <t>AZ Alkmaar</t>
  </si>
  <si>
    <t>Den Haag</t>
  </si>
  <si>
    <t>Pacos Ferreira</t>
  </si>
  <si>
    <t>Sp Braga</t>
  </si>
  <si>
    <t>Guimaraes</t>
  </si>
  <si>
    <t>Farense</t>
  </si>
  <si>
    <t>Tondela</t>
  </si>
  <si>
    <t>Boavista</t>
  </si>
  <si>
    <t>SC0</t>
  </si>
  <si>
    <t>Celtic</t>
  </si>
  <si>
    <t>Livingston</t>
  </si>
  <si>
    <t>Hamilton</t>
  </si>
  <si>
    <t>Dundee United</t>
  </si>
  <si>
    <t>Hibernian</t>
  </si>
  <si>
    <t>Kilmarnock</t>
  </si>
  <si>
    <t>Ross County</t>
  </si>
  <si>
    <t>Aberdeen</t>
  </si>
  <si>
    <t>St Johnstone</t>
  </si>
  <si>
    <t>St Mirren</t>
  </si>
  <si>
    <t>Alloa</t>
  </si>
  <si>
    <t>Hearts</t>
  </si>
  <si>
    <t>Dundee</t>
  </si>
  <si>
    <t>Ayr</t>
  </si>
  <si>
    <t>Queen of Sth</t>
  </si>
  <si>
    <t>Arbroath</t>
  </si>
  <si>
    <t>Raith Rvs</t>
  </si>
  <si>
    <t>Inverness C</t>
  </si>
  <si>
    <t>Konyaspor</t>
  </si>
  <si>
    <t>Goztep</t>
  </si>
  <si>
    <t>Buyuksehyr</t>
  </si>
  <si>
    <t>Sivasspor</t>
  </si>
  <si>
    <t>Gaziantep</t>
  </si>
  <si>
    <t>Kayserispor</t>
  </si>
  <si>
    <t>Antalyaspor</t>
  </si>
  <si>
    <t>Trabzonspor</t>
  </si>
  <si>
    <t>Gent</t>
  </si>
  <si>
    <t>Antwerp</t>
  </si>
  <si>
    <t>Cercle Brugge</t>
  </si>
  <si>
    <t>Standard</t>
  </si>
  <si>
    <t>Beerschot VA</t>
  </si>
  <si>
    <t>Club Brugge</t>
  </si>
  <si>
    <t>St Truiden</t>
  </si>
  <si>
    <t>Oud-Heverlee Leuven</t>
  </si>
  <si>
    <t>Bayern Munich</t>
  </si>
  <si>
    <t>Freiburg</t>
  </si>
  <si>
    <t>Ein Frankfurt</t>
  </si>
  <si>
    <t>Schalke 04</t>
  </si>
  <si>
    <t>Heidenheim</t>
  </si>
  <si>
    <t>Darmstadt</t>
  </si>
  <si>
    <t>Holstein Kiel</t>
  </si>
  <si>
    <t>Karlsruhe</t>
  </si>
  <si>
    <t>Regensburg</t>
  </si>
  <si>
    <t>Sandhausen</t>
  </si>
  <si>
    <t>Sheffield United</t>
  </si>
  <si>
    <t>Tottenham</t>
  </si>
  <si>
    <t>Liverpool</t>
  </si>
  <si>
    <t>Man United</t>
  </si>
  <si>
    <t>Man City</t>
  </si>
  <si>
    <t>Crystal Palace</t>
  </si>
  <si>
    <t>Brest</t>
  </si>
  <si>
    <t>Rennes</t>
  </si>
  <si>
    <t>Nantes</t>
  </si>
  <si>
    <t>Lens</t>
  </si>
  <si>
    <t>Nice</t>
  </si>
  <si>
    <t>Bordeaux</t>
  </si>
  <si>
    <t>Strasbourg</t>
  </si>
  <si>
    <t>St Etienne</t>
  </si>
  <si>
    <t>Lille</t>
  </si>
  <si>
    <t>Reims</t>
  </si>
  <si>
    <t>Lyon</t>
  </si>
  <si>
    <t>Metz</t>
  </si>
  <si>
    <t>Olympiakos</t>
  </si>
  <si>
    <t>Giannina</t>
  </si>
  <si>
    <t>OFI Crete</t>
  </si>
  <si>
    <t>PAOK</t>
  </si>
  <si>
    <t>Volos NFC</t>
  </si>
  <si>
    <t>Lamia</t>
  </si>
  <si>
    <t>Aris</t>
  </si>
  <si>
    <t>Panathinaikos</t>
  </si>
  <si>
    <t>AEK</t>
  </si>
  <si>
    <t>Atromitos</t>
  </si>
  <si>
    <t>Napoli</t>
  </si>
  <si>
    <t>Fiorentina</t>
  </si>
  <si>
    <t>Crotone</t>
  </si>
  <si>
    <t>Benevento</t>
  </si>
  <si>
    <t>Sassuolo</t>
  </si>
  <si>
    <t>Parma</t>
  </si>
  <si>
    <t>Atalanta</t>
  </si>
  <si>
    <t>Genoa</t>
  </si>
  <si>
    <t>Inter</t>
  </si>
  <si>
    <t>Juventus</t>
  </si>
  <si>
    <t>Pescara</t>
  </si>
  <si>
    <t>Cremonese</t>
  </si>
  <si>
    <t>Empoli</t>
  </si>
  <si>
    <t>Salernitana</t>
  </si>
  <si>
    <t>Waalwijk</t>
  </si>
  <si>
    <t>Willem II</t>
  </si>
  <si>
    <t>Groningen</t>
  </si>
  <si>
    <t>Twente</t>
  </si>
  <si>
    <t>VVV Venlo</t>
  </si>
  <si>
    <t>Heerenveen</t>
  </si>
  <si>
    <t>Ajax</t>
  </si>
  <si>
    <t>Feyenoord</t>
  </si>
  <si>
    <t>Nacional</t>
  </si>
  <si>
    <t>Moreirense</t>
  </si>
  <si>
    <t>Santa Clara</t>
  </si>
  <si>
    <t>Famalicao</t>
  </si>
  <si>
    <t>Gil Vicente</t>
  </si>
  <si>
    <t>Maritimo</t>
  </si>
  <si>
    <t>Motherwell</t>
  </si>
  <si>
    <t>Rangers</t>
  </si>
  <si>
    <t>Denizlispor</t>
  </si>
  <si>
    <t>Hatayspor</t>
  </si>
  <si>
    <t>Yeni Malatyaspor</t>
  </si>
  <si>
    <t>Rizespor</t>
  </si>
  <si>
    <t>Besiktas</t>
  </si>
  <si>
    <t>Galatasaray</t>
  </si>
  <si>
    <t>Hamburg</t>
  </si>
  <si>
    <t>Osnabruck</t>
  </si>
  <si>
    <t>Arsenal</t>
  </si>
  <si>
    <t>Newcastle</t>
  </si>
  <si>
    <t>Cagliari</t>
  </si>
  <si>
    <t>Milan</t>
  </si>
  <si>
    <t>Spal</t>
  </si>
  <si>
    <t>Reggiana</t>
  </si>
  <si>
    <t>Portimonense</t>
  </si>
  <si>
    <t>Belenenses</t>
  </si>
  <si>
    <t>Fenerbahce</t>
  </si>
  <si>
    <t>Ankaragucu</t>
  </si>
  <si>
    <t>Kasimpasa</t>
  </si>
  <si>
    <t>Erzurum BB</t>
  </si>
  <si>
    <t>division</t>
  </si>
  <si>
    <t>SC2</t>
  </si>
  <si>
    <t>Airdrie Utd</t>
  </si>
  <si>
    <t>Alanyaspor</t>
  </si>
  <si>
    <t>SP1</t>
  </si>
  <si>
    <t>Alaves</t>
  </si>
  <si>
    <t>SP2</t>
  </si>
  <si>
    <t>Albacete</t>
  </si>
  <si>
    <t>SC3</t>
  </si>
  <si>
    <t>Albion Rvs</t>
  </si>
  <si>
    <t>Alcorcon</t>
  </si>
  <si>
    <t>Aldershot</t>
  </si>
  <si>
    <t>Almeria</t>
  </si>
  <si>
    <t>Altrincham</t>
  </si>
  <si>
    <t>Annan Athletic</t>
  </si>
  <si>
    <t>Aston Villa</t>
  </si>
  <si>
    <t>Ath Bilbao</t>
  </si>
  <si>
    <t>Ath Madrid</t>
  </si>
  <si>
    <t>Barcelona</t>
  </si>
  <si>
    <t>Barnet</t>
  </si>
  <si>
    <t>Betis</t>
  </si>
  <si>
    <t>Boreham Wood</t>
  </si>
  <si>
    <t>Brechin</t>
  </si>
  <si>
    <t>Brentford</t>
  </si>
  <si>
    <t>Bromley</t>
  </si>
  <si>
    <t>Cadiz</t>
  </si>
  <si>
    <t>Carlisle</t>
  </si>
  <si>
    <t>Cartagena</t>
  </si>
  <si>
    <t>Castellon</t>
  </si>
  <si>
    <t>Celta</t>
  </si>
  <si>
    <t>Chesterfield</t>
  </si>
  <si>
    <t>Clyde</t>
  </si>
  <si>
    <t>Cove Rangers</t>
  </si>
  <si>
    <t>Coventry</t>
  </si>
  <si>
    <t>Cowdenbeath</t>
  </si>
  <si>
    <t>Dag and Red</t>
  </si>
  <si>
    <t>Dijon</t>
  </si>
  <si>
    <t>Dumbarton</t>
  </si>
  <si>
    <t>East Fife</t>
  </si>
  <si>
    <t>Eastleigh</t>
  </si>
  <si>
    <t>Edinburgh City</t>
  </si>
  <si>
    <t>Eibar</t>
  </si>
  <si>
    <t>Elche</t>
  </si>
  <si>
    <t>Elgin</t>
  </si>
  <si>
    <t>Espanol</t>
  </si>
  <si>
    <t>Everton</t>
  </si>
  <si>
    <t>Falkirk</t>
  </si>
  <si>
    <t>Forfar</t>
  </si>
  <si>
    <t>Fuenlabrada</t>
  </si>
  <si>
    <t>Getafe</t>
  </si>
  <si>
    <t>Girona</t>
  </si>
  <si>
    <t>Granada</t>
  </si>
  <si>
    <t>Halifax</t>
  </si>
  <si>
    <t>Hartlepool</t>
  </si>
  <si>
    <t>Huesca</t>
  </si>
  <si>
    <t>Kings Lynn</t>
  </si>
  <si>
    <t>Las Palmas</t>
  </si>
  <si>
    <t>Leganes</t>
  </si>
  <si>
    <t>Levante</t>
  </si>
  <si>
    <t>Lincoln</t>
  </si>
  <si>
    <t>Logrones</t>
  </si>
  <si>
    <t>Lorient</t>
  </si>
  <si>
    <t>Lugo</t>
  </si>
  <si>
    <t>Malaga</t>
  </si>
  <si>
    <t>Mallorca</t>
  </si>
  <si>
    <t>Mansfield</t>
  </si>
  <si>
    <t>Mirandes</t>
  </si>
  <si>
    <t>Montrose</t>
  </si>
  <si>
    <t>Notts County</t>
  </si>
  <si>
    <t>Osasuna</t>
  </si>
  <si>
    <t>Oviedo</t>
  </si>
  <si>
    <t>Partick</t>
  </si>
  <si>
    <t>Peterhead</t>
  </si>
  <si>
    <t>Ponferradina</t>
  </si>
  <si>
    <t>QPR</t>
  </si>
  <si>
    <t>Queens Park</t>
  </si>
  <si>
    <t>Reading</t>
  </si>
  <si>
    <t>Real Madrid</t>
  </si>
  <si>
    <t>Sabadell</t>
  </si>
  <si>
    <t>Sevilla</t>
  </si>
  <si>
    <t>Sheffield Weds</t>
  </si>
  <si>
    <t>Shrewsbury</t>
  </si>
  <si>
    <t>Sociedad</t>
  </si>
  <si>
    <t>Solihull</t>
  </si>
  <si>
    <t>Sp Gijon</t>
  </si>
  <si>
    <t>Stenhousemuir</t>
  </si>
  <si>
    <t>Stirling</t>
  </si>
  <si>
    <t>Stockport</t>
  </si>
  <si>
    <t>Stranraer</t>
  </si>
  <si>
    <t>Sutton</t>
  </si>
  <si>
    <t>Tenerife</t>
  </si>
  <si>
    <t>Torquay</t>
  </si>
  <si>
    <t>Valencia</t>
  </si>
  <si>
    <t>Valladolid</t>
  </si>
  <si>
    <t>Vallecano</t>
  </si>
  <si>
    <t>Villarreal</t>
  </si>
  <si>
    <t>Wealdstone</t>
  </si>
  <si>
    <t>Weymouth</t>
  </si>
  <si>
    <t>Woking</t>
  </si>
  <si>
    <t>Wycombe</t>
  </si>
  <si>
    <t>Zaragoza</t>
  </si>
  <si>
    <t>away_as</t>
  </si>
  <si>
    <t>Date</t>
  </si>
  <si>
    <t>0-0</t>
  </si>
  <si>
    <t>1-0</t>
  </si>
  <si>
    <t>0-1</t>
  </si>
  <si>
    <t>1-1</t>
  </si>
  <si>
    <t>2-0</t>
  </si>
  <si>
    <t>0-2</t>
  </si>
  <si>
    <t>2-2</t>
  </si>
  <si>
    <t>2-1</t>
  </si>
  <si>
    <t>1-2</t>
  </si>
  <si>
    <t>3-3</t>
  </si>
  <si>
    <t>3-1</t>
  </si>
  <si>
    <t>1-3</t>
  </si>
  <si>
    <t>4-4</t>
  </si>
  <si>
    <t>4-1</t>
  </si>
  <si>
    <t>3-0</t>
  </si>
  <si>
    <t>0-3</t>
  </si>
  <si>
    <t>3-2</t>
  </si>
  <si>
    <t>2-3</t>
  </si>
  <si>
    <t>4-0</t>
  </si>
  <si>
    <t>4-2</t>
  </si>
  <si>
    <t>4-3</t>
  </si>
  <si>
    <t>0-4</t>
  </si>
  <si>
    <t>1-4</t>
  </si>
  <si>
    <t>2-4</t>
  </si>
  <si>
    <t>3-4</t>
  </si>
  <si>
    <t>5-5</t>
  </si>
  <si>
    <t>5-0</t>
  </si>
  <si>
    <t>5-1</t>
  </si>
  <si>
    <t>5-2</t>
  </si>
  <si>
    <t>5-3</t>
  </si>
  <si>
    <t>5-4</t>
  </si>
  <si>
    <t>0-5</t>
  </si>
  <si>
    <t>1-5</t>
  </si>
  <si>
    <t>2-5</t>
  </si>
  <si>
    <t>3-5</t>
  </si>
  <si>
    <t>4-5</t>
  </si>
  <si>
    <t>6-6</t>
  </si>
  <si>
    <t>6-1</t>
  </si>
  <si>
    <t>6-0</t>
  </si>
  <si>
    <t>6-2</t>
  </si>
  <si>
    <t>6-3</t>
  </si>
  <si>
    <t>6-4</t>
  </si>
  <si>
    <t>6-5</t>
  </si>
  <si>
    <t>0-6</t>
  </si>
  <si>
    <t>1-6</t>
  </si>
  <si>
    <t>2-6</t>
  </si>
  <si>
    <t>3-6</t>
  </si>
  <si>
    <t>4-6</t>
  </si>
  <si>
    <t>5-6</t>
  </si>
  <si>
    <t>1</t>
  </si>
  <si>
    <t>X</t>
  </si>
  <si>
    <t>2</t>
  </si>
  <si>
    <t>ov25</t>
  </si>
  <si>
    <t>un25</t>
  </si>
  <si>
    <t>13/03/2021</t>
  </si>
  <si>
    <t>14/03/2021</t>
  </si>
  <si>
    <t>15/03/2021</t>
  </si>
  <si>
    <t>16/03/2021</t>
  </si>
  <si>
    <t>17/03/2021</t>
  </si>
  <si>
    <t>19/03/2021</t>
  </si>
  <si>
    <t>20/03/2021</t>
  </si>
  <si>
    <t>21/03/2021</t>
  </si>
  <si>
    <t>22/03/2021</t>
  </si>
  <si>
    <t>23/03/2021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</si>
</sst>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165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9" fontId="0" fillId="0" borderId="0" xfId="0" applyNumberFormat="1"/>
    <xf numFmtId="49" fontId="16" fillId="0" borderId="0" xfId="0" applyNumberFormat="1" applyFont="1" applyAlignment="1">
      <alignment horizontal="center"/>
    </xf>
    <xf numFmtId="0" fontId="0" fillId="0" borderId="0" xfId="0" applyFill="1"/>
    <xf numFmtId="14" fontId="0" fillId="0" borderId="0" xfId="0" applyNumberFormat="1"/>
    <xf numFmtId="164" fontId="16" fillId="0" borderId="0" xfId="0" applyNumberFormat="1" applyFont="1" applyFill="1"/>
    <xf numFmtId="9" fontId="0" fillId="0" borderId="0" xfId="1" applyFont="1" applyFill="1" applyAlignment="1">
      <alignment horizontal="center"/>
    </xf>
    <xf numFmtId="9" fontId="0" fillId="0" borderId="0" xfId="0" applyNumberFormat="1" applyFill="1"/>
    <xf numFmtId="0" fontId="0" fillId="33" borderId="0" xfId="0" applyFill="1"/>
    <xf numFmtId="14" fontId="0" fillId="33" borderId="0" xfId="0" applyNumberFormat="1" applyFill="1"/>
    <xf numFmtId="164" fontId="16" fillId="33" borderId="0" xfId="0" applyNumberFormat="1" applyFont="1" applyFill="1"/>
    <xf numFmtId="9" fontId="0" fillId="33" borderId="0" xfId="1" applyFont="1" applyFill="1" applyAlignment="1">
      <alignment horizontal="center"/>
    </xf>
    <xf numFmtId="9" fontId="0" fillId="33" borderId="0" xfId="0" applyNumberFormat="1" applyFill="1"/>
    <xf numFmtId="14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topLeftCell="A55" zoomScale="90" zoomScaleNormal="90" workbookViewId="0">
      <selection activeCell="A2" sqref="A2:E405"/>
    </sheetView>
  </sheetViews>
  <sheetFormatPr defaultRowHeight="15" x14ac:dyDescent="0.25"/>
  <cols>
    <col min="2" max="2" width="10.140625" customWidth="1"/>
  </cols>
  <sheetData>
    <row r="1" spans="1:5" x14ac:dyDescent="0.25">
      <c r="A1" t="s">
        <v>336</v>
      </c>
      <c r="B1" t="s">
        <v>1</v>
      </c>
      <c r="C1" t="s">
        <v>3</v>
      </c>
      <c r="D1" t="s">
        <v>4</v>
      </c>
      <c r="E1" t="s">
        <v>7</v>
      </c>
    </row>
    <row r="2" spans="1:5" x14ac:dyDescent="0.25">
      <c r="A2" t="s">
        <v>10</v>
      </c>
      <c r="B2" t="s">
        <v>12</v>
      </c>
      <c r="C2">
        <v>1.4981949458483801</v>
      </c>
      <c r="D2">
        <v>0.96</v>
      </c>
      <c r="E2">
        <v>0.45</v>
      </c>
    </row>
    <row r="3" spans="1:5" x14ac:dyDescent="0.25">
      <c r="A3" t="s">
        <v>10</v>
      </c>
      <c r="B3" t="s">
        <v>241</v>
      </c>
      <c r="C3">
        <v>1.4981949458483801</v>
      </c>
      <c r="D3">
        <v>1.1599999999999999</v>
      </c>
      <c r="E3">
        <v>0.92</v>
      </c>
    </row>
    <row r="4" spans="1:5" x14ac:dyDescent="0.25">
      <c r="A4" t="s">
        <v>10</v>
      </c>
      <c r="B4" t="s">
        <v>244</v>
      </c>
      <c r="C4">
        <v>1.4981949458483801</v>
      </c>
      <c r="D4">
        <v>1.29</v>
      </c>
      <c r="E4">
        <v>1.25</v>
      </c>
    </row>
    <row r="5" spans="1:5" x14ac:dyDescent="0.25">
      <c r="A5" t="s">
        <v>10</v>
      </c>
      <c r="B5" t="s">
        <v>242</v>
      </c>
      <c r="C5">
        <v>1.4981949458483801</v>
      </c>
      <c r="D5">
        <v>0.89</v>
      </c>
      <c r="E5">
        <v>1.21</v>
      </c>
    </row>
    <row r="6" spans="1:5" x14ac:dyDescent="0.25">
      <c r="A6" t="s">
        <v>10</v>
      </c>
      <c r="B6" t="s">
        <v>49</v>
      </c>
      <c r="C6">
        <v>1.4981949458483801</v>
      </c>
      <c r="D6">
        <v>0.67</v>
      </c>
      <c r="E6">
        <v>0.57999999999999996</v>
      </c>
    </row>
    <row r="7" spans="1:5" x14ac:dyDescent="0.25">
      <c r="A7" t="s">
        <v>10</v>
      </c>
      <c r="B7" t="s">
        <v>245</v>
      </c>
      <c r="C7">
        <v>1.4981949458483801</v>
      </c>
      <c r="D7">
        <v>1.25</v>
      </c>
      <c r="E7">
        <v>0.59</v>
      </c>
    </row>
    <row r="8" spans="1:5" x14ac:dyDescent="0.25">
      <c r="A8" t="s">
        <v>10</v>
      </c>
      <c r="B8" t="s">
        <v>11</v>
      </c>
      <c r="C8">
        <v>1.4981949458483801</v>
      </c>
      <c r="D8">
        <v>1</v>
      </c>
      <c r="E8">
        <v>1.18</v>
      </c>
    </row>
    <row r="9" spans="1:5" x14ac:dyDescent="0.25">
      <c r="A9" t="s">
        <v>10</v>
      </c>
      <c r="B9" t="s">
        <v>46</v>
      </c>
      <c r="C9">
        <v>1.4981949458483801</v>
      </c>
      <c r="D9">
        <v>1.42</v>
      </c>
      <c r="E9">
        <v>0.9</v>
      </c>
    </row>
    <row r="10" spans="1:5" x14ac:dyDescent="0.25">
      <c r="A10" t="s">
        <v>10</v>
      </c>
      <c r="B10" t="s">
        <v>240</v>
      </c>
      <c r="C10">
        <v>1.4981949458483801</v>
      </c>
      <c r="D10">
        <v>1.04</v>
      </c>
      <c r="E10">
        <v>0.95</v>
      </c>
    </row>
    <row r="11" spans="1:5" x14ac:dyDescent="0.25">
      <c r="A11" t="s">
        <v>10</v>
      </c>
      <c r="B11" t="s">
        <v>44</v>
      </c>
      <c r="C11">
        <v>1.4981949458483801</v>
      </c>
      <c r="D11">
        <v>0.98</v>
      </c>
      <c r="E11">
        <v>1.4</v>
      </c>
    </row>
    <row r="12" spans="1:5" x14ac:dyDescent="0.25">
      <c r="A12" t="s">
        <v>10</v>
      </c>
      <c r="B12" t="s">
        <v>50</v>
      </c>
      <c r="C12">
        <v>1.4981949458483801</v>
      </c>
      <c r="D12">
        <v>1.04</v>
      </c>
      <c r="E12">
        <v>1.27</v>
      </c>
    </row>
    <row r="13" spans="1:5" x14ac:dyDescent="0.25">
      <c r="A13" t="s">
        <v>10</v>
      </c>
      <c r="B13" t="s">
        <v>45</v>
      </c>
      <c r="C13">
        <v>1.4981949458483801</v>
      </c>
      <c r="D13">
        <v>0.63</v>
      </c>
      <c r="E13">
        <v>0.86</v>
      </c>
    </row>
    <row r="14" spans="1:5" x14ac:dyDescent="0.25">
      <c r="A14" t="s">
        <v>10</v>
      </c>
      <c r="B14" t="s">
        <v>43</v>
      </c>
      <c r="C14">
        <v>1.4981949458483801</v>
      </c>
      <c r="D14">
        <v>1.42</v>
      </c>
      <c r="E14">
        <v>0.87</v>
      </c>
    </row>
    <row r="15" spans="1:5" x14ac:dyDescent="0.25">
      <c r="A15" t="s">
        <v>10</v>
      </c>
      <c r="B15" t="s">
        <v>247</v>
      </c>
      <c r="C15">
        <v>1.4981949458483801</v>
      </c>
      <c r="D15">
        <v>0.93</v>
      </c>
      <c r="E15">
        <v>0.87</v>
      </c>
    </row>
    <row r="16" spans="1:5" x14ac:dyDescent="0.25">
      <c r="A16" t="s">
        <v>10</v>
      </c>
      <c r="B16" t="s">
        <v>246</v>
      </c>
      <c r="C16">
        <v>1.4981949458483801</v>
      </c>
      <c r="D16">
        <v>0.8</v>
      </c>
      <c r="E16">
        <v>0.87</v>
      </c>
    </row>
    <row r="17" spans="1:5" x14ac:dyDescent="0.25">
      <c r="A17" t="s">
        <v>10</v>
      </c>
      <c r="B17" t="s">
        <v>243</v>
      </c>
      <c r="C17">
        <v>1.4981949458483801</v>
      </c>
      <c r="D17">
        <v>0.93</v>
      </c>
      <c r="E17">
        <v>0.92</v>
      </c>
    </row>
    <row r="18" spans="1:5" x14ac:dyDescent="0.25">
      <c r="A18" t="s">
        <v>10</v>
      </c>
      <c r="B18" t="s">
        <v>47</v>
      </c>
      <c r="C18">
        <v>1.4981949458483801</v>
      </c>
      <c r="D18">
        <v>0.71</v>
      </c>
      <c r="E18">
        <v>1.54</v>
      </c>
    </row>
    <row r="19" spans="1:5" x14ac:dyDescent="0.25">
      <c r="A19" t="s">
        <v>10</v>
      </c>
      <c r="B19" t="s">
        <v>48</v>
      </c>
      <c r="C19">
        <v>1.4981949458483801</v>
      </c>
      <c r="D19">
        <v>0.85</v>
      </c>
      <c r="E19">
        <v>1.45</v>
      </c>
    </row>
    <row r="20" spans="1:5" x14ac:dyDescent="0.25">
      <c r="A20" t="s">
        <v>13</v>
      </c>
      <c r="B20" t="s">
        <v>58</v>
      </c>
      <c r="C20">
        <v>1.6196581196581199</v>
      </c>
      <c r="D20">
        <v>0.71</v>
      </c>
      <c r="E20">
        <v>1.1499999999999999</v>
      </c>
    </row>
    <row r="21" spans="1:5" x14ac:dyDescent="0.25">
      <c r="A21" t="s">
        <v>13</v>
      </c>
      <c r="B21" t="s">
        <v>248</v>
      </c>
      <c r="C21">
        <v>1.6196581196581199</v>
      </c>
      <c r="D21">
        <v>2.37</v>
      </c>
      <c r="E21">
        <v>0.99</v>
      </c>
    </row>
    <row r="22" spans="1:5" x14ac:dyDescent="0.25">
      <c r="A22" t="s">
        <v>13</v>
      </c>
      <c r="B22" t="s">
        <v>56</v>
      </c>
      <c r="C22">
        <v>1.6196581196581199</v>
      </c>
      <c r="D22">
        <v>0.44</v>
      </c>
      <c r="E22">
        <v>1.1200000000000001</v>
      </c>
    </row>
    <row r="23" spans="1:5" x14ac:dyDescent="0.25">
      <c r="A23" t="s">
        <v>13</v>
      </c>
      <c r="B23" t="s">
        <v>51</v>
      </c>
      <c r="C23">
        <v>1.6196581196581199</v>
      </c>
      <c r="D23">
        <v>1.39</v>
      </c>
      <c r="E23">
        <v>0.83</v>
      </c>
    </row>
    <row r="24" spans="1:5" x14ac:dyDescent="0.25">
      <c r="A24" t="s">
        <v>13</v>
      </c>
      <c r="B24" t="s">
        <v>250</v>
      </c>
      <c r="C24">
        <v>1.6196581196581199</v>
      </c>
      <c r="D24">
        <v>1.28</v>
      </c>
      <c r="E24">
        <v>0.82</v>
      </c>
    </row>
    <row r="25" spans="1:5" x14ac:dyDescent="0.25">
      <c r="A25" t="s">
        <v>13</v>
      </c>
      <c r="B25" t="s">
        <v>53</v>
      </c>
      <c r="C25">
        <v>1.6196581196581199</v>
      </c>
      <c r="D25">
        <v>0.66</v>
      </c>
      <c r="E25">
        <v>1.26</v>
      </c>
    </row>
    <row r="26" spans="1:5" x14ac:dyDescent="0.25">
      <c r="A26" t="s">
        <v>13</v>
      </c>
      <c r="B26" t="s">
        <v>249</v>
      </c>
      <c r="C26">
        <v>1.6196581196581199</v>
      </c>
      <c r="D26">
        <v>1.1499999999999999</v>
      </c>
      <c r="E26">
        <v>1.02</v>
      </c>
    </row>
    <row r="27" spans="1:5" x14ac:dyDescent="0.25">
      <c r="A27" t="s">
        <v>13</v>
      </c>
      <c r="B27" t="s">
        <v>54</v>
      </c>
      <c r="C27">
        <v>1.6196581196581199</v>
      </c>
      <c r="D27">
        <v>0.76</v>
      </c>
      <c r="E27">
        <v>1.32</v>
      </c>
    </row>
    <row r="28" spans="1:5" x14ac:dyDescent="0.25">
      <c r="A28" t="s">
        <v>13</v>
      </c>
      <c r="B28" t="s">
        <v>55</v>
      </c>
      <c r="C28">
        <v>1.6196581196581199</v>
      </c>
      <c r="D28">
        <v>1.0900000000000001</v>
      </c>
      <c r="E28">
        <v>1.04</v>
      </c>
    </row>
    <row r="29" spans="1:5" x14ac:dyDescent="0.25">
      <c r="A29" t="s">
        <v>13</v>
      </c>
      <c r="B29" t="s">
        <v>15</v>
      </c>
      <c r="C29">
        <v>1.6196581196581199</v>
      </c>
      <c r="D29">
        <v>1.19</v>
      </c>
      <c r="E29">
        <v>1.04</v>
      </c>
    </row>
    <row r="30" spans="1:5" x14ac:dyDescent="0.25">
      <c r="A30" t="s">
        <v>13</v>
      </c>
      <c r="B30" t="s">
        <v>52</v>
      </c>
      <c r="C30">
        <v>1.6196581196581199</v>
      </c>
      <c r="D30">
        <v>0.52</v>
      </c>
      <c r="E30">
        <v>1.1000000000000001</v>
      </c>
    </row>
    <row r="31" spans="1:5" x14ac:dyDescent="0.25">
      <c r="A31" t="s">
        <v>13</v>
      </c>
      <c r="B31" t="s">
        <v>62</v>
      </c>
      <c r="C31">
        <v>1.6196581196581199</v>
      </c>
      <c r="D31">
        <v>0.95</v>
      </c>
      <c r="E31">
        <v>0.88</v>
      </c>
    </row>
    <row r="32" spans="1:5" x14ac:dyDescent="0.25">
      <c r="A32" t="s">
        <v>13</v>
      </c>
      <c r="B32" t="s">
        <v>60</v>
      </c>
      <c r="C32">
        <v>1.6196581196581199</v>
      </c>
      <c r="D32">
        <v>1.19</v>
      </c>
      <c r="E32">
        <v>0.55000000000000004</v>
      </c>
    </row>
    <row r="33" spans="1:5" x14ac:dyDescent="0.25">
      <c r="A33" t="s">
        <v>13</v>
      </c>
      <c r="B33" t="s">
        <v>251</v>
      </c>
      <c r="C33">
        <v>1.6196581196581199</v>
      </c>
      <c r="D33">
        <v>0.35</v>
      </c>
      <c r="E33">
        <v>1.48</v>
      </c>
    </row>
    <row r="34" spans="1:5" x14ac:dyDescent="0.25">
      <c r="A34" t="s">
        <v>13</v>
      </c>
      <c r="B34" t="s">
        <v>61</v>
      </c>
      <c r="C34">
        <v>1.6196581196581199</v>
      </c>
      <c r="D34">
        <v>1.08</v>
      </c>
      <c r="E34">
        <v>1.01</v>
      </c>
    </row>
    <row r="35" spans="1:5" x14ac:dyDescent="0.25">
      <c r="A35" t="s">
        <v>13</v>
      </c>
      <c r="B35" t="s">
        <v>14</v>
      </c>
      <c r="C35">
        <v>1.6196581196581199</v>
      </c>
      <c r="D35">
        <v>1.1399999999999999</v>
      </c>
      <c r="E35">
        <v>0.77</v>
      </c>
    </row>
    <row r="36" spans="1:5" x14ac:dyDescent="0.25">
      <c r="A36" t="s">
        <v>13</v>
      </c>
      <c r="B36" t="s">
        <v>57</v>
      </c>
      <c r="C36">
        <v>1.6196581196581199</v>
      </c>
      <c r="D36">
        <v>0.62</v>
      </c>
      <c r="E36">
        <v>1.04</v>
      </c>
    </row>
    <row r="37" spans="1:5" x14ac:dyDescent="0.25">
      <c r="A37" t="s">
        <v>13</v>
      </c>
      <c r="B37" t="s">
        <v>59</v>
      </c>
      <c r="C37">
        <v>1.6196581196581199</v>
      </c>
      <c r="D37">
        <v>1.23</v>
      </c>
      <c r="E37">
        <v>0.48</v>
      </c>
    </row>
    <row r="38" spans="1:5" x14ac:dyDescent="0.25">
      <c r="A38" t="s">
        <v>16</v>
      </c>
      <c r="B38" t="s">
        <v>63</v>
      </c>
      <c r="C38">
        <v>1.5608695652173901</v>
      </c>
      <c r="D38">
        <v>1.28</v>
      </c>
      <c r="E38">
        <v>0.61</v>
      </c>
    </row>
    <row r="39" spans="1:5" x14ac:dyDescent="0.25">
      <c r="A39" t="s">
        <v>16</v>
      </c>
      <c r="B39" t="s">
        <v>20</v>
      </c>
      <c r="C39">
        <v>1.5608695652173901</v>
      </c>
      <c r="D39">
        <v>0.73</v>
      </c>
      <c r="E39">
        <v>1.07</v>
      </c>
    </row>
    <row r="40" spans="1:5" x14ac:dyDescent="0.25">
      <c r="A40" t="s">
        <v>16</v>
      </c>
      <c r="B40" t="s">
        <v>253</v>
      </c>
      <c r="C40">
        <v>1.5608695652173901</v>
      </c>
      <c r="D40">
        <v>0.89</v>
      </c>
      <c r="E40">
        <v>1.03</v>
      </c>
    </row>
    <row r="41" spans="1:5" x14ac:dyDescent="0.25">
      <c r="A41" t="s">
        <v>16</v>
      </c>
      <c r="B41" t="s">
        <v>65</v>
      </c>
      <c r="C41">
        <v>1.5608695652173901</v>
      </c>
      <c r="D41">
        <v>1.1299999999999999</v>
      </c>
      <c r="E41">
        <v>0.91</v>
      </c>
    </row>
    <row r="42" spans="1:5" x14ac:dyDescent="0.25">
      <c r="A42" t="s">
        <v>16</v>
      </c>
      <c r="B42" t="s">
        <v>66</v>
      </c>
      <c r="C42">
        <v>1.5608695652173901</v>
      </c>
      <c r="D42">
        <v>1.08</v>
      </c>
      <c r="E42">
        <v>0.97</v>
      </c>
    </row>
    <row r="43" spans="1:5" x14ac:dyDescent="0.25">
      <c r="A43" t="s">
        <v>16</v>
      </c>
      <c r="B43" t="s">
        <v>17</v>
      </c>
      <c r="C43">
        <v>1.5608695652173901</v>
      </c>
      <c r="D43">
        <v>1.1299999999999999</v>
      </c>
      <c r="E43">
        <v>1.03</v>
      </c>
    </row>
    <row r="44" spans="1:5" x14ac:dyDescent="0.25">
      <c r="A44" t="s">
        <v>16</v>
      </c>
      <c r="B44" t="s">
        <v>322</v>
      </c>
      <c r="C44">
        <v>1.5608695652173901</v>
      </c>
      <c r="D44">
        <v>1.43</v>
      </c>
      <c r="E44">
        <v>0.67</v>
      </c>
    </row>
    <row r="45" spans="1:5" x14ac:dyDescent="0.25">
      <c r="A45" t="s">
        <v>16</v>
      </c>
      <c r="B45" t="s">
        <v>67</v>
      </c>
      <c r="C45">
        <v>1.5608695652173901</v>
      </c>
      <c r="D45">
        <v>1.1599999999999999</v>
      </c>
      <c r="E45">
        <v>0.65</v>
      </c>
    </row>
    <row r="46" spans="1:5" x14ac:dyDescent="0.25">
      <c r="A46" t="s">
        <v>16</v>
      </c>
      <c r="B46" t="s">
        <v>252</v>
      </c>
      <c r="C46">
        <v>1.5608695652173901</v>
      </c>
      <c r="D46">
        <v>1.28</v>
      </c>
      <c r="E46">
        <v>0.66</v>
      </c>
    </row>
    <row r="47" spans="1:5" x14ac:dyDescent="0.25">
      <c r="A47" t="s">
        <v>16</v>
      </c>
      <c r="B47" t="s">
        <v>254</v>
      </c>
      <c r="C47">
        <v>1.5608695652173901</v>
      </c>
      <c r="D47">
        <v>1.01</v>
      </c>
      <c r="E47">
        <v>0.92</v>
      </c>
    </row>
    <row r="48" spans="1:5" x14ac:dyDescent="0.25">
      <c r="A48" t="s">
        <v>16</v>
      </c>
      <c r="B48" t="s">
        <v>255</v>
      </c>
      <c r="C48">
        <v>1.5608695652173901</v>
      </c>
      <c r="D48">
        <v>0.69</v>
      </c>
      <c r="E48">
        <v>0.79</v>
      </c>
    </row>
    <row r="49" spans="1:5" x14ac:dyDescent="0.25">
      <c r="A49" t="s">
        <v>16</v>
      </c>
      <c r="B49" t="s">
        <v>64</v>
      </c>
      <c r="C49">
        <v>1.5608695652173901</v>
      </c>
      <c r="D49">
        <v>0.74</v>
      </c>
      <c r="E49">
        <v>1.1599999999999999</v>
      </c>
    </row>
    <row r="50" spans="1:5" x14ac:dyDescent="0.25">
      <c r="A50" t="s">
        <v>16</v>
      </c>
      <c r="B50" t="s">
        <v>323</v>
      </c>
      <c r="C50">
        <v>1.5608695652173901</v>
      </c>
      <c r="D50">
        <v>0.64</v>
      </c>
      <c r="E50">
        <v>1.38</v>
      </c>
    </row>
    <row r="51" spans="1:5" x14ac:dyDescent="0.25">
      <c r="A51" t="s">
        <v>16</v>
      </c>
      <c r="B51" t="s">
        <v>18</v>
      </c>
      <c r="C51">
        <v>1.5608695652173901</v>
      </c>
      <c r="D51">
        <v>1.1299999999999999</v>
      </c>
      <c r="E51">
        <v>1.1599999999999999</v>
      </c>
    </row>
    <row r="52" spans="1:5" x14ac:dyDescent="0.25">
      <c r="A52" t="s">
        <v>16</v>
      </c>
      <c r="B52" t="s">
        <v>256</v>
      </c>
      <c r="C52">
        <v>1.5608695652173901</v>
      </c>
      <c r="D52">
        <v>0.89</v>
      </c>
      <c r="E52">
        <v>0.97</v>
      </c>
    </row>
    <row r="53" spans="1:5" x14ac:dyDescent="0.25">
      <c r="A53" t="s">
        <v>16</v>
      </c>
      <c r="B53" t="s">
        <v>257</v>
      </c>
      <c r="C53">
        <v>1.5608695652173901</v>
      </c>
      <c r="D53">
        <v>0.99</v>
      </c>
      <c r="E53">
        <v>1.0900000000000001</v>
      </c>
    </row>
    <row r="54" spans="1:5" x14ac:dyDescent="0.25">
      <c r="A54" t="s">
        <v>16</v>
      </c>
      <c r="B54" t="s">
        <v>68</v>
      </c>
      <c r="C54">
        <v>1.5608695652173901</v>
      </c>
      <c r="D54">
        <v>0.94</v>
      </c>
      <c r="E54">
        <v>1.34</v>
      </c>
    </row>
    <row r="55" spans="1:5" x14ac:dyDescent="0.25">
      <c r="A55" t="s">
        <v>16</v>
      </c>
      <c r="B55" t="s">
        <v>19</v>
      </c>
      <c r="C55">
        <v>1.5608695652173901</v>
      </c>
      <c r="D55">
        <v>0.89</v>
      </c>
      <c r="E55">
        <v>1.52</v>
      </c>
    </row>
    <row r="56" spans="1:5" x14ac:dyDescent="0.25">
      <c r="A56" t="s">
        <v>69</v>
      </c>
      <c r="B56" t="s">
        <v>324</v>
      </c>
      <c r="C56">
        <v>1.32758620689655</v>
      </c>
      <c r="D56">
        <v>0.97</v>
      </c>
      <c r="E56">
        <v>0.83</v>
      </c>
    </row>
    <row r="57" spans="1:5" x14ac:dyDescent="0.25">
      <c r="A57" t="s">
        <v>69</v>
      </c>
      <c r="B57" t="s">
        <v>351</v>
      </c>
      <c r="C57">
        <v>1.32758620689655</v>
      </c>
      <c r="D57">
        <v>1.1599999999999999</v>
      </c>
      <c r="E57">
        <v>1.07</v>
      </c>
    </row>
    <row r="58" spans="1:5" x14ac:dyDescent="0.25">
      <c r="A58" t="s">
        <v>69</v>
      </c>
      <c r="B58" t="s">
        <v>73</v>
      </c>
      <c r="C58">
        <v>1.32758620689655</v>
      </c>
      <c r="D58">
        <v>0.8</v>
      </c>
      <c r="E58">
        <v>0.98</v>
      </c>
    </row>
    <row r="59" spans="1:5" x14ac:dyDescent="0.25">
      <c r="A59" t="s">
        <v>69</v>
      </c>
      <c r="B59" t="s">
        <v>75</v>
      </c>
      <c r="C59">
        <v>1.32758620689655</v>
      </c>
      <c r="D59">
        <v>0.6</v>
      </c>
      <c r="E59">
        <v>0.83</v>
      </c>
    </row>
    <row r="60" spans="1:5" x14ac:dyDescent="0.25">
      <c r="A60" t="s">
        <v>69</v>
      </c>
      <c r="B60" t="s">
        <v>77</v>
      </c>
      <c r="C60">
        <v>1.32758620689655</v>
      </c>
      <c r="D60">
        <v>1.35</v>
      </c>
      <c r="E60">
        <v>0.61</v>
      </c>
    </row>
    <row r="61" spans="1:5" x14ac:dyDescent="0.25">
      <c r="A61" t="s">
        <v>69</v>
      </c>
      <c r="B61" t="s">
        <v>263</v>
      </c>
      <c r="C61">
        <v>1.32758620689655</v>
      </c>
      <c r="D61">
        <v>0.75</v>
      </c>
      <c r="E61">
        <v>1.0900000000000001</v>
      </c>
    </row>
    <row r="62" spans="1:5" x14ac:dyDescent="0.25">
      <c r="A62" t="s">
        <v>69</v>
      </c>
      <c r="B62" t="s">
        <v>381</v>
      </c>
      <c r="C62">
        <v>1.32758620689655</v>
      </c>
      <c r="D62">
        <v>1.02</v>
      </c>
      <c r="E62">
        <v>1.22</v>
      </c>
    </row>
    <row r="63" spans="1:5" x14ac:dyDescent="0.25">
      <c r="A63" t="s">
        <v>69</v>
      </c>
      <c r="B63" t="s">
        <v>76</v>
      </c>
      <c r="C63">
        <v>1.32758620689655</v>
      </c>
      <c r="D63">
        <v>0.42</v>
      </c>
      <c r="E63">
        <v>1.1100000000000001</v>
      </c>
    </row>
    <row r="64" spans="1:5" x14ac:dyDescent="0.25">
      <c r="A64" t="s">
        <v>69</v>
      </c>
      <c r="B64" t="s">
        <v>72</v>
      </c>
      <c r="C64">
        <v>1.32758620689655</v>
      </c>
      <c r="D64">
        <v>1.02</v>
      </c>
      <c r="E64">
        <v>0.94</v>
      </c>
    </row>
    <row r="65" spans="1:5" x14ac:dyDescent="0.25">
      <c r="A65" t="s">
        <v>69</v>
      </c>
      <c r="B65" t="s">
        <v>78</v>
      </c>
      <c r="C65">
        <v>1.32758620689655</v>
      </c>
      <c r="D65">
        <v>1.35</v>
      </c>
      <c r="E65">
        <v>1.05</v>
      </c>
    </row>
    <row r="66" spans="1:5" x14ac:dyDescent="0.25">
      <c r="A66" t="s">
        <v>69</v>
      </c>
      <c r="B66" t="s">
        <v>260</v>
      </c>
      <c r="C66">
        <v>1.32758620689655</v>
      </c>
      <c r="D66">
        <v>1.1000000000000001</v>
      </c>
      <c r="E66">
        <v>0.93</v>
      </c>
    </row>
    <row r="67" spans="1:5" x14ac:dyDescent="0.25">
      <c r="A67" t="s">
        <v>69</v>
      </c>
      <c r="B67" t="s">
        <v>262</v>
      </c>
      <c r="C67">
        <v>1.32758620689655</v>
      </c>
      <c r="D67">
        <v>1.69</v>
      </c>
      <c r="E67">
        <v>0.63</v>
      </c>
    </row>
    <row r="68" spans="1:5" x14ac:dyDescent="0.25">
      <c r="A68" t="s">
        <v>69</v>
      </c>
      <c r="B68" t="s">
        <v>261</v>
      </c>
      <c r="C68">
        <v>1.32758620689655</v>
      </c>
      <c r="D68">
        <v>1.56</v>
      </c>
      <c r="E68">
        <v>1.05</v>
      </c>
    </row>
    <row r="69" spans="1:5" x14ac:dyDescent="0.25">
      <c r="A69" t="s">
        <v>69</v>
      </c>
      <c r="B69" t="s">
        <v>325</v>
      </c>
      <c r="C69">
        <v>1.32758620689655</v>
      </c>
      <c r="D69">
        <v>0.91</v>
      </c>
      <c r="E69">
        <v>1.27</v>
      </c>
    </row>
    <row r="70" spans="1:5" x14ac:dyDescent="0.25">
      <c r="A70" t="s">
        <v>69</v>
      </c>
      <c r="B70" t="s">
        <v>258</v>
      </c>
      <c r="C70">
        <v>1.32758620689655</v>
      </c>
      <c r="D70">
        <v>0.5</v>
      </c>
      <c r="E70">
        <v>1.1399999999999999</v>
      </c>
    </row>
    <row r="71" spans="1:5" x14ac:dyDescent="0.25">
      <c r="A71" t="s">
        <v>69</v>
      </c>
      <c r="B71" t="s">
        <v>79</v>
      </c>
      <c r="C71">
        <v>1.32758620689655</v>
      </c>
      <c r="D71">
        <v>0.97</v>
      </c>
      <c r="E71">
        <v>1</v>
      </c>
    </row>
    <row r="72" spans="1:5" x14ac:dyDescent="0.25">
      <c r="A72" t="s">
        <v>69</v>
      </c>
      <c r="B72" t="s">
        <v>259</v>
      </c>
      <c r="C72">
        <v>1.32758620689655</v>
      </c>
      <c r="D72">
        <v>1.35</v>
      </c>
      <c r="E72">
        <v>0.78</v>
      </c>
    </row>
    <row r="73" spans="1:5" x14ac:dyDescent="0.25">
      <c r="A73" t="s">
        <v>69</v>
      </c>
      <c r="B73" t="s">
        <v>71</v>
      </c>
      <c r="C73">
        <v>1.32758620689655</v>
      </c>
      <c r="D73">
        <v>0.45</v>
      </c>
      <c r="E73">
        <v>1.71</v>
      </c>
    </row>
    <row r="74" spans="1:5" x14ac:dyDescent="0.25">
      <c r="A74" t="s">
        <v>69</v>
      </c>
      <c r="B74" t="s">
        <v>74</v>
      </c>
      <c r="C74">
        <v>1.32758620689655</v>
      </c>
      <c r="D74">
        <v>1.31</v>
      </c>
      <c r="E74">
        <v>0.93</v>
      </c>
    </row>
    <row r="75" spans="1:5" x14ac:dyDescent="0.25">
      <c r="A75" t="s">
        <v>69</v>
      </c>
      <c r="B75" t="s">
        <v>70</v>
      </c>
      <c r="C75">
        <v>1.32758620689655</v>
      </c>
      <c r="D75">
        <v>0.81</v>
      </c>
      <c r="E75">
        <v>0.83</v>
      </c>
    </row>
    <row r="76" spans="1:5" x14ac:dyDescent="0.25">
      <c r="A76" t="s">
        <v>80</v>
      </c>
      <c r="B76" t="s">
        <v>97</v>
      </c>
      <c r="C76">
        <v>1.20888888888889</v>
      </c>
      <c r="D76">
        <v>1.04</v>
      </c>
      <c r="E76">
        <v>0.98</v>
      </c>
    </row>
    <row r="77" spans="1:5" x14ac:dyDescent="0.25">
      <c r="A77" t="s">
        <v>80</v>
      </c>
      <c r="B77" t="s">
        <v>82</v>
      </c>
      <c r="C77">
        <v>1.20888888888889</v>
      </c>
      <c r="D77">
        <v>0.61</v>
      </c>
      <c r="E77">
        <v>1.64</v>
      </c>
    </row>
    <row r="78" spans="1:5" x14ac:dyDescent="0.25">
      <c r="A78" t="s">
        <v>80</v>
      </c>
      <c r="B78" t="s">
        <v>83</v>
      </c>
      <c r="C78">
        <v>1.20888888888889</v>
      </c>
      <c r="D78">
        <v>1.0900000000000001</v>
      </c>
      <c r="E78">
        <v>1.08</v>
      </c>
    </row>
    <row r="79" spans="1:5" x14ac:dyDescent="0.25">
      <c r="A79" t="s">
        <v>80</v>
      </c>
      <c r="B79" t="s">
        <v>85</v>
      </c>
      <c r="C79">
        <v>1.20888888888889</v>
      </c>
      <c r="D79">
        <v>1.44</v>
      </c>
      <c r="E79">
        <v>0.98</v>
      </c>
    </row>
    <row r="80" spans="1:5" x14ac:dyDescent="0.25">
      <c r="A80" t="s">
        <v>80</v>
      </c>
      <c r="B80" t="s">
        <v>359</v>
      </c>
      <c r="C80">
        <v>1.20888888888889</v>
      </c>
      <c r="D80">
        <v>1.61</v>
      </c>
      <c r="E80">
        <v>1.03</v>
      </c>
    </row>
    <row r="81" spans="1:5" x14ac:dyDescent="0.25">
      <c r="A81" t="s">
        <v>80</v>
      </c>
      <c r="B81" t="s">
        <v>87</v>
      </c>
      <c r="C81">
        <v>1.20888888888889</v>
      </c>
      <c r="D81">
        <v>0.65</v>
      </c>
      <c r="E81">
        <v>1.1299999999999999</v>
      </c>
    </row>
    <row r="82" spans="1:5" x14ac:dyDescent="0.25">
      <c r="A82" t="s">
        <v>80</v>
      </c>
      <c r="B82" t="s">
        <v>89</v>
      </c>
      <c r="C82">
        <v>1.20888888888889</v>
      </c>
      <c r="D82">
        <v>1.39</v>
      </c>
      <c r="E82">
        <v>1.08</v>
      </c>
    </row>
    <row r="83" spans="1:5" x14ac:dyDescent="0.25">
      <c r="A83" t="s">
        <v>80</v>
      </c>
      <c r="B83" t="s">
        <v>369</v>
      </c>
      <c r="C83">
        <v>1.20888888888889</v>
      </c>
      <c r="D83">
        <v>0.83</v>
      </c>
      <c r="E83">
        <v>0.98</v>
      </c>
    </row>
    <row r="84" spans="1:5" x14ac:dyDescent="0.25">
      <c r="A84" t="s">
        <v>80</v>
      </c>
      <c r="B84" t="s">
        <v>91</v>
      </c>
      <c r="C84">
        <v>1.20888888888889</v>
      </c>
      <c r="D84">
        <v>0.61</v>
      </c>
      <c r="E84">
        <v>1.03</v>
      </c>
    </row>
    <row r="85" spans="1:5" x14ac:dyDescent="0.25">
      <c r="A85" t="s">
        <v>80</v>
      </c>
      <c r="B85" t="s">
        <v>96</v>
      </c>
      <c r="C85">
        <v>1.20888888888889</v>
      </c>
      <c r="D85">
        <v>1.1499999999999999</v>
      </c>
      <c r="E85">
        <v>0.98</v>
      </c>
    </row>
    <row r="86" spans="1:5" x14ac:dyDescent="0.25">
      <c r="A86" t="s">
        <v>80</v>
      </c>
      <c r="B86" t="s">
        <v>86</v>
      </c>
      <c r="C86">
        <v>1.20888888888889</v>
      </c>
      <c r="D86">
        <v>1.01</v>
      </c>
      <c r="E86">
        <v>1.08</v>
      </c>
    </row>
    <row r="87" spans="1:5" x14ac:dyDescent="0.25">
      <c r="A87" t="s">
        <v>80</v>
      </c>
      <c r="B87" t="s">
        <v>81</v>
      </c>
      <c r="C87">
        <v>1.20888888888889</v>
      </c>
      <c r="D87">
        <v>1.0900000000000001</v>
      </c>
      <c r="E87">
        <v>0.92</v>
      </c>
    </row>
    <row r="88" spans="1:5" x14ac:dyDescent="0.25">
      <c r="A88" t="s">
        <v>80</v>
      </c>
      <c r="B88" t="s">
        <v>94</v>
      </c>
      <c r="C88">
        <v>1.20888888888889</v>
      </c>
      <c r="D88">
        <v>0.78</v>
      </c>
      <c r="E88">
        <v>0.82</v>
      </c>
    </row>
    <row r="89" spans="1:5" x14ac:dyDescent="0.25">
      <c r="A89" t="s">
        <v>80</v>
      </c>
      <c r="B89" t="s">
        <v>90</v>
      </c>
      <c r="C89">
        <v>1.20888888888889</v>
      </c>
      <c r="D89">
        <v>1.18</v>
      </c>
      <c r="E89">
        <v>0.51</v>
      </c>
    </row>
    <row r="90" spans="1:5" x14ac:dyDescent="0.25">
      <c r="A90" t="s">
        <v>80</v>
      </c>
      <c r="B90" t="s">
        <v>93</v>
      </c>
      <c r="C90">
        <v>1.20888888888889</v>
      </c>
      <c r="D90">
        <v>0.7</v>
      </c>
      <c r="E90">
        <v>0.92</v>
      </c>
    </row>
    <row r="91" spans="1:5" x14ac:dyDescent="0.25">
      <c r="A91" t="s">
        <v>80</v>
      </c>
      <c r="B91" t="s">
        <v>88</v>
      </c>
      <c r="C91">
        <v>1.20888888888889</v>
      </c>
      <c r="D91">
        <v>0.65</v>
      </c>
      <c r="E91">
        <v>0.92</v>
      </c>
    </row>
    <row r="92" spans="1:5" x14ac:dyDescent="0.25">
      <c r="A92" t="s">
        <v>80</v>
      </c>
      <c r="B92" t="s">
        <v>410</v>
      </c>
      <c r="C92">
        <v>1.20888888888889</v>
      </c>
      <c r="D92">
        <v>0.91</v>
      </c>
      <c r="E92">
        <v>1.1299999999999999</v>
      </c>
    </row>
    <row r="93" spans="1:5" x14ac:dyDescent="0.25">
      <c r="A93" t="s">
        <v>80</v>
      </c>
      <c r="B93" t="s">
        <v>412</v>
      </c>
      <c r="C93">
        <v>1.20888888888889</v>
      </c>
      <c r="D93">
        <v>1.26</v>
      </c>
      <c r="E93">
        <v>1.08</v>
      </c>
    </row>
    <row r="94" spans="1:5" x14ac:dyDescent="0.25">
      <c r="A94" t="s">
        <v>80</v>
      </c>
      <c r="B94" t="s">
        <v>92</v>
      </c>
      <c r="C94">
        <v>1.20888888888889</v>
      </c>
      <c r="D94">
        <v>1.02</v>
      </c>
      <c r="E94">
        <v>1.49</v>
      </c>
    </row>
    <row r="95" spans="1:5" x14ac:dyDescent="0.25">
      <c r="A95" t="s">
        <v>80</v>
      </c>
      <c r="B95" t="s">
        <v>416</v>
      </c>
      <c r="C95">
        <v>1.20888888888889</v>
      </c>
      <c r="D95">
        <v>0.69</v>
      </c>
      <c r="E95">
        <v>0.76</v>
      </c>
    </row>
    <row r="96" spans="1:5" x14ac:dyDescent="0.25">
      <c r="A96" t="s">
        <v>80</v>
      </c>
      <c r="B96" t="s">
        <v>84</v>
      </c>
      <c r="C96">
        <v>1.20888888888889</v>
      </c>
      <c r="D96">
        <v>1.1299999999999999</v>
      </c>
      <c r="E96">
        <v>1.08</v>
      </c>
    </row>
    <row r="97" spans="1:5" x14ac:dyDescent="0.25">
      <c r="A97" t="s">
        <v>80</v>
      </c>
      <c r="B97" t="s">
        <v>98</v>
      </c>
      <c r="C97">
        <v>1.20888888888889</v>
      </c>
      <c r="D97">
        <v>1</v>
      </c>
      <c r="E97">
        <v>0.56999999999999995</v>
      </c>
    </row>
    <row r="98" spans="1:5" x14ac:dyDescent="0.25">
      <c r="A98" t="s">
        <v>80</v>
      </c>
      <c r="B98" t="s">
        <v>95</v>
      </c>
      <c r="C98">
        <v>1.20888888888889</v>
      </c>
      <c r="D98">
        <v>1.65</v>
      </c>
      <c r="E98">
        <v>0.62</v>
      </c>
    </row>
    <row r="99" spans="1:5" x14ac:dyDescent="0.25">
      <c r="A99" t="s">
        <v>80</v>
      </c>
      <c r="B99" t="s">
        <v>435</v>
      </c>
      <c r="C99">
        <v>1.20888888888889</v>
      </c>
      <c r="D99">
        <v>0.52</v>
      </c>
      <c r="E99">
        <v>1.23</v>
      </c>
    </row>
    <row r="100" spans="1:5" x14ac:dyDescent="0.25">
      <c r="A100" t="s">
        <v>99</v>
      </c>
      <c r="B100" t="s">
        <v>100</v>
      </c>
      <c r="C100">
        <v>1.3341067285382799</v>
      </c>
      <c r="D100">
        <v>0.84</v>
      </c>
      <c r="E100">
        <v>1.48</v>
      </c>
    </row>
    <row r="101" spans="1:5" x14ac:dyDescent="0.25">
      <c r="A101" t="s">
        <v>99</v>
      </c>
      <c r="B101" t="s">
        <v>102</v>
      </c>
      <c r="C101">
        <v>1.3341067285382799</v>
      </c>
      <c r="D101">
        <v>1</v>
      </c>
      <c r="E101">
        <v>0.7</v>
      </c>
    </row>
    <row r="102" spans="1:5" x14ac:dyDescent="0.25">
      <c r="A102" t="s">
        <v>99</v>
      </c>
      <c r="B102" t="s">
        <v>111</v>
      </c>
      <c r="C102">
        <v>1.3341067285382799</v>
      </c>
      <c r="D102">
        <v>0.94</v>
      </c>
      <c r="E102">
        <v>0.69</v>
      </c>
    </row>
    <row r="103" spans="1:5" x14ac:dyDescent="0.25">
      <c r="A103" t="s">
        <v>99</v>
      </c>
      <c r="B103" t="s">
        <v>104</v>
      </c>
      <c r="C103">
        <v>1.3341067285382799</v>
      </c>
      <c r="D103">
        <v>0.87</v>
      </c>
      <c r="E103">
        <v>1.1399999999999999</v>
      </c>
    </row>
    <row r="104" spans="1:5" x14ac:dyDescent="0.25">
      <c r="A104" t="s">
        <v>99</v>
      </c>
      <c r="B104" t="s">
        <v>106</v>
      </c>
      <c r="C104">
        <v>1.3341067285382799</v>
      </c>
      <c r="D104">
        <v>0.96</v>
      </c>
      <c r="E104">
        <v>1.58</v>
      </c>
    </row>
    <row r="105" spans="1:5" x14ac:dyDescent="0.25">
      <c r="A105" t="s">
        <v>99</v>
      </c>
      <c r="B105" t="s">
        <v>105</v>
      </c>
      <c r="C105">
        <v>1.3341067285382799</v>
      </c>
      <c r="D105">
        <v>1.25</v>
      </c>
      <c r="E105">
        <v>1.45</v>
      </c>
    </row>
    <row r="106" spans="1:5" x14ac:dyDescent="0.25">
      <c r="A106" t="s">
        <v>99</v>
      </c>
      <c r="B106" t="s">
        <v>117</v>
      </c>
      <c r="C106">
        <v>1.3341067285382799</v>
      </c>
      <c r="D106">
        <v>1.1200000000000001</v>
      </c>
      <c r="E106">
        <v>0.83</v>
      </c>
    </row>
    <row r="107" spans="1:5" x14ac:dyDescent="0.25">
      <c r="A107" t="s">
        <v>99</v>
      </c>
      <c r="B107" t="s">
        <v>121</v>
      </c>
      <c r="C107">
        <v>1.3341067285382799</v>
      </c>
      <c r="D107">
        <v>1.33</v>
      </c>
      <c r="E107">
        <v>0.83</v>
      </c>
    </row>
    <row r="108" spans="1:5" x14ac:dyDescent="0.25">
      <c r="A108" t="s">
        <v>99</v>
      </c>
      <c r="B108" t="s">
        <v>108</v>
      </c>
      <c r="C108">
        <v>1.3341067285382799</v>
      </c>
      <c r="D108">
        <v>0.95</v>
      </c>
      <c r="E108">
        <v>0.54</v>
      </c>
    </row>
    <row r="109" spans="1:5" x14ac:dyDescent="0.25">
      <c r="A109" t="s">
        <v>99</v>
      </c>
      <c r="B109" t="s">
        <v>103</v>
      </c>
      <c r="C109">
        <v>1.3341067285382799</v>
      </c>
      <c r="D109">
        <v>1.07</v>
      </c>
      <c r="E109">
        <v>1.1599999999999999</v>
      </c>
    </row>
    <row r="110" spans="1:5" x14ac:dyDescent="0.25">
      <c r="A110" t="s">
        <v>99</v>
      </c>
      <c r="B110" t="s">
        <v>110</v>
      </c>
      <c r="C110">
        <v>1.3341067285382799</v>
      </c>
      <c r="D110">
        <v>0.87</v>
      </c>
      <c r="E110">
        <v>0.39</v>
      </c>
    </row>
    <row r="111" spans="1:5" x14ac:dyDescent="0.25">
      <c r="A111" t="s">
        <v>99</v>
      </c>
      <c r="B111" t="s">
        <v>107</v>
      </c>
      <c r="C111">
        <v>1.3341067285382799</v>
      </c>
      <c r="D111">
        <v>0.79</v>
      </c>
      <c r="E111">
        <v>0.66</v>
      </c>
    </row>
    <row r="112" spans="1:5" x14ac:dyDescent="0.25">
      <c r="A112" t="s">
        <v>99</v>
      </c>
      <c r="B112" t="s">
        <v>395</v>
      </c>
      <c r="C112">
        <v>1.3341067285382799</v>
      </c>
      <c r="D112">
        <v>1.1000000000000001</v>
      </c>
      <c r="E112">
        <v>1.08</v>
      </c>
    </row>
    <row r="113" spans="1:5" x14ac:dyDescent="0.25">
      <c r="A113" t="s">
        <v>99</v>
      </c>
      <c r="B113" t="s">
        <v>115</v>
      </c>
      <c r="C113">
        <v>1.3341067285382799</v>
      </c>
      <c r="D113">
        <v>1.21</v>
      </c>
      <c r="E113">
        <v>1.01</v>
      </c>
    </row>
    <row r="114" spans="1:5" x14ac:dyDescent="0.25">
      <c r="A114" t="s">
        <v>99</v>
      </c>
      <c r="B114" t="s">
        <v>112</v>
      </c>
      <c r="C114">
        <v>1.3341067285382799</v>
      </c>
      <c r="D114">
        <v>0.59</v>
      </c>
      <c r="E114">
        <v>0.91</v>
      </c>
    </row>
    <row r="115" spans="1:5" x14ac:dyDescent="0.25">
      <c r="A115" t="s">
        <v>99</v>
      </c>
      <c r="B115" t="s">
        <v>113</v>
      </c>
      <c r="C115">
        <v>1.3341067285382799</v>
      </c>
      <c r="D115">
        <v>0.97</v>
      </c>
      <c r="E115">
        <v>0.65</v>
      </c>
    </row>
    <row r="116" spans="1:5" x14ac:dyDescent="0.25">
      <c r="A116" t="s">
        <v>99</v>
      </c>
      <c r="B116" t="s">
        <v>114</v>
      </c>
      <c r="C116">
        <v>1.3341067285382799</v>
      </c>
      <c r="D116">
        <v>1.59</v>
      </c>
      <c r="E116">
        <v>0.65</v>
      </c>
    </row>
    <row r="117" spans="1:5" x14ac:dyDescent="0.25">
      <c r="A117" t="s">
        <v>99</v>
      </c>
      <c r="B117" t="s">
        <v>116</v>
      </c>
      <c r="C117">
        <v>1.3341067285382799</v>
      </c>
      <c r="D117">
        <v>1.1399999999999999</v>
      </c>
      <c r="E117">
        <v>1.1200000000000001</v>
      </c>
    </row>
    <row r="118" spans="1:5" x14ac:dyDescent="0.25">
      <c r="A118" t="s">
        <v>99</v>
      </c>
      <c r="B118" t="s">
        <v>109</v>
      </c>
      <c r="C118">
        <v>1.3341067285382799</v>
      </c>
      <c r="D118">
        <v>0.99</v>
      </c>
      <c r="E118">
        <v>0.83</v>
      </c>
    </row>
    <row r="119" spans="1:5" x14ac:dyDescent="0.25">
      <c r="A119" t="s">
        <v>99</v>
      </c>
      <c r="B119" t="s">
        <v>118</v>
      </c>
      <c r="C119">
        <v>1.3341067285382799</v>
      </c>
      <c r="D119">
        <v>0.83</v>
      </c>
      <c r="E119">
        <v>1.67</v>
      </c>
    </row>
    <row r="120" spans="1:5" x14ac:dyDescent="0.25">
      <c r="A120" t="s">
        <v>99</v>
      </c>
      <c r="B120" t="s">
        <v>417</v>
      </c>
      <c r="C120">
        <v>1.3341067285382799</v>
      </c>
      <c r="D120">
        <v>0.98</v>
      </c>
      <c r="E120">
        <v>1.04</v>
      </c>
    </row>
    <row r="121" spans="1:5" x14ac:dyDescent="0.25">
      <c r="A121" t="s">
        <v>99</v>
      </c>
      <c r="B121" t="s">
        <v>101</v>
      </c>
      <c r="C121">
        <v>1.3341067285382799</v>
      </c>
      <c r="D121">
        <v>1</v>
      </c>
      <c r="E121">
        <v>0.75</v>
      </c>
    </row>
    <row r="122" spans="1:5" x14ac:dyDescent="0.25">
      <c r="A122" t="s">
        <v>99</v>
      </c>
      <c r="B122" t="s">
        <v>120</v>
      </c>
      <c r="C122">
        <v>1.3341067285382799</v>
      </c>
      <c r="D122">
        <v>0.83</v>
      </c>
      <c r="E122">
        <v>1.25</v>
      </c>
    </row>
    <row r="123" spans="1:5" x14ac:dyDescent="0.25">
      <c r="A123" t="s">
        <v>99</v>
      </c>
      <c r="B123" t="s">
        <v>119</v>
      </c>
      <c r="C123">
        <v>1.3341067285382799</v>
      </c>
      <c r="D123">
        <v>0.79</v>
      </c>
      <c r="E123">
        <v>1.63</v>
      </c>
    </row>
    <row r="124" spans="1:5" x14ac:dyDescent="0.25">
      <c r="A124" t="s">
        <v>122</v>
      </c>
      <c r="B124" t="s">
        <v>123</v>
      </c>
      <c r="C124">
        <v>1.2800925925925899</v>
      </c>
      <c r="D124">
        <v>1.08</v>
      </c>
      <c r="E124">
        <v>1.2</v>
      </c>
    </row>
    <row r="125" spans="1:5" x14ac:dyDescent="0.25">
      <c r="A125" t="s">
        <v>122</v>
      </c>
      <c r="B125" t="s">
        <v>125</v>
      </c>
      <c r="C125">
        <v>1.2800925925925899</v>
      </c>
      <c r="D125">
        <v>0.95</v>
      </c>
      <c r="E125">
        <v>0.95</v>
      </c>
    </row>
    <row r="126" spans="1:5" x14ac:dyDescent="0.25">
      <c r="A126" t="s">
        <v>122</v>
      </c>
      <c r="B126" t="s">
        <v>127</v>
      </c>
      <c r="C126">
        <v>1.2800925925925899</v>
      </c>
      <c r="D126">
        <v>0.78</v>
      </c>
      <c r="E126">
        <v>0.74</v>
      </c>
    </row>
    <row r="127" spans="1:5" x14ac:dyDescent="0.25">
      <c r="A127" t="s">
        <v>122</v>
      </c>
      <c r="B127" t="s">
        <v>130</v>
      </c>
      <c r="C127">
        <v>1.2800925925925899</v>
      </c>
      <c r="D127">
        <v>0.99</v>
      </c>
      <c r="E127">
        <v>0.66</v>
      </c>
    </row>
    <row r="128" spans="1:5" x14ac:dyDescent="0.25">
      <c r="A128" t="s">
        <v>122</v>
      </c>
      <c r="B128" t="s">
        <v>362</v>
      </c>
      <c r="C128">
        <v>1.2800925925925899</v>
      </c>
      <c r="D128">
        <v>1.47</v>
      </c>
      <c r="E128">
        <v>1.1599999999999999</v>
      </c>
    </row>
    <row r="129" spans="1:5" x14ac:dyDescent="0.25">
      <c r="A129" t="s">
        <v>122</v>
      </c>
      <c r="B129" t="s">
        <v>126</v>
      </c>
      <c r="C129">
        <v>1.2800925925925899</v>
      </c>
      <c r="D129">
        <v>1.1299999999999999</v>
      </c>
      <c r="E129">
        <v>0.95</v>
      </c>
    </row>
    <row r="130" spans="1:5" x14ac:dyDescent="0.25">
      <c r="A130" t="s">
        <v>122</v>
      </c>
      <c r="B130" t="s">
        <v>129</v>
      </c>
      <c r="C130">
        <v>1.2800925925925899</v>
      </c>
      <c r="D130">
        <v>1.08</v>
      </c>
      <c r="E130">
        <v>1.1000000000000001</v>
      </c>
    </row>
    <row r="131" spans="1:5" x14ac:dyDescent="0.25">
      <c r="A131" t="s">
        <v>122</v>
      </c>
      <c r="B131" t="s">
        <v>128</v>
      </c>
      <c r="C131">
        <v>1.2800925925925899</v>
      </c>
      <c r="D131">
        <v>1.1299999999999999</v>
      </c>
      <c r="E131">
        <v>0.8</v>
      </c>
    </row>
    <row r="132" spans="1:5" x14ac:dyDescent="0.25">
      <c r="A132" t="s">
        <v>122</v>
      </c>
      <c r="B132" t="s">
        <v>136</v>
      </c>
      <c r="C132">
        <v>1.2800925925925899</v>
      </c>
      <c r="D132">
        <v>1.52</v>
      </c>
      <c r="E132">
        <v>0.9</v>
      </c>
    </row>
    <row r="133" spans="1:5" x14ac:dyDescent="0.25">
      <c r="A133" t="s">
        <v>122</v>
      </c>
      <c r="B133" t="s">
        <v>131</v>
      </c>
      <c r="C133">
        <v>1.2800925925925899</v>
      </c>
      <c r="D133">
        <v>1.19</v>
      </c>
      <c r="E133">
        <v>1.01</v>
      </c>
    </row>
    <row r="134" spans="1:5" x14ac:dyDescent="0.25">
      <c r="A134" t="s">
        <v>122</v>
      </c>
      <c r="B134" t="s">
        <v>133</v>
      </c>
      <c r="C134">
        <v>1.2800925925925899</v>
      </c>
      <c r="D134">
        <v>0.52</v>
      </c>
      <c r="E134">
        <v>1.2</v>
      </c>
    </row>
    <row r="135" spans="1:5" x14ac:dyDescent="0.25">
      <c r="A135" t="s">
        <v>122</v>
      </c>
      <c r="B135" t="s">
        <v>135</v>
      </c>
      <c r="C135">
        <v>1.2800925925925899</v>
      </c>
      <c r="D135">
        <v>0.69</v>
      </c>
      <c r="E135">
        <v>0.85</v>
      </c>
    </row>
    <row r="136" spans="1:5" x14ac:dyDescent="0.25">
      <c r="A136" t="s">
        <v>122</v>
      </c>
      <c r="B136" t="s">
        <v>137</v>
      </c>
      <c r="C136">
        <v>1.2800925925925899</v>
      </c>
      <c r="D136">
        <v>1.04</v>
      </c>
      <c r="E136">
        <v>0.85</v>
      </c>
    </row>
    <row r="137" spans="1:5" x14ac:dyDescent="0.25">
      <c r="A137" t="s">
        <v>122</v>
      </c>
      <c r="B137" t="s">
        <v>401</v>
      </c>
      <c r="C137">
        <v>1.2800925925925899</v>
      </c>
      <c r="D137">
        <v>1.03</v>
      </c>
      <c r="E137">
        <v>1.28</v>
      </c>
    </row>
    <row r="138" spans="1:5" x14ac:dyDescent="0.25">
      <c r="A138" t="s">
        <v>122</v>
      </c>
      <c r="B138" t="s">
        <v>138</v>
      </c>
      <c r="C138">
        <v>1.2800925925925899</v>
      </c>
      <c r="D138">
        <v>1.19</v>
      </c>
      <c r="E138">
        <v>1.1100000000000001</v>
      </c>
    </row>
    <row r="139" spans="1:5" x14ac:dyDescent="0.25">
      <c r="A139" t="s">
        <v>122</v>
      </c>
      <c r="B139" t="s">
        <v>139</v>
      </c>
      <c r="C139">
        <v>1.2800925925925899</v>
      </c>
      <c r="D139">
        <v>0.87</v>
      </c>
      <c r="E139">
        <v>0.85</v>
      </c>
    </row>
    <row r="140" spans="1:5" x14ac:dyDescent="0.25">
      <c r="A140" t="s">
        <v>122</v>
      </c>
      <c r="B140" t="s">
        <v>144</v>
      </c>
      <c r="C140">
        <v>1.2800925925925899</v>
      </c>
      <c r="D140">
        <v>1.03</v>
      </c>
      <c r="E140">
        <v>1.61</v>
      </c>
    </row>
    <row r="141" spans="1:5" x14ac:dyDescent="0.25">
      <c r="A141" t="s">
        <v>122</v>
      </c>
      <c r="B141" t="s">
        <v>132</v>
      </c>
      <c r="C141">
        <v>1.2800925925925899</v>
      </c>
      <c r="D141">
        <v>0.95</v>
      </c>
      <c r="E141">
        <v>0.99</v>
      </c>
    </row>
    <row r="142" spans="1:5" x14ac:dyDescent="0.25">
      <c r="A142" t="s">
        <v>122</v>
      </c>
      <c r="B142" t="s">
        <v>140</v>
      </c>
      <c r="C142">
        <v>1.2800925925925899</v>
      </c>
      <c r="D142">
        <v>1.22</v>
      </c>
      <c r="E142">
        <v>0.6</v>
      </c>
    </row>
    <row r="143" spans="1:5" x14ac:dyDescent="0.25">
      <c r="A143" t="s">
        <v>122</v>
      </c>
      <c r="B143" t="s">
        <v>124</v>
      </c>
      <c r="C143">
        <v>1.2800925925925899</v>
      </c>
      <c r="D143">
        <v>0.9</v>
      </c>
      <c r="E143">
        <v>1.18</v>
      </c>
    </row>
    <row r="144" spans="1:5" x14ac:dyDescent="0.25">
      <c r="A144" t="s">
        <v>122</v>
      </c>
      <c r="B144" t="s">
        <v>134</v>
      </c>
      <c r="C144">
        <v>1.2800925925925899</v>
      </c>
      <c r="D144">
        <v>0.53</v>
      </c>
      <c r="E144">
        <v>1.18</v>
      </c>
    </row>
    <row r="145" spans="1:5" x14ac:dyDescent="0.25">
      <c r="A145" t="s">
        <v>122</v>
      </c>
      <c r="B145" t="s">
        <v>141</v>
      </c>
      <c r="C145">
        <v>1.2800925925925899</v>
      </c>
      <c r="D145">
        <v>0.87</v>
      </c>
      <c r="E145">
        <v>0.65</v>
      </c>
    </row>
    <row r="146" spans="1:5" x14ac:dyDescent="0.25">
      <c r="A146" t="s">
        <v>122</v>
      </c>
      <c r="B146" t="s">
        <v>142</v>
      </c>
      <c r="C146">
        <v>1.2800925925925899</v>
      </c>
      <c r="D146">
        <v>1.17</v>
      </c>
      <c r="E146">
        <v>1</v>
      </c>
    </row>
    <row r="147" spans="1:5" x14ac:dyDescent="0.25">
      <c r="A147" t="s">
        <v>122</v>
      </c>
      <c r="B147" t="s">
        <v>143</v>
      </c>
      <c r="C147">
        <v>1.2800925925925899</v>
      </c>
      <c r="D147">
        <v>0.74</v>
      </c>
      <c r="E147">
        <v>1.1000000000000001</v>
      </c>
    </row>
    <row r="148" spans="1:5" x14ac:dyDescent="0.25">
      <c r="A148" t="s">
        <v>145</v>
      </c>
      <c r="B148" t="s">
        <v>347</v>
      </c>
      <c r="C148">
        <v>1.4299065420560699</v>
      </c>
      <c r="D148">
        <v>1</v>
      </c>
      <c r="E148">
        <v>1.26</v>
      </c>
    </row>
    <row r="149" spans="1:5" x14ac:dyDescent="0.25">
      <c r="A149" t="s">
        <v>145</v>
      </c>
      <c r="B149" t="s">
        <v>349</v>
      </c>
      <c r="C149">
        <v>1.4299065420560699</v>
      </c>
      <c r="D149">
        <v>0.85</v>
      </c>
      <c r="E149">
        <v>0.9</v>
      </c>
    </row>
    <row r="150" spans="1:5" x14ac:dyDescent="0.25">
      <c r="A150" t="s">
        <v>145</v>
      </c>
      <c r="B150" t="s">
        <v>355</v>
      </c>
      <c r="C150">
        <v>1.4299065420560699</v>
      </c>
      <c r="D150">
        <v>0.37</v>
      </c>
      <c r="E150">
        <v>1.69</v>
      </c>
    </row>
    <row r="151" spans="1:5" x14ac:dyDescent="0.25">
      <c r="A151" t="s">
        <v>145</v>
      </c>
      <c r="B151" t="s">
        <v>357</v>
      </c>
      <c r="C151">
        <v>1.4299065420560699</v>
      </c>
      <c r="D151">
        <v>0.7</v>
      </c>
      <c r="E151">
        <v>0.91</v>
      </c>
    </row>
    <row r="152" spans="1:5" x14ac:dyDescent="0.25">
      <c r="A152" t="s">
        <v>145</v>
      </c>
      <c r="B152" t="s">
        <v>360</v>
      </c>
      <c r="C152">
        <v>1.4299065420560699</v>
      </c>
      <c r="D152">
        <v>1.1499999999999999</v>
      </c>
      <c r="E152">
        <v>1.24</v>
      </c>
    </row>
    <row r="153" spans="1:5" x14ac:dyDescent="0.25">
      <c r="A153" t="s">
        <v>145</v>
      </c>
      <c r="B153" t="s">
        <v>366</v>
      </c>
      <c r="C153">
        <v>1.4299065420560699</v>
      </c>
      <c r="D153">
        <v>1.24</v>
      </c>
      <c r="E153">
        <v>0.71</v>
      </c>
    </row>
    <row r="154" spans="1:5" x14ac:dyDescent="0.25">
      <c r="A154" t="s">
        <v>145</v>
      </c>
      <c r="B154" t="s">
        <v>371</v>
      </c>
      <c r="C154">
        <v>1.4299065420560699</v>
      </c>
      <c r="D154">
        <v>0.7</v>
      </c>
      <c r="E154">
        <v>0.96</v>
      </c>
    </row>
    <row r="155" spans="1:5" x14ac:dyDescent="0.25">
      <c r="A155" t="s">
        <v>145</v>
      </c>
      <c r="B155" t="s">
        <v>149</v>
      </c>
      <c r="C155">
        <v>1.4299065420560699</v>
      </c>
      <c r="D155">
        <v>0.7</v>
      </c>
      <c r="E155">
        <v>1.69</v>
      </c>
    </row>
    <row r="156" spans="1:5" x14ac:dyDescent="0.25">
      <c r="A156" t="s">
        <v>145</v>
      </c>
      <c r="B156" t="s">
        <v>375</v>
      </c>
      <c r="C156">
        <v>1.4299065420560699</v>
      </c>
      <c r="D156">
        <v>0.84</v>
      </c>
      <c r="E156">
        <v>0.62</v>
      </c>
    </row>
    <row r="157" spans="1:5" x14ac:dyDescent="0.25">
      <c r="A157" t="s">
        <v>145</v>
      </c>
      <c r="B157" t="s">
        <v>388</v>
      </c>
      <c r="C157">
        <v>1.4299065420560699</v>
      </c>
      <c r="D157">
        <v>1.22</v>
      </c>
      <c r="E157">
        <v>0.98</v>
      </c>
    </row>
    <row r="158" spans="1:5" x14ac:dyDescent="0.25">
      <c r="A158" t="s">
        <v>145</v>
      </c>
      <c r="B158" t="s">
        <v>389</v>
      </c>
      <c r="C158">
        <v>1.4299065420560699</v>
      </c>
      <c r="D158">
        <v>1.01</v>
      </c>
      <c r="E158">
        <v>0.68</v>
      </c>
    </row>
    <row r="159" spans="1:5" x14ac:dyDescent="0.25">
      <c r="A159" t="s">
        <v>145</v>
      </c>
      <c r="B159" t="s">
        <v>391</v>
      </c>
      <c r="C159">
        <v>1.4299065420560699</v>
      </c>
      <c r="D159">
        <v>1</v>
      </c>
      <c r="E159">
        <v>1.44</v>
      </c>
    </row>
    <row r="160" spans="1:5" x14ac:dyDescent="0.25">
      <c r="A160" t="s">
        <v>145</v>
      </c>
      <c r="B160" t="s">
        <v>146</v>
      </c>
      <c r="C160">
        <v>1.4299065420560699</v>
      </c>
      <c r="D160">
        <v>1.46</v>
      </c>
      <c r="E160">
        <v>1.33</v>
      </c>
    </row>
    <row r="161" spans="1:5" x14ac:dyDescent="0.25">
      <c r="A161" t="s">
        <v>145</v>
      </c>
      <c r="B161" t="s">
        <v>404</v>
      </c>
      <c r="C161">
        <v>1.4299065420560699</v>
      </c>
      <c r="D161">
        <v>1.1200000000000001</v>
      </c>
      <c r="E161">
        <v>0.79</v>
      </c>
    </row>
    <row r="162" spans="1:5" x14ac:dyDescent="0.25">
      <c r="A162" t="s">
        <v>145</v>
      </c>
      <c r="B162" t="s">
        <v>419</v>
      </c>
      <c r="C162">
        <v>1.4299065420560699</v>
      </c>
      <c r="D162">
        <v>0.95</v>
      </c>
      <c r="E162">
        <v>0.92</v>
      </c>
    </row>
    <row r="163" spans="1:5" x14ac:dyDescent="0.25">
      <c r="A163" t="s">
        <v>145</v>
      </c>
      <c r="B163" t="s">
        <v>423</v>
      </c>
      <c r="C163">
        <v>1.4299065420560699</v>
      </c>
      <c r="D163">
        <v>0.95</v>
      </c>
      <c r="E163">
        <v>0.54</v>
      </c>
    </row>
    <row r="164" spans="1:5" x14ac:dyDescent="0.25">
      <c r="A164" t="s">
        <v>145</v>
      </c>
      <c r="B164" t="s">
        <v>425</v>
      </c>
      <c r="C164">
        <v>1.4299065420560699</v>
      </c>
      <c r="D164">
        <v>1.45</v>
      </c>
      <c r="E164">
        <v>0.67</v>
      </c>
    </row>
    <row r="165" spans="1:5" x14ac:dyDescent="0.25">
      <c r="A165" t="s">
        <v>145</v>
      </c>
      <c r="B165" t="s">
        <v>427</v>
      </c>
      <c r="C165">
        <v>1.4299065420560699</v>
      </c>
      <c r="D165">
        <v>1.1200000000000001</v>
      </c>
      <c r="E165">
        <v>0.73</v>
      </c>
    </row>
    <row r="166" spans="1:5" x14ac:dyDescent="0.25">
      <c r="A166" t="s">
        <v>145</v>
      </c>
      <c r="B166" t="s">
        <v>432</v>
      </c>
      <c r="C166">
        <v>1.4299065420560699</v>
      </c>
      <c r="D166">
        <v>1.2</v>
      </c>
      <c r="E166">
        <v>1.5</v>
      </c>
    </row>
    <row r="167" spans="1:5" x14ac:dyDescent="0.25">
      <c r="A167" t="s">
        <v>145</v>
      </c>
      <c r="B167" t="s">
        <v>433</v>
      </c>
      <c r="C167">
        <v>1.4299065420560699</v>
      </c>
      <c r="D167">
        <v>0.87</v>
      </c>
      <c r="E167">
        <v>1.37</v>
      </c>
    </row>
    <row r="168" spans="1:5" x14ac:dyDescent="0.25">
      <c r="A168" t="s">
        <v>145</v>
      </c>
      <c r="B168" t="s">
        <v>434</v>
      </c>
      <c r="C168">
        <v>1.4299065420560699</v>
      </c>
      <c r="D168">
        <v>0.85</v>
      </c>
      <c r="E168">
        <v>0.6</v>
      </c>
    </row>
    <row r="169" spans="1:5" x14ac:dyDescent="0.25">
      <c r="A169" t="s">
        <v>145</v>
      </c>
      <c r="B169" t="s">
        <v>148</v>
      </c>
      <c r="C169">
        <v>1.4299065420560699</v>
      </c>
      <c r="D169">
        <v>1.1000000000000001</v>
      </c>
      <c r="E169">
        <v>0.54</v>
      </c>
    </row>
    <row r="170" spans="1:5" x14ac:dyDescent="0.25">
      <c r="A170" t="s">
        <v>145</v>
      </c>
      <c r="B170" t="s">
        <v>147</v>
      </c>
      <c r="C170">
        <v>1.4299065420560699</v>
      </c>
      <c r="D170">
        <v>1.1200000000000001</v>
      </c>
      <c r="E170">
        <v>1.1200000000000001</v>
      </c>
    </row>
    <row r="171" spans="1:5" x14ac:dyDescent="0.25">
      <c r="A171" t="s">
        <v>21</v>
      </c>
      <c r="B171" t="s">
        <v>152</v>
      </c>
      <c r="C171">
        <v>1.36</v>
      </c>
      <c r="D171">
        <v>0.79</v>
      </c>
      <c r="E171">
        <v>1.07</v>
      </c>
    </row>
    <row r="172" spans="1:5" x14ac:dyDescent="0.25">
      <c r="A172" t="s">
        <v>21</v>
      </c>
      <c r="B172" t="s">
        <v>269</v>
      </c>
      <c r="C172">
        <v>1.36</v>
      </c>
      <c r="D172">
        <v>0.64</v>
      </c>
      <c r="E172">
        <v>0.75</v>
      </c>
    </row>
    <row r="173" spans="1:5" x14ac:dyDescent="0.25">
      <c r="A173" t="s">
        <v>21</v>
      </c>
      <c r="B173" t="s">
        <v>264</v>
      </c>
      <c r="C173">
        <v>1.36</v>
      </c>
      <c r="D173">
        <v>1.42</v>
      </c>
      <c r="E173">
        <v>1.25</v>
      </c>
    </row>
    <row r="174" spans="1:5" x14ac:dyDescent="0.25">
      <c r="A174" t="s">
        <v>21</v>
      </c>
      <c r="B174" t="s">
        <v>372</v>
      </c>
      <c r="C174">
        <v>1.36</v>
      </c>
      <c r="D174">
        <v>0.23</v>
      </c>
      <c r="E174">
        <v>1.03</v>
      </c>
    </row>
    <row r="175" spans="1:5" x14ac:dyDescent="0.25">
      <c r="A175" t="s">
        <v>21</v>
      </c>
      <c r="B175" t="s">
        <v>267</v>
      </c>
      <c r="C175">
        <v>1.36</v>
      </c>
      <c r="D175">
        <v>1.1000000000000001</v>
      </c>
      <c r="E175">
        <v>1.07</v>
      </c>
    </row>
    <row r="176" spans="1:5" x14ac:dyDescent="0.25">
      <c r="A176" t="s">
        <v>21</v>
      </c>
      <c r="B176" t="s">
        <v>272</v>
      </c>
      <c r="C176">
        <v>1.36</v>
      </c>
      <c r="D176">
        <v>1.1499999999999999</v>
      </c>
      <c r="E176">
        <v>0.47</v>
      </c>
    </row>
    <row r="177" spans="1:5" x14ac:dyDescent="0.25">
      <c r="A177" t="s">
        <v>21</v>
      </c>
      <c r="B177" t="s">
        <v>397</v>
      </c>
      <c r="C177">
        <v>1.36</v>
      </c>
      <c r="D177">
        <v>1.08</v>
      </c>
      <c r="E177">
        <v>1.35</v>
      </c>
    </row>
    <row r="178" spans="1:5" x14ac:dyDescent="0.25">
      <c r="A178" t="s">
        <v>21</v>
      </c>
      <c r="B178" t="s">
        <v>274</v>
      </c>
      <c r="C178">
        <v>1.36</v>
      </c>
      <c r="D178">
        <v>1.52</v>
      </c>
      <c r="E178">
        <v>0.8</v>
      </c>
    </row>
    <row r="179" spans="1:5" x14ac:dyDescent="0.25">
      <c r="A179" t="s">
        <v>21</v>
      </c>
      <c r="B179" t="s">
        <v>150</v>
      </c>
      <c r="C179">
        <v>1.36</v>
      </c>
      <c r="D179">
        <v>1.1299999999999999</v>
      </c>
      <c r="E179">
        <v>0.9</v>
      </c>
    </row>
    <row r="180" spans="1:5" x14ac:dyDescent="0.25">
      <c r="A180" t="s">
        <v>21</v>
      </c>
      <c r="B180" t="s">
        <v>275</v>
      </c>
      <c r="C180">
        <v>1.36</v>
      </c>
      <c r="D180">
        <v>0.83</v>
      </c>
      <c r="E180">
        <v>0.85</v>
      </c>
    </row>
    <row r="181" spans="1:5" x14ac:dyDescent="0.25">
      <c r="A181" t="s">
        <v>21</v>
      </c>
      <c r="B181" t="s">
        <v>23</v>
      </c>
      <c r="C181">
        <v>1.36</v>
      </c>
      <c r="D181">
        <v>1.57</v>
      </c>
      <c r="E181">
        <v>0.85</v>
      </c>
    </row>
    <row r="182" spans="1:5" x14ac:dyDescent="0.25">
      <c r="A182" t="s">
        <v>21</v>
      </c>
      <c r="B182" t="s">
        <v>22</v>
      </c>
      <c r="C182">
        <v>1.36</v>
      </c>
      <c r="D182">
        <v>1.38</v>
      </c>
      <c r="E182">
        <v>1.41</v>
      </c>
    </row>
    <row r="183" spans="1:5" x14ac:dyDescent="0.25">
      <c r="A183" t="s">
        <v>21</v>
      </c>
      <c r="B183" t="s">
        <v>266</v>
      </c>
      <c r="C183">
        <v>1.36</v>
      </c>
      <c r="D183">
        <v>0.74</v>
      </c>
      <c r="E183">
        <v>1.1499999999999999</v>
      </c>
    </row>
    <row r="184" spans="1:5" x14ac:dyDescent="0.25">
      <c r="A184" t="s">
        <v>21</v>
      </c>
      <c r="B184" t="s">
        <v>268</v>
      </c>
      <c r="C184">
        <v>1.36</v>
      </c>
      <c r="D184">
        <v>0.93</v>
      </c>
      <c r="E184">
        <v>1.25</v>
      </c>
    </row>
    <row r="185" spans="1:5" x14ac:dyDescent="0.25">
      <c r="A185" t="s">
        <v>21</v>
      </c>
      <c r="B185" t="s">
        <v>151</v>
      </c>
      <c r="C185">
        <v>1.36</v>
      </c>
      <c r="D185">
        <v>0.83</v>
      </c>
      <c r="E185">
        <v>1.45</v>
      </c>
    </row>
    <row r="186" spans="1:5" x14ac:dyDescent="0.25">
      <c r="A186" t="s">
        <v>21</v>
      </c>
      <c r="B186" t="s">
        <v>153</v>
      </c>
      <c r="C186">
        <v>1.36</v>
      </c>
      <c r="D186">
        <v>1.72</v>
      </c>
      <c r="E186">
        <v>0.5</v>
      </c>
    </row>
    <row r="187" spans="1:5" x14ac:dyDescent="0.25">
      <c r="A187" t="s">
        <v>21</v>
      </c>
      <c r="B187" t="s">
        <v>273</v>
      </c>
      <c r="C187">
        <v>1.36</v>
      </c>
      <c r="D187">
        <v>0.63</v>
      </c>
      <c r="E187">
        <v>0.7</v>
      </c>
    </row>
    <row r="188" spans="1:5" x14ac:dyDescent="0.25">
      <c r="A188" t="s">
        <v>21</v>
      </c>
      <c r="B188" t="s">
        <v>265</v>
      </c>
      <c r="C188">
        <v>1.36</v>
      </c>
      <c r="D188">
        <v>0.83</v>
      </c>
      <c r="E188">
        <v>0.95</v>
      </c>
    </row>
    <row r="189" spans="1:5" x14ac:dyDescent="0.25">
      <c r="A189" t="s">
        <v>21</v>
      </c>
      <c r="B189" t="s">
        <v>271</v>
      </c>
      <c r="C189">
        <v>1.36</v>
      </c>
      <c r="D189">
        <v>0.69</v>
      </c>
      <c r="E189">
        <v>1.25</v>
      </c>
    </row>
    <row r="190" spans="1:5" x14ac:dyDescent="0.25">
      <c r="A190" t="s">
        <v>21</v>
      </c>
      <c r="B190" t="s">
        <v>270</v>
      </c>
      <c r="C190">
        <v>1.36</v>
      </c>
      <c r="D190">
        <v>0.78</v>
      </c>
      <c r="E190">
        <v>0.95</v>
      </c>
    </row>
    <row r="191" spans="1:5" x14ac:dyDescent="0.25">
      <c r="A191" t="s">
        <v>154</v>
      </c>
      <c r="B191" t="s">
        <v>159</v>
      </c>
      <c r="C191">
        <v>1.30872483221477</v>
      </c>
      <c r="D191">
        <v>0.61</v>
      </c>
      <c r="E191">
        <v>0.91</v>
      </c>
    </row>
    <row r="192" spans="1:5" x14ac:dyDescent="0.25">
      <c r="A192" t="s">
        <v>154</v>
      </c>
      <c r="B192" t="s">
        <v>161</v>
      </c>
      <c r="C192">
        <v>1.30872483221477</v>
      </c>
      <c r="D192">
        <v>0.56000000000000005</v>
      </c>
      <c r="E192">
        <v>0.52</v>
      </c>
    </row>
    <row r="193" spans="1:5" x14ac:dyDescent="0.25">
      <c r="A193" t="s">
        <v>154</v>
      </c>
      <c r="B193" t="s">
        <v>163</v>
      </c>
      <c r="C193">
        <v>1.30872483221477</v>
      </c>
      <c r="D193">
        <v>1.58</v>
      </c>
      <c r="E193">
        <v>0.84</v>
      </c>
    </row>
    <row r="194" spans="1:5" x14ac:dyDescent="0.25">
      <c r="A194" t="s">
        <v>154</v>
      </c>
      <c r="B194" t="s">
        <v>160</v>
      </c>
      <c r="C194">
        <v>1.30872483221477</v>
      </c>
      <c r="D194">
        <v>0.66</v>
      </c>
      <c r="E194">
        <v>1.04</v>
      </c>
    </row>
    <row r="195" spans="1:5" x14ac:dyDescent="0.25">
      <c r="A195" t="s">
        <v>154</v>
      </c>
      <c r="B195" t="s">
        <v>165</v>
      </c>
      <c r="C195">
        <v>1.30872483221477</v>
      </c>
      <c r="D195">
        <v>0.81</v>
      </c>
      <c r="E195">
        <v>1.58</v>
      </c>
    </row>
    <row r="196" spans="1:5" x14ac:dyDescent="0.25">
      <c r="A196" t="s">
        <v>154</v>
      </c>
      <c r="B196" t="s">
        <v>164</v>
      </c>
      <c r="C196">
        <v>1.30872483221477</v>
      </c>
      <c r="D196">
        <v>0.92</v>
      </c>
      <c r="E196">
        <v>1.68</v>
      </c>
    </row>
    <row r="197" spans="1:5" x14ac:dyDescent="0.25">
      <c r="A197" t="s">
        <v>154</v>
      </c>
      <c r="B197" t="s">
        <v>167</v>
      </c>
      <c r="C197">
        <v>1.30872483221477</v>
      </c>
      <c r="D197">
        <v>1.53</v>
      </c>
      <c r="E197">
        <v>0.42</v>
      </c>
    </row>
    <row r="198" spans="1:5" x14ac:dyDescent="0.25">
      <c r="A198" t="s">
        <v>154</v>
      </c>
      <c r="B198" t="s">
        <v>168</v>
      </c>
      <c r="C198">
        <v>1.30872483221477</v>
      </c>
      <c r="D198">
        <v>0.82</v>
      </c>
      <c r="E198">
        <v>0.84</v>
      </c>
    </row>
    <row r="199" spans="1:5" x14ac:dyDescent="0.25">
      <c r="A199" t="s">
        <v>154</v>
      </c>
      <c r="B199" t="s">
        <v>156</v>
      </c>
      <c r="C199">
        <v>1.30872483221477</v>
      </c>
      <c r="D199">
        <v>1.42</v>
      </c>
      <c r="E199">
        <v>0.62</v>
      </c>
    </row>
    <row r="200" spans="1:5" x14ac:dyDescent="0.25">
      <c r="A200" t="s">
        <v>154</v>
      </c>
      <c r="B200" t="s">
        <v>169</v>
      </c>
      <c r="C200">
        <v>1.30872483221477</v>
      </c>
      <c r="D200">
        <v>0.76</v>
      </c>
      <c r="E200">
        <v>1.42</v>
      </c>
    </row>
    <row r="201" spans="1:5" x14ac:dyDescent="0.25">
      <c r="A201" t="s">
        <v>154</v>
      </c>
      <c r="B201" t="s">
        <v>162</v>
      </c>
      <c r="C201">
        <v>1.30872483221477</v>
      </c>
      <c r="D201">
        <v>0.51</v>
      </c>
      <c r="E201">
        <v>0.97</v>
      </c>
    </row>
    <row r="202" spans="1:5" x14ac:dyDescent="0.25">
      <c r="A202" t="s">
        <v>154</v>
      </c>
      <c r="B202" t="s">
        <v>170</v>
      </c>
      <c r="C202">
        <v>1.30872483221477</v>
      </c>
      <c r="D202">
        <v>1.17</v>
      </c>
      <c r="E202">
        <v>1.49</v>
      </c>
    </row>
    <row r="203" spans="1:5" x14ac:dyDescent="0.25">
      <c r="A203" t="s">
        <v>154</v>
      </c>
      <c r="B203" t="s">
        <v>166</v>
      </c>
      <c r="C203">
        <v>1.30872483221477</v>
      </c>
      <c r="D203">
        <v>0.87</v>
      </c>
      <c r="E203">
        <v>0.83</v>
      </c>
    </row>
    <row r="204" spans="1:5" x14ac:dyDescent="0.25">
      <c r="A204" t="s">
        <v>154</v>
      </c>
      <c r="B204" t="s">
        <v>174</v>
      </c>
      <c r="C204">
        <v>1.30872483221477</v>
      </c>
      <c r="D204">
        <v>1.22</v>
      </c>
      <c r="E204">
        <v>0.97</v>
      </c>
    </row>
    <row r="205" spans="1:5" x14ac:dyDescent="0.25">
      <c r="A205" t="s">
        <v>154</v>
      </c>
      <c r="B205" t="s">
        <v>172</v>
      </c>
      <c r="C205">
        <v>1.30872483221477</v>
      </c>
      <c r="D205">
        <v>0.87</v>
      </c>
      <c r="E205">
        <v>0.97</v>
      </c>
    </row>
    <row r="206" spans="1:5" x14ac:dyDescent="0.25">
      <c r="A206" t="s">
        <v>154</v>
      </c>
      <c r="B206" t="s">
        <v>171</v>
      </c>
      <c r="C206">
        <v>1.30872483221477</v>
      </c>
      <c r="D206">
        <v>0.87</v>
      </c>
      <c r="E206">
        <v>0.91</v>
      </c>
    </row>
    <row r="207" spans="1:5" x14ac:dyDescent="0.25">
      <c r="A207" t="s">
        <v>154</v>
      </c>
      <c r="B207" t="s">
        <v>158</v>
      </c>
      <c r="C207">
        <v>1.30872483221477</v>
      </c>
      <c r="D207">
        <v>0.97</v>
      </c>
      <c r="E207">
        <v>1.04</v>
      </c>
    </row>
    <row r="208" spans="1:5" x14ac:dyDescent="0.25">
      <c r="A208" t="s">
        <v>154</v>
      </c>
      <c r="B208" t="s">
        <v>155</v>
      </c>
      <c r="C208">
        <v>1.30872483221477</v>
      </c>
      <c r="D208">
        <v>1.73</v>
      </c>
      <c r="E208">
        <v>0.97</v>
      </c>
    </row>
    <row r="209" spans="1:5" x14ac:dyDescent="0.25">
      <c r="A209" t="s">
        <v>154</v>
      </c>
      <c r="B209" t="s">
        <v>157</v>
      </c>
      <c r="C209">
        <v>1.30872483221477</v>
      </c>
      <c r="D209">
        <v>1.27</v>
      </c>
      <c r="E209">
        <v>0.91</v>
      </c>
    </row>
    <row r="210" spans="1:5" x14ac:dyDescent="0.25">
      <c r="A210" t="s">
        <v>154</v>
      </c>
      <c r="B210" t="s">
        <v>173</v>
      </c>
      <c r="C210">
        <v>1.30872483221477</v>
      </c>
      <c r="D210">
        <v>0.92</v>
      </c>
      <c r="E210">
        <v>0.97</v>
      </c>
    </row>
    <row r="211" spans="1:5" x14ac:dyDescent="0.25">
      <c r="A211" t="s">
        <v>175</v>
      </c>
      <c r="B211" t="s">
        <v>284</v>
      </c>
      <c r="C211">
        <v>1.1957671957672</v>
      </c>
      <c r="D211">
        <v>1.35</v>
      </c>
      <c r="E211">
        <v>1.0900000000000001</v>
      </c>
    </row>
    <row r="212" spans="1:5" x14ac:dyDescent="0.25">
      <c r="A212" t="s">
        <v>175</v>
      </c>
      <c r="B212" t="s">
        <v>179</v>
      </c>
      <c r="C212">
        <v>1.1957671957672</v>
      </c>
      <c r="D212">
        <v>0.9</v>
      </c>
      <c r="E212">
        <v>1.55</v>
      </c>
    </row>
    <row r="213" spans="1:5" x14ac:dyDescent="0.25">
      <c r="A213" t="s">
        <v>175</v>
      </c>
      <c r="B213" t="s">
        <v>282</v>
      </c>
      <c r="C213">
        <v>1.1957671957672</v>
      </c>
      <c r="D213">
        <v>1.03</v>
      </c>
      <c r="E213">
        <v>0.51</v>
      </c>
    </row>
    <row r="214" spans="1:5" x14ac:dyDescent="0.25">
      <c r="A214" t="s">
        <v>175</v>
      </c>
      <c r="B214" t="s">
        <v>176</v>
      </c>
      <c r="C214">
        <v>1.1957671957672</v>
      </c>
      <c r="D214">
        <v>0.9</v>
      </c>
      <c r="E214">
        <v>0.81</v>
      </c>
    </row>
    <row r="215" spans="1:5" x14ac:dyDescent="0.25">
      <c r="A215" t="s">
        <v>175</v>
      </c>
      <c r="B215" t="s">
        <v>285</v>
      </c>
      <c r="C215">
        <v>1.1957671957672</v>
      </c>
      <c r="D215">
        <v>1.03</v>
      </c>
      <c r="E215">
        <v>1.24</v>
      </c>
    </row>
    <row r="216" spans="1:5" x14ac:dyDescent="0.25">
      <c r="A216" t="s">
        <v>175</v>
      </c>
      <c r="B216" t="s">
        <v>277</v>
      </c>
      <c r="C216">
        <v>1.1957671957672</v>
      </c>
      <c r="D216">
        <v>0.6</v>
      </c>
      <c r="E216">
        <v>0.88</v>
      </c>
    </row>
    <row r="217" spans="1:5" x14ac:dyDescent="0.25">
      <c r="A217" t="s">
        <v>175</v>
      </c>
      <c r="B217" t="s">
        <v>281</v>
      </c>
      <c r="C217">
        <v>1.1957671957672</v>
      </c>
      <c r="D217">
        <v>0.57999999999999996</v>
      </c>
      <c r="E217">
        <v>1.31</v>
      </c>
    </row>
    <row r="218" spans="1:5" x14ac:dyDescent="0.25">
      <c r="A218" t="s">
        <v>175</v>
      </c>
      <c r="B218" t="s">
        <v>178</v>
      </c>
      <c r="C218">
        <v>1.1957671957672</v>
      </c>
      <c r="D218">
        <v>0.45</v>
      </c>
      <c r="E218">
        <v>1.31</v>
      </c>
    </row>
    <row r="219" spans="1:5" x14ac:dyDescent="0.25">
      <c r="A219" t="s">
        <v>175</v>
      </c>
      <c r="B219" t="s">
        <v>278</v>
      </c>
      <c r="C219">
        <v>1.1957671957672</v>
      </c>
      <c r="D219">
        <v>0.77</v>
      </c>
      <c r="E219">
        <v>1.74</v>
      </c>
    </row>
    <row r="220" spans="1:5" x14ac:dyDescent="0.25">
      <c r="A220" t="s">
        <v>175</v>
      </c>
      <c r="B220" t="s">
        <v>276</v>
      </c>
      <c r="C220">
        <v>1.1957671957672</v>
      </c>
      <c r="D220">
        <v>2.15</v>
      </c>
      <c r="E220">
        <v>0.2</v>
      </c>
    </row>
    <row r="221" spans="1:5" x14ac:dyDescent="0.25">
      <c r="A221" t="s">
        <v>175</v>
      </c>
      <c r="B221" t="s">
        <v>279</v>
      </c>
      <c r="C221">
        <v>1.1957671957672</v>
      </c>
      <c r="D221">
        <v>1.97</v>
      </c>
      <c r="E221">
        <v>0.81</v>
      </c>
    </row>
    <row r="222" spans="1:5" x14ac:dyDescent="0.25">
      <c r="A222" t="s">
        <v>175</v>
      </c>
      <c r="B222" t="s">
        <v>283</v>
      </c>
      <c r="C222">
        <v>1.1957671957672</v>
      </c>
      <c r="D222">
        <v>0.96</v>
      </c>
      <c r="E222">
        <v>0.51</v>
      </c>
    </row>
    <row r="223" spans="1:5" x14ac:dyDescent="0.25">
      <c r="A223" t="s">
        <v>175</v>
      </c>
      <c r="B223" t="s">
        <v>177</v>
      </c>
      <c r="C223">
        <v>1.1957671957672</v>
      </c>
      <c r="D223">
        <v>0.66</v>
      </c>
      <c r="E223">
        <v>1.21</v>
      </c>
    </row>
    <row r="224" spans="1:5" x14ac:dyDescent="0.25">
      <c r="A224" t="s">
        <v>175</v>
      </c>
      <c r="B224" t="s">
        <v>280</v>
      </c>
      <c r="C224">
        <v>1.1957671957672</v>
      </c>
      <c r="D224">
        <v>0.6</v>
      </c>
      <c r="E224">
        <v>0.88</v>
      </c>
    </row>
    <row r="225" spans="1:5" x14ac:dyDescent="0.25">
      <c r="A225" t="s">
        <v>24</v>
      </c>
      <c r="B225" t="s">
        <v>292</v>
      </c>
      <c r="C225">
        <v>1.59205776173285</v>
      </c>
      <c r="D225">
        <v>1.7</v>
      </c>
      <c r="E225">
        <v>1.01</v>
      </c>
    </row>
    <row r="226" spans="1:5" x14ac:dyDescent="0.25">
      <c r="A226" t="s">
        <v>24</v>
      </c>
      <c r="B226" t="s">
        <v>289</v>
      </c>
      <c r="C226">
        <v>1.59205776173285</v>
      </c>
      <c r="D226">
        <v>0.57999999999999996</v>
      </c>
      <c r="E226">
        <v>1.42</v>
      </c>
    </row>
    <row r="227" spans="1:5" x14ac:dyDescent="0.25">
      <c r="A227" t="s">
        <v>24</v>
      </c>
      <c r="B227" t="s">
        <v>180</v>
      </c>
      <c r="C227">
        <v>1.59205776173285</v>
      </c>
      <c r="D227">
        <v>1.1599999999999999</v>
      </c>
      <c r="E227">
        <v>1.1499999999999999</v>
      </c>
    </row>
    <row r="228" spans="1:5" x14ac:dyDescent="0.25">
      <c r="A228" t="s">
        <v>24</v>
      </c>
      <c r="B228" t="s">
        <v>326</v>
      </c>
      <c r="C228">
        <v>1.59205776173285</v>
      </c>
      <c r="D228">
        <v>0.67</v>
      </c>
      <c r="E228">
        <v>1.22</v>
      </c>
    </row>
    <row r="229" spans="1:5" x14ac:dyDescent="0.25">
      <c r="A229" t="s">
        <v>24</v>
      </c>
      <c r="B229" t="s">
        <v>288</v>
      </c>
      <c r="C229">
        <v>1.59205776173285</v>
      </c>
      <c r="D229">
        <v>0.9</v>
      </c>
      <c r="E229">
        <v>1.47</v>
      </c>
    </row>
    <row r="230" spans="1:5" x14ac:dyDescent="0.25">
      <c r="A230" t="s">
        <v>24</v>
      </c>
      <c r="B230" t="s">
        <v>287</v>
      </c>
      <c r="C230">
        <v>1.59205776173285</v>
      </c>
      <c r="D230">
        <v>0.84</v>
      </c>
      <c r="E230">
        <v>0.9</v>
      </c>
    </row>
    <row r="231" spans="1:5" x14ac:dyDescent="0.25">
      <c r="A231" t="s">
        <v>24</v>
      </c>
      <c r="B231" t="s">
        <v>293</v>
      </c>
      <c r="C231">
        <v>1.59205776173285</v>
      </c>
      <c r="D231">
        <v>0.9</v>
      </c>
      <c r="E231">
        <v>1.07</v>
      </c>
    </row>
    <row r="232" spans="1:5" x14ac:dyDescent="0.25">
      <c r="A232" t="s">
        <v>24</v>
      </c>
      <c r="B232" t="s">
        <v>294</v>
      </c>
      <c r="C232">
        <v>1.59205776173285</v>
      </c>
      <c r="D232">
        <v>1.74</v>
      </c>
      <c r="E232">
        <v>0.76</v>
      </c>
    </row>
    <row r="233" spans="1:5" x14ac:dyDescent="0.25">
      <c r="A233" t="s">
        <v>24</v>
      </c>
      <c r="B233" t="s">
        <v>295</v>
      </c>
      <c r="C233">
        <v>1.59205776173285</v>
      </c>
      <c r="D233">
        <v>1.3</v>
      </c>
      <c r="E233">
        <v>0.51</v>
      </c>
    </row>
    <row r="234" spans="1:5" x14ac:dyDescent="0.25">
      <c r="A234" t="s">
        <v>24</v>
      </c>
      <c r="B234" t="s">
        <v>25</v>
      </c>
      <c r="C234">
        <v>1.59205776173285</v>
      </c>
      <c r="D234">
        <v>1.01</v>
      </c>
      <c r="E234">
        <v>0.87</v>
      </c>
    </row>
    <row r="235" spans="1:5" x14ac:dyDescent="0.25">
      <c r="A235" t="s">
        <v>24</v>
      </c>
      <c r="B235" t="s">
        <v>327</v>
      </c>
      <c r="C235">
        <v>1.59205776173285</v>
      </c>
      <c r="D235">
        <v>1.1200000000000001</v>
      </c>
      <c r="E235">
        <v>1.01</v>
      </c>
    </row>
    <row r="236" spans="1:5" x14ac:dyDescent="0.25">
      <c r="A236" t="s">
        <v>24</v>
      </c>
      <c r="B236" t="s">
        <v>286</v>
      </c>
      <c r="C236">
        <v>1.59205776173285</v>
      </c>
      <c r="D236">
        <v>1.59</v>
      </c>
      <c r="E236">
        <v>0.6</v>
      </c>
    </row>
    <row r="237" spans="1:5" x14ac:dyDescent="0.25">
      <c r="A237" t="s">
        <v>24</v>
      </c>
      <c r="B237" t="s">
        <v>291</v>
      </c>
      <c r="C237">
        <v>1.59205776173285</v>
      </c>
      <c r="D237">
        <v>0.38</v>
      </c>
      <c r="E237">
        <v>1.1399999999999999</v>
      </c>
    </row>
    <row r="238" spans="1:5" x14ac:dyDescent="0.25">
      <c r="A238" t="s">
        <v>24</v>
      </c>
      <c r="B238" t="s">
        <v>26</v>
      </c>
      <c r="C238">
        <v>1.59205776173285</v>
      </c>
      <c r="D238">
        <v>1.38</v>
      </c>
      <c r="E238">
        <v>0.8</v>
      </c>
    </row>
    <row r="239" spans="1:5" x14ac:dyDescent="0.25">
      <c r="A239" t="s">
        <v>24</v>
      </c>
      <c r="B239" t="s">
        <v>184</v>
      </c>
      <c r="C239">
        <v>1.59205776173285</v>
      </c>
      <c r="D239">
        <v>0.99</v>
      </c>
      <c r="E239">
        <v>1.07</v>
      </c>
    </row>
    <row r="240" spans="1:5" x14ac:dyDescent="0.25">
      <c r="A240" t="s">
        <v>24</v>
      </c>
      <c r="B240" t="s">
        <v>290</v>
      </c>
      <c r="C240">
        <v>1.59205776173285</v>
      </c>
      <c r="D240">
        <v>1.01</v>
      </c>
      <c r="E240">
        <v>1.0900000000000001</v>
      </c>
    </row>
    <row r="241" spans="1:5" x14ac:dyDescent="0.25">
      <c r="A241" t="s">
        <v>24</v>
      </c>
      <c r="B241" t="s">
        <v>183</v>
      </c>
      <c r="C241">
        <v>1.59205776173285</v>
      </c>
      <c r="D241">
        <v>0.76</v>
      </c>
      <c r="E241">
        <v>1.17</v>
      </c>
    </row>
    <row r="242" spans="1:5" x14ac:dyDescent="0.25">
      <c r="A242" t="s">
        <v>24</v>
      </c>
      <c r="B242" t="s">
        <v>182</v>
      </c>
      <c r="C242">
        <v>1.59205776173285</v>
      </c>
      <c r="D242">
        <v>0.87</v>
      </c>
      <c r="E242">
        <v>1.26</v>
      </c>
    </row>
    <row r="243" spans="1:5" x14ac:dyDescent="0.25">
      <c r="A243" t="s">
        <v>24</v>
      </c>
      <c r="B243" t="s">
        <v>185</v>
      </c>
      <c r="C243">
        <v>1.59205776173285</v>
      </c>
      <c r="D243">
        <v>0.54</v>
      </c>
      <c r="E243">
        <v>0.66</v>
      </c>
    </row>
    <row r="244" spans="1:5" x14ac:dyDescent="0.25">
      <c r="A244" t="s">
        <v>24</v>
      </c>
      <c r="B244" t="s">
        <v>181</v>
      </c>
      <c r="C244">
        <v>1.59205776173285</v>
      </c>
      <c r="D244">
        <v>0.67</v>
      </c>
      <c r="E244">
        <v>0.81</v>
      </c>
    </row>
    <row r="245" spans="1:5" x14ac:dyDescent="0.25">
      <c r="A245" t="s">
        <v>27</v>
      </c>
      <c r="B245" t="s">
        <v>187</v>
      </c>
      <c r="C245">
        <v>1.23411371237458</v>
      </c>
      <c r="D245">
        <v>0.59</v>
      </c>
      <c r="E245">
        <v>1.1000000000000001</v>
      </c>
    </row>
    <row r="246" spans="1:5" x14ac:dyDescent="0.25">
      <c r="A246" t="s">
        <v>27</v>
      </c>
      <c r="B246" t="s">
        <v>191</v>
      </c>
      <c r="C246">
        <v>1.23411371237458</v>
      </c>
      <c r="D246">
        <v>1.3</v>
      </c>
      <c r="E246">
        <v>1.28</v>
      </c>
    </row>
    <row r="247" spans="1:5" x14ac:dyDescent="0.25">
      <c r="A247" t="s">
        <v>27</v>
      </c>
      <c r="B247" t="s">
        <v>28</v>
      </c>
      <c r="C247">
        <v>1.23411371237458</v>
      </c>
      <c r="D247">
        <v>1.19</v>
      </c>
      <c r="E247">
        <v>0.73</v>
      </c>
    </row>
    <row r="248" spans="1:5" x14ac:dyDescent="0.25">
      <c r="A248" t="s">
        <v>27</v>
      </c>
      <c r="B248" t="s">
        <v>186</v>
      </c>
      <c r="C248">
        <v>1.23411371237458</v>
      </c>
      <c r="D248">
        <v>1.1299999999999999</v>
      </c>
      <c r="E248">
        <v>0.73</v>
      </c>
    </row>
    <row r="249" spans="1:5" x14ac:dyDescent="0.25">
      <c r="A249" t="s">
        <v>27</v>
      </c>
      <c r="B249" t="s">
        <v>189</v>
      </c>
      <c r="C249">
        <v>1.23411371237458</v>
      </c>
      <c r="D249">
        <v>0.54</v>
      </c>
      <c r="E249">
        <v>0.91</v>
      </c>
    </row>
    <row r="250" spans="1:5" x14ac:dyDescent="0.25">
      <c r="A250" t="s">
        <v>27</v>
      </c>
      <c r="B250" t="s">
        <v>297</v>
      </c>
      <c r="C250">
        <v>1.23411371237458</v>
      </c>
      <c r="D250">
        <v>1.03</v>
      </c>
      <c r="E250">
        <v>1.1000000000000001</v>
      </c>
    </row>
    <row r="251" spans="1:5" x14ac:dyDescent="0.25">
      <c r="A251" t="s">
        <v>27</v>
      </c>
      <c r="B251" t="s">
        <v>298</v>
      </c>
      <c r="C251">
        <v>1.23411371237458</v>
      </c>
      <c r="D251">
        <v>1.4</v>
      </c>
      <c r="E251">
        <v>0.61</v>
      </c>
    </row>
    <row r="252" spans="1:5" x14ac:dyDescent="0.25">
      <c r="A252" t="s">
        <v>27</v>
      </c>
      <c r="B252" t="s">
        <v>31</v>
      </c>
      <c r="C252">
        <v>1.23411371237458</v>
      </c>
      <c r="D252">
        <v>0.59</v>
      </c>
      <c r="E252">
        <v>1.1000000000000001</v>
      </c>
    </row>
    <row r="253" spans="1:5" x14ac:dyDescent="0.25">
      <c r="A253" t="s">
        <v>27</v>
      </c>
      <c r="B253" t="s">
        <v>195</v>
      </c>
      <c r="C253">
        <v>1.23411371237458</v>
      </c>
      <c r="D253">
        <v>1.62</v>
      </c>
      <c r="E253">
        <v>1.28</v>
      </c>
    </row>
    <row r="254" spans="1:5" x14ac:dyDescent="0.25">
      <c r="A254" t="s">
        <v>27</v>
      </c>
      <c r="B254" t="s">
        <v>188</v>
      </c>
      <c r="C254">
        <v>1.23411371237458</v>
      </c>
      <c r="D254">
        <v>1.24</v>
      </c>
      <c r="E254">
        <v>0.73</v>
      </c>
    </row>
    <row r="255" spans="1:5" x14ac:dyDescent="0.25">
      <c r="A255" t="s">
        <v>27</v>
      </c>
      <c r="B255" t="s">
        <v>296</v>
      </c>
      <c r="C255">
        <v>1.23411371237458</v>
      </c>
      <c r="D255">
        <v>0.7</v>
      </c>
      <c r="E255">
        <v>1.46</v>
      </c>
    </row>
    <row r="256" spans="1:5" x14ac:dyDescent="0.25">
      <c r="A256" t="s">
        <v>27</v>
      </c>
      <c r="B256" t="s">
        <v>190</v>
      </c>
      <c r="C256">
        <v>1.23411371237458</v>
      </c>
      <c r="D256">
        <v>0.97</v>
      </c>
      <c r="E256">
        <v>0.85</v>
      </c>
    </row>
    <row r="257" spans="1:5" x14ac:dyDescent="0.25">
      <c r="A257" t="s">
        <v>27</v>
      </c>
      <c r="B257" t="s">
        <v>192</v>
      </c>
      <c r="C257">
        <v>1.23411371237458</v>
      </c>
      <c r="D257">
        <v>0.98</v>
      </c>
      <c r="E257">
        <v>0.98</v>
      </c>
    </row>
    <row r="258" spans="1:5" x14ac:dyDescent="0.25">
      <c r="A258" t="s">
        <v>27</v>
      </c>
      <c r="B258" t="s">
        <v>329</v>
      </c>
      <c r="C258">
        <v>1.23411371237458</v>
      </c>
      <c r="D258">
        <v>0.81</v>
      </c>
      <c r="E258">
        <v>1.1000000000000001</v>
      </c>
    </row>
    <row r="259" spans="1:5" x14ac:dyDescent="0.25">
      <c r="A259" t="s">
        <v>27</v>
      </c>
      <c r="B259" t="s">
        <v>194</v>
      </c>
      <c r="C259">
        <v>1.23411371237458</v>
      </c>
      <c r="D259">
        <v>0.7</v>
      </c>
      <c r="E259">
        <v>0.91</v>
      </c>
    </row>
    <row r="260" spans="1:5" x14ac:dyDescent="0.25">
      <c r="A260" t="s">
        <v>27</v>
      </c>
      <c r="B260" t="s">
        <v>299</v>
      </c>
      <c r="C260">
        <v>1.23411371237458</v>
      </c>
      <c r="D260">
        <v>1.08</v>
      </c>
      <c r="E260">
        <v>0.55000000000000004</v>
      </c>
    </row>
    <row r="261" spans="1:5" x14ac:dyDescent="0.25">
      <c r="A261" t="s">
        <v>27</v>
      </c>
      <c r="B261" t="s">
        <v>328</v>
      </c>
      <c r="C261">
        <v>1.23411371237458</v>
      </c>
      <c r="D261">
        <v>1.19</v>
      </c>
      <c r="E261">
        <v>0.91</v>
      </c>
    </row>
    <row r="262" spans="1:5" x14ac:dyDescent="0.25">
      <c r="A262" t="s">
        <v>27</v>
      </c>
      <c r="B262" t="s">
        <v>193</v>
      </c>
      <c r="C262">
        <v>1.23411371237458</v>
      </c>
      <c r="D262">
        <v>1.19</v>
      </c>
      <c r="E262">
        <v>0.98</v>
      </c>
    </row>
    <row r="263" spans="1:5" x14ac:dyDescent="0.25">
      <c r="A263" t="s">
        <v>27</v>
      </c>
      <c r="B263" t="s">
        <v>30</v>
      </c>
      <c r="C263">
        <v>1.23411371237458</v>
      </c>
      <c r="D263">
        <v>0.97</v>
      </c>
      <c r="E263">
        <v>1.1000000000000001</v>
      </c>
    </row>
    <row r="264" spans="1:5" x14ac:dyDescent="0.25">
      <c r="A264" t="s">
        <v>27</v>
      </c>
      <c r="B264" t="s">
        <v>29</v>
      </c>
      <c r="C264">
        <v>1.23411371237458</v>
      </c>
      <c r="D264">
        <v>0.76</v>
      </c>
      <c r="E264">
        <v>1.58</v>
      </c>
    </row>
    <row r="265" spans="1:5" x14ac:dyDescent="0.25">
      <c r="A265" t="s">
        <v>196</v>
      </c>
      <c r="B265" t="s">
        <v>205</v>
      </c>
      <c r="C265">
        <v>1.6239669421487599</v>
      </c>
      <c r="D265">
        <v>1.36</v>
      </c>
      <c r="E265">
        <v>0.9</v>
      </c>
    </row>
    <row r="266" spans="1:5" x14ac:dyDescent="0.25">
      <c r="A266" t="s">
        <v>196</v>
      </c>
      <c r="B266" t="s">
        <v>306</v>
      </c>
      <c r="C266">
        <v>1.6239669421487599</v>
      </c>
      <c r="D266">
        <v>2.04</v>
      </c>
      <c r="E266">
        <v>0.65</v>
      </c>
    </row>
    <row r="267" spans="1:5" x14ac:dyDescent="0.25">
      <c r="A267" t="s">
        <v>196</v>
      </c>
      <c r="B267" t="s">
        <v>206</v>
      </c>
      <c r="C267">
        <v>1.6239669421487599</v>
      </c>
      <c r="D267">
        <v>0.56999999999999995</v>
      </c>
      <c r="E267">
        <v>1.35</v>
      </c>
    </row>
    <row r="268" spans="1:5" x14ac:dyDescent="0.25">
      <c r="A268" t="s">
        <v>196</v>
      </c>
      <c r="B268" t="s">
        <v>197</v>
      </c>
      <c r="C268">
        <v>1.6239669421487599</v>
      </c>
      <c r="D268">
        <v>0.81</v>
      </c>
      <c r="E268">
        <v>1.84</v>
      </c>
    </row>
    <row r="269" spans="1:5" x14ac:dyDescent="0.25">
      <c r="A269" t="s">
        <v>196</v>
      </c>
      <c r="B269" t="s">
        <v>307</v>
      </c>
      <c r="C269">
        <v>1.6239669421487599</v>
      </c>
      <c r="D269">
        <v>1.42</v>
      </c>
      <c r="E269">
        <v>0.54</v>
      </c>
    </row>
    <row r="270" spans="1:5" x14ac:dyDescent="0.25">
      <c r="A270" t="s">
        <v>196</v>
      </c>
      <c r="B270" t="s">
        <v>204</v>
      </c>
      <c r="C270">
        <v>1.6239669421487599</v>
      </c>
      <c r="D270">
        <v>0.88</v>
      </c>
      <c r="E270">
        <v>1.36</v>
      </c>
    </row>
    <row r="271" spans="1:5" x14ac:dyDescent="0.25">
      <c r="A271" t="s">
        <v>196</v>
      </c>
      <c r="B271" t="s">
        <v>302</v>
      </c>
      <c r="C271">
        <v>1.6239669421487599</v>
      </c>
      <c r="D271">
        <v>0.7</v>
      </c>
      <c r="E271">
        <v>0.45</v>
      </c>
    </row>
    <row r="272" spans="1:5" x14ac:dyDescent="0.25">
      <c r="A272" t="s">
        <v>196</v>
      </c>
      <c r="B272" t="s">
        <v>305</v>
      </c>
      <c r="C272">
        <v>1.6239669421487599</v>
      </c>
      <c r="D272">
        <v>0.95</v>
      </c>
      <c r="E272">
        <v>0.65</v>
      </c>
    </row>
    <row r="273" spans="1:5" x14ac:dyDescent="0.25">
      <c r="A273" t="s">
        <v>196</v>
      </c>
      <c r="B273" t="s">
        <v>202</v>
      </c>
      <c r="C273">
        <v>1.6239669421487599</v>
      </c>
      <c r="D273">
        <v>0.88</v>
      </c>
      <c r="E273">
        <v>0.75</v>
      </c>
    </row>
    <row r="274" spans="1:5" x14ac:dyDescent="0.25">
      <c r="A274" t="s">
        <v>196</v>
      </c>
      <c r="B274" t="s">
        <v>200</v>
      </c>
      <c r="C274">
        <v>1.6239669421487599</v>
      </c>
      <c r="D274">
        <v>1.37</v>
      </c>
      <c r="E274">
        <v>0.49</v>
      </c>
    </row>
    <row r="275" spans="1:5" x14ac:dyDescent="0.25">
      <c r="A275" t="s">
        <v>196</v>
      </c>
      <c r="B275" t="s">
        <v>199</v>
      </c>
      <c r="C275">
        <v>1.6239669421487599</v>
      </c>
      <c r="D275">
        <v>1.04</v>
      </c>
      <c r="E275">
        <v>1.35</v>
      </c>
    </row>
    <row r="276" spans="1:5" x14ac:dyDescent="0.25">
      <c r="A276" t="s">
        <v>196</v>
      </c>
      <c r="B276" t="s">
        <v>303</v>
      </c>
      <c r="C276">
        <v>1.6239669421487599</v>
      </c>
      <c r="D276">
        <v>0.81</v>
      </c>
      <c r="E276">
        <v>0.97</v>
      </c>
    </row>
    <row r="277" spans="1:5" x14ac:dyDescent="0.25">
      <c r="A277" t="s">
        <v>196</v>
      </c>
      <c r="B277" t="s">
        <v>201</v>
      </c>
      <c r="C277">
        <v>1.6239669421487599</v>
      </c>
      <c r="D277">
        <v>0.97</v>
      </c>
      <c r="E277">
        <v>1</v>
      </c>
    </row>
    <row r="278" spans="1:5" x14ac:dyDescent="0.25">
      <c r="A278" t="s">
        <v>196</v>
      </c>
      <c r="B278" t="s">
        <v>304</v>
      </c>
      <c r="C278">
        <v>1.6239669421487599</v>
      </c>
      <c r="D278">
        <v>0.81</v>
      </c>
      <c r="E278">
        <v>1.95</v>
      </c>
    </row>
    <row r="279" spans="1:5" x14ac:dyDescent="0.25">
      <c r="A279" t="s">
        <v>196</v>
      </c>
      <c r="B279" t="s">
        <v>198</v>
      </c>
      <c r="C279">
        <v>1.6239669421487599</v>
      </c>
      <c r="D279">
        <v>1.01</v>
      </c>
      <c r="E279">
        <v>0.4</v>
      </c>
    </row>
    <row r="280" spans="1:5" x14ac:dyDescent="0.25">
      <c r="A280" t="s">
        <v>196</v>
      </c>
      <c r="B280" t="s">
        <v>300</v>
      </c>
      <c r="C280">
        <v>1.6239669421487599</v>
      </c>
      <c r="D280">
        <v>0.79</v>
      </c>
      <c r="E280">
        <v>1</v>
      </c>
    </row>
    <row r="281" spans="1:5" x14ac:dyDescent="0.25">
      <c r="A281" t="s">
        <v>196</v>
      </c>
      <c r="B281" t="s">
        <v>301</v>
      </c>
      <c r="C281">
        <v>1.6239669421487599</v>
      </c>
      <c r="D281">
        <v>0.9</v>
      </c>
      <c r="E281">
        <v>1.57</v>
      </c>
    </row>
    <row r="282" spans="1:5" x14ac:dyDescent="0.25">
      <c r="A282" t="s">
        <v>196</v>
      </c>
      <c r="B282" t="s">
        <v>203</v>
      </c>
      <c r="C282">
        <v>1.6239669421487599</v>
      </c>
      <c r="D282">
        <v>0.75</v>
      </c>
      <c r="E282">
        <v>0.85</v>
      </c>
    </row>
    <row r="283" spans="1:5" x14ac:dyDescent="0.25">
      <c r="A283" t="s">
        <v>32</v>
      </c>
      <c r="B283" t="s">
        <v>331</v>
      </c>
      <c r="C283">
        <v>1.25462962962963</v>
      </c>
      <c r="D283">
        <v>0.66</v>
      </c>
      <c r="E283">
        <v>0.98</v>
      </c>
    </row>
    <row r="284" spans="1:5" x14ac:dyDescent="0.25">
      <c r="A284" t="s">
        <v>32</v>
      </c>
      <c r="B284" t="s">
        <v>36</v>
      </c>
      <c r="C284">
        <v>1.25462962962963</v>
      </c>
      <c r="D284">
        <v>1.46</v>
      </c>
      <c r="E284">
        <v>0.61</v>
      </c>
    </row>
    <row r="285" spans="1:5" x14ac:dyDescent="0.25">
      <c r="A285" t="s">
        <v>32</v>
      </c>
      <c r="B285" t="s">
        <v>212</v>
      </c>
      <c r="C285">
        <v>1.25462962962963</v>
      </c>
      <c r="D285">
        <v>0.66</v>
      </c>
      <c r="E285">
        <v>1.29</v>
      </c>
    </row>
    <row r="286" spans="1:5" x14ac:dyDescent="0.25">
      <c r="A286" t="s">
        <v>32</v>
      </c>
      <c r="B286" t="s">
        <v>311</v>
      </c>
      <c r="C286">
        <v>1.25462962962963</v>
      </c>
      <c r="D286">
        <v>0.73</v>
      </c>
      <c r="E286">
        <v>1.59</v>
      </c>
    </row>
    <row r="287" spans="1:5" x14ac:dyDescent="0.25">
      <c r="A287" t="s">
        <v>32</v>
      </c>
      <c r="B287" t="s">
        <v>210</v>
      </c>
      <c r="C287">
        <v>1.25462962962963</v>
      </c>
      <c r="D287">
        <v>0.93</v>
      </c>
      <c r="E287">
        <v>1.06</v>
      </c>
    </row>
    <row r="288" spans="1:5" x14ac:dyDescent="0.25">
      <c r="A288" t="s">
        <v>32</v>
      </c>
      <c r="B288" t="s">
        <v>312</v>
      </c>
      <c r="C288">
        <v>1.25462962962963</v>
      </c>
      <c r="D288">
        <v>0.66</v>
      </c>
      <c r="E288">
        <v>0.91</v>
      </c>
    </row>
    <row r="289" spans="1:5" x14ac:dyDescent="0.25">
      <c r="A289" t="s">
        <v>32</v>
      </c>
      <c r="B289" t="s">
        <v>209</v>
      </c>
      <c r="C289">
        <v>1.25462962962963</v>
      </c>
      <c r="D289">
        <v>1</v>
      </c>
      <c r="E289">
        <v>1.51</v>
      </c>
    </row>
    <row r="290" spans="1:5" x14ac:dyDescent="0.25">
      <c r="A290" t="s">
        <v>32</v>
      </c>
      <c r="B290" t="s">
        <v>313</v>
      </c>
      <c r="C290">
        <v>1.25462962962963</v>
      </c>
      <c r="D290">
        <v>0.46</v>
      </c>
      <c r="E290">
        <v>1.51</v>
      </c>
    </row>
    <row r="291" spans="1:5" x14ac:dyDescent="0.25">
      <c r="A291" t="s">
        <v>32</v>
      </c>
      <c r="B291" t="s">
        <v>309</v>
      </c>
      <c r="C291">
        <v>1.25462962962963</v>
      </c>
      <c r="D291">
        <v>1</v>
      </c>
      <c r="E291">
        <v>1.21</v>
      </c>
    </row>
    <row r="292" spans="1:5" x14ac:dyDescent="0.25">
      <c r="A292" t="s">
        <v>32</v>
      </c>
      <c r="B292" t="s">
        <v>308</v>
      </c>
      <c r="C292">
        <v>1.25462962962963</v>
      </c>
      <c r="D292">
        <v>1</v>
      </c>
      <c r="E292">
        <v>1.44</v>
      </c>
    </row>
    <row r="293" spans="1:5" x14ac:dyDescent="0.25">
      <c r="A293" t="s">
        <v>32</v>
      </c>
      <c r="B293" t="s">
        <v>207</v>
      </c>
      <c r="C293">
        <v>1.25462962962963</v>
      </c>
      <c r="D293">
        <v>1.39</v>
      </c>
      <c r="E293">
        <v>0.68</v>
      </c>
    </row>
    <row r="294" spans="1:5" x14ac:dyDescent="0.25">
      <c r="A294" t="s">
        <v>32</v>
      </c>
      <c r="B294" t="s">
        <v>330</v>
      </c>
      <c r="C294">
        <v>1.25462962962963</v>
      </c>
      <c r="D294">
        <v>1</v>
      </c>
      <c r="E294">
        <v>0.76</v>
      </c>
    </row>
    <row r="295" spans="1:5" x14ac:dyDescent="0.25">
      <c r="A295" t="s">
        <v>32</v>
      </c>
      <c r="B295" t="s">
        <v>35</v>
      </c>
      <c r="C295">
        <v>1.25462962962963</v>
      </c>
      <c r="D295">
        <v>1.66</v>
      </c>
      <c r="E295">
        <v>0.83</v>
      </c>
    </row>
    <row r="296" spans="1:5" x14ac:dyDescent="0.25">
      <c r="A296" t="s">
        <v>32</v>
      </c>
      <c r="B296" t="s">
        <v>34</v>
      </c>
      <c r="C296">
        <v>1.25462962962963</v>
      </c>
      <c r="D296">
        <v>0.73</v>
      </c>
      <c r="E296">
        <v>0.76</v>
      </c>
    </row>
    <row r="297" spans="1:5" x14ac:dyDescent="0.25">
      <c r="A297" t="s">
        <v>32</v>
      </c>
      <c r="B297" t="s">
        <v>310</v>
      </c>
      <c r="C297">
        <v>1.25462962962963</v>
      </c>
      <c r="D297">
        <v>0.86</v>
      </c>
      <c r="E297">
        <v>0.91</v>
      </c>
    </row>
    <row r="298" spans="1:5" x14ac:dyDescent="0.25">
      <c r="A298" t="s">
        <v>32</v>
      </c>
      <c r="B298" t="s">
        <v>208</v>
      </c>
      <c r="C298">
        <v>1.25462962962963</v>
      </c>
      <c r="D298">
        <v>1.39</v>
      </c>
      <c r="E298">
        <v>0.76</v>
      </c>
    </row>
    <row r="299" spans="1:5" x14ac:dyDescent="0.25">
      <c r="A299" t="s">
        <v>32</v>
      </c>
      <c r="B299" t="s">
        <v>33</v>
      </c>
      <c r="C299">
        <v>1.25462962962963</v>
      </c>
      <c r="D299">
        <v>1.53</v>
      </c>
      <c r="E299">
        <v>0.45</v>
      </c>
    </row>
    <row r="300" spans="1:5" x14ac:dyDescent="0.25">
      <c r="A300" t="s">
        <v>32</v>
      </c>
      <c r="B300" t="s">
        <v>211</v>
      </c>
      <c r="C300">
        <v>1.25462962962963</v>
      </c>
      <c r="D300">
        <v>0.86</v>
      </c>
      <c r="E300">
        <v>0.76</v>
      </c>
    </row>
    <row r="301" spans="1:5" x14ac:dyDescent="0.25">
      <c r="A301" t="s">
        <v>213</v>
      </c>
      <c r="B301" t="s">
        <v>221</v>
      </c>
      <c r="C301">
        <v>1.24242424242424</v>
      </c>
      <c r="D301">
        <v>1.04</v>
      </c>
      <c r="E301">
        <v>0.81</v>
      </c>
    </row>
    <row r="302" spans="1:5" x14ac:dyDescent="0.25">
      <c r="A302" t="s">
        <v>213</v>
      </c>
      <c r="B302" t="s">
        <v>214</v>
      </c>
      <c r="C302">
        <v>1.24242424242424</v>
      </c>
      <c r="D302">
        <v>1.47</v>
      </c>
      <c r="E302">
        <v>0.56000000000000005</v>
      </c>
    </row>
    <row r="303" spans="1:5" x14ac:dyDescent="0.25">
      <c r="A303" t="s">
        <v>213</v>
      </c>
      <c r="B303" t="s">
        <v>217</v>
      </c>
      <c r="C303">
        <v>1.24242424242424</v>
      </c>
      <c r="D303">
        <v>0.9</v>
      </c>
      <c r="E303">
        <v>1.02</v>
      </c>
    </row>
    <row r="304" spans="1:5" x14ac:dyDescent="0.25">
      <c r="A304" t="s">
        <v>213</v>
      </c>
      <c r="B304" t="s">
        <v>216</v>
      </c>
      <c r="C304">
        <v>1.24242424242424</v>
      </c>
      <c r="D304">
        <v>0.65</v>
      </c>
      <c r="E304">
        <v>1.35</v>
      </c>
    </row>
    <row r="305" spans="1:5" x14ac:dyDescent="0.25">
      <c r="A305" t="s">
        <v>213</v>
      </c>
      <c r="B305" t="s">
        <v>218</v>
      </c>
      <c r="C305">
        <v>1.24242424242424</v>
      </c>
      <c r="D305">
        <v>0.96</v>
      </c>
      <c r="E305">
        <v>1.03</v>
      </c>
    </row>
    <row r="306" spans="1:5" x14ac:dyDescent="0.25">
      <c r="A306" t="s">
        <v>213</v>
      </c>
      <c r="B306" t="s">
        <v>219</v>
      </c>
      <c r="C306">
        <v>1.24242424242424</v>
      </c>
      <c r="D306">
        <v>1.1100000000000001</v>
      </c>
      <c r="E306">
        <v>1.19</v>
      </c>
    </row>
    <row r="307" spans="1:5" x14ac:dyDescent="0.25">
      <c r="A307" t="s">
        <v>213</v>
      </c>
      <c r="B307" t="s">
        <v>215</v>
      </c>
      <c r="C307">
        <v>1.24242424242424</v>
      </c>
      <c r="D307">
        <v>0.9</v>
      </c>
      <c r="E307">
        <v>1.02</v>
      </c>
    </row>
    <row r="308" spans="1:5" x14ac:dyDescent="0.25">
      <c r="A308" t="s">
        <v>213</v>
      </c>
      <c r="B308" t="s">
        <v>314</v>
      </c>
      <c r="C308">
        <v>1.24242424242424</v>
      </c>
      <c r="D308">
        <v>0.8</v>
      </c>
      <c r="E308">
        <v>1.57</v>
      </c>
    </row>
    <row r="309" spans="1:5" x14ac:dyDescent="0.25">
      <c r="A309" t="s">
        <v>213</v>
      </c>
      <c r="B309" t="s">
        <v>315</v>
      </c>
      <c r="C309">
        <v>1.24242424242424</v>
      </c>
      <c r="D309">
        <v>2.36</v>
      </c>
      <c r="E309">
        <v>0.11</v>
      </c>
    </row>
    <row r="310" spans="1:5" x14ac:dyDescent="0.25">
      <c r="A310" t="s">
        <v>213</v>
      </c>
      <c r="B310" t="s">
        <v>220</v>
      </c>
      <c r="C310">
        <v>1.24242424242424</v>
      </c>
      <c r="D310">
        <v>0.76</v>
      </c>
      <c r="E310">
        <v>1.58</v>
      </c>
    </row>
    <row r="311" spans="1:5" x14ac:dyDescent="0.25">
      <c r="A311" t="s">
        <v>213</v>
      </c>
      <c r="B311" t="s">
        <v>222</v>
      </c>
      <c r="C311">
        <v>1.24242424242424</v>
      </c>
      <c r="D311">
        <v>0.4</v>
      </c>
      <c r="E311">
        <v>0.7</v>
      </c>
    </row>
    <row r="312" spans="1:5" x14ac:dyDescent="0.25">
      <c r="A312" t="s">
        <v>213</v>
      </c>
      <c r="B312" t="s">
        <v>223</v>
      </c>
      <c r="C312">
        <v>1.24242424242424</v>
      </c>
      <c r="D312">
        <v>0.66</v>
      </c>
      <c r="E312">
        <v>1.07</v>
      </c>
    </row>
    <row r="313" spans="1:5" x14ac:dyDescent="0.25">
      <c r="A313" t="s">
        <v>37</v>
      </c>
      <c r="B313" t="s">
        <v>224</v>
      </c>
      <c r="C313">
        <v>1.5436893203883499</v>
      </c>
      <c r="D313">
        <v>0.82</v>
      </c>
      <c r="E313">
        <v>1.77</v>
      </c>
    </row>
    <row r="314" spans="1:5" x14ac:dyDescent="0.25">
      <c r="A314" t="s">
        <v>37</v>
      </c>
      <c r="B314" t="s">
        <v>229</v>
      </c>
      <c r="C314">
        <v>1.5436893203883499</v>
      </c>
      <c r="D314">
        <v>0.59</v>
      </c>
      <c r="E314">
        <v>0.71</v>
      </c>
    </row>
    <row r="315" spans="1:5" x14ac:dyDescent="0.25">
      <c r="A315" t="s">
        <v>37</v>
      </c>
      <c r="B315" t="s">
        <v>227</v>
      </c>
      <c r="C315">
        <v>1.5436893203883499</v>
      </c>
      <c r="D315">
        <v>0.65</v>
      </c>
      <c r="E315">
        <v>0.62</v>
      </c>
    </row>
    <row r="316" spans="1:5" x14ac:dyDescent="0.25">
      <c r="A316" t="s">
        <v>37</v>
      </c>
      <c r="B316" t="s">
        <v>226</v>
      </c>
      <c r="C316">
        <v>1.5436893203883499</v>
      </c>
      <c r="D316">
        <v>1.23</v>
      </c>
      <c r="E316">
        <v>1.01</v>
      </c>
    </row>
    <row r="317" spans="1:5" x14ac:dyDescent="0.25">
      <c r="A317" t="s">
        <v>37</v>
      </c>
      <c r="B317" t="s">
        <v>39</v>
      </c>
      <c r="C317">
        <v>1.5436893203883499</v>
      </c>
      <c r="D317">
        <v>1.1000000000000001</v>
      </c>
      <c r="E317">
        <v>0.7</v>
      </c>
    </row>
    <row r="318" spans="1:5" x14ac:dyDescent="0.25">
      <c r="A318" t="s">
        <v>37</v>
      </c>
      <c r="B318" t="s">
        <v>225</v>
      </c>
      <c r="C318">
        <v>1.5436893203883499</v>
      </c>
      <c r="D318">
        <v>1.94</v>
      </c>
      <c r="E318">
        <v>0.92</v>
      </c>
    </row>
    <row r="319" spans="1:5" x14ac:dyDescent="0.25">
      <c r="A319" t="s">
        <v>37</v>
      </c>
      <c r="B319" t="s">
        <v>231</v>
      </c>
      <c r="C319">
        <v>1.5436893203883499</v>
      </c>
      <c r="D319">
        <v>0.78</v>
      </c>
      <c r="E319">
        <v>0.78</v>
      </c>
    </row>
    <row r="320" spans="1:5" x14ac:dyDescent="0.25">
      <c r="A320" t="s">
        <v>37</v>
      </c>
      <c r="B320" t="s">
        <v>38</v>
      </c>
      <c r="C320">
        <v>1.5436893203883499</v>
      </c>
      <c r="D320">
        <v>0.71</v>
      </c>
      <c r="E320">
        <v>0.92</v>
      </c>
    </row>
    <row r="321" spans="1:5" x14ac:dyDescent="0.25">
      <c r="A321" t="s">
        <v>37</v>
      </c>
      <c r="B321" t="s">
        <v>228</v>
      </c>
      <c r="C321">
        <v>1.5436893203883499</v>
      </c>
      <c r="D321">
        <v>1.04</v>
      </c>
      <c r="E321">
        <v>1.56</v>
      </c>
    </row>
    <row r="322" spans="1:5" x14ac:dyDescent="0.25">
      <c r="A322" t="s">
        <v>37</v>
      </c>
      <c r="B322" t="s">
        <v>230</v>
      </c>
      <c r="C322">
        <v>1.5436893203883499</v>
      </c>
      <c r="D322">
        <v>1.1499999999999999</v>
      </c>
      <c r="E322">
        <v>0.95</v>
      </c>
    </row>
    <row r="323" spans="1:5" x14ac:dyDescent="0.25">
      <c r="A323" t="s">
        <v>337</v>
      </c>
      <c r="B323" t="s">
        <v>338</v>
      </c>
      <c r="C323">
        <v>1.25454545454545</v>
      </c>
      <c r="D323">
        <v>1.28</v>
      </c>
      <c r="E323">
        <v>0.73</v>
      </c>
    </row>
    <row r="324" spans="1:5" x14ac:dyDescent="0.25">
      <c r="A324" t="s">
        <v>337</v>
      </c>
      <c r="B324" t="s">
        <v>367</v>
      </c>
      <c r="C324">
        <v>1.25454545454545</v>
      </c>
      <c r="D324">
        <v>0.93</v>
      </c>
      <c r="E324">
        <v>2.14</v>
      </c>
    </row>
    <row r="325" spans="1:5" x14ac:dyDescent="0.25">
      <c r="A325" t="s">
        <v>337</v>
      </c>
      <c r="B325" t="s">
        <v>368</v>
      </c>
      <c r="C325">
        <v>1.25454545454545</v>
      </c>
      <c r="D325">
        <v>1.46</v>
      </c>
      <c r="E325">
        <v>0.92</v>
      </c>
    </row>
    <row r="326" spans="1:5" x14ac:dyDescent="0.25">
      <c r="A326" t="s">
        <v>337</v>
      </c>
      <c r="B326" t="s">
        <v>373</v>
      </c>
      <c r="C326">
        <v>1.25454545454545</v>
      </c>
      <c r="D326">
        <v>0.4</v>
      </c>
      <c r="E326">
        <v>0.92</v>
      </c>
    </row>
    <row r="327" spans="1:5" x14ac:dyDescent="0.25">
      <c r="A327" t="s">
        <v>337</v>
      </c>
      <c r="B327" t="s">
        <v>374</v>
      </c>
      <c r="C327">
        <v>1.25454545454545</v>
      </c>
      <c r="D327">
        <v>1.59</v>
      </c>
      <c r="E327">
        <v>0.73</v>
      </c>
    </row>
    <row r="328" spans="1:5" x14ac:dyDescent="0.25">
      <c r="A328" t="s">
        <v>337</v>
      </c>
      <c r="B328" t="s">
        <v>382</v>
      </c>
      <c r="C328">
        <v>1.25454545454545</v>
      </c>
      <c r="D328">
        <v>0.91</v>
      </c>
      <c r="E328">
        <v>0.39</v>
      </c>
    </row>
    <row r="329" spans="1:5" x14ac:dyDescent="0.25">
      <c r="A329" t="s">
        <v>337</v>
      </c>
      <c r="B329" t="s">
        <v>383</v>
      </c>
      <c r="C329">
        <v>1.25454545454545</v>
      </c>
      <c r="D329">
        <v>0.48</v>
      </c>
      <c r="E329">
        <v>1.65</v>
      </c>
    </row>
    <row r="330" spans="1:5" x14ac:dyDescent="0.25">
      <c r="A330" t="s">
        <v>337</v>
      </c>
      <c r="B330" t="s">
        <v>403</v>
      </c>
      <c r="C330">
        <v>1.25454545454545</v>
      </c>
      <c r="D330">
        <v>1.28</v>
      </c>
      <c r="E330">
        <v>1.1000000000000001</v>
      </c>
    </row>
    <row r="331" spans="1:5" x14ac:dyDescent="0.25">
      <c r="A331" t="s">
        <v>337</v>
      </c>
      <c r="B331" t="s">
        <v>407</v>
      </c>
      <c r="C331">
        <v>1.25454545454545</v>
      </c>
      <c r="D331">
        <v>0.93</v>
      </c>
      <c r="E331">
        <v>0.76</v>
      </c>
    </row>
    <row r="332" spans="1:5" x14ac:dyDescent="0.25">
      <c r="A332" t="s">
        <v>337</v>
      </c>
      <c r="B332" t="s">
        <v>408</v>
      </c>
      <c r="C332">
        <v>1.25454545454545</v>
      </c>
      <c r="D332">
        <v>0.66</v>
      </c>
      <c r="E332">
        <v>0.76</v>
      </c>
    </row>
    <row r="333" spans="1:5" x14ac:dyDescent="0.25">
      <c r="A333" t="s">
        <v>344</v>
      </c>
      <c r="B333" t="s">
        <v>345</v>
      </c>
      <c r="C333">
        <v>1.4615384615384599</v>
      </c>
      <c r="D333">
        <v>0.68</v>
      </c>
      <c r="E333">
        <v>1.3</v>
      </c>
    </row>
    <row r="334" spans="1:5" x14ac:dyDescent="0.25">
      <c r="A334" t="s">
        <v>344</v>
      </c>
      <c r="B334" t="s">
        <v>350</v>
      </c>
      <c r="C334">
        <v>1.4615384615384599</v>
      </c>
      <c r="D334">
        <v>0.55000000000000004</v>
      </c>
      <c r="E334">
        <v>1.44</v>
      </c>
    </row>
    <row r="335" spans="1:5" x14ac:dyDescent="0.25">
      <c r="A335" t="s">
        <v>344</v>
      </c>
      <c r="B335" t="s">
        <v>358</v>
      </c>
      <c r="C335">
        <v>1.4615384615384599</v>
      </c>
      <c r="D335">
        <v>0.34</v>
      </c>
      <c r="E335">
        <v>2.5299999999999998</v>
      </c>
    </row>
    <row r="336" spans="1:5" x14ac:dyDescent="0.25">
      <c r="A336" t="s">
        <v>344</v>
      </c>
      <c r="B336" t="s">
        <v>370</v>
      </c>
      <c r="C336">
        <v>1.4615384615384599</v>
      </c>
      <c r="D336">
        <v>0.51</v>
      </c>
      <c r="E336">
        <v>1.26</v>
      </c>
    </row>
    <row r="337" spans="1:5" x14ac:dyDescent="0.25">
      <c r="A337" t="s">
        <v>344</v>
      </c>
      <c r="B337" t="s">
        <v>376</v>
      </c>
      <c r="C337">
        <v>1.4615384615384599</v>
      </c>
      <c r="D337">
        <v>1.0900000000000001</v>
      </c>
      <c r="E337">
        <v>1.01</v>
      </c>
    </row>
    <row r="338" spans="1:5" x14ac:dyDescent="0.25">
      <c r="A338" t="s">
        <v>344</v>
      </c>
      <c r="B338" t="s">
        <v>379</v>
      </c>
      <c r="C338">
        <v>1.4615384615384599</v>
      </c>
      <c r="D338">
        <v>1.37</v>
      </c>
      <c r="E338">
        <v>0.6</v>
      </c>
    </row>
    <row r="339" spans="1:5" x14ac:dyDescent="0.25">
      <c r="A339" t="s">
        <v>344</v>
      </c>
      <c r="B339" t="s">
        <v>411</v>
      </c>
      <c r="C339">
        <v>1.4615384615384599</v>
      </c>
      <c r="D339">
        <v>1.92</v>
      </c>
      <c r="E339">
        <v>0.57999999999999996</v>
      </c>
    </row>
    <row r="340" spans="1:5" x14ac:dyDescent="0.25">
      <c r="A340" t="s">
        <v>344</v>
      </c>
      <c r="B340" t="s">
        <v>421</v>
      </c>
      <c r="C340">
        <v>1.4615384615384599</v>
      </c>
      <c r="D340">
        <v>1.25</v>
      </c>
      <c r="E340">
        <v>0.84</v>
      </c>
    </row>
    <row r="341" spans="1:5" x14ac:dyDescent="0.25">
      <c r="A341" t="s">
        <v>344</v>
      </c>
      <c r="B341" t="s">
        <v>422</v>
      </c>
      <c r="C341">
        <v>1.4615384615384599</v>
      </c>
      <c r="D341">
        <v>0.55000000000000004</v>
      </c>
      <c r="E341">
        <v>0.28999999999999998</v>
      </c>
    </row>
    <row r="342" spans="1:5" x14ac:dyDescent="0.25">
      <c r="A342" t="s">
        <v>344</v>
      </c>
      <c r="B342" t="s">
        <v>424</v>
      </c>
      <c r="C342">
        <v>1.4615384615384599</v>
      </c>
      <c r="D342">
        <v>1.27</v>
      </c>
      <c r="E342">
        <v>0.72</v>
      </c>
    </row>
    <row r="343" spans="1:5" x14ac:dyDescent="0.25">
      <c r="A343" t="s">
        <v>340</v>
      </c>
      <c r="B343" t="s">
        <v>341</v>
      </c>
      <c r="C343">
        <v>1.35357142857143</v>
      </c>
      <c r="D343">
        <v>0.57999999999999996</v>
      </c>
      <c r="E343">
        <v>1.08</v>
      </c>
    </row>
    <row r="344" spans="1:5" x14ac:dyDescent="0.25">
      <c r="A344" t="s">
        <v>340</v>
      </c>
      <c r="B344" t="s">
        <v>352</v>
      </c>
      <c r="C344">
        <v>1.35357142857143</v>
      </c>
      <c r="D344">
        <v>1.21</v>
      </c>
      <c r="E344">
        <v>0.82</v>
      </c>
    </row>
    <row r="345" spans="1:5" x14ac:dyDescent="0.25">
      <c r="A345" t="s">
        <v>340</v>
      </c>
      <c r="B345" t="s">
        <v>353</v>
      </c>
      <c r="C345">
        <v>1.35357142857143</v>
      </c>
      <c r="D345">
        <v>1.48</v>
      </c>
      <c r="E345">
        <v>0.53</v>
      </c>
    </row>
    <row r="346" spans="1:5" x14ac:dyDescent="0.25">
      <c r="A346" t="s">
        <v>340</v>
      </c>
      <c r="B346" t="s">
        <v>354</v>
      </c>
      <c r="C346">
        <v>1.35357142857143</v>
      </c>
      <c r="D346">
        <v>1.9</v>
      </c>
      <c r="E346">
        <v>0.89</v>
      </c>
    </row>
    <row r="347" spans="1:5" x14ac:dyDescent="0.25">
      <c r="A347" t="s">
        <v>340</v>
      </c>
      <c r="B347" t="s">
        <v>356</v>
      </c>
      <c r="C347">
        <v>1.35357142857143</v>
      </c>
      <c r="D347">
        <v>1.1100000000000001</v>
      </c>
      <c r="E347">
        <v>1.08</v>
      </c>
    </row>
    <row r="348" spans="1:5" x14ac:dyDescent="0.25">
      <c r="A348" t="s">
        <v>340</v>
      </c>
      <c r="B348" t="s">
        <v>361</v>
      </c>
      <c r="C348">
        <v>1.35357142857143</v>
      </c>
      <c r="D348">
        <v>0.63</v>
      </c>
      <c r="E348">
        <v>1.39</v>
      </c>
    </row>
    <row r="349" spans="1:5" x14ac:dyDescent="0.25">
      <c r="A349" t="s">
        <v>340</v>
      </c>
      <c r="B349" t="s">
        <v>365</v>
      </c>
      <c r="C349">
        <v>1.35357142857143</v>
      </c>
      <c r="D349">
        <v>1.06</v>
      </c>
      <c r="E349">
        <v>1.39</v>
      </c>
    </row>
    <row r="350" spans="1:5" x14ac:dyDescent="0.25">
      <c r="A350" t="s">
        <v>340</v>
      </c>
      <c r="B350" t="s">
        <v>377</v>
      </c>
      <c r="C350">
        <v>1.35357142857143</v>
      </c>
      <c r="D350">
        <v>0.42</v>
      </c>
      <c r="E350">
        <v>1.08</v>
      </c>
    </row>
    <row r="351" spans="1:5" x14ac:dyDescent="0.25">
      <c r="A351" t="s">
        <v>340</v>
      </c>
      <c r="B351" t="s">
        <v>378</v>
      </c>
      <c r="C351">
        <v>1.35357142857143</v>
      </c>
      <c r="D351">
        <v>0.74</v>
      </c>
      <c r="E351">
        <v>1.23</v>
      </c>
    </row>
    <row r="352" spans="1:5" x14ac:dyDescent="0.25">
      <c r="A352" t="s">
        <v>340</v>
      </c>
      <c r="B352" t="s">
        <v>385</v>
      </c>
      <c r="C352">
        <v>1.35357142857143</v>
      </c>
      <c r="D352">
        <v>0.64</v>
      </c>
      <c r="E352">
        <v>0.59</v>
      </c>
    </row>
    <row r="353" spans="1:5" x14ac:dyDescent="0.25">
      <c r="A353" t="s">
        <v>340</v>
      </c>
      <c r="B353" t="s">
        <v>387</v>
      </c>
      <c r="C353">
        <v>1.35357142857143</v>
      </c>
      <c r="D353">
        <v>1.06</v>
      </c>
      <c r="E353">
        <v>1.01</v>
      </c>
    </row>
    <row r="354" spans="1:5" x14ac:dyDescent="0.25">
      <c r="A354" t="s">
        <v>340</v>
      </c>
      <c r="B354" t="s">
        <v>390</v>
      </c>
      <c r="C354">
        <v>1.35357142857143</v>
      </c>
      <c r="D354">
        <v>0.63</v>
      </c>
      <c r="E354">
        <v>1.1399999999999999</v>
      </c>
    </row>
    <row r="355" spans="1:5" x14ac:dyDescent="0.25">
      <c r="A355" t="s">
        <v>340</v>
      </c>
      <c r="B355" t="s">
        <v>394</v>
      </c>
      <c r="C355">
        <v>1.35357142857143</v>
      </c>
      <c r="D355">
        <v>1.1100000000000001</v>
      </c>
      <c r="E355">
        <v>1.08</v>
      </c>
    </row>
    <row r="356" spans="1:5" x14ac:dyDescent="0.25">
      <c r="A356" t="s">
        <v>340</v>
      </c>
      <c r="B356" t="s">
        <v>405</v>
      </c>
      <c r="C356">
        <v>1.35357142857143</v>
      </c>
      <c r="D356">
        <v>0.69</v>
      </c>
      <c r="E356">
        <v>1.2</v>
      </c>
    </row>
    <row r="357" spans="1:5" x14ac:dyDescent="0.25">
      <c r="A357" t="s">
        <v>340</v>
      </c>
      <c r="B357" t="s">
        <v>413</v>
      </c>
      <c r="C357">
        <v>1.35357142857143</v>
      </c>
      <c r="D357">
        <v>1.31</v>
      </c>
      <c r="E357">
        <v>0.61</v>
      </c>
    </row>
    <row r="358" spans="1:5" x14ac:dyDescent="0.25">
      <c r="A358" t="s">
        <v>340</v>
      </c>
      <c r="B358" t="s">
        <v>415</v>
      </c>
      <c r="C358">
        <v>1.35357142857143</v>
      </c>
      <c r="D358">
        <v>1.1599999999999999</v>
      </c>
      <c r="E358">
        <v>0.56999999999999995</v>
      </c>
    </row>
    <row r="359" spans="1:5" x14ac:dyDescent="0.25">
      <c r="A359" t="s">
        <v>340</v>
      </c>
      <c r="B359" t="s">
        <v>418</v>
      </c>
      <c r="C359">
        <v>1.35357142857143</v>
      </c>
      <c r="D359">
        <v>1.27</v>
      </c>
      <c r="E359">
        <v>1.01</v>
      </c>
    </row>
    <row r="360" spans="1:5" x14ac:dyDescent="0.25">
      <c r="A360" t="s">
        <v>340</v>
      </c>
      <c r="B360" t="s">
        <v>428</v>
      </c>
      <c r="C360">
        <v>1.35357142857143</v>
      </c>
      <c r="D360">
        <v>1.1599999999999999</v>
      </c>
      <c r="E360">
        <v>1.01</v>
      </c>
    </row>
    <row r="361" spans="1:5" x14ac:dyDescent="0.25">
      <c r="A361" t="s">
        <v>340</v>
      </c>
      <c r="B361" t="s">
        <v>429</v>
      </c>
      <c r="C361">
        <v>1.35357142857143</v>
      </c>
      <c r="D361">
        <v>0.79</v>
      </c>
      <c r="E361">
        <v>1.39</v>
      </c>
    </row>
    <row r="362" spans="1:5" x14ac:dyDescent="0.25">
      <c r="A362" t="s">
        <v>340</v>
      </c>
      <c r="B362" t="s">
        <v>431</v>
      </c>
      <c r="C362">
        <v>1.35357142857143</v>
      </c>
      <c r="D362">
        <v>1.06</v>
      </c>
      <c r="E362">
        <v>0.95</v>
      </c>
    </row>
    <row r="363" spans="1:5" x14ac:dyDescent="0.25">
      <c r="A363" t="s">
        <v>342</v>
      </c>
      <c r="B363" t="s">
        <v>343</v>
      </c>
      <c r="C363">
        <v>1.17575757575758</v>
      </c>
      <c r="D363">
        <v>0.74</v>
      </c>
      <c r="E363">
        <v>1.18</v>
      </c>
    </row>
    <row r="364" spans="1:5" x14ac:dyDescent="0.25">
      <c r="A364" t="s">
        <v>342</v>
      </c>
      <c r="B364" t="s">
        <v>346</v>
      </c>
      <c r="C364">
        <v>1.17575757575758</v>
      </c>
      <c r="D364">
        <v>0.74</v>
      </c>
      <c r="E364">
        <v>1.26</v>
      </c>
    </row>
    <row r="365" spans="1:5" x14ac:dyDescent="0.25">
      <c r="A365" t="s">
        <v>342</v>
      </c>
      <c r="B365" t="s">
        <v>348</v>
      </c>
      <c r="C365">
        <v>1.17575757575758</v>
      </c>
      <c r="D365">
        <v>1.53</v>
      </c>
      <c r="E365">
        <v>0.86</v>
      </c>
    </row>
    <row r="366" spans="1:5" x14ac:dyDescent="0.25">
      <c r="A366" t="s">
        <v>342</v>
      </c>
      <c r="B366" t="s">
        <v>363</v>
      </c>
      <c r="C366">
        <v>1.17575757575758</v>
      </c>
      <c r="D366">
        <v>1.08</v>
      </c>
      <c r="E366">
        <v>1.41</v>
      </c>
    </row>
    <row r="367" spans="1:5" x14ac:dyDescent="0.25">
      <c r="A367" t="s">
        <v>342</v>
      </c>
      <c r="B367" t="s">
        <v>364</v>
      </c>
      <c r="C367">
        <v>1.17575757575758</v>
      </c>
      <c r="D367">
        <v>1.02</v>
      </c>
      <c r="E367">
        <v>1.02</v>
      </c>
    </row>
    <row r="368" spans="1:5" x14ac:dyDescent="0.25">
      <c r="A368" t="s">
        <v>342</v>
      </c>
      <c r="B368" t="s">
        <v>380</v>
      </c>
      <c r="C368">
        <v>1.17575757575758</v>
      </c>
      <c r="D368">
        <v>1.53</v>
      </c>
      <c r="E368">
        <v>0.63</v>
      </c>
    </row>
    <row r="369" spans="1:5" x14ac:dyDescent="0.25">
      <c r="A369" t="s">
        <v>342</v>
      </c>
      <c r="B369" t="s">
        <v>384</v>
      </c>
      <c r="C369">
        <v>1.17575757575758</v>
      </c>
      <c r="D369">
        <v>0.68</v>
      </c>
      <c r="E369">
        <v>1.02</v>
      </c>
    </row>
    <row r="370" spans="1:5" x14ac:dyDescent="0.25">
      <c r="A370" t="s">
        <v>342</v>
      </c>
      <c r="B370" t="s">
        <v>386</v>
      </c>
      <c r="C370">
        <v>1.17575757575758</v>
      </c>
      <c r="D370">
        <v>0.62</v>
      </c>
      <c r="E370">
        <v>0.79</v>
      </c>
    </row>
    <row r="371" spans="1:5" x14ac:dyDescent="0.25">
      <c r="A371" t="s">
        <v>342</v>
      </c>
      <c r="B371" t="s">
        <v>392</v>
      </c>
      <c r="C371">
        <v>1.17575757575758</v>
      </c>
      <c r="D371">
        <v>1.19</v>
      </c>
      <c r="E371">
        <v>1.26</v>
      </c>
    </row>
    <row r="372" spans="1:5" x14ac:dyDescent="0.25">
      <c r="A372" t="s">
        <v>342</v>
      </c>
      <c r="B372" t="s">
        <v>393</v>
      </c>
      <c r="C372">
        <v>1.17575757575758</v>
      </c>
      <c r="D372">
        <v>1.1200000000000001</v>
      </c>
      <c r="E372">
        <v>0.74</v>
      </c>
    </row>
    <row r="373" spans="1:5" x14ac:dyDescent="0.25">
      <c r="A373" t="s">
        <v>342</v>
      </c>
      <c r="B373" t="s">
        <v>396</v>
      </c>
      <c r="C373">
        <v>1.17575757575758</v>
      </c>
      <c r="D373">
        <v>0.67</v>
      </c>
      <c r="E373">
        <v>1.43</v>
      </c>
    </row>
    <row r="374" spans="1:5" x14ac:dyDescent="0.25">
      <c r="A374" t="s">
        <v>342</v>
      </c>
      <c r="B374" t="s">
        <v>398</v>
      </c>
      <c r="C374">
        <v>1.17575757575758</v>
      </c>
      <c r="D374">
        <v>0.74</v>
      </c>
      <c r="E374">
        <v>0.55000000000000004</v>
      </c>
    </row>
    <row r="375" spans="1:5" x14ac:dyDescent="0.25">
      <c r="A375" t="s">
        <v>342</v>
      </c>
      <c r="B375" t="s">
        <v>399</v>
      </c>
      <c r="C375">
        <v>1.17575757575758</v>
      </c>
      <c r="D375">
        <v>0.79</v>
      </c>
      <c r="E375">
        <v>1.26</v>
      </c>
    </row>
    <row r="376" spans="1:5" x14ac:dyDescent="0.25">
      <c r="A376" t="s">
        <v>342</v>
      </c>
      <c r="B376" t="s">
        <v>400</v>
      </c>
      <c r="C376">
        <v>1.17575757575758</v>
      </c>
      <c r="D376">
        <v>1.28</v>
      </c>
      <c r="E376">
        <v>0.74</v>
      </c>
    </row>
    <row r="377" spans="1:5" x14ac:dyDescent="0.25">
      <c r="A377" t="s">
        <v>342</v>
      </c>
      <c r="B377" t="s">
        <v>402</v>
      </c>
      <c r="C377">
        <v>1.17575757575758</v>
      </c>
      <c r="D377">
        <v>0.91</v>
      </c>
      <c r="E377">
        <v>1.02</v>
      </c>
    </row>
    <row r="378" spans="1:5" x14ac:dyDescent="0.25">
      <c r="A378" t="s">
        <v>342</v>
      </c>
      <c r="B378" t="s">
        <v>406</v>
      </c>
      <c r="C378">
        <v>1.17575757575758</v>
      </c>
      <c r="D378">
        <v>1.19</v>
      </c>
      <c r="E378">
        <v>1.41</v>
      </c>
    </row>
    <row r="379" spans="1:5" x14ac:dyDescent="0.25">
      <c r="A379" t="s">
        <v>342</v>
      </c>
      <c r="B379" t="s">
        <v>409</v>
      </c>
      <c r="C379">
        <v>1.17575757575758</v>
      </c>
      <c r="D379">
        <v>1.1299999999999999</v>
      </c>
      <c r="E379">
        <v>1.18</v>
      </c>
    </row>
    <row r="380" spans="1:5" x14ac:dyDescent="0.25">
      <c r="A380" t="s">
        <v>342</v>
      </c>
      <c r="B380" t="s">
        <v>414</v>
      </c>
      <c r="C380">
        <v>1.17575757575758</v>
      </c>
      <c r="D380">
        <v>0.68</v>
      </c>
      <c r="E380">
        <v>1.26</v>
      </c>
    </row>
    <row r="381" spans="1:5" x14ac:dyDescent="0.25">
      <c r="A381" t="s">
        <v>342</v>
      </c>
      <c r="B381" t="s">
        <v>420</v>
      </c>
      <c r="C381">
        <v>1.17575757575758</v>
      </c>
      <c r="D381">
        <v>1.08</v>
      </c>
      <c r="E381">
        <v>0.55000000000000004</v>
      </c>
    </row>
    <row r="382" spans="1:5" x14ac:dyDescent="0.25">
      <c r="A382" t="s">
        <v>342</v>
      </c>
      <c r="B382" t="s">
        <v>426</v>
      </c>
      <c r="C382">
        <v>1.17575757575758</v>
      </c>
      <c r="D382">
        <v>1.08</v>
      </c>
      <c r="E382">
        <v>0.63</v>
      </c>
    </row>
    <row r="383" spans="1:5" x14ac:dyDescent="0.25">
      <c r="A383" t="s">
        <v>342</v>
      </c>
      <c r="B383" t="s">
        <v>430</v>
      </c>
      <c r="C383">
        <v>1.17575757575758</v>
      </c>
      <c r="D383">
        <v>1.34</v>
      </c>
      <c r="E383">
        <v>1.01</v>
      </c>
    </row>
    <row r="384" spans="1:5" x14ac:dyDescent="0.25">
      <c r="A384" t="s">
        <v>342</v>
      </c>
      <c r="B384" t="s">
        <v>436</v>
      </c>
      <c r="C384">
        <v>1.17575757575758</v>
      </c>
      <c r="D384">
        <v>0.85</v>
      </c>
      <c r="E384">
        <v>0.86</v>
      </c>
    </row>
    <row r="385" spans="1:5" x14ac:dyDescent="0.25">
      <c r="A385" t="s">
        <v>40</v>
      </c>
      <c r="B385" t="s">
        <v>339</v>
      </c>
      <c r="C385">
        <v>1.47741935483871</v>
      </c>
      <c r="D385">
        <v>1.49</v>
      </c>
      <c r="E385">
        <v>0.68</v>
      </c>
    </row>
    <row r="386" spans="1:5" x14ac:dyDescent="0.25">
      <c r="A386" t="s">
        <v>40</v>
      </c>
      <c r="B386" t="s">
        <v>333</v>
      </c>
      <c r="C386">
        <v>1.47741935483871</v>
      </c>
      <c r="D386">
        <v>1.02</v>
      </c>
      <c r="E386">
        <v>1.1599999999999999</v>
      </c>
    </row>
    <row r="387" spans="1:5" x14ac:dyDescent="0.25">
      <c r="A387" t="s">
        <v>40</v>
      </c>
      <c r="B387" t="s">
        <v>238</v>
      </c>
      <c r="C387">
        <v>1.47741935483871</v>
      </c>
      <c r="D387">
        <v>0.81</v>
      </c>
      <c r="E387">
        <v>0.97</v>
      </c>
    </row>
    <row r="388" spans="1:5" x14ac:dyDescent="0.25">
      <c r="A388" t="s">
        <v>40</v>
      </c>
      <c r="B388" t="s">
        <v>320</v>
      </c>
      <c r="C388">
        <v>1.47741935483871</v>
      </c>
      <c r="D388">
        <v>1.49</v>
      </c>
      <c r="E388">
        <v>0.51</v>
      </c>
    </row>
    <row r="389" spans="1:5" x14ac:dyDescent="0.25">
      <c r="A389" t="s">
        <v>40</v>
      </c>
      <c r="B389" t="s">
        <v>234</v>
      </c>
      <c r="C389">
        <v>1.47741935483871</v>
      </c>
      <c r="D389">
        <v>0.9</v>
      </c>
      <c r="E389">
        <v>1.36</v>
      </c>
    </row>
    <row r="390" spans="1:5" x14ac:dyDescent="0.25">
      <c r="A390" t="s">
        <v>40</v>
      </c>
      <c r="B390" t="s">
        <v>316</v>
      </c>
      <c r="C390">
        <v>1.47741935483871</v>
      </c>
      <c r="D390">
        <v>0.54</v>
      </c>
      <c r="E390">
        <v>0.97</v>
      </c>
    </row>
    <row r="391" spans="1:5" x14ac:dyDescent="0.25">
      <c r="A391" t="s">
        <v>40</v>
      </c>
      <c r="B391" t="s">
        <v>335</v>
      </c>
      <c r="C391">
        <v>1.47741935483871</v>
      </c>
      <c r="D391">
        <v>0.59</v>
      </c>
      <c r="E391">
        <v>1.19</v>
      </c>
    </row>
    <row r="392" spans="1:5" x14ac:dyDescent="0.25">
      <c r="A392" t="s">
        <v>40</v>
      </c>
      <c r="B392" t="s">
        <v>332</v>
      </c>
      <c r="C392">
        <v>1.47741935483871</v>
      </c>
      <c r="D392">
        <v>1.04</v>
      </c>
      <c r="E392">
        <v>1.08</v>
      </c>
    </row>
    <row r="393" spans="1:5" x14ac:dyDescent="0.25">
      <c r="A393" t="s">
        <v>40</v>
      </c>
      <c r="B393" t="s">
        <v>321</v>
      </c>
      <c r="C393">
        <v>1.47741935483871</v>
      </c>
      <c r="D393">
        <v>1.62</v>
      </c>
      <c r="E393">
        <v>0.74</v>
      </c>
    </row>
    <row r="394" spans="1:5" x14ac:dyDescent="0.25">
      <c r="A394" t="s">
        <v>40</v>
      </c>
      <c r="B394" t="s">
        <v>236</v>
      </c>
      <c r="C394">
        <v>1.47741935483871</v>
      </c>
      <c r="D394">
        <v>1.22</v>
      </c>
      <c r="E394">
        <v>0.74</v>
      </c>
    </row>
    <row r="395" spans="1:5" x14ac:dyDescent="0.25">
      <c r="A395" t="s">
        <v>40</v>
      </c>
      <c r="B395" t="s">
        <v>41</v>
      </c>
      <c r="C395">
        <v>1.47741935483871</v>
      </c>
      <c r="D395">
        <v>0.77</v>
      </c>
      <c r="E395">
        <v>1.42</v>
      </c>
    </row>
    <row r="396" spans="1:5" x14ac:dyDescent="0.25">
      <c r="A396" t="s">
        <v>40</v>
      </c>
      <c r="B396" t="s">
        <v>233</v>
      </c>
      <c r="C396">
        <v>1.47741935483871</v>
      </c>
      <c r="D396">
        <v>1.35</v>
      </c>
      <c r="E396">
        <v>1.1399999999999999</v>
      </c>
    </row>
    <row r="397" spans="1:5" x14ac:dyDescent="0.25">
      <c r="A397" t="s">
        <v>40</v>
      </c>
      <c r="B397" t="s">
        <v>317</v>
      </c>
      <c r="C397">
        <v>1.47741935483871</v>
      </c>
      <c r="D397">
        <v>1.1100000000000001</v>
      </c>
      <c r="E397">
        <v>0.97</v>
      </c>
    </row>
    <row r="398" spans="1:5" x14ac:dyDescent="0.25">
      <c r="A398" t="s">
        <v>40</v>
      </c>
      <c r="B398" t="s">
        <v>42</v>
      </c>
      <c r="C398">
        <v>1.47741935483871</v>
      </c>
      <c r="D398">
        <v>1.26</v>
      </c>
      <c r="E398">
        <v>0.85</v>
      </c>
    </row>
    <row r="399" spans="1:5" x14ac:dyDescent="0.25">
      <c r="A399" t="s">
        <v>40</v>
      </c>
      <c r="B399" t="s">
        <v>334</v>
      </c>
      <c r="C399">
        <v>1.47741935483871</v>
      </c>
      <c r="D399">
        <v>0.86</v>
      </c>
      <c r="E399">
        <v>1.31</v>
      </c>
    </row>
    <row r="400" spans="1:5" x14ac:dyDescent="0.25">
      <c r="A400" t="s">
        <v>40</v>
      </c>
      <c r="B400" t="s">
        <v>237</v>
      </c>
      <c r="C400">
        <v>1.47741935483871</v>
      </c>
      <c r="D400">
        <v>0.48</v>
      </c>
      <c r="E400">
        <v>0.97</v>
      </c>
    </row>
    <row r="401" spans="1:5" x14ac:dyDescent="0.25">
      <c r="A401" t="s">
        <v>40</v>
      </c>
      <c r="B401" t="s">
        <v>232</v>
      </c>
      <c r="C401">
        <v>1.47741935483871</v>
      </c>
      <c r="D401">
        <v>0.9</v>
      </c>
      <c r="E401">
        <v>0.91</v>
      </c>
    </row>
    <row r="402" spans="1:5" x14ac:dyDescent="0.25">
      <c r="A402" t="s">
        <v>40</v>
      </c>
      <c r="B402" t="s">
        <v>319</v>
      </c>
      <c r="C402">
        <v>1.47741935483871</v>
      </c>
      <c r="D402">
        <v>0.97</v>
      </c>
      <c r="E402">
        <v>1.0900000000000001</v>
      </c>
    </row>
    <row r="403" spans="1:5" x14ac:dyDescent="0.25">
      <c r="A403" t="s">
        <v>40</v>
      </c>
      <c r="B403" t="s">
        <v>235</v>
      </c>
      <c r="C403">
        <v>1.47741935483871</v>
      </c>
      <c r="D403">
        <v>0.63</v>
      </c>
      <c r="E403">
        <v>0.79</v>
      </c>
    </row>
    <row r="404" spans="1:5" x14ac:dyDescent="0.25">
      <c r="A404" t="s">
        <v>40</v>
      </c>
      <c r="B404" t="s">
        <v>239</v>
      </c>
      <c r="C404">
        <v>1.47741935483871</v>
      </c>
      <c r="D404">
        <v>0.99</v>
      </c>
      <c r="E404">
        <v>1.1399999999999999</v>
      </c>
    </row>
    <row r="405" spans="1:5" x14ac:dyDescent="0.25">
      <c r="A405" t="s">
        <v>40</v>
      </c>
      <c r="B405" t="s">
        <v>318</v>
      </c>
      <c r="C405">
        <v>1.47741935483871</v>
      </c>
      <c r="D405">
        <v>0.9</v>
      </c>
      <c r="E405">
        <v>1.02</v>
      </c>
    </row>
  </sheetData>
  <sortState ref="A2:E405">
    <sortCondition ref="A2:A4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zoomScale="90" zoomScaleNormal="90" workbookViewId="0">
      <selection activeCell="J19" sqref="J19"/>
    </sheetView>
  </sheetViews>
  <sheetFormatPr defaultRowHeight="15" x14ac:dyDescent="0.25"/>
  <sheetData>
    <row r="1" spans="1:5" x14ac:dyDescent="0.25">
      <c r="A1" t="s">
        <v>336</v>
      </c>
      <c r="B1" t="s">
        <v>2</v>
      </c>
      <c r="C1" t="s">
        <v>6</v>
      </c>
      <c r="D1" t="s">
        <v>437</v>
      </c>
      <c r="E1" t="s">
        <v>5</v>
      </c>
    </row>
    <row r="2" spans="1:5" x14ac:dyDescent="0.25">
      <c r="A2" t="s">
        <v>10</v>
      </c>
      <c r="B2" t="s">
        <v>12</v>
      </c>
      <c r="C2">
        <v>1.3826714801444</v>
      </c>
      <c r="D2">
        <v>0.93</v>
      </c>
      <c r="E2">
        <v>0.98</v>
      </c>
    </row>
    <row r="3" spans="1:5" x14ac:dyDescent="0.25">
      <c r="A3" t="s">
        <v>10</v>
      </c>
      <c r="B3" t="s">
        <v>241</v>
      </c>
      <c r="C3">
        <v>1.3826714801444</v>
      </c>
      <c r="D3">
        <v>1</v>
      </c>
      <c r="E3">
        <v>0.88</v>
      </c>
    </row>
    <row r="4" spans="1:5" x14ac:dyDescent="0.25">
      <c r="A4" t="s">
        <v>10</v>
      </c>
      <c r="B4" t="s">
        <v>244</v>
      </c>
      <c r="C4">
        <v>1.3826714801444</v>
      </c>
      <c r="D4">
        <v>1.1100000000000001</v>
      </c>
      <c r="E4">
        <v>1.33</v>
      </c>
    </row>
    <row r="5" spans="1:5" x14ac:dyDescent="0.25">
      <c r="A5" t="s">
        <v>10</v>
      </c>
      <c r="B5" t="s">
        <v>242</v>
      </c>
      <c r="C5">
        <v>1.3826714801444</v>
      </c>
      <c r="D5">
        <v>0.57999999999999996</v>
      </c>
      <c r="E5">
        <v>1</v>
      </c>
    </row>
    <row r="6" spans="1:5" x14ac:dyDescent="0.25">
      <c r="A6" t="s">
        <v>10</v>
      </c>
      <c r="B6" t="s">
        <v>49</v>
      </c>
      <c r="C6">
        <v>1.3826714801444</v>
      </c>
      <c r="D6">
        <v>1.2</v>
      </c>
      <c r="E6">
        <v>1.2</v>
      </c>
    </row>
    <row r="7" spans="1:5" x14ac:dyDescent="0.25">
      <c r="A7" t="s">
        <v>10</v>
      </c>
      <c r="B7" t="s">
        <v>245</v>
      </c>
      <c r="C7">
        <v>1.3826714801444</v>
      </c>
      <c r="D7">
        <v>1.6</v>
      </c>
      <c r="E7">
        <v>0.36</v>
      </c>
    </row>
    <row r="8" spans="1:5" x14ac:dyDescent="0.25">
      <c r="A8" t="s">
        <v>10</v>
      </c>
      <c r="B8" t="s">
        <v>11</v>
      </c>
      <c r="C8">
        <v>1.3826714801444</v>
      </c>
      <c r="D8">
        <v>0.71</v>
      </c>
      <c r="E8">
        <v>0.93</v>
      </c>
    </row>
    <row r="9" spans="1:5" x14ac:dyDescent="0.25">
      <c r="A9" t="s">
        <v>10</v>
      </c>
      <c r="B9" t="s">
        <v>46</v>
      </c>
      <c r="C9">
        <v>1.3826714801444</v>
      </c>
      <c r="D9">
        <v>1.07</v>
      </c>
      <c r="E9">
        <v>1.02</v>
      </c>
    </row>
    <row r="10" spans="1:5" x14ac:dyDescent="0.25">
      <c r="A10" t="s">
        <v>10</v>
      </c>
      <c r="B10" t="s">
        <v>240</v>
      </c>
      <c r="C10">
        <v>1.3826714801444</v>
      </c>
      <c r="D10">
        <v>0.8</v>
      </c>
      <c r="E10">
        <v>0.76</v>
      </c>
    </row>
    <row r="11" spans="1:5" x14ac:dyDescent="0.25">
      <c r="A11" t="s">
        <v>10</v>
      </c>
      <c r="B11" t="s">
        <v>44</v>
      </c>
      <c r="C11">
        <v>1.3826714801444</v>
      </c>
      <c r="D11">
        <v>0.67</v>
      </c>
      <c r="E11">
        <v>0.79</v>
      </c>
    </row>
    <row r="12" spans="1:5" x14ac:dyDescent="0.25">
      <c r="A12" t="s">
        <v>10</v>
      </c>
      <c r="B12" t="s">
        <v>50</v>
      </c>
      <c r="C12">
        <v>1.3826714801444</v>
      </c>
      <c r="D12">
        <v>0.89</v>
      </c>
      <c r="E12">
        <v>0.93</v>
      </c>
    </row>
    <row r="13" spans="1:5" x14ac:dyDescent="0.25">
      <c r="A13" t="s">
        <v>10</v>
      </c>
      <c r="B13" t="s">
        <v>45</v>
      </c>
      <c r="C13">
        <v>1.3826714801444</v>
      </c>
      <c r="D13">
        <v>0.53</v>
      </c>
      <c r="E13">
        <v>1.2</v>
      </c>
    </row>
    <row r="14" spans="1:5" x14ac:dyDescent="0.25">
      <c r="A14" t="s">
        <v>10</v>
      </c>
      <c r="B14" t="s">
        <v>43</v>
      </c>
      <c r="C14">
        <v>1.3826714801444</v>
      </c>
      <c r="D14">
        <v>0.57999999999999996</v>
      </c>
      <c r="E14">
        <v>0.79</v>
      </c>
    </row>
    <row r="15" spans="1:5" x14ac:dyDescent="0.25">
      <c r="A15" t="s">
        <v>10</v>
      </c>
      <c r="B15" t="s">
        <v>247</v>
      </c>
      <c r="C15">
        <v>1.3826714801444</v>
      </c>
      <c r="D15">
        <v>1.25</v>
      </c>
      <c r="E15">
        <v>1.38</v>
      </c>
    </row>
    <row r="16" spans="1:5" x14ac:dyDescent="0.25">
      <c r="A16" t="s">
        <v>10</v>
      </c>
      <c r="B16" t="s">
        <v>246</v>
      </c>
      <c r="C16">
        <v>1.3826714801444</v>
      </c>
      <c r="D16">
        <v>0.76</v>
      </c>
      <c r="E16">
        <v>1.1599999999999999</v>
      </c>
    </row>
    <row r="17" spans="1:5" x14ac:dyDescent="0.25">
      <c r="A17" t="s">
        <v>10</v>
      </c>
      <c r="B17" t="s">
        <v>243</v>
      </c>
      <c r="C17">
        <v>1.3826714801444</v>
      </c>
      <c r="D17">
        <v>0.92</v>
      </c>
      <c r="E17">
        <v>0.88</v>
      </c>
    </row>
    <row r="18" spans="1:5" x14ac:dyDescent="0.25">
      <c r="A18" t="s">
        <v>10</v>
      </c>
      <c r="B18" t="s">
        <v>47</v>
      </c>
      <c r="C18">
        <v>1.3826714801444</v>
      </c>
      <c r="D18">
        <v>0.85</v>
      </c>
      <c r="E18">
        <v>1.29</v>
      </c>
    </row>
    <row r="19" spans="1:5" x14ac:dyDescent="0.25">
      <c r="A19" t="s">
        <v>10</v>
      </c>
      <c r="B19" t="s">
        <v>48</v>
      </c>
      <c r="C19">
        <v>1.3826714801444</v>
      </c>
      <c r="D19">
        <v>1.17</v>
      </c>
      <c r="E19">
        <v>1.1299999999999999</v>
      </c>
    </row>
    <row r="20" spans="1:5" x14ac:dyDescent="0.25">
      <c r="A20" t="s">
        <v>13</v>
      </c>
      <c r="B20" t="s">
        <v>58</v>
      </c>
      <c r="C20">
        <v>1.4017094017094001</v>
      </c>
      <c r="D20">
        <v>0.56999999999999995</v>
      </c>
      <c r="E20">
        <v>0.9</v>
      </c>
    </row>
    <row r="21" spans="1:5" x14ac:dyDescent="0.25">
      <c r="A21" t="s">
        <v>13</v>
      </c>
      <c r="B21" t="s">
        <v>248</v>
      </c>
      <c r="C21">
        <v>1.4017094017094001</v>
      </c>
      <c r="D21">
        <v>1.33</v>
      </c>
      <c r="E21">
        <v>0.81</v>
      </c>
    </row>
    <row r="22" spans="1:5" x14ac:dyDescent="0.25">
      <c r="A22" t="s">
        <v>13</v>
      </c>
      <c r="B22" t="s">
        <v>56</v>
      </c>
      <c r="C22">
        <v>1.4017094017094001</v>
      </c>
      <c r="D22">
        <v>0.51</v>
      </c>
      <c r="E22">
        <v>1.18</v>
      </c>
    </row>
    <row r="23" spans="1:5" x14ac:dyDescent="0.25">
      <c r="A23" t="s">
        <v>13</v>
      </c>
      <c r="B23" t="s">
        <v>51</v>
      </c>
      <c r="C23">
        <v>1.4017094017094001</v>
      </c>
      <c r="D23">
        <v>1.19</v>
      </c>
      <c r="E23">
        <v>1.01</v>
      </c>
    </row>
    <row r="24" spans="1:5" x14ac:dyDescent="0.25">
      <c r="A24" t="s">
        <v>13</v>
      </c>
      <c r="B24" t="s">
        <v>250</v>
      </c>
      <c r="C24">
        <v>1.4017094017094001</v>
      </c>
      <c r="D24">
        <v>1.23</v>
      </c>
      <c r="E24">
        <v>1</v>
      </c>
    </row>
    <row r="25" spans="1:5" x14ac:dyDescent="0.25">
      <c r="A25" t="s">
        <v>13</v>
      </c>
      <c r="B25" t="s">
        <v>53</v>
      </c>
      <c r="C25">
        <v>1.4017094017094001</v>
      </c>
      <c r="D25">
        <v>0.52</v>
      </c>
      <c r="E25">
        <v>1.0900000000000001</v>
      </c>
    </row>
    <row r="26" spans="1:5" x14ac:dyDescent="0.25">
      <c r="A26" t="s">
        <v>13</v>
      </c>
      <c r="B26" t="s">
        <v>249</v>
      </c>
      <c r="C26">
        <v>1.4017094017094001</v>
      </c>
      <c r="D26">
        <v>0.67</v>
      </c>
      <c r="E26">
        <v>0.98</v>
      </c>
    </row>
    <row r="27" spans="1:5" x14ac:dyDescent="0.25">
      <c r="A27" t="s">
        <v>13</v>
      </c>
      <c r="B27" t="s">
        <v>54</v>
      </c>
      <c r="C27">
        <v>1.4017094017094001</v>
      </c>
      <c r="D27">
        <v>0.71</v>
      </c>
      <c r="E27">
        <v>1</v>
      </c>
    </row>
    <row r="28" spans="1:5" x14ac:dyDescent="0.25">
      <c r="A28" t="s">
        <v>13</v>
      </c>
      <c r="B28" t="s">
        <v>55</v>
      </c>
      <c r="C28">
        <v>1.4017094017094001</v>
      </c>
      <c r="D28">
        <v>0.81</v>
      </c>
      <c r="E28">
        <v>1.23</v>
      </c>
    </row>
    <row r="29" spans="1:5" x14ac:dyDescent="0.25">
      <c r="A29" t="s">
        <v>13</v>
      </c>
      <c r="B29" t="s">
        <v>15</v>
      </c>
      <c r="C29">
        <v>1.4017094017094001</v>
      </c>
      <c r="D29">
        <v>0.85</v>
      </c>
      <c r="E29">
        <v>0.56999999999999995</v>
      </c>
    </row>
    <row r="30" spans="1:5" x14ac:dyDescent="0.25">
      <c r="A30" t="s">
        <v>13</v>
      </c>
      <c r="B30" t="s">
        <v>52</v>
      </c>
      <c r="C30">
        <v>1.4017094017094001</v>
      </c>
      <c r="D30">
        <v>0.71</v>
      </c>
      <c r="E30">
        <v>1.19</v>
      </c>
    </row>
    <row r="31" spans="1:5" x14ac:dyDescent="0.25">
      <c r="A31" t="s">
        <v>13</v>
      </c>
      <c r="B31" t="s">
        <v>62</v>
      </c>
      <c r="C31">
        <v>1.4017094017094001</v>
      </c>
      <c r="D31">
        <v>1.1399999999999999</v>
      </c>
      <c r="E31">
        <v>1.1399999999999999</v>
      </c>
    </row>
    <row r="32" spans="1:5" x14ac:dyDescent="0.25">
      <c r="A32" t="s">
        <v>13</v>
      </c>
      <c r="B32" t="s">
        <v>60</v>
      </c>
      <c r="C32">
        <v>1.4017094017094001</v>
      </c>
      <c r="D32">
        <v>1.0900000000000001</v>
      </c>
      <c r="E32">
        <v>0.52</v>
      </c>
    </row>
    <row r="33" spans="1:5" x14ac:dyDescent="0.25">
      <c r="A33" t="s">
        <v>13</v>
      </c>
      <c r="B33" t="s">
        <v>251</v>
      </c>
      <c r="C33">
        <v>1.4017094017094001</v>
      </c>
      <c r="D33">
        <v>0.41</v>
      </c>
      <c r="E33">
        <v>2.06</v>
      </c>
    </row>
    <row r="34" spans="1:5" x14ac:dyDescent="0.25">
      <c r="A34" t="s">
        <v>13</v>
      </c>
      <c r="B34" t="s">
        <v>61</v>
      </c>
      <c r="C34">
        <v>1.4017094017094001</v>
      </c>
      <c r="D34">
        <v>1.1499999999999999</v>
      </c>
      <c r="E34">
        <v>1.06</v>
      </c>
    </row>
    <row r="35" spans="1:5" x14ac:dyDescent="0.25">
      <c r="A35" t="s">
        <v>13</v>
      </c>
      <c r="B35" t="s">
        <v>14</v>
      </c>
      <c r="C35">
        <v>1.4017094017094001</v>
      </c>
      <c r="D35">
        <v>0.76</v>
      </c>
      <c r="E35">
        <v>0.85</v>
      </c>
    </row>
    <row r="36" spans="1:5" x14ac:dyDescent="0.25">
      <c r="A36" t="s">
        <v>13</v>
      </c>
      <c r="B36" t="s">
        <v>57</v>
      </c>
      <c r="C36">
        <v>1.4017094017094001</v>
      </c>
      <c r="D36">
        <v>0.85</v>
      </c>
      <c r="E36">
        <v>0.9</v>
      </c>
    </row>
    <row r="37" spans="1:5" x14ac:dyDescent="0.25">
      <c r="A37" t="s">
        <v>13</v>
      </c>
      <c r="B37" t="s">
        <v>59</v>
      </c>
      <c r="C37">
        <v>1.4017094017094001</v>
      </c>
      <c r="D37">
        <v>0.93</v>
      </c>
      <c r="E37">
        <v>0.62</v>
      </c>
    </row>
    <row r="38" spans="1:5" x14ac:dyDescent="0.25">
      <c r="A38" t="s">
        <v>16</v>
      </c>
      <c r="B38" t="s">
        <v>63</v>
      </c>
      <c r="C38">
        <v>1.2652173913043501</v>
      </c>
      <c r="D38">
        <v>1.08</v>
      </c>
      <c r="E38">
        <v>0.79</v>
      </c>
    </row>
    <row r="39" spans="1:5" x14ac:dyDescent="0.25">
      <c r="A39" t="s">
        <v>16</v>
      </c>
      <c r="B39" t="s">
        <v>20</v>
      </c>
      <c r="C39">
        <v>1.2652173913043501</v>
      </c>
      <c r="D39">
        <v>0.37</v>
      </c>
      <c r="E39">
        <v>1.33</v>
      </c>
    </row>
    <row r="40" spans="1:5" x14ac:dyDescent="0.25">
      <c r="A40" t="s">
        <v>16</v>
      </c>
      <c r="B40" t="s">
        <v>253</v>
      </c>
      <c r="C40">
        <v>1.2652173913043501</v>
      </c>
      <c r="D40">
        <v>1.18</v>
      </c>
      <c r="E40">
        <v>1.33</v>
      </c>
    </row>
    <row r="41" spans="1:5" x14ac:dyDescent="0.25">
      <c r="A41" t="s">
        <v>16</v>
      </c>
      <c r="B41" t="s">
        <v>65</v>
      </c>
      <c r="C41">
        <v>1.2652173913043501</v>
      </c>
      <c r="D41">
        <v>0.59</v>
      </c>
      <c r="E41">
        <v>1.03</v>
      </c>
    </row>
    <row r="42" spans="1:5" x14ac:dyDescent="0.25">
      <c r="A42" t="s">
        <v>16</v>
      </c>
      <c r="B42" t="s">
        <v>66</v>
      </c>
      <c r="C42">
        <v>1.2652173913043501</v>
      </c>
      <c r="D42">
        <v>0.74</v>
      </c>
      <c r="E42">
        <v>0.99</v>
      </c>
    </row>
    <row r="43" spans="1:5" x14ac:dyDescent="0.25">
      <c r="A43" t="s">
        <v>16</v>
      </c>
      <c r="B43" t="s">
        <v>17</v>
      </c>
      <c r="C43">
        <v>1.2652173913043501</v>
      </c>
      <c r="D43">
        <v>1.33</v>
      </c>
      <c r="E43">
        <v>0.74</v>
      </c>
    </row>
    <row r="44" spans="1:5" x14ac:dyDescent="0.25">
      <c r="A44" t="s">
        <v>16</v>
      </c>
      <c r="B44" t="s">
        <v>322</v>
      </c>
      <c r="C44">
        <v>1.2652173913043501</v>
      </c>
      <c r="D44">
        <v>1.18</v>
      </c>
      <c r="E44">
        <v>0.94</v>
      </c>
    </row>
    <row r="45" spans="1:5" x14ac:dyDescent="0.25">
      <c r="A45" t="s">
        <v>16</v>
      </c>
      <c r="B45" t="s">
        <v>67</v>
      </c>
      <c r="C45">
        <v>1.2652173913043501</v>
      </c>
      <c r="D45">
        <v>0.79</v>
      </c>
      <c r="E45">
        <v>0.94</v>
      </c>
    </row>
    <row r="46" spans="1:5" x14ac:dyDescent="0.25">
      <c r="A46" t="s">
        <v>16</v>
      </c>
      <c r="B46" t="s">
        <v>252</v>
      </c>
      <c r="C46">
        <v>1.2652173913043501</v>
      </c>
      <c r="D46">
        <v>0.64</v>
      </c>
      <c r="E46">
        <v>1.18</v>
      </c>
    </row>
    <row r="47" spans="1:5" x14ac:dyDescent="0.25">
      <c r="A47" t="s">
        <v>16</v>
      </c>
      <c r="B47" t="s">
        <v>254</v>
      </c>
      <c r="C47">
        <v>1.2652173913043501</v>
      </c>
      <c r="D47">
        <v>1.01</v>
      </c>
      <c r="E47">
        <v>0.43</v>
      </c>
    </row>
    <row r="48" spans="1:5" x14ac:dyDescent="0.25">
      <c r="A48" t="s">
        <v>16</v>
      </c>
      <c r="B48" t="s">
        <v>255</v>
      </c>
      <c r="C48">
        <v>1.2652173913043501</v>
      </c>
      <c r="D48">
        <v>1.23</v>
      </c>
      <c r="E48">
        <v>0.94</v>
      </c>
    </row>
    <row r="49" spans="1:5" x14ac:dyDescent="0.25">
      <c r="A49" t="s">
        <v>16</v>
      </c>
      <c r="B49" t="s">
        <v>64</v>
      </c>
      <c r="C49">
        <v>1.2652173913043501</v>
      </c>
      <c r="D49">
        <v>0.89</v>
      </c>
      <c r="E49">
        <v>1.03</v>
      </c>
    </row>
    <row r="50" spans="1:5" x14ac:dyDescent="0.25">
      <c r="A50" t="s">
        <v>16</v>
      </c>
      <c r="B50" t="s">
        <v>323</v>
      </c>
      <c r="C50">
        <v>1.2652173913043501</v>
      </c>
      <c r="D50">
        <v>0.59</v>
      </c>
      <c r="E50">
        <v>0.94</v>
      </c>
    </row>
    <row r="51" spans="1:5" x14ac:dyDescent="0.25">
      <c r="A51" t="s">
        <v>16</v>
      </c>
      <c r="B51" t="s">
        <v>18</v>
      </c>
      <c r="C51">
        <v>1.2652173913043501</v>
      </c>
      <c r="D51">
        <v>0.54</v>
      </c>
      <c r="E51">
        <v>0.64</v>
      </c>
    </row>
    <row r="52" spans="1:5" x14ac:dyDescent="0.25">
      <c r="A52" t="s">
        <v>16</v>
      </c>
      <c r="B52" t="s">
        <v>256</v>
      </c>
      <c r="C52">
        <v>1.2652173913043501</v>
      </c>
      <c r="D52">
        <v>0.48</v>
      </c>
      <c r="E52">
        <v>0.85</v>
      </c>
    </row>
    <row r="53" spans="1:5" x14ac:dyDescent="0.25">
      <c r="A53" t="s">
        <v>16</v>
      </c>
      <c r="B53" t="s">
        <v>257</v>
      </c>
      <c r="C53">
        <v>1.2652173913043501</v>
      </c>
      <c r="D53">
        <v>0.39</v>
      </c>
      <c r="E53">
        <v>1.43</v>
      </c>
    </row>
    <row r="54" spans="1:5" x14ac:dyDescent="0.25">
      <c r="A54" t="s">
        <v>16</v>
      </c>
      <c r="B54" t="s">
        <v>68</v>
      </c>
      <c r="C54">
        <v>1.2652173913043501</v>
      </c>
      <c r="D54">
        <v>0.99</v>
      </c>
      <c r="E54">
        <v>1.03</v>
      </c>
    </row>
    <row r="55" spans="1:5" x14ac:dyDescent="0.25">
      <c r="A55" t="s">
        <v>16</v>
      </c>
      <c r="B55" t="s">
        <v>19</v>
      </c>
      <c r="C55">
        <v>1.2652173913043501</v>
      </c>
      <c r="D55">
        <v>0.48</v>
      </c>
      <c r="E55">
        <v>1.44</v>
      </c>
    </row>
    <row r="56" spans="1:5" x14ac:dyDescent="0.25">
      <c r="A56" t="s">
        <v>69</v>
      </c>
      <c r="B56" t="s">
        <v>324</v>
      </c>
      <c r="C56">
        <v>1.2896551724137899</v>
      </c>
      <c r="D56">
        <v>1.1000000000000001</v>
      </c>
      <c r="E56">
        <v>0.85</v>
      </c>
    </row>
    <row r="57" spans="1:5" x14ac:dyDescent="0.25">
      <c r="A57" t="s">
        <v>69</v>
      </c>
      <c r="B57" t="s">
        <v>351</v>
      </c>
      <c r="C57">
        <v>1.2896551724137899</v>
      </c>
      <c r="D57">
        <v>0.95</v>
      </c>
      <c r="E57">
        <v>0.6</v>
      </c>
    </row>
    <row r="58" spans="1:5" x14ac:dyDescent="0.25">
      <c r="A58" t="s">
        <v>69</v>
      </c>
      <c r="B58" t="s">
        <v>73</v>
      </c>
      <c r="C58">
        <v>1.2896551724137899</v>
      </c>
      <c r="D58">
        <v>0.86</v>
      </c>
      <c r="E58">
        <v>0.91</v>
      </c>
    </row>
    <row r="59" spans="1:5" x14ac:dyDescent="0.25">
      <c r="A59" t="s">
        <v>69</v>
      </c>
      <c r="B59" t="s">
        <v>75</v>
      </c>
      <c r="C59">
        <v>1.2896551724137899</v>
      </c>
      <c r="D59">
        <v>0.54</v>
      </c>
      <c r="E59">
        <v>1.1299999999999999</v>
      </c>
    </row>
    <row r="60" spans="1:5" x14ac:dyDescent="0.25">
      <c r="A60" t="s">
        <v>69</v>
      </c>
      <c r="B60" t="s">
        <v>77</v>
      </c>
      <c r="C60">
        <v>1.2896551724137899</v>
      </c>
      <c r="D60">
        <v>0.95</v>
      </c>
      <c r="E60">
        <v>0.7</v>
      </c>
    </row>
    <row r="61" spans="1:5" x14ac:dyDescent="0.25">
      <c r="A61" t="s">
        <v>69</v>
      </c>
      <c r="B61" t="s">
        <v>263</v>
      </c>
      <c r="C61">
        <v>1.2896551724137899</v>
      </c>
      <c r="D61">
        <v>0.86</v>
      </c>
      <c r="E61">
        <v>1.4</v>
      </c>
    </row>
    <row r="62" spans="1:5" x14ac:dyDescent="0.25">
      <c r="A62" t="s">
        <v>69</v>
      </c>
      <c r="B62" t="s">
        <v>381</v>
      </c>
      <c r="C62">
        <v>1.2896551724137899</v>
      </c>
      <c r="D62">
        <v>1.1299999999999999</v>
      </c>
      <c r="E62">
        <v>0.81</v>
      </c>
    </row>
    <row r="63" spans="1:5" x14ac:dyDescent="0.25">
      <c r="A63" t="s">
        <v>69</v>
      </c>
      <c r="B63" t="s">
        <v>76</v>
      </c>
      <c r="C63">
        <v>1.2896551724137899</v>
      </c>
      <c r="D63">
        <v>0.75</v>
      </c>
      <c r="E63">
        <v>0.81</v>
      </c>
    </row>
    <row r="64" spans="1:5" x14ac:dyDescent="0.25">
      <c r="A64" t="s">
        <v>69</v>
      </c>
      <c r="B64" t="s">
        <v>72</v>
      </c>
      <c r="C64">
        <v>1.2896551724137899</v>
      </c>
      <c r="D64">
        <v>1.31</v>
      </c>
      <c r="E64">
        <v>1.51</v>
      </c>
    </row>
    <row r="65" spans="1:5" x14ac:dyDescent="0.25">
      <c r="A65" t="s">
        <v>69</v>
      </c>
      <c r="B65" t="s">
        <v>78</v>
      </c>
      <c r="C65">
        <v>1.2896551724137899</v>
      </c>
      <c r="D65">
        <v>1.41</v>
      </c>
      <c r="E65">
        <v>0.65</v>
      </c>
    </row>
    <row r="66" spans="1:5" x14ac:dyDescent="0.25">
      <c r="A66" t="s">
        <v>69</v>
      </c>
      <c r="B66" t="s">
        <v>260</v>
      </c>
      <c r="C66">
        <v>1.2896551724137899</v>
      </c>
      <c r="D66">
        <v>1.4</v>
      </c>
      <c r="E66">
        <v>0.97</v>
      </c>
    </row>
    <row r="67" spans="1:5" x14ac:dyDescent="0.25">
      <c r="A67" t="s">
        <v>69</v>
      </c>
      <c r="B67" t="s">
        <v>262</v>
      </c>
      <c r="C67">
        <v>1.2896551724137899</v>
      </c>
      <c r="D67">
        <v>1.51</v>
      </c>
      <c r="E67">
        <v>0.43</v>
      </c>
    </row>
    <row r="68" spans="1:5" x14ac:dyDescent="0.25">
      <c r="A68" t="s">
        <v>69</v>
      </c>
      <c r="B68" t="s">
        <v>261</v>
      </c>
      <c r="C68">
        <v>1.2896551724137899</v>
      </c>
      <c r="D68">
        <v>1.36</v>
      </c>
      <c r="E68">
        <v>0.65</v>
      </c>
    </row>
    <row r="69" spans="1:5" x14ac:dyDescent="0.25">
      <c r="A69" t="s">
        <v>69</v>
      </c>
      <c r="B69" t="s">
        <v>325</v>
      </c>
      <c r="C69">
        <v>1.2896551724137899</v>
      </c>
      <c r="D69">
        <v>0.55000000000000004</v>
      </c>
      <c r="E69">
        <v>1.26</v>
      </c>
    </row>
    <row r="70" spans="1:5" x14ac:dyDescent="0.25">
      <c r="A70" t="s">
        <v>69</v>
      </c>
      <c r="B70" t="s">
        <v>258</v>
      </c>
      <c r="C70">
        <v>1.2896551724137899</v>
      </c>
      <c r="D70">
        <v>0.32</v>
      </c>
      <c r="E70">
        <v>1.51</v>
      </c>
    </row>
    <row r="71" spans="1:5" x14ac:dyDescent="0.25">
      <c r="A71" t="s">
        <v>69</v>
      </c>
      <c r="B71" t="s">
        <v>79</v>
      </c>
      <c r="C71">
        <v>1.2896551724137899</v>
      </c>
      <c r="D71">
        <v>0.9</v>
      </c>
      <c r="E71">
        <v>1.66</v>
      </c>
    </row>
    <row r="72" spans="1:5" x14ac:dyDescent="0.25">
      <c r="A72" t="s">
        <v>69</v>
      </c>
      <c r="B72" t="s">
        <v>259</v>
      </c>
      <c r="C72">
        <v>1.2896551724137899</v>
      </c>
      <c r="D72">
        <v>1.21</v>
      </c>
      <c r="E72">
        <v>0.8</v>
      </c>
    </row>
    <row r="73" spans="1:5" x14ac:dyDescent="0.25">
      <c r="A73" t="s">
        <v>69</v>
      </c>
      <c r="B73" t="s">
        <v>71</v>
      </c>
      <c r="C73">
        <v>1.2896551724137899</v>
      </c>
      <c r="D73">
        <v>0.59</v>
      </c>
      <c r="E73">
        <v>1.29</v>
      </c>
    </row>
    <row r="74" spans="1:5" x14ac:dyDescent="0.25">
      <c r="A74" t="s">
        <v>69</v>
      </c>
      <c r="B74" t="s">
        <v>74</v>
      </c>
      <c r="C74">
        <v>1.2896551724137899</v>
      </c>
      <c r="D74">
        <v>1.02</v>
      </c>
      <c r="E74">
        <v>0.91</v>
      </c>
    </row>
    <row r="75" spans="1:5" x14ac:dyDescent="0.25">
      <c r="A75" t="s">
        <v>69</v>
      </c>
      <c r="B75" t="s">
        <v>70</v>
      </c>
      <c r="C75">
        <v>1.2896551724137899</v>
      </c>
      <c r="D75">
        <v>0.65</v>
      </c>
      <c r="E75">
        <v>1.1499999999999999</v>
      </c>
    </row>
    <row r="76" spans="1:5" x14ac:dyDescent="0.25">
      <c r="A76" t="s">
        <v>80</v>
      </c>
      <c r="B76" t="s">
        <v>97</v>
      </c>
      <c r="C76">
        <v>1.02444444444444</v>
      </c>
      <c r="D76">
        <v>1.0900000000000001</v>
      </c>
      <c r="E76">
        <v>1</v>
      </c>
    </row>
    <row r="77" spans="1:5" x14ac:dyDescent="0.25">
      <c r="A77" t="s">
        <v>80</v>
      </c>
      <c r="B77" t="s">
        <v>82</v>
      </c>
      <c r="C77">
        <v>1.02444444444444</v>
      </c>
      <c r="D77">
        <v>0.61</v>
      </c>
      <c r="E77">
        <v>0.78</v>
      </c>
    </row>
    <row r="78" spans="1:5" x14ac:dyDescent="0.25">
      <c r="A78" t="s">
        <v>80</v>
      </c>
      <c r="B78" t="s">
        <v>83</v>
      </c>
      <c r="C78">
        <v>1.02444444444444</v>
      </c>
      <c r="D78">
        <v>1.0900000000000001</v>
      </c>
      <c r="E78">
        <v>0.91</v>
      </c>
    </row>
    <row r="79" spans="1:5" x14ac:dyDescent="0.25">
      <c r="A79" t="s">
        <v>80</v>
      </c>
      <c r="B79" t="s">
        <v>85</v>
      </c>
      <c r="C79">
        <v>1.02444444444444</v>
      </c>
      <c r="D79">
        <v>1.01</v>
      </c>
      <c r="E79">
        <v>0.83</v>
      </c>
    </row>
    <row r="80" spans="1:5" x14ac:dyDescent="0.25">
      <c r="A80" t="s">
        <v>80</v>
      </c>
      <c r="B80" t="s">
        <v>359</v>
      </c>
      <c r="C80">
        <v>1.02444444444444</v>
      </c>
      <c r="D80">
        <v>1.31</v>
      </c>
      <c r="E80">
        <v>0.87</v>
      </c>
    </row>
    <row r="81" spans="1:5" x14ac:dyDescent="0.25">
      <c r="A81" t="s">
        <v>80</v>
      </c>
      <c r="B81" t="s">
        <v>87</v>
      </c>
      <c r="C81">
        <v>1.02444444444444</v>
      </c>
      <c r="D81">
        <v>1.04</v>
      </c>
      <c r="E81">
        <v>1.22</v>
      </c>
    </row>
    <row r="82" spans="1:5" x14ac:dyDescent="0.25">
      <c r="A82" t="s">
        <v>80</v>
      </c>
      <c r="B82" t="s">
        <v>89</v>
      </c>
      <c r="C82">
        <v>1.02444444444444</v>
      </c>
      <c r="D82">
        <v>1</v>
      </c>
      <c r="E82">
        <v>0.7</v>
      </c>
    </row>
    <row r="83" spans="1:5" x14ac:dyDescent="0.25">
      <c r="A83" t="s">
        <v>80</v>
      </c>
      <c r="B83" t="s">
        <v>369</v>
      </c>
      <c r="C83">
        <v>1.02444444444444</v>
      </c>
      <c r="D83">
        <v>0.6</v>
      </c>
      <c r="E83">
        <v>1.33</v>
      </c>
    </row>
    <row r="84" spans="1:5" x14ac:dyDescent="0.25">
      <c r="A84" t="s">
        <v>80</v>
      </c>
      <c r="B84" t="s">
        <v>91</v>
      </c>
      <c r="C84">
        <v>1.02444444444444</v>
      </c>
      <c r="D84">
        <v>0.56999999999999995</v>
      </c>
      <c r="E84">
        <v>0.96</v>
      </c>
    </row>
    <row r="85" spans="1:5" x14ac:dyDescent="0.25">
      <c r="A85" t="s">
        <v>80</v>
      </c>
      <c r="B85" t="s">
        <v>96</v>
      </c>
      <c r="C85">
        <v>1.02444444444444</v>
      </c>
      <c r="D85">
        <v>0.7</v>
      </c>
      <c r="E85">
        <v>1.48</v>
      </c>
    </row>
    <row r="86" spans="1:5" x14ac:dyDescent="0.25">
      <c r="A86" t="s">
        <v>80</v>
      </c>
      <c r="B86" t="s">
        <v>86</v>
      </c>
      <c r="C86">
        <v>1.02444444444444</v>
      </c>
      <c r="D86">
        <v>0.39</v>
      </c>
      <c r="E86">
        <v>0.91</v>
      </c>
    </row>
    <row r="87" spans="1:5" x14ac:dyDescent="0.25">
      <c r="A87" t="s">
        <v>80</v>
      </c>
      <c r="B87" t="s">
        <v>81</v>
      </c>
      <c r="C87">
        <v>1.02444444444444</v>
      </c>
      <c r="D87">
        <v>0.91</v>
      </c>
      <c r="E87">
        <v>0.91</v>
      </c>
    </row>
    <row r="88" spans="1:5" x14ac:dyDescent="0.25">
      <c r="A88" t="s">
        <v>80</v>
      </c>
      <c r="B88" t="s">
        <v>94</v>
      </c>
      <c r="C88">
        <v>1.02444444444444</v>
      </c>
      <c r="D88">
        <v>0.87</v>
      </c>
      <c r="E88">
        <v>0.87</v>
      </c>
    </row>
    <row r="89" spans="1:5" x14ac:dyDescent="0.25">
      <c r="A89" t="s">
        <v>80</v>
      </c>
      <c r="B89" t="s">
        <v>90</v>
      </c>
      <c r="C89">
        <v>1.02444444444444</v>
      </c>
      <c r="D89">
        <v>1.26</v>
      </c>
      <c r="E89">
        <v>0.74</v>
      </c>
    </row>
    <row r="90" spans="1:5" x14ac:dyDescent="0.25">
      <c r="A90" t="s">
        <v>80</v>
      </c>
      <c r="B90" t="s">
        <v>93</v>
      </c>
      <c r="C90">
        <v>1.02444444444444</v>
      </c>
      <c r="D90">
        <v>0.61</v>
      </c>
      <c r="E90">
        <v>0.87</v>
      </c>
    </row>
    <row r="91" spans="1:5" x14ac:dyDescent="0.25">
      <c r="A91" t="s">
        <v>80</v>
      </c>
      <c r="B91" t="s">
        <v>88</v>
      </c>
      <c r="C91">
        <v>1.02444444444444</v>
      </c>
      <c r="D91">
        <v>1.04</v>
      </c>
      <c r="E91">
        <v>1.35</v>
      </c>
    </row>
    <row r="92" spans="1:5" x14ac:dyDescent="0.25">
      <c r="A92" t="s">
        <v>80</v>
      </c>
      <c r="B92" t="s">
        <v>410</v>
      </c>
      <c r="C92">
        <v>1.02444444444444</v>
      </c>
      <c r="D92">
        <v>0.83</v>
      </c>
      <c r="E92">
        <v>0.97</v>
      </c>
    </row>
    <row r="93" spans="1:5" x14ac:dyDescent="0.25">
      <c r="A93" t="s">
        <v>80</v>
      </c>
      <c r="B93" t="s">
        <v>412</v>
      </c>
      <c r="C93">
        <v>1.02444444444444</v>
      </c>
      <c r="D93">
        <v>1</v>
      </c>
      <c r="E93">
        <v>0.87</v>
      </c>
    </row>
    <row r="94" spans="1:5" x14ac:dyDescent="0.25">
      <c r="A94" t="s">
        <v>80</v>
      </c>
      <c r="B94" t="s">
        <v>92</v>
      </c>
      <c r="C94">
        <v>1.02444444444444</v>
      </c>
      <c r="D94">
        <v>0.83</v>
      </c>
      <c r="E94">
        <v>1.02</v>
      </c>
    </row>
    <row r="95" spans="1:5" x14ac:dyDescent="0.25">
      <c r="A95" t="s">
        <v>80</v>
      </c>
      <c r="B95" t="s">
        <v>416</v>
      </c>
      <c r="C95">
        <v>1.02444444444444</v>
      </c>
      <c r="D95">
        <v>0.56999999999999995</v>
      </c>
      <c r="E95">
        <v>1.44</v>
      </c>
    </row>
    <row r="96" spans="1:5" x14ac:dyDescent="0.25">
      <c r="A96" t="s">
        <v>80</v>
      </c>
      <c r="B96" t="s">
        <v>84</v>
      </c>
      <c r="C96">
        <v>1.02444444444444</v>
      </c>
      <c r="D96">
        <v>0.7</v>
      </c>
      <c r="E96">
        <v>0.91</v>
      </c>
    </row>
    <row r="97" spans="1:5" x14ac:dyDescent="0.25">
      <c r="A97" t="s">
        <v>80</v>
      </c>
      <c r="B97" t="s">
        <v>98</v>
      </c>
      <c r="C97">
        <v>1.02444444444444</v>
      </c>
      <c r="D97">
        <v>1.01</v>
      </c>
      <c r="E97">
        <v>0.83</v>
      </c>
    </row>
    <row r="98" spans="1:5" x14ac:dyDescent="0.25">
      <c r="A98" t="s">
        <v>80</v>
      </c>
      <c r="B98" t="s">
        <v>95</v>
      </c>
      <c r="C98">
        <v>1.02444444444444</v>
      </c>
      <c r="D98">
        <v>0.74</v>
      </c>
      <c r="E98">
        <v>0.61</v>
      </c>
    </row>
    <row r="99" spans="1:5" x14ac:dyDescent="0.25">
      <c r="A99" t="s">
        <v>80</v>
      </c>
      <c r="B99" t="s">
        <v>435</v>
      </c>
      <c r="C99">
        <v>1.02444444444444</v>
      </c>
      <c r="D99">
        <v>0.56999999999999995</v>
      </c>
      <c r="E99">
        <v>1.61</v>
      </c>
    </row>
    <row r="100" spans="1:5" x14ac:dyDescent="0.25">
      <c r="A100" t="s">
        <v>99</v>
      </c>
      <c r="B100" t="s">
        <v>100</v>
      </c>
      <c r="C100">
        <v>1.26682134570766</v>
      </c>
      <c r="D100">
        <v>0.67</v>
      </c>
      <c r="E100">
        <v>1.1399999999999999</v>
      </c>
    </row>
    <row r="101" spans="1:5" x14ac:dyDescent="0.25">
      <c r="A101" t="s">
        <v>99</v>
      </c>
      <c r="B101" t="s">
        <v>102</v>
      </c>
      <c r="C101">
        <v>1.26682134570766</v>
      </c>
      <c r="D101">
        <v>1.1000000000000001</v>
      </c>
      <c r="E101">
        <v>1.23</v>
      </c>
    </row>
    <row r="102" spans="1:5" x14ac:dyDescent="0.25">
      <c r="A102" t="s">
        <v>99</v>
      </c>
      <c r="B102" t="s">
        <v>111</v>
      </c>
      <c r="C102">
        <v>1.26682134570766</v>
      </c>
      <c r="D102">
        <v>0.92</v>
      </c>
      <c r="E102">
        <v>0.67</v>
      </c>
    </row>
    <row r="103" spans="1:5" x14ac:dyDescent="0.25">
      <c r="A103" t="s">
        <v>99</v>
      </c>
      <c r="B103" t="s">
        <v>104</v>
      </c>
      <c r="C103">
        <v>1.26682134570766</v>
      </c>
      <c r="D103">
        <v>0.59</v>
      </c>
      <c r="E103">
        <v>1.3</v>
      </c>
    </row>
    <row r="104" spans="1:5" x14ac:dyDescent="0.25">
      <c r="A104" t="s">
        <v>99</v>
      </c>
      <c r="B104" t="s">
        <v>106</v>
      </c>
      <c r="C104">
        <v>1.26682134570766</v>
      </c>
      <c r="D104">
        <v>0.96</v>
      </c>
      <c r="E104">
        <v>1.04</v>
      </c>
    </row>
    <row r="105" spans="1:5" x14ac:dyDescent="0.25">
      <c r="A105" t="s">
        <v>99</v>
      </c>
      <c r="B105" t="s">
        <v>105</v>
      </c>
      <c r="C105">
        <v>1.26682134570766</v>
      </c>
      <c r="D105">
        <v>0.95</v>
      </c>
      <c r="E105">
        <v>0.67</v>
      </c>
    </row>
    <row r="106" spans="1:5" x14ac:dyDescent="0.25">
      <c r="A106" t="s">
        <v>99</v>
      </c>
      <c r="B106" t="s">
        <v>117</v>
      </c>
      <c r="C106">
        <v>1.26682134570766</v>
      </c>
      <c r="D106">
        <v>0.71</v>
      </c>
      <c r="E106">
        <v>1.1200000000000001</v>
      </c>
    </row>
    <row r="107" spans="1:5" x14ac:dyDescent="0.25">
      <c r="A107" t="s">
        <v>99</v>
      </c>
      <c r="B107" t="s">
        <v>121</v>
      </c>
      <c r="C107">
        <v>1.26682134570766</v>
      </c>
      <c r="D107">
        <v>0.98</v>
      </c>
      <c r="E107">
        <v>1.17</v>
      </c>
    </row>
    <row r="108" spans="1:5" x14ac:dyDescent="0.25">
      <c r="A108" t="s">
        <v>99</v>
      </c>
      <c r="B108" t="s">
        <v>108</v>
      </c>
      <c r="C108">
        <v>1.26682134570766</v>
      </c>
      <c r="D108">
        <v>0.71</v>
      </c>
      <c r="E108">
        <v>0.79</v>
      </c>
    </row>
    <row r="109" spans="1:5" x14ac:dyDescent="0.25">
      <c r="A109" t="s">
        <v>99</v>
      </c>
      <c r="B109" t="s">
        <v>103</v>
      </c>
      <c r="C109">
        <v>1.26682134570766</v>
      </c>
      <c r="D109">
        <v>1.08</v>
      </c>
      <c r="E109">
        <v>0.87</v>
      </c>
    </row>
    <row r="110" spans="1:5" x14ac:dyDescent="0.25">
      <c r="A110" t="s">
        <v>99</v>
      </c>
      <c r="B110" t="s">
        <v>110</v>
      </c>
      <c r="C110">
        <v>1.26682134570766</v>
      </c>
      <c r="D110">
        <v>1.62</v>
      </c>
      <c r="E110">
        <v>0.83</v>
      </c>
    </row>
    <row r="111" spans="1:5" x14ac:dyDescent="0.25">
      <c r="A111" t="s">
        <v>99</v>
      </c>
      <c r="B111" t="s">
        <v>107</v>
      </c>
      <c r="C111">
        <v>1.26682134570766</v>
      </c>
      <c r="D111">
        <v>0.89</v>
      </c>
      <c r="E111">
        <v>0.98</v>
      </c>
    </row>
    <row r="112" spans="1:5" x14ac:dyDescent="0.25">
      <c r="A112" t="s">
        <v>99</v>
      </c>
      <c r="B112" t="s">
        <v>395</v>
      </c>
      <c r="C112">
        <v>1.26682134570766</v>
      </c>
      <c r="D112">
        <v>1.1499999999999999</v>
      </c>
      <c r="E112">
        <v>0.53</v>
      </c>
    </row>
    <row r="113" spans="1:5" x14ac:dyDescent="0.25">
      <c r="A113" t="s">
        <v>99</v>
      </c>
      <c r="B113" t="s">
        <v>115</v>
      </c>
      <c r="C113">
        <v>1.26682134570766</v>
      </c>
      <c r="D113">
        <v>0.99</v>
      </c>
      <c r="E113">
        <v>1.1399999999999999</v>
      </c>
    </row>
    <row r="114" spans="1:5" x14ac:dyDescent="0.25">
      <c r="A114" t="s">
        <v>99</v>
      </c>
      <c r="B114" t="s">
        <v>112</v>
      </c>
      <c r="C114">
        <v>1.26682134570766</v>
      </c>
      <c r="D114">
        <v>0.71</v>
      </c>
      <c r="E114">
        <v>1.29</v>
      </c>
    </row>
    <row r="115" spans="1:5" x14ac:dyDescent="0.25">
      <c r="A115" t="s">
        <v>99</v>
      </c>
      <c r="B115" t="s">
        <v>113</v>
      </c>
      <c r="C115">
        <v>1.26682134570766</v>
      </c>
      <c r="D115">
        <v>1.07</v>
      </c>
      <c r="E115">
        <v>1.1000000000000001</v>
      </c>
    </row>
    <row r="116" spans="1:5" x14ac:dyDescent="0.25">
      <c r="A116" t="s">
        <v>99</v>
      </c>
      <c r="B116" t="s">
        <v>114</v>
      </c>
      <c r="C116">
        <v>1.26682134570766</v>
      </c>
      <c r="D116">
        <v>0.87</v>
      </c>
      <c r="E116">
        <v>0.91</v>
      </c>
    </row>
    <row r="117" spans="1:5" x14ac:dyDescent="0.25">
      <c r="A117" t="s">
        <v>99</v>
      </c>
      <c r="B117" t="s">
        <v>116</v>
      </c>
      <c r="C117">
        <v>1.26682134570766</v>
      </c>
      <c r="D117">
        <v>0.75</v>
      </c>
      <c r="E117">
        <v>1.29</v>
      </c>
    </row>
    <row r="118" spans="1:5" x14ac:dyDescent="0.25">
      <c r="A118" t="s">
        <v>99</v>
      </c>
      <c r="B118" t="s">
        <v>109</v>
      </c>
      <c r="C118">
        <v>1.26682134570766</v>
      </c>
      <c r="D118">
        <v>1.22</v>
      </c>
      <c r="E118">
        <v>0.84</v>
      </c>
    </row>
    <row r="119" spans="1:5" x14ac:dyDescent="0.25">
      <c r="A119" t="s">
        <v>99</v>
      </c>
      <c r="B119" t="s">
        <v>118</v>
      </c>
      <c r="C119">
        <v>1.26682134570766</v>
      </c>
      <c r="D119">
        <v>1.08</v>
      </c>
      <c r="E119">
        <v>1.21</v>
      </c>
    </row>
    <row r="120" spans="1:5" x14ac:dyDescent="0.25">
      <c r="A120" t="s">
        <v>99</v>
      </c>
      <c r="B120" t="s">
        <v>417</v>
      </c>
      <c r="C120">
        <v>1.26682134570766</v>
      </c>
      <c r="D120">
        <v>0.75</v>
      </c>
      <c r="E120">
        <v>0.75</v>
      </c>
    </row>
    <row r="121" spans="1:5" x14ac:dyDescent="0.25">
      <c r="A121" t="s">
        <v>99</v>
      </c>
      <c r="B121" t="s">
        <v>101</v>
      </c>
      <c r="C121">
        <v>1.26682134570766</v>
      </c>
      <c r="D121">
        <v>1.32</v>
      </c>
      <c r="E121">
        <v>0.44</v>
      </c>
    </row>
    <row r="122" spans="1:5" x14ac:dyDescent="0.25">
      <c r="A122" t="s">
        <v>99</v>
      </c>
      <c r="B122" t="s">
        <v>120</v>
      </c>
      <c r="C122">
        <v>1.26682134570766</v>
      </c>
      <c r="D122">
        <v>0.96</v>
      </c>
      <c r="E122">
        <v>1.46</v>
      </c>
    </row>
    <row r="123" spans="1:5" x14ac:dyDescent="0.25">
      <c r="A123" t="s">
        <v>99</v>
      </c>
      <c r="B123" t="s">
        <v>119</v>
      </c>
      <c r="C123">
        <v>1.26682134570766</v>
      </c>
      <c r="D123">
        <v>0.83</v>
      </c>
      <c r="E123">
        <v>1.1399999999999999</v>
      </c>
    </row>
    <row r="124" spans="1:5" x14ac:dyDescent="0.25">
      <c r="A124" t="s">
        <v>122</v>
      </c>
      <c r="B124" t="s">
        <v>123</v>
      </c>
      <c r="C124">
        <v>1.1111111111111101</v>
      </c>
      <c r="D124">
        <v>0.74</v>
      </c>
      <c r="E124">
        <v>0.92</v>
      </c>
    </row>
    <row r="125" spans="1:5" x14ac:dyDescent="0.25">
      <c r="A125" t="s">
        <v>122</v>
      </c>
      <c r="B125" t="s">
        <v>125</v>
      </c>
      <c r="C125">
        <v>1.1111111111111101</v>
      </c>
      <c r="D125">
        <v>1.1000000000000001</v>
      </c>
      <c r="E125">
        <v>1.06</v>
      </c>
    </row>
    <row r="126" spans="1:5" x14ac:dyDescent="0.25">
      <c r="A126" t="s">
        <v>122</v>
      </c>
      <c r="B126" t="s">
        <v>127</v>
      </c>
      <c r="C126">
        <v>1.1111111111111101</v>
      </c>
      <c r="D126">
        <v>0.91</v>
      </c>
      <c r="E126">
        <v>1.1299999999999999</v>
      </c>
    </row>
    <row r="127" spans="1:5" x14ac:dyDescent="0.25">
      <c r="A127" t="s">
        <v>122</v>
      </c>
      <c r="B127" t="s">
        <v>130</v>
      </c>
      <c r="C127">
        <v>1.1111111111111101</v>
      </c>
      <c r="D127">
        <v>1.35</v>
      </c>
      <c r="E127">
        <v>0.87</v>
      </c>
    </row>
    <row r="128" spans="1:5" x14ac:dyDescent="0.25">
      <c r="A128" t="s">
        <v>122</v>
      </c>
      <c r="B128" t="s">
        <v>362</v>
      </c>
      <c r="C128">
        <v>1.1111111111111101</v>
      </c>
      <c r="D128">
        <v>0.64</v>
      </c>
      <c r="E128">
        <v>0.92</v>
      </c>
    </row>
    <row r="129" spans="1:5" x14ac:dyDescent="0.25">
      <c r="A129" t="s">
        <v>122</v>
      </c>
      <c r="B129" t="s">
        <v>126</v>
      </c>
      <c r="C129">
        <v>1.1111111111111101</v>
      </c>
      <c r="D129">
        <v>0.95</v>
      </c>
      <c r="E129">
        <v>0.61</v>
      </c>
    </row>
    <row r="130" spans="1:5" x14ac:dyDescent="0.25">
      <c r="A130" t="s">
        <v>122</v>
      </c>
      <c r="B130" t="s">
        <v>129</v>
      </c>
      <c r="C130">
        <v>1.1111111111111101</v>
      </c>
      <c r="D130">
        <v>0.41</v>
      </c>
      <c r="E130">
        <v>1.19</v>
      </c>
    </row>
    <row r="131" spans="1:5" x14ac:dyDescent="0.25">
      <c r="A131" t="s">
        <v>122</v>
      </c>
      <c r="B131" t="s">
        <v>128</v>
      </c>
      <c r="C131">
        <v>1.1111111111111101</v>
      </c>
      <c r="D131">
        <v>0.97</v>
      </c>
      <c r="E131">
        <v>1.29</v>
      </c>
    </row>
    <row r="132" spans="1:5" x14ac:dyDescent="0.25">
      <c r="A132" t="s">
        <v>122</v>
      </c>
      <c r="B132" t="s">
        <v>136</v>
      </c>
      <c r="C132">
        <v>1.1111111111111101</v>
      </c>
      <c r="D132">
        <v>1.1299999999999999</v>
      </c>
      <c r="E132">
        <v>1.08</v>
      </c>
    </row>
    <row r="133" spans="1:5" x14ac:dyDescent="0.25">
      <c r="A133" t="s">
        <v>122</v>
      </c>
      <c r="B133" t="s">
        <v>131</v>
      </c>
      <c r="C133">
        <v>1.1111111111111101</v>
      </c>
      <c r="D133">
        <v>0.95</v>
      </c>
      <c r="E133">
        <v>0.74</v>
      </c>
    </row>
    <row r="134" spans="1:5" x14ac:dyDescent="0.25">
      <c r="A134" t="s">
        <v>122</v>
      </c>
      <c r="B134" t="s">
        <v>133</v>
      </c>
      <c r="C134">
        <v>1.1111111111111101</v>
      </c>
      <c r="D134">
        <v>0.65</v>
      </c>
      <c r="E134">
        <v>1.3</v>
      </c>
    </row>
    <row r="135" spans="1:5" x14ac:dyDescent="0.25">
      <c r="A135" t="s">
        <v>122</v>
      </c>
      <c r="B135" t="s">
        <v>135</v>
      </c>
      <c r="C135">
        <v>1.1111111111111101</v>
      </c>
      <c r="D135">
        <v>1.03</v>
      </c>
      <c r="E135">
        <v>1.03</v>
      </c>
    </row>
    <row r="136" spans="1:5" x14ac:dyDescent="0.25">
      <c r="A136" t="s">
        <v>122</v>
      </c>
      <c r="B136" t="s">
        <v>137</v>
      </c>
      <c r="C136">
        <v>1.1111111111111101</v>
      </c>
      <c r="D136">
        <v>0.69</v>
      </c>
      <c r="E136">
        <v>0.95</v>
      </c>
    </row>
    <row r="137" spans="1:5" x14ac:dyDescent="0.25">
      <c r="A137" t="s">
        <v>122</v>
      </c>
      <c r="B137" t="s">
        <v>401</v>
      </c>
      <c r="C137">
        <v>1.1111111111111101</v>
      </c>
      <c r="D137">
        <v>0.82</v>
      </c>
      <c r="E137">
        <v>0.91</v>
      </c>
    </row>
    <row r="138" spans="1:5" x14ac:dyDescent="0.25">
      <c r="A138" t="s">
        <v>122</v>
      </c>
      <c r="B138" t="s">
        <v>138</v>
      </c>
      <c r="C138">
        <v>1.1111111111111101</v>
      </c>
      <c r="D138">
        <v>1.03</v>
      </c>
      <c r="E138">
        <v>1.1499999999999999</v>
      </c>
    </row>
    <row r="139" spans="1:5" x14ac:dyDescent="0.25">
      <c r="A139" t="s">
        <v>122</v>
      </c>
      <c r="B139" t="s">
        <v>139</v>
      </c>
      <c r="C139">
        <v>1.1111111111111101</v>
      </c>
      <c r="D139">
        <v>1.1100000000000001</v>
      </c>
      <c r="E139">
        <v>0.86</v>
      </c>
    </row>
    <row r="140" spans="1:5" x14ac:dyDescent="0.25">
      <c r="A140" t="s">
        <v>122</v>
      </c>
      <c r="B140" t="s">
        <v>144</v>
      </c>
      <c r="C140">
        <v>1.1111111111111101</v>
      </c>
      <c r="D140">
        <v>1.26</v>
      </c>
      <c r="E140">
        <v>1.22</v>
      </c>
    </row>
    <row r="141" spans="1:5" x14ac:dyDescent="0.25">
      <c r="A141" t="s">
        <v>122</v>
      </c>
      <c r="B141" t="s">
        <v>132</v>
      </c>
      <c r="C141">
        <v>1.1111111111111101</v>
      </c>
      <c r="D141">
        <v>1</v>
      </c>
      <c r="E141">
        <v>1.3</v>
      </c>
    </row>
    <row r="142" spans="1:5" x14ac:dyDescent="0.25">
      <c r="A142" t="s">
        <v>122</v>
      </c>
      <c r="B142" t="s">
        <v>140</v>
      </c>
      <c r="C142">
        <v>1.1111111111111101</v>
      </c>
      <c r="D142">
        <v>0.6</v>
      </c>
      <c r="E142">
        <v>0.78</v>
      </c>
    </row>
    <row r="143" spans="1:5" x14ac:dyDescent="0.25">
      <c r="A143" t="s">
        <v>122</v>
      </c>
      <c r="B143" t="s">
        <v>124</v>
      </c>
      <c r="C143">
        <v>1.1111111111111101</v>
      </c>
      <c r="D143">
        <v>0.74</v>
      </c>
      <c r="E143">
        <v>0.92</v>
      </c>
    </row>
    <row r="144" spans="1:5" x14ac:dyDescent="0.25">
      <c r="A144" t="s">
        <v>122</v>
      </c>
      <c r="B144" t="s">
        <v>134</v>
      </c>
      <c r="C144">
        <v>1.1111111111111101</v>
      </c>
      <c r="D144">
        <v>0.39</v>
      </c>
      <c r="E144">
        <v>1.08</v>
      </c>
    </row>
    <row r="145" spans="1:5" x14ac:dyDescent="0.25">
      <c r="A145" t="s">
        <v>122</v>
      </c>
      <c r="B145" t="s">
        <v>141</v>
      </c>
      <c r="C145">
        <v>1.1111111111111101</v>
      </c>
      <c r="D145">
        <v>0.45</v>
      </c>
      <c r="E145">
        <v>0.78</v>
      </c>
    </row>
    <row r="146" spans="1:5" x14ac:dyDescent="0.25">
      <c r="A146" t="s">
        <v>122</v>
      </c>
      <c r="B146" t="s">
        <v>142</v>
      </c>
      <c r="C146">
        <v>1.1111111111111101</v>
      </c>
      <c r="D146">
        <v>1</v>
      </c>
      <c r="E146">
        <v>0.91</v>
      </c>
    </row>
    <row r="147" spans="1:5" x14ac:dyDescent="0.25">
      <c r="A147" t="s">
        <v>122</v>
      </c>
      <c r="B147" t="s">
        <v>143</v>
      </c>
      <c r="C147">
        <v>1.1111111111111101</v>
      </c>
      <c r="D147">
        <v>0.91</v>
      </c>
      <c r="E147">
        <v>1</v>
      </c>
    </row>
    <row r="148" spans="1:5" x14ac:dyDescent="0.25">
      <c r="A148" t="s">
        <v>145</v>
      </c>
      <c r="B148" t="s">
        <v>347</v>
      </c>
      <c r="C148">
        <v>1.18691588785047</v>
      </c>
      <c r="D148">
        <v>1.05</v>
      </c>
      <c r="E148">
        <v>1</v>
      </c>
    </row>
    <row r="149" spans="1:5" x14ac:dyDescent="0.25">
      <c r="A149" t="s">
        <v>145</v>
      </c>
      <c r="B149" t="s">
        <v>349</v>
      </c>
      <c r="C149">
        <v>1.18691588785047</v>
      </c>
      <c r="D149">
        <v>0.78</v>
      </c>
      <c r="E149">
        <v>0.93</v>
      </c>
    </row>
    <row r="150" spans="1:5" x14ac:dyDescent="0.25">
      <c r="A150" t="s">
        <v>145</v>
      </c>
      <c r="B150" t="s">
        <v>355</v>
      </c>
      <c r="C150">
        <v>1.18691588785047</v>
      </c>
      <c r="D150">
        <v>0.76</v>
      </c>
      <c r="E150">
        <v>2.04</v>
      </c>
    </row>
    <row r="151" spans="1:5" x14ac:dyDescent="0.25">
      <c r="A151" t="s">
        <v>145</v>
      </c>
      <c r="B151" t="s">
        <v>357</v>
      </c>
      <c r="C151">
        <v>1.18691588785047</v>
      </c>
      <c r="D151">
        <v>0.95</v>
      </c>
      <c r="E151">
        <v>0.74</v>
      </c>
    </row>
    <row r="152" spans="1:5" x14ac:dyDescent="0.25">
      <c r="A152" t="s">
        <v>145</v>
      </c>
      <c r="B152" t="s">
        <v>360</v>
      </c>
      <c r="C152">
        <v>1.18691588785047</v>
      </c>
      <c r="D152">
        <v>1.1100000000000001</v>
      </c>
      <c r="E152">
        <v>0.76</v>
      </c>
    </row>
    <row r="153" spans="1:5" x14ac:dyDescent="0.25">
      <c r="A153" t="s">
        <v>145</v>
      </c>
      <c r="B153" t="s">
        <v>366</v>
      </c>
      <c r="C153">
        <v>1.18691588785047</v>
      </c>
      <c r="D153">
        <v>0.8</v>
      </c>
      <c r="E153">
        <v>0.85</v>
      </c>
    </row>
    <row r="154" spans="1:5" x14ac:dyDescent="0.25">
      <c r="A154" t="s">
        <v>145</v>
      </c>
      <c r="B154" t="s">
        <v>371</v>
      </c>
      <c r="C154">
        <v>1.18691588785047</v>
      </c>
      <c r="D154">
        <v>0.65</v>
      </c>
      <c r="E154">
        <v>0.93</v>
      </c>
    </row>
    <row r="155" spans="1:5" x14ac:dyDescent="0.25">
      <c r="A155" t="s">
        <v>145</v>
      </c>
      <c r="B155" t="s">
        <v>149</v>
      </c>
      <c r="C155">
        <v>1.18691588785047</v>
      </c>
      <c r="D155">
        <v>0.35</v>
      </c>
      <c r="E155">
        <v>1.98</v>
      </c>
    </row>
    <row r="156" spans="1:5" x14ac:dyDescent="0.25">
      <c r="A156" t="s">
        <v>145</v>
      </c>
      <c r="B156" t="s">
        <v>375</v>
      </c>
      <c r="C156">
        <v>1.18691588785047</v>
      </c>
      <c r="D156">
        <v>0.9</v>
      </c>
      <c r="E156">
        <v>1</v>
      </c>
    </row>
    <row r="157" spans="1:5" x14ac:dyDescent="0.25">
      <c r="A157" t="s">
        <v>145</v>
      </c>
      <c r="B157" t="s">
        <v>388</v>
      </c>
      <c r="C157">
        <v>1.18691588785047</v>
      </c>
      <c r="D157">
        <v>0.96</v>
      </c>
      <c r="E157">
        <v>0.83</v>
      </c>
    </row>
    <row r="158" spans="1:5" x14ac:dyDescent="0.25">
      <c r="A158" t="s">
        <v>145</v>
      </c>
      <c r="B158" t="s">
        <v>389</v>
      </c>
      <c r="C158">
        <v>1.18691588785047</v>
      </c>
      <c r="D158">
        <v>0.79</v>
      </c>
      <c r="E158">
        <v>0.65</v>
      </c>
    </row>
    <row r="159" spans="1:5" x14ac:dyDescent="0.25">
      <c r="A159" t="s">
        <v>145</v>
      </c>
      <c r="B159" t="s">
        <v>391</v>
      </c>
      <c r="C159">
        <v>1.18691588785047</v>
      </c>
      <c r="D159">
        <v>0.65</v>
      </c>
      <c r="E159">
        <v>1.65</v>
      </c>
    </row>
    <row r="160" spans="1:5" x14ac:dyDescent="0.25">
      <c r="A160" t="s">
        <v>145</v>
      </c>
      <c r="B160" t="s">
        <v>146</v>
      </c>
      <c r="C160">
        <v>1.18691588785047</v>
      </c>
      <c r="D160">
        <v>0.81</v>
      </c>
      <c r="E160">
        <v>0.91</v>
      </c>
    </row>
    <row r="161" spans="1:5" x14ac:dyDescent="0.25">
      <c r="A161" t="s">
        <v>145</v>
      </c>
      <c r="B161" t="s">
        <v>404</v>
      </c>
      <c r="C161">
        <v>1.18691588785047</v>
      </c>
      <c r="D161">
        <v>0.7</v>
      </c>
      <c r="E161">
        <v>0.52</v>
      </c>
    </row>
    <row r="162" spans="1:5" x14ac:dyDescent="0.25">
      <c r="A162" t="s">
        <v>145</v>
      </c>
      <c r="B162" t="s">
        <v>419</v>
      </c>
      <c r="C162">
        <v>1.18691588785047</v>
      </c>
      <c r="D162">
        <v>0.56999999999999995</v>
      </c>
      <c r="E162">
        <v>0.96</v>
      </c>
    </row>
    <row r="163" spans="1:5" x14ac:dyDescent="0.25">
      <c r="A163" t="s">
        <v>145</v>
      </c>
      <c r="B163" t="s">
        <v>423</v>
      </c>
      <c r="C163">
        <v>1.18691588785047</v>
      </c>
      <c r="D163">
        <v>1.1200000000000001</v>
      </c>
      <c r="E163">
        <v>0.7</v>
      </c>
    </row>
    <row r="164" spans="1:5" x14ac:dyDescent="0.25">
      <c r="A164" t="s">
        <v>145</v>
      </c>
      <c r="B164" t="s">
        <v>425</v>
      </c>
      <c r="C164">
        <v>1.18691588785047</v>
      </c>
      <c r="D164">
        <v>0.97</v>
      </c>
      <c r="E164">
        <v>0.65</v>
      </c>
    </row>
    <row r="165" spans="1:5" x14ac:dyDescent="0.25">
      <c r="A165" t="s">
        <v>145</v>
      </c>
      <c r="B165" t="s">
        <v>427</v>
      </c>
      <c r="C165">
        <v>1.18691588785047</v>
      </c>
      <c r="D165">
        <v>1.3</v>
      </c>
      <c r="E165">
        <v>0.8</v>
      </c>
    </row>
    <row r="166" spans="1:5" x14ac:dyDescent="0.25">
      <c r="A166" t="s">
        <v>145</v>
      </c>
      <c r="B166" t="s">
        <v>432</v>
      </c>
      <c r="C166">
        <v>1.18691588785047</v>
      </c>
      <c r="D166">
        <v>0.5</v>
      </c>
      <c r="E166">
        <v>1.6</v>
      </c>
    </row>
    <row r="167" spans="1:5" x14ac:dyDescent="0.25">
      <c r="A167" t="s">
        <v>145</v>
      </c>
      <c r="B167" t="s">
        <v>433</v>
      </c>
      <c r="C167">
        <v>1.18691588785047</v>
      </c>
      <c r="D167">
        <v>0.64</v>
      </c>
      <c r="E167">
        <v>0.93</v>
      </c>
    </row>
    <row r="168" spans="1:5" x14ac:dyDescent="0.25">
      <c r="A168" t="s">
        <v>145</v>
      </c>
      <c r="B168" t="s">
        <v>434</v>
      </c>
      <c r="C168">
        <v>1.18691588785047</v>
      </c>
      <c r="D168">
        <v>0.7</v>
      </c>
      <c r="E168">
        <v>1.05</v>
      </c>
    </row>
    <row r="169" spans="1:5" x14ac:dyDescent="0.25">
      <c r="A169" t="s">
        <v>145</v>
      </c>
      <c r="B169" t="s">
        <v>148</v>
      </c>
      <c r="C169">
        <v>1.18691588785047</v>
      </c>
      <c r="D169">
        <v>0.84</v>
      </c>
      <c r="E169">
        <v>0.93</v>
      </c>
    </row>
    <row r="170" spans="1:5" x14ac:dyDescent="0.25">
      <c r="A170" t="s">
        <v>145</v>
      </c>
      <c r="B170" t="s">
        <v>147</v>
      </c>
      <c r="C170">
        <v>1.18691588785047</v>
      </c>
      <c r="D170">
        <v>0.92</v>
      </c>
      <c r="E170">
        <v>1.27</v>
      </c>
    </row>
    <row r="171" spans="1:5" x14ac:dyDescent="0.25">
      <c r="A171" t="s">
        <v>21</v>
      </c>
      <c r="B171" t="s">
        <v>152</v>
      </c>
      <c r="C171">
        <v>1.3333333333333299</v>
      </c>
      <c r="D171">
        <v>0.83</v>
      </c>
      <c r="E171">
        <v>1.06</v>
      </c>
    </row>
    <row r="172" spans="1:5" x14ac:dyDescent="0.25">
      <c r="A172" t="s">
        <v>21</v>
      </c>
      <c r="B172" t="s">
        <v>269</v>
      </c>
      <c r="C172">
        <v>1.3333333333333299</v>
      </c>
      <c r="D172">
        <v>0.93</v>
      </c>
      <c r="E172">
        <v>1.1299999999999999</v>
      </c>
    </row>
    <row r="173" spans="1:5" x14ac:dyDescent="0.25">
      <c r="A173" t="s">
        <v>21</v>
      </c>
      <c r="B173" t="s">
        <v>264</v>
      </c>
      <c r="C173">
        <v>1.3333333333333299</v>
      </c>
      <c r="D173">
        <v>0.69</v>
      </c>
      <c r="E173">
        <v>1.37</v>
      </c>
    </row>
    <row r="174" spans="1:5" x14ac:dyDescent="0.25">
      <c r="A174" t="s">
        <v>21</v>
      </c>
      <c r="B174" t="s">
        <v>372</v>
      </c>
      <c r="C174">
        <v>1.3333333333333299</v>
      </c>
      <c r="D174">
        <v>0.79</v>
      </c>
      <c r="E174">
        <v>1.52</v>
      </c>
    </row>
    <row r="175" spans="1:5" x14ac:dyDescent="0.25">
      <c r="A175" t="s">
        <v>21</v>
      </c>
      <c r="B175" t="s">
        <v>267</v>
      </c>
      <c r="C175">
        <v>1.3333333333333299</v>
      </c>
      <c r="D175">
        <v>1.1499999999999999</v>
      </c>
      <c r="E175">
        <v>1.01</v>
      </c>
    </row>
    <row r="176" spans="1:5" x14ac:dyDescent="0.25">
      <c r="A176" t="s">
        <v>21</v>
      </c>
      <c r="B176" t="s">
        <v>272</v>
      </c>
      <c r="C176">
        <v>1.3333333333333299</v>
      </c>
      <c r="D176">
        <v>1.31</v>
      </c>
      <c r="E176">
        <v>0.47</v>
      </c>
    </row>
    <row r="177" spans="1:5" x14ac:dyDescent="0.25">
      <c r="A177" t="s">
        <v>21</v>
      </c>
      <c r="B177" t="s">
        <v>397</v>
      </c>
      <c r="C177">
        <v>1.3333333333333299</v>
      </c>
      <c r="D177">
        <v>0.69</v>
      </c>
      <c r="E177">
        <v>1.32</v>
      </c>
    </row>
    <row r="178" spans="1:5" x14ac:dyDescent="0.25">
      <c r="A178" t="s">
        <v>21</v>
      </c>
      <c r="B178" t="s">
        <v>274</v>
      </c>
      <c r="C178">
        <v>1.3333333333333299</v>
      </c>
      <c r="D178">
        <v>1.37</v>
      </c>
      <c r="E178">
        <v>0.69</v>
      </c>
    </row>
    <row r="179" spans="1:5" x14ac:dyDescent="0.25">
      <c r="A179" t="s">
        <v>21</v>
      </c>
      <c r="B179" t="s">
        <v>150</v>
      </c>
      <c r="C179">
        <v>1.3333333333333299</v>
      </c>
      <c r="D179">
        <v>0.74</v>
      </c>
      <c r="E179">
        <v>0.88</v>
      </c>
    </row>
    <row r="180" spans="1:5" x14ac:dyDescent="0.25">
      <c r="A180" t="s">
        <v>21</v>
      </c>
      <c r="B180" t="s">
        <v>275</v>
      </c>
      <c r="C180">
        <v>1.3333333333333299</v>
      </c>
      <c r="D180">
        <v>0.93</v>
      </c>
      <c r="E180">
        <v>0.74</v>
      </c>
    </row>
    <row r="181" spans="1:5" x14ac:dyDescent="0.25">
      <c r="A181" t="s">
        <v>21</v>
      </c>
      <c r="B181" t="s">
        <v>23</v>
      </c>
      <c r="C181">
        <v>1.3333333333333299</v>
      </c>
      <c r="D181">
        <v>1.37</v>
      </c>
      <c r="E181">
        <v>1.03</v>
      </c>
    </row>
    <row r="182" spans="1:5" x14ac:dyDescent="0.25">
      <c r="A182" t="s">
        <v>21</v>
      </c>
      <c r="B182" t="s">
        <v>22</v>
      </c>
      <c r="C182">
        <v>1.3333333333333299</v>
      </c>
      <c r="D182">
        <v>0.95</v>
      </c>
      <c r="E182">
        <v>1</v>
      </c>
    </row>
    <row r="183" spans="1:5" x14ac:dyDescent="0.25">
      <c r="A183" t="s">
        <v>21</v>
      </c>
      <c r="B183" t="s">
        <v>266</v>
      </c>
      <c r="C183">
        <v>1.3333333333333299</v>
      </c>
      <c r="D183">
        <v>0.78</v>
      </c>
      <c r="E183">
        <v>1.1299999999999999</v>
      </c>
    </row>
    <row r="184" spans="1:5" x14ac:dyDescent="0.25">
      <c r="A184" t="s">
        <v>21</v>
      </c>
      <c r="B184" t="s">
        <v>268</v>
      </c>
      <c r="C184">
        <v>1.3333333333333299</v>
      </c>
      <c r="D184">
        <v>0.98</v>
      </c>
      <c r="E184">
        <v>0.78</v>
      </c>
    </row>
    <row r="185" spans="1:5" x14ac:dyDescent="0.25">
      <c r="A185" t="s">
        <v>21</v>
      </c>
      <c r="B185" t="s">
        <v>151</v>
      </c>
      <c r="C185">
        <v>1.3333333333333299</v>
      </c>
      <c r="D185">
        <v>0.64</v>
      </c>
      <c r="E185">
        <v>1.32</v>
      </c>
    </row>
    <row r="186" spans="1:5" x14ac:dyDescent="0.25">
      <c r="A186" t="s">
        <v>21</v>
      </c>
      <c r="B186" t="s">
        <v>153</v>
      </c>
      <c r="C186">
        <v>1.3333333333333299</v>
      </c>
      <c r="D186">
        <v>1.57</v>
      </c>
      <c r="E186">
        <v>0.54</v>
      </c>
    </row>
    <row r="187" spans="1:5" x14ac:dyDescent="0.25">
      <c r="A187" t="s">
        <v>21</v>
      </c>
      <c r="B187" t="s">
        <v>273</v>
      </c>
      <c r="C187">
        <v>1.3333333333333299</v>
      </c>
      <c r="D187">
        <v>1.1000000000000001</v>
      </c>
      <c r="E187">
        <v>1.06</v>
      </c>
    </row>
    <row r="188" spans="1:5" x14ac:dyDescent="0.25">
      <c r="A188" t="s">
        <v>21</v>
      </c>
      <c r="B188" t="s">
        <v>265</v>
      </c>
      <c r="C188">
        <v>1.3333333333333299</v>
      </c>
      <c r="D188">
        <v>0.98</v>
      </c>
      <c r="E188">
        <v>0.69</v>
      </c>
    </row>
    <row r="189" spans="1:5" x14ac:dyDescent="0.25">
      <c r="A189" t="s">
        <v>21</v>
      </c>
      <c r="B189" t="s">
        <v>271</v>
      </c>
      <c r="C189">
        <v>1.3333333333333299</v>
      </c>
      <c r="D189">
        <v>0.78</v>
      </c>
      <c r="E189">
        <v>1.03</v>
      </c>
    </row>
    <row r="190" spans="1:5" x14ac:dyDescent="0.25">
      <c r="A190" t="s">
        <v>21</v>
      </c>
      <c r="B190" t="s">
        <v>270</v>
      </c>
      <c r="C190">
        <v>1.3333333333333299</v>
      </c>
      <c r="D190">
        <v>1.03</v>
      </c>
      <c r="E190">
        <v>1.23</v>
      </c>
    </row>
    <row r="191" spans="1:5" x14ac:dyDescent="0.25">
      <c r="A191" t="s">
        <v>154</v>
      </c>
      <c r="B191" t="s">
        <v>159</v>
      </c>
      <c r="C191">
        <v>1.0302013422818801</v>
      </c>
      <c r="D191">
        <v>0.61</v>
      </c>
      <c r="E191">
        <v>1.17</v>
      </c>
    </row>
    <row r="192" spans="1:5" x14ac:dyDescent="0.25">
      <c r="A192" t="s">
        <v>154</v>
      </c>
      <c r="B192" t="s">
        <v>161</v>
      </c>
      <c r="C192">
        <v>1.0302013422818801</v>
      </c>
      <c r="D192">
        <v>0.76</v>
      </c>
      <c r="E192">
        <v>0.98</v>
      </c>
    </row>
    <row r="193" spans="1:5" x14ac:dyDescent="0.25">
      <c r="A193" t="s">
        <v>154</v>
      </c>
      <c r="B193" t="s">
        <v>163</v>
      </c>
      <c r="C193">
        <v>1.0302013422818801</v>
      </c>
      <c r="D193">
        <v>0.97</v>
      </c>
      <c r="E193">
        <v>1.02</v>
      </c>
    </row>
    <row r="194" spans="1:5" x14ac:dyDescent="0.25">
      <c r="A194" t="s">
        <v>154</v>
      </c>
      <c r="B194" t="s">
        <v>160</v>
      </c>
      <c r="C194">
        <v>1.0302013422818801</v>
      </c>
      <c r="D194">
        <v>0.82</v>
      </c>
      <c r="E194">
        <v>1.1200000000000001</v>
      </c>
    </row>
    <row r="195" spans="1:5" x14ac:dyDescent="0.25">
      <c r="A195" t="s">
        <v>154</v>
      </c>
      <c r="B195" t="s">
        <v>165</v>
      </c>
      <c r="C195">
        <v>1.0302013422818801</v>
      </c>
      <c r="D195">
        <v>0.71</v>
      </c>
      <c r="E195">
        <v>1.47</v>
      </c>
    </row>
    <row r="196" spans="1:5" x14ac:dyDescent="0.25">
      <c r="A196" t="s">
        <v>154</v>
      </c>
      <c r="B196" t="s">
        <v>164</v>
      </c>
      <c r="C196">
        <v>1.0302013422818801</v>
      </c>
      <c r="D196">
        <v>0.41</v>
      </c>
      <c r="E196">
        <v>1.02</v>
      </c>
    </row>
    <row r="197" spans="1:5" x14ac:dyDescent="0.25">
      <c r="A197" t="s">
        <v>154</v>
      </c>
      <c r="B197" t="s">
        <v>167</v>
      </c>
      <c r="C197">
        <v>1.0302013422818801</v>
      </c>
      <c r="D197">
        <v>0.97</v>
      </c>
      <c r="E197">
        <v>0.56000000000000005</v>
      </c>
    </row>
    <row r="198" spans="1:5" x14ac:dyDescent="0.25">
      <c r="A198" t="s">
        <v>154</v>
      </c>
      <c r="B198" t="s">
        <v>168</v>
      </c>
      <c r="C198">
        <v>1.0302013422818801</v>
      </c>
      <c r="D198">
        <v>0.41</v>
      </c>
      <c r="E198">
        <v>1.17</v>
      </c>
    </row>
    <row r="199" spans="1:5" x14ac:dyDescent="0.25">
      <c r="A199" t="s">
        <v>154</v>
      </c>
      <c r="B199" t="s">
        <v>156</v>
      </c>
      <c r="C199">
        <v>1.0302013422818801</v>
      </c>
      <c r="D199">
        <v>0.62</v>
      </c>
      <c r="E199">
        <v>0.76</v>
      </c>
    </row>
    <row r="200" spans="1:5" x14ac:dyDescent="0.25">
      <c r="A200" t="s">
        <v>154</v>
      </c>
      <c r="B200" t="s">
        <v>169</v>
      </c>
      <c r="C200">
        <v>1.0302013422818801</v>
      </c>
      <c r="D200">
        <v>0.82</v>
      </c>
      <c r="E200">
        <v>0.97</v>
      </c>
    </row>
    <row r="201" spans="1:5" x14ac:dyDescent="0.25">
      <c r="A201" t="s">
        <v>154</v>
      </c>
      <c r="B201" t="s">
        <v>162</v>
      </c>
      <c r="C201">
        <v>1.0302013422818801</v>
      </c>
      <c r="D201">
        <v>0.71</v>
      </c>
      <c r="E201">
        <v>0.97</v>
      </c>
    </row>
    <row r="202" spans="1:5" x14ac:dyDescent="0.25">
      <c r="A202" t="s">
        <v>154</v>
      </c>
      <c r="B202" t="s">
        <v>170</v>
      </c>
      <c r="C202">
        <v>1.0302013422818801</v>
      </c>
      <c r="D202">
        <v>1.02</v>
      </c>
      <c r="E202">
        <v>0.82</v>
      </c>
    </row>
    <row r="203" spans="1:5" x14ac:dyDescent="0.25">
      <c r="A203" t="s">
        <v>154</v>
      </c>
      <c r="B203" t="s">
        <v>166</v>
      </c>
      <c r="C203">
        <v>1.0302013422818801</v>
      </c>
      <c r="D203">
        <v>0.82</v>
      </c>
      <c r="E203">
        <v>1.48</v>
      </c>
    </row>
    <row r="204" spans="1:5" x14ac:dyDescent="0.25">
      <c r="A204" t="s">
        <v>154</v>
      </c>
      <c r="B204" t="s">
        <v>174</v>
      </c>
      <c r="C204">
        <v>1.0302013422818801</v>
      </c>
      <c r="D204">
        <v>0.87</v>
      </c>
      <c r="E204">
        <v>0.76</v>
      </c>
    </row>
    <row r="205" spans="1:5" x14ac:dyDescent="0.25">
      <c r="A205" t="s">
        <v>154</v>
      </c>
      <c r="B205" t="s">
        <v>172</v>
      </c>
      <c r="C205">
        <v>1.0302013422818801</v>
      </c>
      <c r="D205">
        <v>0.61</v>
      </c>
      <c r="E205">
        <v>1.27</v>
      </c>
    </row>
    <row r="206" spans="1:5" x14ac:dyDescent="0.25">
      <c r="A206" t="s">
        <v>154</v>
      </c>
      <c r="B206" t="s">
        <v>171</v>
      </c>
      <c r="C206">
        <v>1.0302013422818801</v>
      </c>
      <c r="D206">
        <v>0.66</v>
      </c>
      <c r="E206">
        <v>1.02</v>
      </c>
    </row>
    <row r="207" spans="1:5" x14ac:dyDescent="0.25">
      <c r="A207" t="s">
        <v>154</v>
      </c>
      <c r="B207" t="s">
        <v>158</v>
      </c>
      <c r="C207">
        <v>1.0302013422818801</v>
      </c>
      <c r="D207">
        <v>1.02</v>
      </c>
      <c r="E207">
        <v>0.46</v>
      </c>
    </row>
    <row r="208" spans="1:5" x14ac:dyDescent="0.25">
      <c r="A208" t="s">
        <v>154</v>
      </c>
      <c r="B208" t="s">
        <v>155</v>
      </c>
      <c r="C208">
        <v>1.0302013422818801</v>
      </c>
      <c r="D208">
        <v>1.07</v>
      </c>
      <c r="E208">
        <v>0.87</v>
      </c>
    </row>
    <row r="209" spans="1:5" x14ac:dyDescent="0.25">
      <c r="A209" t="s">
        <v>154</v>
      </c>
      <c r="B209" t="s">
        <v>157</v>
      </c>
      <c r="C209">
        <v>1.0302013422818801</v>
      </c>
      <c r="D209">
        <v>1.02</v>
      </c>
      <c r="E209">
        <v>0.82</v>
      </c>
    </row>
    <row r="210" spans="1:5" x14ac:dyDescent="0.25">
      <c r="A210" t="s">
        <v>154</v>
      </c>
      <c r="B210" t="s">
        <v>173</v>
      </c>
      <c r="C210">
        <v>1.0302013422818801</v>
      </c>
      <c r="D210">
        <v>0.87</v>
      </c>
      <c r="E210">
        <v>1.36</v>
      </c>
    </row>
    <row r="211" spans="1:5" x14ac:dyDescent="0.25">
      <c r="A211" t="s">
        <v>175</v>
      </c>
      <c r="B211" t="s">
        <v>284</v>
      </c>
      <c r="C211">
        <v>1.0582010582010599</v>
      </c>
      <c r="D211">
        <v>1.25</v>
      </c>
      <c r="E211">
        <v>1.02</v>
      </c>
    </row>
    <row r="212" spans="1:5" x14ac:dyDescent="0.25">
      <c r="A212" t="s">
        <v>175</v>
      </c>
      <c r="B212" t="s">
        <v>179</v>
      </c>
      <c r="C212">
        <v>1.0582010582010599</v>
      </c>
      <c r="D212">
        <v>0.71</v>
      </c>
      <c r="E212">
        <v>0.9</v>
      </c>
    </row>
    <row r="213" spans="1:5" x14ac:dyDescent="0.25">
      <c r="A213" t="s">
        <v>175</v>
      </c>
      <c r="B213" t="s">
        <v>282</v>
      </c>
      <c r="C213">
        <v>1.0582010582010599</v>
      </c>
      <c r="D213">
        <v>1.08</v>
      </c>
      <c r="E213">
        <v>0.6</v>
      </c>
    </row>
    <row r="214" spans="1:5" x14ac:dyDescent="0.25">
      <c r="A214" t="s">
        <v>175</v>
      </c>
      <c r="B214" t="s">
        <v>176</v>
      </c>
      <c r="C214">
        <v>1.0582010582010599</v>
      </c>
      <c r="D214">
        <v>0.9</v>
      </c>
      <c r="E214">
        <v>0.96</v>
      </c>
    </row>
    <row r="215" spans="1:5" x14ac:dyDescent="0.25">
      <c r="A215" t="s">
        <v>175</v>
      </c>
      <c r="B215" t="s">
        <v>285</v>
      </c>
      <c r="C215">
        <v>1.0582010582010599</v>
      </c>
      <c r="D215">
        <v>0.48</v>
      </c>
      <c r="E215">
        <v>1.1299999999999999</v>
      </c>
    </row>
    <row r="216" spans="1:5" x14ac:dyDescent="0.25">
      <c r="A216" t="s">
        <v>175</v>
      </c>
      <c r="B216" t="s">
        <v>277</v>
      </c>
      <c r="C216">
        <v>1.0582010582010599</v>
      </c>
      <c r="D216">
        <v>0.9</v>
      </c>
      <c r="E216">
        <v>0.84</v>
      </c>
    </row>
    <row r="217" spans="1:5" x14ac:dyDescent="0.25">
      <c r="A217" t="s">
        <v>175</v>
      </c>
      <c r="B217" t="s">
        <v>281</v>
      </c>
      <c r="C217">
        <v>1.0582010582010599</v>
      </c>
      <c r="D217">
        <v>0.48</v>
      </c>
      <c r="E217">
        <v>1.19</v>
      </c>
    </row>
    <row r="218" spans="1:5" x14ac:dyDescent="0.25">
      <c r="A218" t="s">
        <v>175</v>
      </c>
      <c r="B218" t="s">
        <v>178</v>
      </c>
      <c r="C218">
        <v>1.0582010582010599</v>
      </c>
      <c r="D218">
        <v>0.78</v>
      </c>
      <c r="E218">
        <v>1.43</v>
      </c>
    </row>
    <row r="219" spans="1:5" x14ac:dyDescent="0.25">
      <c r="A219" t="s">
        <v>175</v>
      </c>
      <c r="B219" t="s">
        <v>278</v>
      </c>
      <c r="C219">
        <v>1.0582010582010599</v>
      </c>
      <c r="D219">
        <v>0.6</v>
      </c>
      <c r="E219">
        <v>1.1299999999999999</v>
      </c>
    </row>
    <row r="220" spans="1:5" x14ac:dyDescent="0.25">
      <c r="A220" t="s">
        <v>175</v>
      </c>
      <c r="B220" t="s">
        <v>276</v>
      </c>
      <c r="C220">
        <v>1.0582010582010599</v>
      </c>
      <c r="D220">
        <v>1.87</v>
      </c>
      <c r="E220">
        <v>0.64</v>
      </c>
    </row>
    <row r="221" spans="1:5" x14ac:dyDescent="0.25">
      <c r="A221" t="s">
        <v>175</v>
      </c>
      <c r="B221" t="s">
        <v>279</v>
      </c>
      <c r="C221">
        <v>1.0582010582010599</v>
      </c>
      <c r="D221">
        <v>1.22</v>
      </c>
      <c r="E221">
        <v>0.96</v>
      </c>
    </row>
    <row r="222" spans="1:5" x14ac:dyDescent="0.25">
      <c r="A222" t="s">
        <v>175</v>
      </c>
      <c r="B222" t="s">
        <v>283</v>
      </c>
      <c r="C222">
        <v>1.0582010582010599</v>
      </c>
      <c r="D222">
        <v>1.02</v>
      </c>
      <c r="E222">
        <v>0.84</v>
      </c>
    </row>
    <row r="223" spans="1:5" x14ac:dyDescent="0.25">
      <c r="A223" t="s">
        <v>175</v>
      </c>
      <c r="B223" t="s">
        <v>177</v>
      </c>
      <c r="C223">
        <v>1.0582010582010599</v>
      </c>
      <c r="D223">
        <v>0.13</v>
      </c>
      <c r="E223">
        <v>1.0900000000000001</v>
      </c>
    </row>
    <row r="224" spans="1:5" x14ac:dyDescent="0.25">
      <c r="A224" t="s">
        <v>175</v>
      </c>
      <c r="B224" t="s">
        <v>280</v>
      </c>
      <c r="C224">
        <v>1.0582010582010599</v>
      </c>
      <c r="D224">
        <v>1.03</v>
      </c>
      <c r="E224">
        <v>1.22</v>
      </c>
    </row>
    <row r="225" spans="1:5" x14ac:dyDescent="0.25">
      <c r="A225" t="s">
        <v>24</v>
      </c>
      <c r="B225" t="s">
        <v>292</v>
      </c>
      <c r="C225">
        <v>1.40794223826715</v>
      </c>
      <c r="D225">
        <v>1.21</v>
      </c>
      <c r="E225">
        <v>0.63</v>
      </c>
    </row>
    <row r="226" spans="1:5" x14ac:dyDescent="0.25">
      <c r="A226" t="s">
        <v>24</v>
      </c>
      <c r="B226" t="s">
        <v>289</v>
      </c>
      <c r="C226">
        <v>1.40794223826715</v>
      </c>
      <c r="D226">
        <v>0.67</v>
      </c>
      <c r="E226">
        <v>1.08</v>
      </c>
    </row>
    <row r="227" spans="1:5" x14ac:dyDescent="0.25">
      <c r="A227" t="s">
        <v>24</v>
      </c>
      <c r="B227" t="s">
        <v>180</v>
      </c>
      <c r="C227">
        <v>1.40794223826715</v>
      </c>
      <c r="D227">
        <v>0.63</v>
      </c>
      <c r="E227">
        <v>0.96</v>
      </c>
    </row>
    <row r="228" spans="1:5" x14ac:dyDescent="0.25">
      <c r="A228" t="s">
        <v>24</v>
      </c>
      <c r="B228" t="s">
        <v>326</v>
      </c>
      <c r="C228">
        <v>1.40794223826715</v>
      </c>
      <c r="D228">
        <v>0.72</v>
      </c>
      <c r="E228">
        <v>1.08</v>
      </c>
    </row>
    <row r="229" spans="1:5" x14ac:dyDescent="0.25">
      <c r="A229" t="s">
        <v>24</v>
      </c>
      <c r="B229" t="s">
        <v>288</v>
      </c>
      <c r="C229">
        <v>1.40794223826715</v>
      </c>
      <c r="D229">
        <v>0.54</v>
      </c>
      <c r="E229">
        <v>1.84</v>
      </c>
    </row>
    <row r="230" spans="1:5" x14ac:dyDescent="0.25">
      <c r="A230" t="s">
        <v>24</v>
      </c>
      <c r="B230" t="s">
        <v>287</v>
      </c>
      <c r="C230">
        <v>1.40794223826715</v>
      </c>
      <c r="D230">
        <v>0.72</v>
      </c>
      <c r="E230">
        <v>1.26</v>
      </c>
    </row>
    <row r="231" spans="1:5" x14ac:dyDescent="0.25">
      <c r="A231" t="s">
        <v>24</v>
      </c>
      <c r="B231" t="s">
        <v>293</v>
      </c>
      <c r="C231">
        <v>1.40794223826715</v>
      </c>
      <c r="D231">
        <v>0.45</v>
      </c>
      <c r="E231">
        <v>0.85</v>
      </c>
    </row>
    <row r="232" spans="1:5" x14ac:dyDescent="0.25">
      <c r="A232" t="s">
        <v>24</v>
      </c>
      <c r="B232" t="s">
        <v>294</v>
      </c>
      <c r="C232">
        <v>1.40794223826715</v>
      </c>
      <c r="D232">
        <v>1.3</v>
      </c>
      <c r="E232">
        <v>0.54</v>
      </c>
    </row>
    <row r="233" spans="1:5" x14ac:dyDescent="0.25">
      <c r="A233" t="s">
        <v>24</v>
      </c>
      <c r="B233" t="s">
        <v>295</v>
      </c>
      <c r="C233">
        <v>1.40794223826715</v>
      </c>
      <c r="D233">
        <v>1.21</v>
      </c>
      <c r="E233">
        <v>0.63</v>
      </c>
    </row>
    <row r="234" spans="1:5" x14ac:dyDescent="0.25">
      <c r="A234" t="s">
        <v>24</v>
      </c>
      <c r="B234" t="s">
        <v>25</v>
      </c>
      <c r="C234">
        <v>1.40794223826715</v>
      </c>
      <c r="D234">
        <v>0.99</v>
      </c>
      <c r="E234">
        <v>0.94</v>
      </c>
    </row>
    <row r="235" spans="1:5" x14ac:dyDescent="0.25">
      <c r="A235" t="s">
        <v>24</v>
      </c>
      <c r="B235" t="s">
        <v>327</v>
      </c>
      <c r="C235">
        <v>1.40794223826715</v>
      </c>
      <c r="D235">
        <v>1.26</v>
      </c>
      <c r="E235">
        <v>0.57999999999999996</v>
      </c>
    </row>
    <row r="236" spans="1:5" x14ac:dyDescent="0.25">
      <c r="A236" t="s">
        <v>24</v>
      </c>
      <c r="B236" t="s">
        <v>286</v>
      </c>
      <c r="C236">
        <v>1.40794223826715</v>
      </c>
      <c r="D236">
        <v>1.1200000000000001</v>
      </c>
      <c r="E236">
        <v>0.81</v>
      </c>
    </row>
    <row r="237" spans="1:5" x14ac:dyDescent="0.25">
      <c r="A237" t="s">
        <v>24</v>
      </c>
      <c r="B237" t="s">
        <v>291</v>
      </c>
      <c r="C237">
        <v>1.40794223826715</v>
      </c>
      <c r="D237">
        <v>0.82</v>
      </c>
      <c r="E237">
        <v>1.45</v>
      </c>
    </row>
    <row r="238" spans="1:5" x14ac:dyDescent="0.25">
      <c r="A238" t="s">
        <v>24</v>
      </c>
      <c r="B238" t="s">
        <v>26</v>
      </c>
      <c r="C238">
        <v>1.40794223826715</v>
      </c>
      <c r="D238">
        <v>0.87</v>
      </c>
      <c r="E238">
        <v>1.06</v>
      </c>
    </row>
    <row r="239" spans="1:5" x14ac:dyDescent="0.25">
      <c r="A239" t="s">
        <v>24</v>
      </c>
      <c r="B239" t="s">
        <v>184</v>
      </c>
      <c r="C239">
        <v>1.40794223826715</v>
      </c>
      <c r="D239">
        <v>0.72</v>
      </c>
      <c r="E239">
        <v>0.94</v>
      </c>
    </row>
    <row r="240" spans="1:5" x14ac:dyDescent="0.25">
      <c r="A240" t="s">
        <v>24</v>
      </c>
      <c r="B240" t="s">
        <v>290</v>
      </c>
      <c r="C240">
        <v>1.40794223826715</v>
      </c>
      <c r="D240">
        <v>1.08</v>
      </c>
      <c r="E240">
        <v>1.08</v>
      </c>
    </row>
    <row r="241" spans="1:5" x14ac:dyDescent="0.25">
      <c r="A241" t="s">
        <v>24</v>
      </c>
      <c r="B241" t="s">
        <v>183</v>
      </c>
      <c r="C241">
        <v>1.40794223826715</v>
      </c>
      <c r="D241">
        <v>0.85</v>
      </c>
      <c r="E241">
        <v>1.26</v>
      </c>
    </row>
    <row r="242" spans="1:5" x14ac:dyDescent="0.25">
      <c r="A242" t="s">
        <v>24</v>
      </c>
      <c r="B242" t="s">
        <v>182</v>
      </c>
      <c r="C242">
        <v>1.40794223826715</v>
      </c>
      <c r="D242">
        <v>0.94</v>
      </c>
      <c r="E242">
        <v>1.21</v>
      </c>
    </row>
    <row r="243" spans="1:5" x14ac:dyDescent="0.25">
      <c r="A243" t="s">
        <v>24</v>
      </c>
      <c r="B243" t="s">
        <v>185</v>
      </c>
      <c r="C243">
        <v>1.40794223826715</v>
      </c>
      <c r="D243">
        <v>0.81</v>
      </c>
      <c r="E243">
        <v>1.03</v>
      </c>
    </row>
    <row r="244" spans="1:5" x14ac:dyDescent="0.25">
      <c r="A244" t="s">
        <v>24</v>
      </c>
      <c r="B244" t="s">
        <v>181</v>
      </c>
      <c r="C244">
        <v>1.40794223826715</v>
      </c>
      <c r="D244">
        <v>0.81</v>
      </c>
      <c r="E244">
        <v>0.81</v>
      </c>
    </row>
    <row r="245" spans="1:5" x14ac:dyDescent="0.25">
      <c r="A245" t="s">
        <v>27</v>
      </c>
      <c r="B245" t="s">
        <v>187</v>
      </c>
      <c r="C245">
        <v>1.09364548494983</v>
      </c>
      <c r="D245">
        <v>0.76</v>
      </c>
      <c r="E245">
        <v>1.1299999999999999</v>
      </c>
    </row>
    <row r="246" spans="1:5" x14ac:dyDescent="0.25">
      <c r="A246" t="s">
        <v>27</v>
      </c>
      <c r="B246" t="s">
        <v>191</v>
      </c>
      <c r="C246">
        <v>1.09364548494983</v>
      </c>
      <c r="D246">
        <v>0.86</v>
      </c>
      <c r="E246">
        <v>1.08</v>
      </c>
    </row>
    <row r="247" spans="1:5" x14ac:dyDescent="0.25">
      <c r="A247" t="s">
        <v>27</v>
      </c>
      <c r="B247" t="s">
        <v>28</v>
      </c>
      <c r="C247">
        <v>1.09364548494983</v>
      </c>
      <c r="D247">
        <v>0.81</v>
      </c>
      <c r="E247">
        <v>0.86</v>
      </c>
    </row>
    <row r="248" spans="1:5" x14ac:dyDescent="0.25">
      <c r="A248" t="s">
        <v>27</v>
      </c>
      <c r="B248" t="s">
        <v>186</v>
      </c>
      <c r="C248">
        <v>1.09364548494983</v>
      </c>
      <c r="D248">
        <v>1.03</v>
      </c>
      <c r="E248">
        <v>0.86</v>
      </c>
    </row>
    <row r="249" spans="1:5" x14ac:dyDescent="0.25">
      <c r="A249" t="s">
        <v>27</v>
      </c>
      <c r="B249" t="s">
        <v>189</v>
      </c>
      <c r="C249">
        <v>1.09364548494983</v>
      </c>
      <c r="D249">
        <v>0.76</v>
      </c>
      <c r="E249">
        <v>0.81</v>
      </c>
    </row>
    <row r="250" spans="1:5" x14ac:dyDescent="0.25">
      <c r="A250" t="s">
        <v>27</v>
      </c>
      <c r="B250" t="s">
        <v>297</v>
      </c>
      <c r="C250">
        <v>1.09364548494983</v>
      </c>
      <c r="D250">
        <v>0.86</v>
      </c>
      <c r="E250">
        <v>0.97</v>
      </c>
    </row>
    <row r="251" spans="1:5" x14ac:dyDescent="0.25">
      <c r="A251" t="s">
        <v>27</v>
      </c>
      <c r="B251" t="s">
        <v>298</v>
      </c>
      <c r="C251">
        <v>1.09364548494983</v>
      </c>
      <c r="D251">
        <v>1.46</v>
      </c>
      <c r="E251">
        <v>0.76</v>
      </c>
    </row>
    <row r="252" spans="1:5" x14ac:dyDescent="0.25">
      <c r="A252" t="s">
        <v>27</v>
      </c>
      <c r="B252" t="s">
        <v>31</v>
      </c>
      <c r="C252">
        <v>1.09364548494983</v>
      </c>
      <c r="D252">
        <v>0.92</v>
      </c>
      <c r="E252">
        <v>0.97</v>
      </c>
    </row>
    <row r="253" spans="1:5" x14ac:dyDescent="0.25">
      <c r="A253" t="s">
        <v>27</v>
      </c>
      <c r="B253" t="s">
        <v>195</v>
      </c>
      <c r="C253">
        <v>1.09364548494983</v>
      </c>
      <c r="D253">
        <v>1.51</v>
      </c>
      <c r="E253">
        <v>0.81</v>
      </c>
    </row>
    <row r="254" spans="1:5" x14ac:dyDescent="0.25">
      <c r="A254" t="s">
        <v>27</v>
      </c>
      <c r="B254" t="s">
        <v>188</v>
      </c>
      <c r="C254">
        <v>1.09364548494983</v>
      </c>
      <c r="D254">
        <v>0.92</v>
      </c>
      <c r="E254">
        <v>0.76</v>
      </c>
    </row>
    <row r="255" spans="1:5" x14ac:dyDescent="0.25">
      <c r="A255" t="s">
        <v>27</v>
      </c>
      <c r="B255" t="s">
        <v>296</v>
      </c>
      <c r="C255">
        <v>1.09364548494983</v>
      </c>
      <c r="D255">
        <v>0.49</v>
      </c>
      <c r="E255">
        <v>1.24</v>
      </c>
    </row>
    <row r="256" spans="1:5" x14ac:dyDescent="0.25">
      <c r="A256" t="s">
        <v>27</v>
      </c>
      <c r="B256" t="s">
        <v>190</v>
      </c>
      <c r="C256">
        <v>1.09364548494983</v>
      </c>
      <c r="D256">
        <v>1.22</v>
      </c>
      <c r="E256">
        <v>1.5</v>
      </c>
    </row>
    <row r="257" spans="1:5" x14ac:dyDescent="0.25">
      <c r="A257" t="s">
        <v>27</v>
      </c>
      <c r="B257" t="s">
        <v>192</v>
      </c>
      <c r="C257">
        <v>1.09364548494983</v>
      </c>
      <c r="D257">
        <v>0.59</v>
      </c>
      <c r="E257">
        <v>0.7</v>
      </c>
    </row>
    <row r="258" spans="1:5" x14ac:dyDescent="0.25">
      <c r="A258" t="s">
        <v>27</v>
      </c>
      <c r="B258" t="s">
        <v>329</v>
      </c>
      <c r="C258">
        <v>1.09364548494983</v>
      </c>
      <c r="D258">
        <v>0.54</v>
      </c>
      <c r="E258">
        <v>1.57</v>
      </c>
    </row>
    <row r="259" spans="1:5" x14ac:dyDescent="0.25">
      <c r="A259" t="s">
        <v>27</v>
      </c>
      <c r="B259" t="s">
        <v>194</v>
      </c>
      <c r="C259">
        <v>1.09364548494983</v>
      </c>
      <c r="D259">
        <v>0.86</v>
      </c>
      <c r="E259">
        <v>1.03</v>
      </c>
    </row>
    <row r="260" spans="1:5" x14ac:dyDescent="0.25">
      <c r="A260" t="s">
        <v>27</v>
      </c>
      <c r="B260" t="s">
        <v>299</v>
      </c>
      <c r="C260">
        <v>1.09364548494983</v>
      </c>
      <c r="D260">
        <v>0.65</v>
      </c>
      <c r="E260">
        <v>0.97</v>
      </c>
    </row>
    <row r="261" spans="1:5" x14ac:dyDescent="0.25">
      <c r="A261" t="s">
        <v>27</v>
      </c>
      <c r="B261" t="s">
        <v>328</v>
      </c>
      <c r="C261">
        <v>1.09364548494983</v>
      </c>
      <c r="D261">
        <v>0.7</v>
      </c>
      <c r="E261">
        <v>0.92</v>
      </c>
    </row>
    <row r="262" spans="1:5" x14ac:dyDescent="0.25">
      <c r="A262" t="s">
        <v>27</v>
      </c>
      <c r="B262" t="s">
        <v>193</v>
      </c>
      <c r="C262">
        <v>1.09364548494983</v>
      </c>
      <c r="D262">
        <v>1.08</v>
      </c>
      <c r="E262">
        <v>0.76</v>
      </c>
    </row>
    <row r="263" spans="1:5" x14ac:dyDescent="0.25">
      <c r="A263" t="s">
        <v>27</v>
      </c>
      <c r="B263" t="s">
        <v>30</v>
      </c>
      <c r="C263">
        <v>1.09364548494983</v>
      </c>
      <c r="D263">
        <v>1.19</v>
      </c>
      <c r="E263">
        <v>1.19</v>
      </c>
    </row>
    <row r="264" spans="1:5" x14ac:dyDescent="0.25">
      <c r="A264" t="s">
        <v>27</v>
      </c>
      <c r="B264" t="s">
        <v>29</v>
      </c>
      <c r="C264">
        <v>1.09364548494983</v>
      </c>
      <c r="D264">
        <v>0.54</v>
      </c>
      <c r="E264">
        <v>1.1299999999999999</v>
      </c>
    </row>
    <row r="265" spans="1:5" x14ac:dyDescent="0.25">
      <c r="A265" t="s">
        <v>196</v>
      </c>
      <c r="B265" t="s">
        <v>205</v>
      </c>
      <c r="C265">
        <v>1.4214876033057899</v>
      </c>
      <c r="D265">
        <v>1.52</v>
      </c>
      <c r="E265">
        <v>0.95</v>
      </c>
    </row>
    <row r="266" spans="1:5" x14ac:dyDescent="0.25">
      <c r="A266" t="s">
        <v>196</v>
      </c>
      <c r="B266" t="s">
        <v>306</v>
      </c>
      <c r="C266">
        <v>1.4214876033057899</v>
      </c>
      <c r="D266">
        <v>1.89</v>
      </c>
      <c r="E266">
        <v>0.33</v>
      </c>
    </row>
    <row r="267" spans="1:5" x14ac:dyDescent="0.25">
      <c r="A267" t="s">
        <v>196</v>
      </c>
      <c r="B267" t="s">
        <v>206</v>
      </c>
      <c r="C267">
        <v>1.4214876033057899</v>
      </c>
      <c r="D267">
        <v>0.4</v>
      </c>
      <c r="E267">
        <v>1.54</v>
      </c>
    </row>
    <row r="268" spans="1:5" x14ac:dyDescent="0.25">
      <c r="A268" t="s">
        <v>196</v>
      </c>
      <c r="B268" t="s">
        <v>197</v>
      </c>
      <c r="C268">
        <v>1.4214876033057899</v>
      </c>
      <c r="D268">
        <v>0.31</v>
      </c>
      <c r="E268">
        <v>0.97</v>
      </c>
    </row>
    <row r="269" spans="1:5" x14ac:dyDescent="0.25">
      <c r="A269" t="s">
        <v>196</v>
      </c>
      <c r="B269" t="s">
        <v>307</v>
      </c>
      <c r="C269">
        <v>1.4214876033057899</v>
      </c>
      <c r="D269">
        <v>1.06</v>
      </c>
      <c r="E269">
        <v>0.79</v>
      </c>
    </row>
    <row r="270" spans="1:5" x14ac:dyDescent="0.25">
      <c r="A270" t="s">
        <v>196</v>
      </c>
      <c r="B270" t="s">
        <v>204</v>
      </c>
      <c r="C270">
        <v>1.4214876033057899</v>
      </c>
      <c r="D270">
        <v>0.9</v>
      </c>
      <c r="E270">
        <v>0.95</v>
      </c>
    </row>
    <row r="271" spans="1:5" x14ac:dyDescent="0.25">
      <c r="A271" t="s">
        <v>196</v>
      </c>
      <c r="B271" t="s">
        <v>302</v>
      </c>
      <c r="C271">
        <v>1.4214876033057899</v>
      </c>
      <c r="D271">
        <v>0.85</v>
      </c>
      <c r="E271">
        <v>1.04</v>
      </c>
    </row>
    <row r="272" spans="1:5" x14ac:dyDescent="0.25">
      <c r="A272" t="s">
        <v>196</v>
      </c>
      <c r="B272" t="s">
        <v>305</v>
      </c>
      <c r="C272">
        <v>1.4214876033057899</v>
      </c>
      <c r="D272">
        <v>0.7</v>
      </c>
      <c r="E272">
        <v>1.1399999999999999</v>
      </c>
    </row>
    <row r="273" spans="1:5" x14ac:dyDescent="0.25">
      <c r="A273" t="s">
        <v>196</v>
      </c>
      <c r="B273" t="s">
        <v>202</v>
      </c>
      <c r="C273">
        <v>1.4214876033057899</v>
      </c>
      <c r="D273">
        <v>0.52</v>
      </c>
      <c r="E273">
        <v>1.18</v>
      </c>
    </row>
    <row r="274" spans="1:5" x14ac:dyDescent="0.25">
      <c r="A274" t="s">
        <v>196</v>
      </c>
      <c r="B274" t="s">
        <v>200</v>
      </c>
      <c r="C274">
        <v>1.4214876033057899</v>
      </c>
      <c r="D274">
        <v>1.32</v>
      </c>
      <c r="E274">
        <v>0.92</v>
      </c>
    </row>
    <row r="275" spans="1:5" x14ac:dyDescent="0.25">
      <c r="A275" t="s">
        <v>196</v>
      </c>
      <c r="B275" t="s">
        <v>199</v>
      </c>
      <c r="C275">
        <v>1.4214876033057899</v>
      </c>
      <c r="D275">
        <v>0.66</v>
      </c>
      <c r="E275">
        <v>0.75</v>
      </c>
    </row>
    <row r="276" spans="1:5" x14ac:dyDescent="0.25">
      <c r="A276" t="s">
        <v>196</v>
      </c>
      <c r="B276" t="s">
        <v>303</v>
      </c>
      <c r="C276">
        <v>1.4214876033057899</v>
      </c>
      <c r="D276">
        <v>1.06</v>
      </c>
      <c r="E276">
        <v>0.84</v>
      </c>
    </row>
    <row r="277" spans="1:5" x14ac:dyDescent="0.25">
      <c r="A277" t="s">
        <v>196</v>
      </c>
      <c r="B277" t="s">
        <v>201</v>
      </c>
      <c r="C277">
        <v>1.4214876033057899</v>
      </c>
      <c r="D277">
        <v>0.92</v>
      </c>
      <c r="E277">
        <v>0.67</v>
      </c>
    </row>
    <row r="278" spans="1:5" x14ac:dyDescent="0.25">
      <c r="A278" t="s">
        <v>196</v>
      </c>
      <c r="B278" t="s">
        <v>304</v>
      </c>
      <c r="C278">
        <v>1.4214876033057899</v>
      </c>
      <c r="D278">
        <v>0.97</v>
      </c>
      <c r="E278">
        <v>1.58</v>
      </c>
    </row>
    <row r="279" spans="1:5" x14ac:dyDescent="0.25">
      <c r="A279" t="s">
        <v>196</v>
      </c>
      <c r="B279" t="s">
        <v>198</v>
      </c>
      <c r="C279">
        <v>1.4214876033057899</v>
      </c>
      <c r="D279">
        <v>0.99</v>
      </c>
      <c r="E279">
        <v>0.9</v>
      </c>
    </row>
    <row r="280" spans="1:5" x14ac:dyDescent="0.25">
      <c r="A280" t="s">
        <v>196</v>
      </c>
      <c r="B280" t="s">
        <v>300</v>
      </c>
      <c r="C280">
        <v>1.4214876033057899</v>
      </c>
      <c r="D280">
        <v>0.38</v>
      </c>
      <c r="E280">
        <v>0.95</v>
      </c>
    </row>
    <row r="281" spans="1:5" x14ac:dyDescent="0.25">
      <c r="A281" t="s">
        <v>196</v>
      </c>
      <c r="B281" t="s">
        <v>301</v>
      </c>
      <c r="C281">
        <v>1.4214876033057899</v>
      </c>
      <c r="D281">
        <v>0.53</v>
      </c>
      <c r="E281">
        <v>1.19</v>
      </c>
    </row>
    <row r="282" spans="1:5" x14ac:dyDescent="0.25">
      <c r="A282" t="s">
        <v>196</v>
      </c>
      <c r="B282" t="s">
        <v>203</v>
      </c>
      <c r="C282">
        <v>1.4214876033057899</v>
      </c>
      <c r="D282">
        <v>0.85</v>
      </c>
      <c r="E282">
        <v>1.23</v>
      </c>
    </row>
    <row r="283" spans="1:5" x14ac:dyDescent="0.25">
      <c r="A283" t="s">
        <v>32</v>
      </c>
      <c r="B283" t="s">
        <v>331</v>
      </c>
      <c r="C283">
        <v>1.1018518518518501</v>
      </c>
      <c r="D283">
        <v>0.27</v>
      </c>
      <c r="E283">
        <v>0.53</v>
      </c>
    </row>
    <row r="284" spans="1:5" x14ac:dyDescent="0.25">
      <c r="A284" t="s">
        <v>32</v>
      </c>
      <c r="B284" t="s">
        <v>36</v>
      </c>
      <c r="C284">
        <v>1.1018518518518501</v>
      </c>
      <c r="D284">
        <v>1.33</v>
      </c>
      <c r="E284">
        <v>0.6</v>
      </c>
    </row>
    <row r="285" spans="1:5" x14ac:dyDescent="0.25">
      <c r="A285" t="s">
        <v>32</v>
      </c>
      <c r="B285" t="s">
        <v>212</v>
      </c>
      <c r="C285">
        <v>1.1018518518518501</v>
      </c>
      <c r="D285">
        <v>0.93</v>
      </c>
      <c r="E285">
        <v>1.33</v>
      </c>
    </row>
    <row r="286" spans="1:5" x14ac:dyDescent="0.25">
      <c r="A286" t="s">
        <v>32</v>
      </c>
      <c r="B286" t="s">
        <v>311</v>
      </c>
      <c r="C286">
        <v>1.1018518518518501</v>
      </c>
      <c r="D286">
        <v>0.86</v>
      </c>
      <c r="E286">
        <v>1.06</v>
      </c>
    </row>
    <row r="287" spans="1:5" x14ac:dyDescent="0.25">
      <c r="A287" t="s">
        <v>32</v>
      </c>
      <c r="B287" t="s">
        <v>210</v>
      </c>
      <c r="C287">
        <v>1.1018518518518501</v>
      </c>
      <c r="D287">
        <v>0.6</v>
      </c>
      <c r="E287">
        <v>1.2</v>
      </c>
    </row>
    <row r="288" spans="1:5" x14ac:dyDescent="0.25">
      <c r="A288" t="s">
        <v>32</v>
      </c>
      <c r="B288" t="s">
        <v>312</v>
      </c>
      <c r="C288">
        <v>1.1018518518518501</v>
      </c>
      <c r="D288">
        <v>0.8</v>
      </c>
      <c r="E288">
        <v>1.26</v>
      </c>
    </row>
    <row r="289" spans="1:5" x14ac:dyDescent="0.25">
      <c r="A289" t="s">
        <v>32</v>
      </c>
      <c r="B289" t="s">
        <v>209</v>
      </c>
      <c r="C289">
        <v>1.1018518518518501</v>
      </c>
      <c r="D289">
        <v>0.93</v>
      </c>
      <c r="E289">
        <v>0.66</v>
      </c>
    </row>
    <row r="290" spans="1:5" x14ac:dyDescent="0.25">
      <c r="A290" t="s">
        <v>32</v>
      </c>
      <c r="B290" t="s">
        <v>313</v>
      </c>
      <c r="C290">
        <v>1.1018518518518501</v>
      </c>
      <c r="D290">
        <v>0.93</v>
      </c>
      <c r="E290">
        <v>1.1299999999999999</v>
      </c>
    </row>
    <row r="291" spans="1:5" x14ac:dyDescent="0.25">
      <c r="A291" t="s">
        <v>32</v>
      </c>
      <c r="B291" t="s">
        <v>309</v>
      </c>
      <c r="C291">
        <v>1.1018518518518501</v>
      </c>
      <c r="D291">
        <v>0.53</v>
      </c>
      <c r="E291">
        <v>0.93</v>
      </c>
    </row>
    <row r="292" spans="1:5" x14ac:dyDescent="0.25">
      <c r="A292" t="s">
        <v>32</v>
      </c>
      <c r="B292" t="s">
        <v>308</v>
      </c>
      <c r="C292">
        <v>1.1018518518518501</v>
      </c>
      <c r="D292">
        <v>0.46</v>
      </c>
      <c r="E292">
        <v>1</v>
      </c>
    </row>
    <row r="293" spans="1:5" x14ac:dyDescent="0.25">
      <c r="A293" t="s">
        <v>32</v>
      </c>
      <c r="B293" t="s">
        <v>207</v>
      </c>
      <c r="C293">
        <v>1.1018518518518501</v>
      </c>
      <c r="D293">
        <v>0.8</v>
      </c>
      <c r="E293">
        <v>0.93</v>
      </c>
    </row>
    <row r="294" spans="1:5" x14ac:dyDescent="0.25">
      <c r="A294" t="s">
        <v>32</v>
      </c>
      <c r="B294" t="s">
        <v>330</v>
      </c>
      <c r="C294">
        <v>1.1018518518518501</v>
      </c>
      <c r="D294">
        <v>0.46</v>
      </c>
      <c r="E294">
        <v>1.33</v>
      </c>
    </row>
    <row r="295" spans="1:5" x14ac:dyDescent="0.25">
      <c r="A295" t="s">
        <v>32</v>
      </c>
      <c r="B295" t="s">
        <v>35</v>
      </c>
      <c r="C295">
        <v>1.1018518518518501</v>
      </c>
      <c r="D295">
        <v>1.73</v>
      </c>
      <c r="E295">
        <v>0.8</v>
      </c>
    </row>
    <row r="296" spans="1:5" x14ac:dyDescent="0.25">
      <c r="A296" t="s">
        <v>32</v>
      </c>
      <c r="B296" t="s">
        <v>34</v>
      </c>
      <c r="C296">
        <v>1.1018518518518501</v>
      </c>
      <c r="D296">
        <v>0.53</v>
      </c>
      <c r="E296">
        <v>1.06</v>
      </c>
    </row>
    <row r="297" spans="1:5" x14ac:dyDescent="0.25">
      <c r="A297" t="s">
        <v>32</v>
      </c>
      <c r="B297" t="s">
        <v>310</v>
      </c>
      <c r="C297">
        <v>1.1018518518518501</v>
      </c>
      <c r="D297">
        <v>0.93</v>
      </c>
      <c r="E297">
        <v>0.93</v>
      </c>
    </row>
    <row r="298" spans="1:5" x14ac:dyDescent="0.25">
      <c r="A298" t="s">
        <v>32</v>
      </c>
      <c r="B298" t="s">
        <v>208</v>
      </c>
      <c r="C298">
        <v>1.1018518518518501</v>
      </c>
      <c r="D298">
        <v>1.53</v>
      </c>
      <c r="E298">
        <v>1</v>
      </c>
    </row>
    <row r="299" spans="1:5" x14ac:dyDescent="0.25">
      <c r="A299" t="s">
        <v>32</v>
      </c>
      <c r="B299" t="s">
        <v>33</v>
      </c>
      <c r="C299">
        <v>1.1018518518518501</v>
      </c>
      <c r="D299">
        <v>1.53</v>
      </c>
      <c r="E299">
        <v>0.33</v>
      </c>
    </row>
    <row r="300" spans="1:5" x14ac:dyDescent="0.25">
      <c r="A300" t="s">
        <v>32</v>
      </c>
      <c r="B300" t="s">
        <v>211</v>
      </c>
      <c r="C300">
        <v>1.1018518518518501</v>
      </c>
      <c r="D300">
        <v>0.66</v>
      </c>
      <c r="E300">
        <v>1.93</v>
      </c>
    </row>
    <row r="301" spans="1:5" x14ac:dyDescent="0.25">
      <c r="A301" t="s">
        <v>213</v>
      </c>
      <c r="B301" t="s">
        <v>221</v>
      </c>
      <c r="C301">
        <v>1.1565656565656599</v>
      </c>
      <c r="D301">
        <v>0.5</v>
      </c>
      <c r="E301">
        <v>0.75</v>
      </c>
    </row>
    <row r="302" spans="1:5" x14ac:dyDescent="0.25">
      <c r="A302" t="s">
        <v>213</v>
      </c>
      <c r="B302" t="s">
        <v>214</v>
      </c>
      <c r="C302">
        <v>1.1565656565656599</v>
      </c>
      <c r="D302">
        <v>1.76</v>
      </c>
      <c r="E302">
        <v>0.65</v>
      </c>
    </row>
    <row r="303" spans="1:5" x14ac:dyDescent="0.25">
      <c r="A303" t="s">
        <v>213</v>
      </c>
      <c r="B303" t="s">
        <v>217</v>
      </c>
      <c r="C303">
        <v>1.1565656565656599</v>
      </c>
      <c r="D303">
        <v>0.5</v>
      </c>
      <c r="E303">
        <v>1.1599999999999999</v>
      </c>
    </row>
    <row r="304" spans="1:5" x14ac:dyDescent="0.25">
      <c r="A304" t="s">
        <v>213</v>
      </c>
      <c r="B304" t="s">
        <v>216</v>
      </c>
      <c r="C304">
        <v>1.1565656565656599</v>
      </c>
      <c r="D304">
        <v>0.85</v>
      </c>
      <c r="E304">
        <v>1.66</v>
      </c>
    </row>
    <row r="305" spans="1:5" x14ac:dyDescent="0.25">
      <c r="A305" t="s">
        <v>213</v>
      </c>
      <c r="B305" t="s">
        <v>218</v>
      </c>
      <c r="C305">
        <v>1.1565656565656599</v>
      </c>
      <c r="D305">
        <v>1.18</v>
      </c>
      <c r="E305">
        <v>0.56999999999999995</v>
      </c>
    </row>
    <row r="306" spans="1:5" x14ac:dyDescent="0.25">
      <c r="A306" t="s">
        <v>213</v>
      </c>
      <c r="B306" t="s">
        <v>219</v>
      </c>
      <c r="C306">
        <v>1.1565656565656599</v>
      </c>
      <c r="D306">
        <v>0.52</v>
      </c>
      <c r="E306">
        <v>1.18</v>
      </c>
    </row>
    <row r="307" spans="1:5" x14ac:dyDescent="0.25">
      <c r="A307" t="s">
        <v>213</v>
      </c>
      <c r="B307" t="s">
        <v>215</v>
      </c>
      <c r="C307">
        <v>1.1565656565656599</v>
      </c>
      <c r="D307">
        <v>1.06</v>
      </c>
      <c r="E307">
        <v>1.06</v>
      </c>
    </row>
    <row r="308" spans="1:5" x14ac:dyDescent="0.25">
      <c r="A308" t="s">
        <v>213</v>
      </c>
      <c r="B308" t="s">
        <v>314</v>
      </c>
      <c r="C308">
        <v>1.1565656565656599</v>
      </c>
      <c r="D308">
        <v>0.76</v>
      </c>
      <c r="E308">
        <v>1.04</v>
      </c>
    </row>
    <row r="309" spans="1:5" x14ac:dyDescent="0.25">
      <c r="A309" t="s">
        <v>213</v>
      </c>
      <c r="B309" t="s">
        <v>315</v>
      </c>
      <c r="C309">
        <v>1.1565656565656599</v>
      </c>
      <c r="D309">
        <v>1.47</v>
      </c>
      <c r="E309">
        <v>0.38</v>
      </c>
    </row>
    <row r="310" spans="1:5" x14ac:dyDescent="0.25">
      <c r="A310" t="s">
        <v>213</v>
      </c>
      <c r="B310" t="s">
        <v>220</v>
      </c>
      <c r="C310">
        <v>1.1565656565656599</v>
      </c>
      <c r="D310">
        <v>0.5</v>
      </c>
      <c r="E310">
        <v>1.41</v>
      </c>
    </row>
    <row r="311" spans="1:5" x14ac:dyDescent="0.25">
      <c r="A311" t="s">
        <v>213</v>
      </c>
      <c r="B311" t="s">
        <v>222</v>
      </c>
      <c r="C311">
        <v>1.1565656565656599</v>
      </c>
      <c r="D311">
        <v>1.23</v>
      </c>
      <c r="E311">
        <v>1.28</v>
      </c>
    </row>
    <row r="312" spans="1:5" x14ac:dyDescent="0.25">
      <c r="A312" t="s">
        <v>213</v>
      </c>
      <c r="B312" t="s">
        <v>223</v>
      </c>
      <c r="C312">
        <v>1.1565656565656599</v>
      </c>
      <c r="D312">
        <v>0.8</v>
      </c>
      <c r="E312">
        <v>0.86</v>
      </c>
    </row>
    <row r="313" spans="1:5" x14ac:dyDescent="0.25">
      <c r="A313" t="s">
        <v>37</v>
      </c>
      <c r="B313" t="s">
        <v>224</v>
      </c>
      <c r="C313">
        <v>1.2815533980582501</v>
      </c>
      <c r="D313">
        <v>0.65</v>
      </c>
      <c r="E313">
        <v>1.43</v>
      </c>
    </row>
    <row r="314" spans="1:5" x14ac:dyDescent="0.25">
      <c r="A314" t="s">
        <v>37</v>
      </c>
      <c r="B314" t="s">
        <v>229</v>
      </c>
      <c r="C314">
        <v>1.2815533980582501</v>
      </c>
      <c r="D314">
        <v>0.45</v>
      </c>
      <c r="E314">
        <v>1.04</v>
      </c>
    </row>
    <row r="315" spans="1:5" x14ac:dyDescent="0.25">
      <c r="A315" t="s">
        <v>37</v>
      </c>
      <c r="B315" t="s">
        <v>227</v>
      </c>
      <c r="C315">
        <v>1.2815533980582501</v>
      </c>
      <c r="D315">
        <v>0.94</v>
      </c>
      <c r="E315">
        <v>1</v>
      </c>
    </row>
    <row r="316" spans="1:5" x14ac:dyDescent="0.25">
      <c r="A316" t="s">
        <v>37</v>
      </c>
      <c r="B316" t="s">
        <v>226</v>
      </c>
      <c r="C316">
        <v>1.2815533980582501</v>
      </c>
      <c r="D316">
        <v>1.17</v>
      </c>
      <c r="E316">
        <v>1.43</v>
      </c>
    </row>
    <row r="317" spans="1:5" x14ac:dyDescent="0.25">
      <c r="A317" t="s">
        <v>37</v>
      </c>
      <c r="B317" t="s">
        <v>39</v>
      </c>
      <c r="C317">
        <v>1.2815533980582501</v>
      </c>
      <c r="D317">
        <v>0.72</v>
      </c>
      <c r="E317">
        <v>0.79</v>
      </c>
    </row>
    <row r="318" spans="1:5" x14ac:dyDescent="0.25">
      <c r="A318" t="s">
        <v>37</v>
      </c>
      <c r="B318" t="s">
        <v>225</v>
      </c>
      <c r="C318">
        <v>1.2815533980582501</v>
      </c>
      <c r="D318">
        <v>0.97</v>
      </c>
      <c r="E318">
        <v>0.52</v>
      </c>
    </row>
    <row r="319" spans="1:5" x14ac:dyDescent="0.25">
      <c r="A319" t="s">
        <v>37</v>
      </c>
      <c r="B319" t="s">
        <v>231</v>
      </c>
      <c r="C319">
        <v>1.2815533980582501</v>
      </c>
      <c r="D319">
        <v>0.88</v>
      </c>
      <c r="E319">
        <v>0.77</v>
      </c>
    </row>
    <row r="320" spans="1:5" x14ac:dyDescent="0.25">
      <c r="A320" t="s">
        <v>37</v>
      </c>
      <c r="B320" t="s">
        <v>38</v>
      </c>
      <c r="C320">
        <v>1.2815533980582501</v>
      </c>
      <c r="D320">
        <v>0.45</v>
      </c>
      <c r="E320">
        <v>0.84</v>
      </c>
    </row>
    <row r="321" spans="1:5" x14ac:dyDescent="0.25">
      <c r="A321" t="s">
        <v>37</v>
      </c>
      <c r="B321" t="s">
        <v>228</v>
      </c>
      <c r="C321">
        <v>1.2815533980582501</v>
      </c>
      <c r="D321">
        <v>1</v>
      </c>
      <c r="E321">
        <v>1.3</v>
      </c>
    </row>
    <row r="322" spans="1:5" x14ac:dyDescent="0.25">
      <c r="A322" t="s">
        <v>37</v>
      </c>
      <c r="B322" t="s">
        <v>230</v>
      </c>
      <c r="C322">
        <v>1.2815533980582501</v>
      </c>
      <c r="D322">
        <v>1</v>
      </c>
      <c r="E322">
        <v>0.88</v>
      </c>
    </row>
    <row r="323" spans="1:5" x14ac:dyDescent="0.25">
      <c r="A323" t="s">
        <v>337</v>
      </c>
      <c r="B323" t="s">
        <v>338</v>
      </c>
      <c r="C323">
        <v>1.0909090909090899</v>
      </c>
      <c r="D323">
        <v>1.2</v>
      </c>
      <c r="E323">
        <v>1.06</v>
      </c>
    </row>
    <row r="324" spans="1:5" x14ac:dyDescent="0.25">
      <c r="A324" t="s">
        <v>337</v>
      </c>
      <c r="B324" t="s">
        <v>367</v>
      </c>
      <c r="C324">
        <v>1.0909090909090899</v>
      </c>
      <c r="D324">
        <v>0.8</v>
      </c>
      <c r="E324">
        <v>2.13</v>
      </c>
    </row>
    <row r="325" spans="1:5" x14ac:dyDescent="0.25">
      <c r="A325" t="s">
        <v>337</v>
      </c>
      <c r="B325" t="s">
        <v>368</v>
      </c>
      <c r="C325">
        <v>1.0909090909090899</v>
      </c>
      <c r="D325">
        <v>0.66</v>
      </c>
      <c r="E325">
        <v>0.53</v>
      </c>
    </row>
    <row r="326" spans="1:5" x14ac:dyDescent="0.25">
      <c r="A326" t="s">
        <v>337</v>
      </c>
      <c r="B326" t="s">
        <v>373</v>
      </c>
      <c r="C326">
        <v>1.0909090909090899</v>
      </c>
      <c r="D326">
        <v>0.4</v>
      </c>
      <c r="E326">
        <v>0.93</v>
      </c>
    </row>
    <row r="327" spans="1:5" x14ac:dyDescent="0.25">
      <c r="A327" t="s">
        <v>337</v>
      </c>
      <c r="B327" t="s">
        <v>374</v>
      </c>
      <c r="C327">
        <v>1.0909090909090899</v>
      </c>
      <c r="D327">
        <v>0.8</v>
      </c>
      <c r="E327">
        <v>1.59</v>
      </c>
    </row>
    <row r="328" spans="1:5" x14ac:dyDescent="0.25">
      <c r="A328" t="s">
        <v>337</v>
      </c>
      <c r="B328" t="s">
        <v>382</v>
      </c>
      <c r="C328">
        <v>1.0909090909090899</v>
      </c>
      <c r="D328">
        <v>1.91</v>
      </c>
      <c r="E328">
        <v>0.8</v>
      </c>
    </row>
    <row r="329" spans="1:5" x14ac:dyDescent="0.25">
      <c r="A329" t="s">
        <v>337</v>
      </c>
      <c r="B329" t="s">
        <v>383</v>
      </c>
      <c r="C329">
        <v>1.0909090909090899</v>
      </c>
      <c r="D329">
        <v>0.4</v>
      </c>
      <c r="E329">
        <v>0.8</v>
      </c>
    </row>
    <row r="330" spans="1:5" x14ac:dyDescent="0.25">
      <c r="A330" t="s">
        <v>337</v>
      </c>
      <c r="B330" t="s">
        <v>403</v>
      </c>
      <c r="C330">
        <v>1.0909090909090899</v>
      </c>
      <c r="D330">
        <v>1.25</v>
      </c>
      <c r="E330">
        <v>1.25</v>
      </c>
    </row>
    <row r="331" spans="1:5" x14ac:dyDescent="0.25">
      <c r="A331" t="s">
        <v>337</v>
      </c>
      <c r="B331" t="s">
        <v>407</v>
      </c>
      <c r="C331">
        <v>1.0909090909090899</v>
      </c>
      <c r="D331">
        <v>0.48</v>
      </c>
      <c r="E331">
        <v>0.32</v>
      </c>
    </row>
    <row r="332" spans="1:5" x14ac:dyDescent="0.25">
      <c r="A332" t="s">
        <v>337</v>
      </c>
      <c r="B332" t="s">
        <v>408</v>
      </c>
      <c r="C332">
        <v>1.0909090909090899</v>
      </c>
      <c r="D332">
        <v>0.8</v>
      </c>
      <c r="E332">
        <v>1.06</v>
      </c>
    </row>
    <row r="333" spans="1:5" x14ac:dyDescent="0.25">
      <c r="A333" t="s">
        <v>344</v>
      </c>
      <c r="B333" t="s">
        <v>345</v>
      </c>
      <c r="C333">
        <v>1.3846153846153799</v>
      </c>
      <c r="D333">
        <v>0.68</v>
      </c>
      <c r="E333">
        <v>2.0499999999999998</v>
      </c>
    </row>
    <row r="334" spans="1:5" x14ac:dyDescent="0.25">
      <c r="A334" t="s">
        <v>344</v>
      </c>
      <c r="B334" t="s">
        <v>350</v>
      </c>
      <c r="C334">
        <v>1.3846153846153799</v>
      </c>
      <c r="D334">
        <v>0.56999999999999995</v>
      </c>
      <c r="E334">
        <v>0.56999999999999995</v>
      </c>
    </row>
    <row r="335" spans="1:5" x14ac:dyDescent="0.25">
      <c r="A335" t="s">
        <v>344</v>
      </c>
      <c r="B335" t="s">
        <v>358</v>
      </c>
      <c r="C335">
        <v>1.3846153846153799</v>
      </c>
      <c r="D335">
        <v>0.28999999999999998</v>
      </c>
      <c r="E335">
        <v>1.27</v>
      </c>
    </row>
    <row r="336" spans="1:5" x14ac:dyDescent="0.25">
      <c r="A336" t="s">
        <v>344</v>
      </c>
      <c r="B336" t="s">
        <v>370</v>
      </c>
      <c r="C336">
        <v>1.3846153846153799</v>
      </c>
      <c r="D336">
        <v>0.41</v>
      </c>
      <c r="E336">
        <v>1.0900000000000001</v>
      </c>
    </row>
    <row r="337" spans="1:5" x14ac:dyDescent="0.25">
      <c r="A337" t="s">
        <v>344</v>
      </c>
      <c r="B337" t="s">
        <v>376</v>
      </c>
      <c r="C337">
        <v>1.3846153846153799</v>
      </c>
      <c r="D337">
        <v>1.82</v>
      </c>
      <c r="E337">
        <v>0.91</v>
      </c>
    </row>
    <row r="338" spans="1:5" x14ac:dyDescent="0.25">
      <c r="A338" t="s">
        <v>344</v>
      </c>
      <c r="B338" t="s">
        <v>379</v>
      </c>
      <c r="C338">
        <v>1.3846153846153799</v>
      </c>
      <c r="D338">
        <v>1.2</v>
      </c>
      <c r="E338">
        <v>1.03</v>
      </c>
    </row>
    <row r="339" spans="1:5" x14ac:dyDescent="0.25">
      <c r="A339" t="s">
        <v>344</v>
      </c>
      <c r="B339" t="s">
        <v>411</v>
      </c>
      <c r="C339">
        <v>1.3846153846153799</v>
      </c>
      <c r="D339">
        <v>0.96</v>
      </c>
      <c r="E339">
        <v>0.14000000000000001</v>
      </c>
    </row>
    <row r="340" spans="1:5" x14ac:dyDescent="0.25">
      <c r="A340" t="s">
        <v>344</v>
      </c>
      <c r="B340" t="s">
        <v>421</v>
      </c>
      <c r="C340">
        <v>1.3846153846153799</v>
      </c>
      <c r="D340">
        <v>0.86</v>
      </c>
      <c r="E340">
        <v>1.2</v>
      </c>
    </row>
    <row r="341" spans="1:5" x14ac:dyDescent="0.25">
      <c r="A341" t="s">
        <v>344</v>
      </c>
      <c r="B341" t="s">
        <v>422</v>
      </c>
      <c r="C341">
        <v>1.3846153846153799</v>
      </c>
      <c r="D341">
        <v>1.78</v>
      </c>
      <c r="E341">
        <v>0.82</v>
      </c>
    </row>
    <row r="342" spans="1:5" x14ac:dyDescent="0.25">
      <c r="A342" t="s">
        <v>344</v>
      </c>
      <c r="B342" t="s">
        <v>424</v>
      </c>
      <c r="C342">
        <v>1.3846153846153799</v>
      </c>
      <c r="D342">
        <v>1.0900000000000001</v>
      </c>
      <c r="E342">
        <v>0.96</v>
      </c>
    </row>
    <row r="343" spans="1:5" x14ac:dyDescent="0.25">
      <c r="A343" t="s">
        <v>340</v>
      </c>
      <c r="B343" t="s">
        <v>341</v>
      </c>
      <c r="C343">
        <v>1.1285714285714299</v>
      </c>
      <c r="D343">
        <v>0.63</v>
      </c>
      <c r="E343">
        <v>1.42</v>
      </c>
    </row>
    <row r="344" spans="1:5" x14ac:dyDescent="0.25">
      <c r="A344" t="s">
        <v>340</v>
      </c>
      <c r="B344" t="s">
        <v>352</v>
      </c>
      <c r="C344">
        <v>1.1285714285714299</v>
      </c>
      <c r="D344">
        <v>0.79</v>
      </c>
      <c r="E344">
        <v>1</v>
      </c>
    </row>
    <row r="345" spans="1:5" x14ac:dyDescent="0.25">
      <c r="A345" t="s">
        <v>340</v>
      </c>
      <c r="B345" t="s">
        <v>353</v>
      </c>
      <c r="C345">
        <v>1.1285714285714299</v>
      </c>
      <c r="D345">
        <v>1.19</v>
      </c>
      <c r="E345">
        <v>0.51</v>
      </c>
    </row>
    <row r="346" spans="1:5" x14ac:dyDescent="0.25">
      <c r="A346" t="s">
        <v>340</v>
      </c>
      <c r="B346" t="s">
        <v>354</v>
      </c>
      <c r="C346">
        <v>1.1285714285714299</v>
      </c>
      <c r="D346">
        <v>1.64</v>
      </c>
      <c r="E346">
        <v>0.53</v>
      </c>
    </row>
    <row r="347" spans="1:5" x14ac:dyDescent="0.25">
      <c r="A347" t="s">
        <v>340</v>
      </c>
      <c r="B347" t="s">
        <v>356</v>
      </c>
      <c r="C347">
        <v>1.1285714285714299</v>
      </c>
      <c r="D347">
        <v>0.9</v>
      </c>
      <c r="E347">
        <v>1.27</v>
      </c>
    </row>
    <row r="348" spans="1:5" x14ac:dyDescent="0.25">
      <c r="A348" t="s">
        <v>340</v>
      </c>
      <c r="B348" t="s">
        <v>361</v>
      </c>
      <c r="C348">
        <v>1.1285714285714299</v>
      </c>
      <c r="D348">
        <v>0.63</v>
      </c>
      <c r="E348">
        <v>1.1599999999999999</v>
      </c>
    </row>
    <row r="349" spans="1:5" x14ac:dyDescent="0.25">
      <c r="A349" t="s">
        <v>340</v>
      </c>
      <c r="B349" t="s">
        <v>365</v>
      </c>
      <c r="C349">
        <v>1.1285714285714299</v>
      </c>
      <c r="D349">
        <v>0.79</v>
      </c>
      <c r="E349">
        <v>1.1100000000000001</v>
      </c>
    </row>
    <row r="350" spans="1:5" x14ac:dyDescent="0.25">
      <c r="A350" t="s">
        <v>340</v>
      </c>
      <c r="B350" t="s">
        <v>377</v>
      </c>
      <c r="C350">
        <v>1.1285714285714299</v>
      </c>
      <c r="D350">
        <v>0.74</v>
      </c>
      <c r="E350">
        <v>0.84</v>
      </c>
    </row>
    <row r="351" spans="1:5" x14ac:dyDescent="0.25">
      <c r="A351" t="s">
        <v>340</v>
      </c>
      <c r="B351" t="s">
        <v>378</v>
      </c>
      <c r="C351">
        <v>1.1285714285714299</v>
      </c>
      <c r="D351">
        <v>0.59</v>
      </c>
      <c r="E351">
        <v>1.18</v>
      </c>
    </row>
    <row r="352" spans="1:5" x14ac:dyDescent="0.25">
      <c r="A352" t="s">
        <v>340</v>
      </c>
      <c r="B352" t="s">
        <v>385</v>
      </c>
      <c r="C352">
        <v>1.1285714285714299</v>
      </c>
      <c r="D352">
        <v>0.51</v>
      </c>
      <c r="E352">
        <v>1.31</v>
      </c>
    </row>
    <row r="353" spans="1:5" x14ac:dyDescent="0.25">
      <c r="A353" t="s">
        <v>340</v>
      </c>
      <c r="B353" t="s">
        <v>387</v>
      </c>
      <c r="C353">
        <v>1.1285714285714299</v>
      </c>
      <c r="D353">
        <v>0.74</v>
      </c>
      <c r="E353">
        <v>1.58</v>
      </c>
    </row>
    <row r="354" spans="1:5" x14ac:dyDescent="0.25">
      <c r="A354" t="s">
        <v>340</v>
      </c>
      <c r="B354" t="s">
        <v>390</v>
      </c>
      <c r="C354">
        <v>1.1285714285714299</v>
      </c>
      <c r="D354">
        <v>0.74</v>
      </c>
      <c r="E354">
        <v>1.37</v>
      </c>
    </row>
    <row r="355" spans="1:5" x14ac:dyDescent="0.25">
      <c r="A355" t="s">
        <v>340</v>
      </c>
      <c r="B355" t="s">
        <v>394</v>
      </c>
      <c r="C355">
        <v>1.1285714285714299</v>
      </c>
      <c r="D355">
        <v>0.79</v>
      </c>
      <c r="E355">
        <v>1.06</v>
      </c>
    </row>
    <row r="356" spans="1:5" x14ac:dyDescent="0.25">
      <c r="A356" t="s">
        <v>340</v>
      </c>
      <c r="B356" t="s">
        <v>405</v>
      </c>
      <c r="C356">
        <v>1.1285714285714299</v>
      </c>
      <c r="D356">
        <v>0.53</v>
      </c>
      <c r="E356">
        <v>0.84</v>
      </c>
    </row>
    <row r="357" spans="1:5" x14ac:dyDescent="0.25">
      <c r="A357" t="s">
        <v>340</v>
      </c>
      <c r="B357" t="s">
        <v>413</v>
      </c>
      <c r="C357">
        <v>1.1285714285714299</v>
      </c>
      <c r="D357">
        <v>1.28</v>
      </c>
      <c r="E357">
        <v>0.69</v>
      </c>
    </row>
    <row r="358" spans="1:5" x14ac:dyDescent="0.25">
      <c r="A358" t="s">
        <v>340</v>
      </c>
      <c r="B358" t="s">
        <v>415</v>
      </c>
      <c r="C358">
        <v>1.1285714285714299</v>
      </c>
      <c r="D358">
        <v>0.9</v>
      </c>
      <c r="E358">
        <v>0.63</v>
      </c>
    </row>
    <row r="359" spans="1:5" x14ac:dyDescent="0.25">
      <c r="A359" t="s">
        <v>340</v>
      </c>
      <c r="B359" t="s">
        <v>418</v>
      </c>
      <c r="C359">
        <v>1.1285714285714299</v>
      </c>
      <c r="D359">
        <v>1.06</v>
      </c>
      <c r="E359">
        <v>0.63</v>
      </c>
    </row>
    <row r="360" spans="1:5" x14ac:dyDescent="0.25">
      <c r="A360" t="s">
        <v>340</v>
      </c>
      <c r="B360" t="s">
        <v>428</v>
      </c>
      <c r="C360">
        <v>1.1285714285714299</v>
      </c>
      <c r="D360">
        <v>0.63</v>
      </c>
      <c r="E360">
        <v>1.1599999999999999</v>
      </c>
    </row>
    <row r="361" spans="1:5" x14ac:dyDescent="0.25">
      <c r="A361" t="s">
        <v>340</v>
      </c>
      <c r="B361" t="s">
        <v>429</v>
      </c>
      <c r="C361">
        <v>1.1285714285714299</v>
      </c>
      <c r="D361">
        <v>0.57999999999999996</v>
      </c>
      <c r="E361">
        <v>0.84</v>
      </c>
    </row>
    <row r="362" spans="1:5" x14ac:dyDescent="0.25">
      <c r="A362" t="s">
        <v>340</v>
      </c>
      <c r="B362" t="s">
        <v>431</v>
      </c>
      <c r="C362">
        <v>1.1285714285714299</v>
      </c>
      <c r="D362">
        <v>1</v>
      </c>
      <c r="E362">
        <v>0.84</v>
      </c>
    </row>
    <row r="363" spans="1:5" x14ac:dyDescent="0.25">
      <c r="A363" t="s">
        <v>342</v>
      </c>
      <c r="B363" t="s">
        <v>343</v>
      </c>
      <c r="C363">
        <v>0.84848484848484795</v>
      </c>
      <c r="D363">
        <v>0.4</v>
      </c>
      <c r="E363">
        <v>1.1299999999999999</v>
      </c>
    </row>
    <row r="364" spans="1:5" x14ac:dyDescent="0.25">
      <c r="A364" t="s">
        <v>342</v>
      </c>
      <c r="B364" t="s">
        <v>346</v>
      </c>
      <c r="C364">
        <v>0.84848484848484795</v>
      </c>
      <c r="D364">
        <v>0.4</v>
      </c>
      <c r="E364">
        <v>0.74</v>
      </c>
    </row>
    <row r="365" spans="1:5" x14ac:dyDescent="0.25">
      <c r="A365" t="s">
        <v>342</v>
      </c>
      <c r="B365" t="s">
        <v>348</v>
      </c>
      <c r="C365">
        <v>0.84848484848484795</v>
      </c>
      <c r="D365">
        <v>0.96</v>
      </c>
      <c r="E365">
        <v>0.91</v>
      </c>
    </row>
    <row r="366" spans="1:5" x14ac:dyDescent="0.25">
      <c r="A366" t="s">
        <v>342</v>
      </c>
      <c r="B366" t="s">
        <v>363</v>
      </c>
      <c r="C366">
        <v>0.84848484848484795</v>
      </c>
      <c r="D366">
        <v>0.62</v>
      </c>
      <c r="E366">
        <v>1.36</v>
      </c>
    </row>
    <row r="367" spans="1:5" x14ac:dyDescent="0.25">
      <c r="A367" t="s">
        <v>342</v>
      </c>
      <c r="B367" t="s">
        <v>364</v>
      </c>
      <c r="C367">
        <v>0.84848484848484795</v>
      </c>
      <c r="D367">
        <v>0.62</v>
      </c>
      <c r="E367">
        <v>1.36</v>
      </c>
    </row>
    <row r="368" spans="1:5" x14ac:dyDescent="0.25">
      <c r="A368" t="s">
        <v>342</v>
      </c>
      <c r="B368" t="s">
        <v>380</v>
      </c>
      <c r="C368">
        <v>0.84848484848484795</v>
      </c>
      <c r="D368">
        <v>1.08</v>
      </c>
      <c r="E368">
        <v>0.68</v>
      </c>
    </row>
    <row r="369" spans="1:5" x14ac:dyDescent="0.25">
      <c r="A369" t="s">
        <v>342</v>
      </c>
      <c r="B369" t="s">
        <v>384</v>
      </c>
      <c r="C369">
        <v>0.84848484848484795</v>
      </c>
      <c r="D369">
        <v>1.1299999999999999</v>
      </c>
      <c r="E369">
        <v>1.02</v>
      </c>
    </row>
    <row r="370" spans="1:5" x14ac:dyDescent="0.25">
      <c r="A370" t="s">
        <v>342</v>
      </c>
      <c r="B370" t="s">
        <v>386</v>
      </c>
      <c r="C370">
        <v>0.84848484848484795</v>
      </c>
      <c r="D370">
        <v>0.85</v>
      </c>
      <c r="E370">
        <v>1.02</v>
      </c>
    </row>
    <row r="371" spans="1:5" x14ac:dyDescent="0.25">
      <c r="A371" t="s">
        <v>342</v>
      </c>
      <c r="B371" t="s">
        <v>392</v>
      </c>
      <c r="C371">
        <v>0.84848484848484795</v>
      </c>
      <c r="D371">
        <v>0.56999999999999995</v>
      </c>
      <c r="E371">
        <v>1.36</v>
      </c>
    </row>
    <row r="372" spans="1:5" x14ac:dyDescent="0.25">
      <c r="A372" t="s">
        <v>342</v>
      </c>
      <c r="B372" t="s">
        <v>393</v>
      </c>
      <c r="C372">
        <v>0.84848484848484795</v>
      </c>
      <c r="D372">
        <v>0.79</v>
      </c>
      <c r="E372">
        <v>0.85</v>
      </c>
    </row>
    <row r="373" spans="1:5" x14ac:dyDescent="0.25">
      <c r="A373" t="s">
        <v>342</v>
      </c>
      <c r="B373" t="s">
        <v>396</v>
      </c>
      <c r="C373">
        <v>0.84848484848484795</v>
      </c>
      <c r="D373">
        <v>0.48</v>
      </c>
      <c r="E373">
        <v>1.17</v>
      </c>
    </row>
    <row r="374" spans="1:5" x14ac:dyDescent="0.25">
      <c r="A374" t="s">
        <v>342</v>
      </c>
      <c r="B374" t="s">
        <v>398</v>
      </c>
      <c r="C374">
        <v>0.84848484848484795</v>
      </c>
      <c r="D374">
        <v>0.85</v>
      </c>
      <c r="E374">
        <v>1.42</v>
      </c>
    </row>
    <row r="375" spans="1:5" x14ac:dyDescent="0.25">
      <c r="A375" t="s">
        <v>342</v>
      </c>
      <c r="B375" t="s">
        <v>399</v>
      </c>
      <c r="C375">
        <v>0.84848484848484795</v>
      </c>
      <c r="D375">
        <v>0.79</v>
      </c>
      <c r="E375">
        <v>1.02</v>
      </c>
    </row>
    <row r="376" spans="1:5" x14ac:dyDescent="0.25">
      <c r="A376" t="s">
        <v>342</v>
      </c>
      <c r="B376" t="s">
        <v>400</v>
      </c>
      <c r="C376">
        <v>0.84848484848484795</v>
      </c>
      <c r="D376">
        <v>0.91</v>
      </c>
      <c r="E376">
        <v>0.36</v>
      </c>
    </row>
    <row r="377" spans="1:5" x14ac:dyDescent="0.25">
      <c r="A377" t="s">
        <v>342</v>
      </c>
      <c r="B377" t="s">
        <v>402</v>
      </c>
      <c r="C377">
        <v>0.84848484848484795</v>
      </c>
      <c r="D377">
        <v>0.74</v>
      </c>
      <c r="E377">
        <v>0.91</v>
      </c>
    </row>
    <row r="378" spans="1:5" x14ac:dyDescent="0.25">
      <c r="A378" t="s">
        <v>342</v>
      </c>
      <c r="B378" t="s">
        <v>406</v>
      </c>
      <c r="C378">
        <v>0.84848484848484795</v>
      </c>
      <c r="D378">
        <v>0.68</v>
      </c>
      <c r="E378">
        <v>0.79</v>
      </c>
    </row>
    <row r="379" spans="1:5" x14ac:dyDescent="0.25">
      <c r="A379" t="s">
        <v>342</v>
      </c>
      <c r="B379" t="s">
        <v>409</v>
      </c>
      <c r="C379">
        <v>0.84848484848484795</v>
      </c>
      <c r="D379">
        <v>0.74</v>
      </c>
      <c r="E379">
        <v>0.96</v>
      </c>
    </row>
    <row r="380" spans="1:5" x14ac:dyDescent="0.25">
      <c r="A380" t="s">
        <v>342</v>
      </c>
      <c r="B380" t="s">
        <v>414</v>
      </c>
      <c r="C380">
        <v>0.84848484848484795</v>
      </c>
      <c r="D380">
        <v>0.74</v>
      </c>
      <c r="E380">
        <v>1.08</v>
      </c>
    </row>
    <row r="381" spans="1:5" x14ac:dyDescent="0.25">
      <c r="A381" t="s">
        <v>342</v>
      </c>
      <c r="B381" t="s">
        <v>420</v>
      </c>
      <c r="C381">
        <v>0.84848484848484795</v>
      </c>
      <c r="D381">
        <v>0.79</v>
      </c>
      <c r="E381">
        <v>0.79</v>
      </c>
    </row>
    <row r="382" spans="1:5" x14ac:dyDescent="0.25">
      <c r="A382" t="s">
        <v>342</v>
      </c>
      <c r="B382" t="s">
        <v>426</v>
      </c>
      <c r="C382">
        <v>0.84848484848484795</v>
      </c>
      <c r="D382">
        <v>0.51</v>
      </c>
      <c r="E382">
        <v>1.08</v>
      </c>
    </row>
    <row r="383" spans="1:5" x14ac:dyDescent="0.25">
      <c r="A383" t="s">
        <v>342</v>
      </c>
      <c r="B383" t="s">
        <v>430</v>
      </c>
      <c r="C383">
        <v>0.84848484848484795</v>
      </c>
      <c r="D383">
        <v>0.85</v>
      </c>
      <c r="E383">
        <v>0.9</v>
      </c>
    </row>
    <row r="384" spans="1:5" x14ac:dyDescent="0.25">
      <c r="A384" t="s">
        <v>342</v>
      </c>
      <c r="B384" t="s">
        <v>436</v>
      </c>
      <c r="C384">
        <v>0.84848484848484795</v>
      </c>
      <c r="D384">
        <v>0.4</v>
      </c>
      <c r="E384">
        <v>1.02</v>
      </c>
    </row>
    <row r="385" spans="1:5" x14ac:dyDescent="0.25">
      <c r="A385" t="s">
        <v>40</v>
      </c>
      <c r="B385" t="s">
        <v>339</v>
      </c>
      <c r="C385">
        <v>1.1741935483871</v>
      </c>
      <c r="D385">
        <v>0.68</v>
      </c>
      <c r="E385">
        <v>0.77</v>
      </c>
    </row>
    <row r="386" spans="1:5" x14ac:dyDescent="0.25">
      <c r="A386" t="s">
        <v>40</v>
      </c>
      <c r="B386" t="s">
        <v>333</v>
      </c>
      <c r="C386">
        <v>1.1741935483871</v>
      </c>
      <c r="D386">
        <v>0.63</v>
      </c>
      <c r="E386">
        <v>1.35</v>
      </c>
    </row>
    <row r="387" spans="1:5" x14ac:dyDescent="0.25">
      <c r="A387" t="s">
        <v>40</v>
      </c>
      <c r="B387" t="s">
        <v>238</v>
      </c>
      <c r="C387">
        <v>1.1741935483871</v>
      </c>
      <c r="D387">
        <v>0.5</v>
      </c>
      <c r="E387">
        <v>0.86</v>
      </c>
    </row>
    <row r="388" spans="1:5" x14ac:dyDescent="0.25">
      <c r="A388" t="s">
        <v>40</v>
      </c>
      <c r="B388" t="s">
        <v>320</v>
      </c>
      <c r="C388">
        <v>1.1741935483871</v>
      </c>
      <c r="D388">
        <v>1.45</v>
      </c>
      <c r="E388">
        <v>1.02</v>
      </c>
    </row>
    <row r="389" spans="1:5" x14ac:dyDescent="0.25">
      <c r="A389" t="s">
        <v>40</v>
      </c>
      <c r="B389" t="s">
        <v>234</v>
      </c>
      <c r="C389">
        <v>1.1741935483871</v>
      </c>
      <c r="D389">
        <v>0.54</v>
      </c>
      <c r="E389">
        <v>1.08</v>
      </c>
    </row>
    <row r="390" spans="1:5" x14ac:dyDescent="0.25">
      <c r="A390" t="s">
        <v>40</v>
      </c>
      <c r="B390" t="s">
        <v>316</v>
      </c>
      <c r="C390">
        <v>1.1741935483871</v>
      </c>
      <c r="D390">
        <v>0.68</v>
      </c>
      <c r="E390">
        <v>1.6</v>
      </c>
    </row>
    <row r="391" spans="1:5" x14ac:dyDescent="0.25">
      <c r="A391" t="s">
        <v>40</v>
      </c>
      <c r="B391" t="s">
        <v>335</v>
      </c>
      <c r="C391">
        <v>1.1741935483871</v>
      </c>
      <c r="D391">
        <v>0.68</v>
      </c>
      <c r="E391">
        <v>1.26</v>
      </c>
    </row>
    <row r="392" spans="1:5" x14ac:dyDescent="0.25">
      <c r="A392" t="s">
        <v>40</v>
      </c>
      <c r="B392" t="s">
        <v>332</v>
      </c>
      <c r="C392">
        <v>1.1741935483871</v>
      </c>
      <c r="D392">
        <v>1.4</v>
      </c>
      <c r="E392">
        <v>0.54</v>
      </c>
    </row>
    <row r="393" spans="1:5" x14ac:dyDescent="0.25">
      <c r="A393" t="s">
        <v>40</v>
      </c>
      <c r="B393" t="s">
        <v>321</v>
      </c>
      <c r="C393">
        <v>1.1741935483871</v>
      </c>
      <c r="D393">
        <v>1.1299999999999999</v>
      </c>
      <c r="E393">
        <v>0.63</v>
      </c>
    </row>
    <row r="394" spans="1:5" x14ac:dyDescent="0.25">
      <c r="A394" t="s">
        <v>40</v>
      </c>
      <c r="B394" t="s">
        <v>236</v>
      </c>
      <c r="C394">
        <v>1.1741935483871</v>
      </c>
      <c r="D394">
        <v>0.77</v>
      </c>
      <c r="E394">
        <v>0.95</v>
      </c>
    </row>
    <row r="395" spans="1:5" x14ac:dyDescent="0.25">
      <c r="A395" t="s">
        <v>40</v>
      </c>
      <c r="B395" t="s">
        <v>41</v>
      </c>
      <c r="C395">
        <v>1.1741935483871</v>
      </c>
      <c r="D395">
        <v>0.44</v>
      </c>
      <c r="E395">
        <v>1.26</v>
      </c>
    </row>
    <row r="396" spans="1:5" x14ac:dyDescent="0.25">
      <c r="A396" t="s">
        <v>40</v>
      </c>
      <c r="B396" t="s">
        <v>233</v>
      </c>
      <c r="C396">
        <v>1.1741935483871</v>
      </c>
      <c r="D396">
        <v>0.59</v>
      </c>
      <c r="E396">
        <v>0.95</v>
      </c>
    </row>
    <row r="397" spans="1:5" x14ac:dyDescent="0.25">
      <c r="A397" t="s">
        <v>40</v>
      </c>
      <c r="B397" t="s">
        <v>317</v>
      </c>
      <c r="C397">
        <v>1.1741935483871</v>
      </c>
      <c r="D397">
        <v>1.1299999999999999</v>
      </c>
      <c r="E397">
        <v>0.9</v>
      </c>
    </row>
    <row r="398" spans="1:5" x14ac:dyDescent="0.25">
      <c r="A398" t="s">
        <v>40</v>
      </c>
      <c r="B398" t="s">
        <v>42</v>
      </c>
      <c r="C398">
        <v>1.1741935483871</v>
      </c>
      <c r="D398">
        <v>0.81</v>
      </c>
      <c r="E398">
        <v>1.04</v>
      </c>
    </row>
    <row r="399" spans="1:5" x14ac:dyDescent="0.25">
      <c r="A399" t="s">
        <v>40</v>
      </c>
      <c r="B399" t="s">
        <v>334</v>
      </c>
      <c r="C399">
        <v>1.1741935483871</v>
      </c>
      <c r="D399">
        <v>0.63</v>
      </c>
      <c r="E399">
        <v>1.08</v>
      </c>
    </row>
    <row r="400" spans="1:5" x14ac:dyDescent="0.25">
      <c r="A400" t="s">
        <v>40</v>
      </c>
      <c r="B400" t="s">
        <v>237</v>
      </c>
      <c r="C400">
        <v>1.1741935483871</v>
      </c>
      <c r="D400">
        <v>0.54</v>
      </c>
      <c r="E400">
        <v>0.99</v>
      </c>
    </row>
    <row r="401" spans="1:5" x14ac:dyDescent="0.25">
      <c r="A401" t="s">
        <v>40</v>
      </c>
      <c r="B401" t="s">
        <v>232</v>
      </c>
      <c r="C401">
        <v>1.1741935483871</v>
      </c>
      <c r="D401">
        <v>0.73</v>
      </c>
      <c r="E401">
        <v>0.92</v>
      </c>
    </row>
    <row r="402" spans="1:5" x14ac:dyDescent="0.25">
      <c r="A402" t="s">
        <v>40</v>
      </c>
      <c r="B402" t="s">
        <v>319</v>
      </c>
      <c r="C402">
        <v>1.1741935483871</v>
      </c>
      <c r="D402">
        <v>0.72</v>
      </c>
      <c r="E402">
        <v>1.31</v>
      </c>
    </row>
    <row r="403" spans="1:5" x14ac:dyDescent="0.25">
      <c r="A403" t="s">
        <v>40</v>
      </c>
      <c r="B403" t="s">
        <v>235</v>
      </c>
      <c r="C403">
        <v>1.1741935483871</v>
      </c>
      <c r="D403">
        <v>1.08</v>
      </c>
      <c r="E403">
        <v>0.99</v>
      </c>
    </row>
    <row r="404" spans="1:5" x14ac:dyDescent="0.25">
      <c r="A404" t="s">
        <v>40</v>
      </c>
      <c r="B404" t="s">
        <v>239</v>
      </c>
      <c r="C404">
        <v>1.1741935483871</v>
      </c>
      <c r="D404">
        <v>0.77</v>
      </c>
      <c r="E404">
        <v>0.45</v>
      </c>
    </row>
    <row r="405" spans="1:5" x14ac:dyDescent="0.25">
      <c r="A405" t="s">
        <v>40</v>
      </c>
      <c r="B405" t="s">
        <v>318</v>
      </c>
      <c r="C405">
        <v>1.1741935483871</v>
      </c>
      <c r="D405">
        <v>0.82</v>
      </c>
      <c r="E405">
        <v>1.1100000000000001</v>
      </c>
    </row>
  </sheetData>
  <sortState ref="A2:E405">
    <sortCondition ref="A2:A4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112"/>
  <sheetViews>
    <sheetView tabSelected="1" zoomScale="80" zoomScaleNormal="80" workbookViewId="0">
      <pane xSplit="12" ySplit="1" topLeftCell="BD763" activePane="bottomRight" state="frozen"/>
      <selection pane="topRight" activeCell="M1" sqref="M1"/>
      <selection pane="bottomLeft" activeCell="A2" sqref="A2"/>
      <selection pane="bottomRight" activeCell="BJ749" sqref="BJ749:BL803"/>
    </sheetView>
  </sheetViews>
  <sheetFormatPr defaultRowHeight="15" x14ac:dyDescent="0.25"/>
  <cols>
    <col min="2" max="2" width="13.140625" customWidth="1"/>
    <col min="3" max="3" width="14.140625" customWidth="1"/>
    <col min="4" max="4" width="12" style="4" customWidth="1"/>
    <col min="11" max="12" width="9.140625" style="2"/>
    <col min="13" max="14" width="9.140625" style="4"/>
  </cols>
  <sheetData>
    <row r="1" spans="1:88" x14ac:dyDescent="0.25">
      <c r="A1" t="s">
        <v>0</v>
      </c>
      <c r="B1" t="s">
        <v>1</v>
      </c>
      <c r="C1" t="s">
        <v>2</v>
      </c>
      <c r="D1" s="4" t="s">
        <v>438</v>
      </c>
      <c r="E1" t="s">
        <v>3</v>
      </c>
      <c r="F1" t="s">
        <v>4</v>
      </c>
      <c r="G1" t="s">
        <v>5</v>
      </c>
      <c r="H1" t="s">
        <v>6</v>
      </c>
      <c r="I1" t="s">
        <v>437</v>
      </c>
      <c r="J1" t="s">
        <v>7</v>
      </c>
      <c r="K1" s="2" t="s">
        <v>8</v>
      </c>
      <c r="L1" s="2" t="s">
        <v>9</v>
      </c>
      <c r="M1" s="4" t="s">
        <v>439</v>
      </c>
      <c r="N1" s="6" t="s">
        <v>440</v>
      </c>
      <c r="O1" s="4" t="s">
        <v>441</v>
      </c>
      <c r="P1" s="6" t="s">
        <v>442</v>
      </c>
      <c r="Q1" s="6" t="s">
        <v>443</v>
      </c>
      <c r="R1" s="6" t="s">
        <v>444</v>
      </c>
      <c r="S1" s="6" t="s">
        <v>445</v>
      </c>
      <c r="T1" s="6" t="s">
        <v>446</v>
      </c>
      <c r="U1" s="6" t="s">
        <v>447</v>
      </c>
      <c r="V1" s="6" t="s">
        <v>448</v>
      </c>
      <c r="W1" s="6" t="s">
        <v>453</v>
      </c>
      <c r="X1" s="6" t="s">
        <v>449</v>
      </c>
      <c r="Y1" s="6" t="s">
        <v>455</v>
      </c>
      <c r="Z1" s="6" t="s">
        <v>454</v>
      </c>
      <c r="AA1" s="6" t="s">
        <v>450</v>
      </c>
      <c r="AB1" s="6" t="s">
        <v>456</v>
      </c>
      <c r="AC1" s="6" t="s">
        <v>451</v>
      </c>
      <c r="AD1" s="6" t="s">
        <v>457</v>
      </c>
      <c r="AE1" s="6" t="s">
        <v>452</v>
      </c>
      <c r="AF1" s="6" t="s">
        <v>458</v>
      </c>
      <c r="AG1" s="6" t="s">
        <v>459</v>
      </c>
      <c r="AH1" s="6" t="s">
        <v>460</v>
      </c>
      <c r="AI1" s="6" t="s">
        <v>461</v>
      </c>
      <c r="AJ1" s="6" t="s">
        <v>462</v>
      </c>
      <c r="AK1" s="6" t="s">
        <v>463</v>
      </c>
      <c r="AL1" s="7" t="s">
        <v>464</v>
      </c>
      <c r="AM1" s="7" t="s">
        <v>465</v>
      </c>
      <c r="AN1" s="7" t="s">
        <v>466</v>
      </c>
      <c r="AO1" s="7" t="s">
        <v>467</v>
      </c>
      <c r="AP1" s="7" t="s">
        <v>468</v>
      </c>
      <c r="AQ1" s="7" t="s">
        <v>469</v>
      </c>
      <c r="AR1" s="7" t="s">
        <v>470</v>
      </c>
      <c r="AS1" s="7" t="s">
        <v>471</v>
      </c>
      <c r="AT1" s="7" t="s">
        <v>472</v>
      </c>
      <c r="AU1" s="7" t="s">
        <v>473</v>
      </c>
      <c r="AV1" s="7" t="s">
        <v>474</v>
      </c>
      <c r="AW1" s="6" t="s">
        <v>475</v>
      </c>
      <c r="AX1" s="6" t="s">
        <v>477</v>
      </c>
      <c r="AY1" s="6" t="s">
        <v>476</v>
      </c>
      <c r="AZ1" s="6" t="s">
        <v>478</v>
      </c>
      <c r="BA1" s="6" t="s">
        <v>479</v>
      </c>
      <c r="BB1" s="6" t="s">
        <v>480</v>
      </c>
      <c r="BC1" s="6" t="s">
        <v>481</v>
      </c>
      <c r="BD1" s="6" t="s">
        <v>482</v>
      </c>
      <c r="BE1" s="6" t="s">
        <v>483</v>
      </c>
      <c r="BF1" s="6" t="s">
        <v>484</v>
      </c>
      <c r="BG1" s="6" t="s">
        <v>485</v>
      </c>
      <c r="BH1" s="6" t="s">
        <v>486</v>
      </c>
      <c r="BI1" s="6" t="s">
        <v>487</v>
      </c>
      <c r="BJ1" s="9" t="s">
        <v>488</v>
      </c>
      <c r="BK1" s="9" t="s">
        <v>489</v>
      </c>
      <c r="BL1" s="9" t="s">
        <v>490</v>
      </c>
      <c r="BM1" s="9" t="s">
        <v>491</v>
      </c>
      <c r="BN1" s="9" t="s">
        <v>492</v>
      </c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</row>
    <row r="2" spans="1:88" x14ac:dyDescent="0.25">
      <c r="A2" t="s">
        <v>69</v>
      </c>
      <c r="B2" t="s">
        <v>262</v>
      </c>
      <c r="C2" t="s">
        <v>70</v>
      </c>
      <c r="D2" s="11">
        <v>44230</v>
      </c>
      <c r="E2" s="1">
        <f>VLOOKUP(A2,home!$A$2:$E$405,3,FALSE)</f>
        <v>1.32758620689655</v>
      </c>
      <c r="F2">
        <f>VLOOKUP(B2,home!$B$2:$E$405,3,FALSE)</f>
        <v>1.69</v>
      </c>
      <c r="G2">
        <f>VLOOKUP(C2,away!$B$2:$E$405,4,FALSE)</f>
        <v>1.1499999999999999</v>
      </c>
      <c r="H2">
        <f>VLOOKUP(A2,away!$A$2:$E$405,3,FALSE)</f>
        <v>1.2896551724137899</v>
      </c>
      <c r="I2">
        <f>VLOOKUP(C2,away!$B$2:$E$405,3,FALSE)</f>
        <v>0.65</v>
      </c>
      <c r="J2">
        <f>VLOOKUP(B2,home!$B$2:$E$405,4,FALSE)</f>
        <v>0.63</v>
      </c>
      <c r="K2" s="3">
        <f>E2*F2*G2</f>
        <v>2.5801637931034445</v>
      </c>
      <c r="L2" s="3">
        <f>H2*I2*J2</f>
        <v>0.52811379310344697</v>
      </c>
      <c r="M2" s="5">
        <f>_xlfn.POISSON.DIST(0,$K2,FALSE) * _xlfn.POISSON.DIST(0,$L2,FALSE)</f>
        <v>4.4677842837973145E-2</v>
      </c>
      <c r="N2" s="5">
        <f>_xlfn.POISSON.DIST(1,K2,FALSE) * _xlfn.POISSON.DIST(0,L2,FALSE)</f>
        <v>0.11527615244450433</v>
      </c>
      <c r="O2" s="5">
        <f>_xlfn.POISSON.DIST(0,K2,FALSE) * _xlfn.POISSON.DIST(1,L2,FALSE)</f>
        <v>2.3594985048841669E-2</v>
      </c>
      <c r="P2" s="5">
        <f>_xlfn.POISSON.DIST(1,K2,FALSE) * _xlfn.POISSON.DIST(1,L2,FALSE)</f>
        <v>6.0878926121838373E-2</v>
      </c>
      <c r="Q2" s="5">
        <f>_xlfn.POISSON.DIST(2,K2,FALSE) * _xlfn.POISSON.DIST(0,L2,FALSE)</f>
        <v>0.14871567737279168</v>
      </c>
      <c r="R2" s="5">
        <f>_xlfn.POISSON.DIST(0,K2,FALSE) * _xlfn.POISSON.DIST(2,L2,FALSE)</f>
        <v>6.2304185261814471E-3</v>
      </c>
      <c r="S2" s="5">
        <f>_xlfn.POISSON.DIST(2,K2,FALSE) * _xlfn.POISSON.DIST(2,L2,FALSE)</f>
        <v>2.0738711911344795E-2</v>
      </c>
      <c r="T2" s="5">
        <f>_xlfn.POISSON.DIST(2,K2,FALSE) * _xlfn.POISSON.DIST(1,L2,FALSE)</f>
        <v>7.8538800471293468E-2</v>
      </c>
      <c r="U2" s="5">
        <f>_xlfn.POISSON.DIST(1,K2,FALSE) * _xlfn.POISSON.DIST(2,L2,FALSE)</f>
        <v>1.6075500297134292E-2</v>
      </c>
      <c r="V2" s="5">
        <f>_xlfn.POISSON.DIST(3,K2,FALSE) * _xlfn.POISSON.DIST(3,L2,FALSE)</f>
        <v>3.13988727127017E-3</v>
      </c>
      <c r="W2" s="5">
        <f>_xlfn.POISSON.DIST(3,K2,FALSE) * _xlfn.POISSON.DIST(0,L2,FALSE)</f>
        <v>0.12790360207471005</v>
      </c>
      <c r="X2" s="5">
        <f>_xlfn.POISSON.DIST(3,K2,FALSE) * _xlfn.POISSON.DIST(1,L2,FALSE)</f>
        <v>6.754765644326903E-2</v>
      </c>
      <c r="Y2" s="5">
        <f>_xlfn.POISSON.DIST(3,K2,FALSE) * _xlfn.POISSON.DIST(2,L2,FALSE)</f>
        <v>1.7836424529751652E-2</v>
      </c>
      <c r="Z2" s="5">
        <f>_xlfn.POISSON.DIST(0,K2,FALSE) * _xlfn.POISSON.DIST(3,L2,FALSE)</f>
        <v>1.0967899868278906E-3</v>
      </c>
      <c r="AA2" s="5">
        <f>_xlfn.POISSON.DIST(1,K2,FALSE) * _xlfn.POISSON.DIST(3,L2,FALSE)</f>
        <v>2.8298978126517268E-3</v>
      </c>
      <c r="AB2" s="5">
        <f>_xlfn.POISSON.DIST(2,K2,FALSE) * _xlfn.POISSON.DIST(3,L2,FALSE)</f>
        <v>3.6507999371933118E-3</v>
      </c>
      <c r="AC2" s="5">
        <f>_xlfn.POISSON.DIST(4,K2,FALSE) * _xlfn.POISSON.DIST(4,L2,FALSE)</f>
        <v>2.6740459179031017E-4</v>
      </c>
      <c r="AD2" s="5">
        <f>_xlfn.POISSON.DIST(4,K2,FALSE) * _xlfn.POISSON.DIST(0,L2,FALSE)</f>
        <v>8.2503060770169404E-2</v>
      </c>
      <c r="AE2" s="5">
        <f>_xlfn.POISSON.DIST(4,K2,FALSE) * _xlfn.POISSON.DIST(1,L2,FALSE)</f>
        <v>4.3571004365978362E-2</v>
      </c>
      <c r="AF2" s="5">
        <f>_xlfn.POISSON.DIST(4,K2,FALSE) * _xlfn.POISSON.DIST(2,L2,FALSE)</f>
        <v>1.150522419252184E-2</v>
      </c>
      <c r="AG2" s="5">
        <f>_xlfn.POISSON.DIST(4,K2,FALSE) * _xlfn.POISSON.DIST(3,L2,FALSE)</f>
        <v>2.0253558629394174E-3</v>
      </c>
      <c r="AH2" s="5">
        <f>_xlfn.POISSON.DIST(0,K2,FALSE) * _xlfn.POISSON.DIST(4,L2,FALSE)</f>
        <v>1.4480748004538923E-4</v>
      </c>
      <c r="AI2" s="5">
        <f>_xlfn.POISSON.DIST(1,K2,FALSE) * _xlfn.POISSON.DIST(4,L2,FALSE)</f>
        <v>3.7362701698366276E-4</v>
      </c>
      <c r="AJ2" s="5">
        <f>_xlfn.POISSON.DIST(2,K2,FALSE) * _xlfn.POISSON.DIST(4,L2,FALSE)</f>
        <v>4.8200945067324643E-4</v>
      </c>
      <c r="AK2" s="5">
        <f>_xlfn.POISSON.DIST(3,K2,FALSE) * _xlfn.POISSON.DIST(4,L2,FALSE)</f>
        <v>4.1455444418693027E-4</v>
      </c>
      <c r="AL2" s="5">
        <f>_xlfn.POISSON.DIST(5,K2,FALSE) * _xlfn.POISSON.DIST(5,L2,FALSE)</f>
        <v>1.457483473164137E-5</v>
      </c>
      <c r="AM2" s="5">
        <f>_xlfn.POISSON.DIST(5,K2,FALSE) * _xlfn.POISSON.DIST(0,L2,FALSE)</f>
        <v>4.2574282043880841E-2</v>
      </c>
      <c r="AN2" s="5">
        <f>_xlfn.POISSON.DIST(5,K2,FALSE) * _xlfn.POISSON.DIST(1,L2,FALSE)</f>
        <v>2.2484065578849886E-2</v>
      </c>
      <c r="AO2" s="5">
        <f>_xlfn.POISSON.DIST(5,K2,FALSE) * _xlfn.POISSON.DIST(2,L2,FALSE)</f>
        <v>5.9370725786165313E-3</v>
      </c>
      <c r="AP2" s="5">
        <f>_xlfn.POISSON.DIST(5,K2,FALSE) * _xlfn.POISSON.DIST(3,L2,FALSE)</f>
        <v>1.045149973141213E-3</v>
      </c>
      <c r="AQ2" s="5">
        <f>_xlfn.POISSON.DIST(5,K2,FALSE) * _xlfn.POISSON.DIST(4,L2,FALSE)</f>
        <v>1.3798952916939291E-4</v>
      </c>
      <c r="AR2" s="5">
        <f>_xlfn.POISSON.DIST(0,K2,FALSE) * _xlfn.POISSON.DIST(5,L2,FALSE)</f>
        <v>1.5294965511304448E-5</v>
      </c>
      <c r="AS2" s="5">
        <f>_xlfn.POISSON.DIST(1,K2,FALSE) * _xlfn.POISSON.DIST(5,L2,FALSE)</f>
        <v>3.9463516229033639E-5</v>
      </c>
      <c r="AT2" s="5">
        <f>_xlfn.POISSON.DIST(2,K2,FALSE) * _xlfn.POISSON.DIST(5,L2,FALSE)</f>
        <v>5.0911167861351414E-5</v>
      </c>
      <c r="AU2" s="5">
        <f>_xlfn.POISSON.DIST(3,K2,FALSE) * _xlfn.POISSON.DIST(5,L2,FALSE)</f>
        <v>4.37863839934902E-5</v>
      </c>
      <c r="AV2" s="5">
        <f>_xlfn.POISSON.DIST(4,K2,FALSE) * _xlfn.POISSON.DIST(5,L2,FALSE)</f>
        <v>2.8244010652731921E-5</v>
      </c>
      <c r="AW2" s="5">
        <f>_xlfn.POISSON.DIST(6,K2,FALSE) * _xlfn.POISSON.DIST(6,L2,FALSE)</f>
        <v>5.5166562719009768E-7</v>
      </c>
      <c r="AX2" s="5">
        <f>_xlfn.POISSON.DIST(6,K2,FALSE) * _xlfn.POISSON.DIST(0,L2,FALSE)</f>
        <v>1.8308103507832567E-2</v>
      </c>
      <c r="AY2" s="5">
        <f>_xlfn.POISSON.DIST(6,K2,FALSE) * _xlfn.POISSON.DIST(1,L2,FALSE)</f>
        <v>9.6687619880519802E-3</v>
      </c>
      <c r="AZ2" s="5">
        <f>_xlfn.POISSON.DIST(6,K2,FALSE) * _xlfn.POISSON.DIST(2,L2,FALSE)</f>
        <v>2.5531032840622782E-3</v>
      </c>
      <c r="BA2" s="5">
        <f>_xlfn.POISSON.DIST(6,K2,FALSE) * _xlfn.POISSON.DIST(3,L2,FALSE)</f>
        <v>4.4944301984366566E-4</v>
      </c>
      <c r="BB2" s="5">
        <f>_xlfn.POISSON.DIST(6,K2,FALSE) * _xlfn.POISSON.DIST(4,L2,FALSE)</f>
        <v>5.9339264498376511E-5</v>
      </c>
      <c r="BC2" s="5">
        <f>_xlfn.POISSON.DIST(6,K2,FALSE) * _xlfn.POISSON.DIST(5,L2,FALSE)</f>
        <v>6.2675768108412675E-6</v>
      </c>
      <c r="BD2" s="5">
        <f>_xlfn.POISSON.DIST(0,K2,FALSE) * _xlfn.POISSON.DIST(6,L2,FALSE)</f>
        <v>1.3462470419268984E-6</v>
      </c>
      <c r="BE2" s="5">
        <f>_xlfn.POISSON.DIST(1,K2,FALSE) * _xlfn.POISSON.DIST(6,L2,FALSE)</f>
        <v>3.473537874152398E-6</v>
      </c>
      <c r="BF2" s="5">
        <f>_xlfn.POISSON.DIST(2,K2,FALSE) * _xlfn.POISSON.DIST(6,L2,FALSE)</f>
        <v>4.4811483284307647E-6</v>
      </c>
      <c r="BG2" s="5">
        <f>_xlfn.POISSON.DIST(3,K2,FALSE) * _xlfn.POISSON.DIST(6,L2,FALSE)</f>
        <v>3.8540322228476929E-6</v>
      </c>
      <c r="BH2" s="5">
        <f>_xlfn.POISSON.DIST(4,K2,FALSE) * _xlfn.POISSON.DIST(6,L2,FALSE)</f>
        <v>2.4860085997114022E-6</v>
      </c>
      <c r="BI2" s="5">
        <f>_xlfn.POISSON.DIST(5,K2,FALSE) * _xlfn.POISSON.DIST(6,L2,FALSE)</f>
        <v>1.2828618756638302E-6</v>
      </c>
      <c r="BJ2" s="8">
        <f>SUM(N2,Q2,T2,W2,X2,Y2,AD2,AE2,AF2,AG2,AM2,AN2,AO2,AP2,AQ2,AX2,AY2,AZ2,BA2,BB2,BC2)</f>
        <v>0.79864653687268683</v>
      </c>
      <c r="BK2" s="8">
        <f>SUM(M2,P2,S2,V2,AC2,AL2,AY2)</f>
        <v>0.1393861095570004</v>
      </c>
      <c r="BL2" s="8">
        <f>SUM(O2,R2,U2,AA2,AB2,AH2,AI2,AJ2,AK2,AR2,AS2,AT2,AU2,AV2,BD2,BE2,BF2,BG2,BH2,BI2)</f>
        <v>5.3991223894082327E-2</v>
      </c>
      <c r="BM2" s="8">
        <f>SUM(S2:BI2)</f>
        <v>0.58407844763604211</v>
      </c>
      <c r="BN2" s="8">
        <f>SUM(M2:R2)</f>
        <v>0.39937400235213061</v>
      </c>
    </row>
    <row r="3" spans="1:88" x14ac:dyDescent="0.25">
      <c r="A3" t="s">
        <v>80</v>
      </c>
      <c r="B3" t="s">
        <v>89</v>
      </c>
      <c r="C3" t="s">
        <v>91</v>
      </c>
      <c r="D3" s="11">
        <v>44230</v>
      </c>
      <c r="E3">
        <f>VLOOKUP(A3,home!$A$2:$E$405,3,FALSE)</f>
        <v>1.20888888888889</v>
      </c>
      <c r="F3">
        <f>VLOOKUP(B3,home!$B$2:$E$405,3,FALSE)</f>
        <v>1.39</v>
      </c>
      <c r="G3">
        <f>VLOOKUP(C3,away!$B$2:$E$405,4,FALSE)</f>
        <v>0.96</v>
      </c>
      <c r="H3">
        <f>VLOOKUP(A3,away!$A$2:$E$405,3,FALSE)</f>
        <v>1.02444444444444</v>
      </c>
      <c r="I3">
        <f>VLOOKUP(C3,away!$B$2:$E$405,3,FALSE)</f>
        <v>0.56999999999999995</v>
      </c>
      <c r="J3">
        <f>VLOOKUP(B3,home!$B$2:$E$405,4,FALSE)</f>
        <v>1.08</v>
      </c>
      <c r="K3" s="3">
        <f t="shared" ref="K3:K8" si="0">E3*F3*G3</f>
        <v>1.6131413333333346</v>
      </c>
      <c r="L3" s="3">
        <f t="shared" ref="L3:L8" si="1">H3*I3*J3</f>
        <v>0.63064799999999721</v>
      </c>
      <c r="M3" s="5">
        <f>_xlfn.POISSON.DIST(0,K3,FALSE) * _xlfn.POISSON.DIST(0,L3,FALSE)</f>
        <v>0.10605586097682285</v>
      </c>
      <c r="N3" s="5">
        <f>_xlfn.POISSON.DIST(1,K3,FALSE) * _xlfn.POISSON.DIST(0,L3,FALSE)</f>
        <v>0.17108309298396676</v>
      </c>
      <c r="O3" s="5">
        <f>_xlfn.POISSON.DIST(0,K3,FALSE) * _xlfn.POISSON.DIST(1,L3,FALSE)</f>
        <v>6.688391661331107E-2</v>
      </c>
      <c r="P3" s="5">
        <f>_xlfn.POISSON.DIST(1,K3,FALSE) * _xlfn.POISSON.DIST(1,L3,FALSE)</f>
        <v>0.10789321042415219</v>
      </c>
      <c r="Q3" s="5">
        <f>_xlfn.POISSON.DIST(2,K3,FALSE) * _xlfn.POISSON.DIST(0,L3,FALSE)</f>
        <v>0.13799060436347355</v>
      </c>
      <c r="R3" s="5">
        <f>_xlfn.POISSON.DIST(0,K3,FALSE) * _xlfn.POISSON.DIST(2,L3,FALSE)</f>
        <v>2.1090104122175612E-2</v>
      </c>
      <c r="S3" s="5">
        <f>_xlfn.POISSON.DIST(2,K3,FALSE) * _xlfn.POISSON.DIST(2,L3,FALSE)</f>
        <v>2.7440597691659796E-2</v>
      </c>
      <c r="T3" s="5">
        <f>_xlfn.POISSON.DIST(2,K3,FALSE) * _xlfn.POISSON.DIST(1,L3,FALSE)</f>
        <v>8.702349866061547E-2</v>
      </c>
      <c r="U3" s="5">
        <f>_xlfn.POISSON.DIST(1,K3,FALSE) * _xlfn.POISSON.DIST(2,L3,FALSE)</f>
        <v>3.4021318683785218E-2</v>
      </c>
      <c r="V3" s="5">
        <f>_xlfn.POISSON.DIST(3,K3,FALSE) * _xlfn.POISSON.DIST(3,L3,FALSE)</f>
        <v>3.1017764848341668E-3</v>
      </c>
      <c r="W3" s="5">
        <f>_xlfn.POISSON.DIST(3,K3,FALSE) * _xlfn.POISSON.DIST(0,L3,FALSE)</f>
        <v>7.4199449170122111E-2</v>
      </c>
      <c r="X3" s="5">
        <f>_xlfn.POISSON.DIST(3,K3,FALSE) * _xlfn.POISSON.DIST(1,L3,FALSE)</f>
        <v>4.6793734220238963E-2</v>
      </c>
      <c r="Y3" s="5">
        <f>_xlfn.POISSON.DIST(3,K3,FALSE) * _xlfn.POISSON.DIST(2,L3,FALSE)</f>
        <v>1.4755187449262568E-2</v>
      </c>
      <c r="Z3" s="5">
        <f>_xlfn.POISSON.DIST(0,K3,FALSE) * _xlfn.POISSON.DIST(3,L3,FALSE)</f>
        <v>4.4334773281472497E-3</v>
      </c>
      <c r="AA3" s="5">
        <f>_xlfn.POISSON.DIST(1,K3,FALSE) * _xlfn.POISSON.DIST(3,L3,FALSE)</f>
        <v>7.1518255284305637E-3</v>
      </c>
      <c r="AB3" s="5">
        <f>_xlfn.POISSON.DIST(2,K3,FALSE) * _xlfn.POISSON.DIST(3,L3,FALSE)</f>
        <v>5.7684526843499312E-3</v>
      </c>
      <c r="AC3" s="5">
        <f>_xlfn.POISSON.DIST(4,K3,FALSE) * _xlfn.POISSON.DIST(4,L3,FALSE)</f>
        <v>1.9721954772496941E-4</v>
      </c>
      <c r="AD3" s="5">
        <f>_xlfn.POISSON.DIST(4,K3,FALSE) * _xlfn.POISSON.DIST(0,L3,FALSE)</f>
        <v>2.9923549591722443E-2</v>
      </c>
      <c r="AE3" s="5">
        <f>_xlfn.POISSON.DIST(4,K3,FALSE) * _xlfn.POISSON.DIST(1,L3,FALSE)</f>
        <v>1.8871226702920491E-2</v>
      </c>
      <c r="AF3" s="5">
        <f>_xlfn.POISSON.DIST(4,K3,FALSE) * _xlfn.POISSON.DIST(2,L3,FALSE)</f>
        <v>5.9505506888716747E-3</v>
      </c>
      <c r="AG3" s="5">
        <f>_xlfn.POISSON.DIST(4,K3,FALSE) * _xlfn.POISSON.DIST(3,L3,FALSE)</f>
        <v>1.2509009636118428E-3</v>
      </c>
      <c r="AH3" s="5">
        <f>_xlfn.POISSON.DIST(0,K3,FALSE) * _xlfn.POISSON.DIST(4,L3,FALSE)</f>
        <v>6.9899090251034838E-4</v>
      </c>
      <c r="AI3" s="5">
        <f>_xlfn.POISSON.DIST(1,K3,FALSE) * _xlfn.POISSON.DIST(4,L3,FALSE)</f>
        <v>1.1275711164634142E-3</v>
      </c>
      <c r="AJ3" s="5">
        <f>_xlfn.POISSON.DIST(2,K3,FALSE) * _xlfn.POISSON.DIST(4,L3,FALSE)</f>
        <v>9.0946578711997459E-4</v>
      </c>
      <c r="AK3" s="5">
        <f>_xlfn.POISSON.DIST(3,K3,FALSE) * _xlfn.POISSON.DIST(4,L3,FALSE)</f>
        <v>4.8903228415192207E-4</v>
      </c>
      <c r="AL3" s="5">
        <f>_xlfn.POISSON.DIST(5,K3,FALSE) * _xlfn.POISSON.DIST(5,L3,FALSE)</f>
        <v>8.0254499719148688E-6</v>
      </c>
      <c r="AM3" s="5">
        <f>_xlfn.POISSON.DIST(5,K3,FALSE) * _xlfn.POISSON.DIST(0,L3,FALSE)</f>
        <v>9.6541829372914587E-3</v>
      </c>
      <c r="AN3" s="5">
        <f>_xlfn.POISSON.DIST(5,K3,FALSE) * _xlfn.POISSON.DIST(1,L3,FALSE)</f>
        <v>6.0883911610369558E-3</v>
      </c>
      <c r="AO3" s="5">
        <f>_xlfn.POISSON.DIST(5,K3,FALSE) * _xlfn.POISSON.DIST(2,L3,FALSE)</f>
        <v>1.9198158544628089E-3</v>
      </c>
      <c r="AP3" s="5">
        <f>_xlfn.POISSON.DIST(5,K3,FALSE) * _xlfn.POISSON.DIST(3,L3,FALSE)</f>
        <v>4.0357600966175214E-4</v>
      </c>
      <c r="AQ3" s="5">
        <f>_xlfn.POISSON.DIST(5,K3,FALSE) * _xlfn.POISSON.DIST(4,L3,FALSE)</f>
        <v>6.3628600835290871E-5</v>
      </c>
      <c r="AR3" s="5">
        <f>_xlfn.POISSON.DIST(0,K3,FALSE) * _xlfn.POISSON.DIST(5,L3,FALSE)</f>
        <v>8.8163442937268856E-5</v>
      </c>
      <c r="AS3" s="5">
        <f>_xlfn.POISSON.DIST(1,K3,FALSE) * _xlfn.POISSON.DIST(5,L3,FALSE)</f>
        <v>1.4222009389108323E-4</v>
      </c>
      <c r="AT3" s="5">
        <f>_xlfn.POISSON.DIST(2,K3,FALSE) * _xlfn.POISSON.DIST(5,L3,FALSE)</f>
        <v>1.1471055594312706E-4</v>
      </c>
      <c r="AU3" s="5">
        <f>_xlfn.POISSON.DIST(3,K3,FALSE) * _xlfn.POISSON.DIST(5,L3,FALSE)</f>
        <v>6.1681446387168014E-5</v>
      </c>
      <c r="AV3" s="5">
        <f>_xlfn.POISSON.DIST(4,K3,FALSE) * _xlfn.POISSON.DIST(5,L3,FALSE)</f>
        <v>2.4875222666731199E-5</v>
      </c>
      <c r="AW3" s="5">
        <f>_xlfn.POISSON.DIST(6,K3,FALSE) * _xlfn.POISSON.DIST(6,L3,FALSE)</f>
        <v>2.2679127002638604E-7</v>
      </c>
      <c r="AX3" s="5">
        <f>_xlfn.POISSON.DIST(6,K3,FALSE) * _xlfn.POISSON.DIST(0,L3,FALSE)</f>
        <v>2.5955935892843793E-3</v>
      </c>
      <c r="AY3" s="5">
        <f>_xlfn.POISSON.DIST(6,K3,FALSE) * _xlfn.POISSON.DIST(1,L3,FALSE)</f>
        <v>1.6369059058950078E-3</v>
      </c>
      <c r="AZ3" s="5">
        <f>_xlfn.POISSON.DIST(6,K3,FALSE) * _xlfn.POISSON.DIST(2,L3,FALSE)</f>
        <v>5.1615571787043521E-4</v>
      </c>
      <c r="BA3" s="5">
        <f>_xlfn.POISSON.DIST(6,K3,FALSE) * _xlfn.POISSON.DIST(3,L3,FALSE)</f>
        <v>1.0850419038785097E-4</v>
      </c>
      <c r="BB3" s="5">
        <f>_xlfn.POISSON.DIST(6,K3,FALSE) * _xlfn.POISSON.DIST(4,L3,FALSE)</f>
        <v>1.7106987664929278E-5</v>
      </c>
      <c r="BC3" s="5">
        <f>_xlfn.POISSON.DIST(6,K3,FALSE) * _xlfn.POISSON.DIST(5,L3,FALSE)</f>
        <v>2.1576975113824545E-6</v>
      </c>
      <c r="BD3" s="5">
        <f>_xlfn.POISSON.DIST(0,K3,FALSE) * _xlfn.POISSON.DIST(6,L3,FALSE)</f>
        <v>9.2666831602504148E-6</v>
      </c>
      <c r="BE3" s="5">
        <f>_xlfn.POISSON.DIST(1,K3,FALSE) * _xlfn.POISSON.DIST(6,L3,FALSE)</f>
        <v>1.4948469628703909E-5</v>
      </c>
      <c r="BF3" s="5">
        <f>_xlfn.POISSON.DIST(2,K3,FALSE) * _xlfn.POISSON.DIST(6,L3,FALSE)</f>
        <v>1.2056997114070146E-5</v>
      </c>
      <c r="BG3" s="5">
        <f>_xlfn.POISSON.DIST(3,K3,FALSE) * _xlfn.POISSON.DIST(6,L3,FALSE)</f>
        <v>6.4832134668624265E-6</v>
      </c>
      <c r="BH3" s="5">
        <f>_xlfn.POISSON.DIST(4,K3,FALSE) * _xlfn.POISSON.DIST(6,L3,FALSE)</f>
        <v>2.6145849040547711E-6</v>
      </c>
      <c r="BI3" s="5">
        <f>_xlfn.POISSON.DIST(5,K3,FALSE) * _xlfn.POISSON.DIST(6,L3,FALSE)</f>
        <v>8.4353899564802431E-7</v>
      </c>
      <c r="BJ3" s="8">
        <f>SUM(N3,Q3,T3,W3,X3,Y3,AD3,AE3,AF3,AG3,AM3,AN3,AO3,AP3,AQ3,AX3,AY3,AZ3,BA3,BB3,BC3)</f>
        <v>0.61084781344670813</v>
      </c>
      <c r="BK3" s="8">
        <f>SUM(M3,P3,S3,V3,AC3,AL3,AY3)</f>
        <v>0.2463335964810609</v>
      </c>
      <c r="BL3" s="8">
        <f>SUM(O3,R3,U3,AA3,AB3,AH3,AI3,AJ3,AK3,AR3,AS3,AT3,AU3,AV3,BD3,BE3,BF3,BG3,BH3,BI3)</f>
        <v>0.13861854197139303</v>
      </c>
      <c r="BM3" s="8">
        <f>SUM(S3:BI3)</f>
        <v>0.38759996062878244</v>
      </c>
      <c r="BN3" s="8">
        <f>SUM(M3:R3)</f>
        <v>0.6109967894839019</v>
      </c>
    </row>
    <row r="4" spans="1:88" x14ac:dyDescent="0.25">
      <c r="A4" t="s">
        <v>80</v>
      </c>
      <c r="B4" t="s">
        <v>369</v>
      </c>
      <c r="C4" t="s">
        <v>81</v>
      </c>
      <c r="D4" s="11">
        <v>44230</v>
      </c>
      <c r="E4">
        <f>VLOOKUP(A4,home!$A$2:$E$405,3,FALSE)</f>
        <v>1.20888888888889</v>
      </c>
      <c r="F4">
        <f>VLOOKUP(B4,home!$B$2:$E$405,3,FALSE)</f>
        <v>0.83</v>
      </c>
      <c r="G4">
        <f>VLOOKUP(C4,away!$B$2:$E$405,4,FALSE)</f>
        <v>0.91</v>
      </c>
      <c r="H4">
        <f>VLOOKUP(A4,away!$A$2:$E$405,3,FALSE)</f>
        <v>1.02444444444444</v>
      </c>
      <c r="I4">
        <f>VLOOKUP(C4,away!$B$2:$E$405,3,FALSE)</f>
        <v>0.91</v>
      </c>
      <c r="J4">
        <f>VLOOKUP(B4,home!$B$2:$E$405,4,FALSE)</f>
        <v>0.98</v>
      </c>
      <c r="K4" s="3">
        <f t="shared" si="0"/>
        <v>0.91307377777777854</v>
      </c>
      <c r="L4" s="3">
        <f t="shared" si="1"/>
        <v>0.91359955555555161</v>
      </c>
      <c r="M4" s="5">
        <f t="shared" ref="M4:M8" si="2">_xlfn.POISSON.DIST(0,K4,FALSE) * _xlfn.POISSON.DIST(0,L4,FALSE)</f>
        <v>0.16094809885437544</v>
      </c>
      <c r="N4" s="5">
        <f t="shared" ref="N4:N8" si="3">_xlfn.POISSON.DIST(1,K4,FALSE) * _xlfn.POISSON.DIST(0,L4,FALSE)</f>
        <v>0.14695748864711594</v>
      </c>
      <c r="O4" s="5">
        <f t="shared" ref="O4:O8" si="4">_xlfn.POISSON.DIST(0,K4,FALSE) * _xlfn.POISSON.DIST(1,L4,FALSE)</f>
        <v>0.14704211158086836</v>
      </c>
      <c r="P4" s="5">
        <f t="shared" ref="P4:P8" si="5">_xlfn.POISSON.DIST(1,K4,FALSE) * _xlfn.POISSON.DIST(1,L4,FALSE)</f>
        <v>0.13426029631356512</v>
      </c>
      <c r="Q4" s="5">
        <f t="shared" ref="Q4:Q8" si="6">_xlfn.POISSON.DIST(2,K4,FALSE) * _xlfn.POISSON.DIST(0,L4,FALSE)</f>
        <v>6.7091514665878565E-2</v>
      </c>
      <c r="R4" s="5">
        <f t="shared" ref="R4:R8" si="7">_xlfn.POISSON.DIST(0,K4,FALSE) * _xlfn.POISSON.DIST(2,L4,FALSE)</f>
        <v>6.7168803894115572E-2</v>
      </c>
      <c r="S4" s="5">
        <f t="shared" ref="S4:S8" si="8">_xlfn.POISSON.DIST(2,K4,FALSE) * _xlfn.POISSON.DIST(2,L4,FALSE)</f>
        <v>2.799944096033705E-2</v>
      </c>
      <c r="T4" s="5">
        <f t="shared" ref="T4:T8" si="9">_xlfn.POISSON.DIST(2,K4,FALSE) * _xlfn.POISSON.DIST(1,L4,FALSE)</f>
        <v>6.1294777980295423E-2</v>
      </c>
      <c r="U4" s="5">
        <f t="shared" ref="U4:U8" si="10">_xlfn.POISSON.DIST(1,K4,FALSE) * _xlfn.POISSON.DIST(2,L4,FALSE)</f>
        <v>6.1330073520414877E-2</v>
      </c>
      <c r="V4" s="5">
        <f t="shared" ref="V4:V8" si="11">_xlfn.POISSON.DIST(3,K4,FALSE) * _xlfn.POISSON.DIST(3,L4,FALSE)</f>
        <v>2.5951866655614191E-3</v>
      </c>
      <c r="W4" s="5">
        <f t="shared" ref="W4:W8" si="12">_xlfn.POISSON.DIST(3,K4,FALSE) * _xlfn.POISSON.DIST(0,L4,FALSE)</f>
        <v>2.0419834250935659E-2</v>
      </c>
      <c r="X4" s="5">
        <f t="shared" ref="X4:X8" si="13">_xlfn.POISSON.DIST(3,K4,FALSE) * _xlfn.POISSON.DIST(1,L4,FALSE)</f>
        <v>1.8655551496172845E-2</v>
      </c>
      <c r="Y4" s="5">
        <f t="shared" ref="Y4:Y8" si="14">_xlfn.POISSON.DIST(3,K4,FALSE) * _xlfn.POISSON.DIST(2,L4,FALSE)</f>
        <v>8.5218517777736081E-3</v>
      </c>
      <c r="Z4" s="5">
        <f t="shared" ref="Z4:Z8" si="15">_xlfn.POISSON.DIST(0,K4,FALSE) * _xlfn.POISSON.DIST(3,L4,FALSE)</f>
        <v>2.0455129794954004E-2</v>
      </c>
      <c r="AA4" s="5">
        <f t="shared" ref="AA4:AA8" si="16">_xlfn.POISSON.DIST(1,K4,FALSE) * _xlfn.POISSON.DIST(3,L4,FALSE)</f>
        <v>1.8677042636813447E-2</v>
      </c>
      <c r="AB4" s="5">
        <f t="shared" ref="AB4:AB8" si="17">_xlfn.POISSON.DIST(2,K4,FALSE) * _xlfn.POISSON.DIST(3,L4,FALSE)</f>
        <v>8.5267589390559482E-3</v>
      </c>
      <c r="AC4" s="5">
        <f t="shared" ref="AC4:AC8" si="18">_xlfn.POISSON.DIST(4,K4,FALSE) * _xlfn.POISSON.DIST(4,L4,FALSE)</f>
        <v>1.3530391675461257E-4</v>
      </c>
      <c r="AD4" s="5">
        <f t="shared" ref="AD4:AD8" si="19">_xlfn.POISSON.DIST(4,K4,FALSE) * _xlfn.POISSON.DIST(0,L4,FALSE)</f>
        <v>4.6612038002744743E-3</v>
      </c>
      <c r="AE4" s="5">
        <f t="shared" ref="AE4:AE8" si="20">_xlfn.POISSON.DIST(4,K4,FALSE) * _xlfn.POISSON.DIST(1,L4,FALSE)</f>
        <v>4.2584737202846067E-3</v>
      </c>
      <c r="AF4" s="5">
        <f t="shared" ref="AF4:AF8" si="21">_xlfn.POISSON.DIST(4,K4,FALSE) * _xlfn.POISSON.DIST(2,L4,FALSE)</f>
        <v>1.9452698490985065E-3</v>
      </c>
      <c r="AG4" s="5">
        <f t="shared" ref="AG4:AG8" si="22">_xlfn.POISSON.DIST(4,K4,FALSE) * _xlfn.POISSON.DIST(3,L4,FALSE)</f>
        <v>5.9239922319067034E-4</v>
      </c>
      <c r="AH4" s="5">
        <f t="shared" ref="AH4:AH8" si="23">_xlfn.POISSON.DIST(0,K4,FALSE) * _xlfn.POISSON.DIST(4,L4,FALSE)</f>
        <v>4.6719493723752737E-3</v>
      </c>
      <c r="AI4" s="5">
        <f t="shared" ref="AI4:AI8" si="24">_xlfn.POISSON.DIST(1,K4,FALSE) * _xlfn.POISSON.DIST(4,L4,FALSE)</f>
        <v>4.2658344630212121E-3</v>
      </c>
      <c r="AJ4" s="5">
        <f t="shared" ref="AJ4:AJ8" si="25">_xlfn.POISSON.DIST(2,K4,FALSE) * _xlfn.POISSON.DIST(4,L4,FALSE)</f>
        <v>1.9475107942627096E-3</v>
      </c>
      <c r="AK4" s="5">
        <f t="shared" ref="AK4:AK8" si="26">_xlfn.POISSON.DIST(3,K4,FALSE) * _xlfn.POISSON.DIST(4,L4,FALSE)</f>
        <v>5.9274034606015148E-4</v>
      </c>
      <c r="AL4" s="5">
        <f t="shared" ref="AL4:AL8" si="27">_xlfn.POISSON.DIST(5,K4,FALSE) * _xlfn.POISSON.DIST(5,L4,FALSE)</f>
        <v>4.514733404163201E-6</v>
      </c>
      <c r="AM4" s="5">
        <f t="shared" ref="AM4:AM8" si="28">_xlfn.POISSON.DIST(5,K4,FALSE) * _xlfn.POISSON.DIST(0,L4,FALSE)</f>
        <v>8.5120459258175064E-4</v>
      </c>
      <c r="AN4" s="5">
        <f t="shared" ref="AN4:AN8" si="29">_xlfn.POISSON.DIST(5,K4,FALSE) * _xlfn.POISSON.DIST(1,L4,FALSE)</f>
        <v>7.7766013746953175E-4</v>
      </c>
      <c r="AO4" s="5">
        <f t="shared" ref="AO4:AO8" si="30">_xlfn.POISSON.DIST(5,K4,FALSE) * _xlfn.POISSON.DIST(2,L4,FALSE)</f>
        <v>3.5523497798271663E-4</v>
      </c>
      <c r="AP4" s="5">
        <f t="shared" ref="AP4:AP8" si="31">_xlfn.POISSON.DIST(5,K4,FALSE) * _xlfn.POISSON.DIST(3,L4,FALSE)</f>
        <v>1.0818083933426538E-4</v>
      </c>
      <c r="AQ4" s="5">
        <f t="shared" ref="AQ4:AQ8" si="32">_xlfn.POISSON.DIST(5,K4,FALSE) * _xlfn.POISSON.DIST(4,L4,FALSE)</f>
        <v>2.470849168385284E-5</v>
      </c>
      <c r="AR4" s="5">
        <f t="shared" ref="AR4:AR8" si="33">_xlfn.POISSON.DIST(0,K4,FALSE) * _xlfn.POISSON.DIST(5,L4,FALSE)</f>
        <v>8.5365817403601778E-4</v>
      </c>
      <c r="AS4" s="5">
        <f t="shared" ref="AS4:AS8" si="34">_xlfn.POISSON.DIST(1,K4,FALSE) * _xlfn.POISSON.DIST(5,L4,FALSE)</f>
        <v>7.7945289389794712E-4</v>
      </c>
      <c r="AT4" s="5">
        <f t="shared" ref="AT4:AT8" si="35">_xlfn.POISSON.DIST(2,K4,FALSE) * _xlfn.POISSON.DIST(5,L4,FALSE)</f>
        <v>3.5584899921561024E-4</v>
      </c>
      <c r="AU4" s="5">
        <f t="shared" ref="AU4:AU8" si="36">_xlfn.POISSON.DIST(3,K4,FALSE) * _xlfn.POISSON.DIST(5,L4,FALSE)</f>
        <v>1.0830546334407968E-4</v>
      </c>
      <c r="AV4" s="5">
        <f t="shared" ref="AV4:AV8" si="37">_xlfn.POISSON.DIST(4,K4,FALSE) * _xlfn.POISSON.DIST(5,L4,FALSE)</f>
        <v>2.4722719642387885E-5</v>
      </c>
      <c r="AW4" s="5">
        <f t="shared" ref="AW4:AW8" si="38">_xlfn.POISSON.DIST(6,K4,FALSE) * _xlfn.POISSON.DIST(6,L4,FALSE)</f>
        <v>1.0461437378023278E-7</v>
      </c>
      <c r="AX4" s="5">
        <f t="shared" ref="AX4:AX8" si="39">_xlfn.POISSON.DIST(6,K4,FALSE) * _xlfn.POISSON.DIST(0,L4,FALSE)</f>
        <v>1.2953543216840226E-4</v>
      </c>
      <c r="AY4" s="5">
        <f t="shared" ref="AY4:AY8" si="40">_xlfn.POISSON.DIST(6,K4,FALSE) * _xlfn.POISSON.DIST(1,L4,FALSE)</f>
        <v>1.1834351325774859E-4</v>
      </c>
      <c r="AZ4" s="5">
        <f t="shared" ref="AZ4:AZ8" si="41">_xlfn.POISSON.DIST(6,K4,FALSE) * _xlfn.POISSON.DIST(2,L4,FALSE)</f>
        <v>5.4059290557580815E-5</v>
      </c>
      <c r="BA4" s="5">
        <f t="shared" ref="BA4:BA8" si="42">_xlfn.POISSON.DIST(6,K4,FALSE) * _xlfn.POISSON.DIST(3,L4,FALSE)</f>
        <v>1.6462847942351424E-5</v>
      </c>
      <c r="BB4" s="5">
        <f t="shared" ref="BB4:BB8" si="43">_xlfn.POISSON.DIST(6,K4,FALSE) * _xlfn.POISSON.DIST(4,L4,FALSE)</f>
        <v>3.7601126408277209E-6</v>
      </c>
      <c r="BC4" s="5">
        <f t="shared" ref="BC4:BC8" si="44">_xlfn.POISSON.DIST(6,K4,FALSE) * _xlfn.POISSON.DIST(5,L4,FALSE)</f>
        <v>6.8704744749980365E-7</v>
      </c>
      <c r="BD4" s="5">
        <f t="shared" ref="BD4:BD8" si="45">_xlfn.POISSON.DIST(0,K4,FALSE) * _xlfn.POISSON.DIST(6,L4,FALSE)</f>
        <v>1.2998362139927824E-4</v>
      </c>
      <c r="BE4" s="5">
        <f t="shared" ref="BE4:BE8" si="46">_xlfn.POISSON.DIST(1,K4,FALSE) * _xlfn.POISSON.DIST(6,L4,FALSE)</f>
        <v>1.1868463624027549E-4</v>
      </c>
      <c r="BF4" s="5">
        <f t="shared" ref="BF4:BF8" si="47">_xlfn.POISSON.DIST(2,K4,FALSE) * _xlfn.POISSON.DIST(6,L4,FALSE)</f>
        <v>5.4183914588044878E-5</v>
      </c>
      <c r="BG4" s="5">
        <f t="shared" ref="BG4:BG8" si="48">_xlfn.POISSON.DIST(3,K4,FALSE) * _xlfn.POISSON.DIST(6,L4,FALSE)</f>
        <v>1.6491303862564876E-5</v>
      </c>
      <c r="BH4" s="5">
        <f t="shared" ref="BH4:BH8" si="49">_xlfn.POISSON.DIST(4,K4,FALSE) * _xlfn.POISSON.DIST(6,L4,FALSE)</f>
        <v>3.7644442795683453E-6</v>
      </c>
      <c r="BI4" s="5">
        <f t="shared" ref="BI4:BI8" si="50">_xlfn.POISSON.DIST(5,K4,FALSE) * _xlfn.POISSON.DIST(6,L4,FALSE)</f>
        <v>6.8744307191588364E-7</v>
      </c>
      <c r="BJ4" s="8">
        <f t="shared" ref="BJ4:BJ8" si="51">SUM(N4,Q4,T4,W4,X4,Y4,AD4,AE4,AF4,AG4,AM4,AN4,AO4,AP4,AQ4,AX4,AY4,AZ4,BA4,BB4,BC4)</f>
        <v>0.33683820269408676</v>
      </c>
      <c r="BK4" s="8">
        <f t="shared" ref="BK4:BK8" si="52">SUM(M4,P4,S4,V4,AC4,AL4,AY4)</f>
        <v>0.32606118495725556</v>
      </c>
      <c r="BL4" s="8">
        <f t="shared" ref="BL4:BL8" si="53">SUM(O4,R4,U4,AA4,AB4,AH4,AI4,AJ4,AK4,AR4,AS4,AT4,AU4,AV4,BD4,BE4,BF4,BG4,BH4,BI4)</f>
        <v>0.31666860916056522</v>
      </c>
      <c r="BM4" s="8">
        <f t="shared" ref="BM4:BM8" si="54">SUM(S4:BI4)</f>
        <v>0.2764365737520586</v>
      </c>
      <c r="BN4" s="8">
        <f t="shared" ref="BN4:BN8" si="55">SUM(M4:R4)</f>
        <v>0.72346831395591904</v>
      </c>
    </row>
    <row r="5" spans="1:88" x14ac:dyDescent="0.25">
      <c r="A5" t="s">
        <v>80</v>
      </c>
      <c r="B5" t="s">
        <v>96</v>
      </c>
      <c r="C5" t="s">
        <v>82</v>
      </c>
      <c r="D5" s="11">
        <v>44230</v>
      </c>
      <c r="E5">
        <f>VLOOKUP(A5,home!$A$2:$E$405,3,FALSE)</f>
        <v>1.20888888888889</v>
      </c>
      <c r="F5">
        <f>VLOOKUP(B5,home!$B$2:$E$405,3,FALSE)</f>
        <v>1.1499999999999999</v>
      </c>
      <c r="G5">
        <f>VLOOKUP(C5,away!$B$2:$E$405,4,FALSE)</f>
        <v>0.78</v>
      </c>
      <c r="H5">
        <f>VLOOKUP(A5,away!$A$2:$E$405,3,FALSE)</f>
        <v>1.02444444444444</v>
      </c>
      <c r="I5">
        <f>VLOOKUP(C5,away!$B$2:$E$405,3,FALSE)</f>
        <v>0.61</v>
      </c>
      <c r="J5">
        <f>VLOOKUP(B5,home!$B$2:$E$405,4,FALSE)</f>
        <v>0.98</v>
      </c>
      <c r="K5" s="3">
        <f t="shared" si="0"/>
        <v>1.0843733333333343</v>
      </c>
      <c r="L5" s="3">
        <f t="shared" si="1"/>
        <v>0.61241288888888623</v>
      </c>
      <c r="M5" s="5">
        <f t="shared" si="2"/>
        <v>0.18327157272544825</v>
      </c>
      <c r="N5" s="5">
        <f t="shared" si="3"/>
        <v>0.19873480622153689</v>
      </c>
      <c r="O5" s="5">
        <f t="shared" si="4"/>
        <v>0.11223787330400138</v>
      </c>
      <c r="P5" s="5">
        <f t="shared" si="5"/>
        <v>0.12170775680090441</v>
      </c>
      <c r="Q5" s="5">
        <f t="shared" si="6"/>
        <v>0.10775136213590111</v>
      </c>
      <c r="R5" s="5">
        <f t="shared" si="7"/>
        <v>3.4367960116424137E-2</v>
      </c>
      <c r="S5" s="5">
        <f t="shared" si="8"/>
        <v>2.0206049750686812E-2</v>
      </c>
      <c r="T5" s="5">
        <f t="shared" si="9"/>
        <v>6.598832296735975E-2</v>
      </c>
      <c r="U5" s="5">
        <f t="shared" si="10"/>
        <v>3.7267699471313927E-2</v>
      </c>
      <c r="V5" s="5">
        <f t="shared" si="11"/>
        <v>1.4909464998927181E-3</v>
      </c>
      <c r="W5" s="5">
        <f t="shared" si="12"/>
        <v>3.8947567910171441E-2</v>
      </c>
      <c r="X5" s="5">
        <f t="shared" si="13"/>
        <v>2.3851992579064177E-2</v>
      </c>
      <c r="Y5" s="5">
        <f t="shared" si="14"/>
        <v>7.3036338405504837E-3</v>
      </c>
      <c r="Z5" s="5">
        <f t="shared" si="15"/>
        <v>7.0157939133724447E-3</v>
      </c>
      <c r="AA5" s="5">
        <f t="shared" si="16"/>
        <v>7.6077398318233954E-3</v>
      </c>
      <c r="AB5" s="5">
        <f t="shared" si="17"/>
        <v>4.1248151002835579E-3</v>
      </c>
      <c r="AC5" s="5">
        <f t="shared" si="18"/>
        <v>6.1882126382721957E-5</v>
      </c>
      <c r="AD5" s="5">
        <f t="shared" si="19"/>
        <v>1.0558426009994751E-2</v>
      </c>
      <c r="AE5" s="5">
        <f t="shared" si="20"/>
        <v>6.4661161749004423E-3</v>
      </c>
      <c r="AF5" s="5">
        <f t="shared" si="21"/>
        <v>1.9799664432809667E-3</v>
      </c>
      <c r="AG5" s="5">
        <f t="shared" si="22"/>
        <v>4.0418565647758344E-4</v>
      </c>
      <c r="AH5" s="5">
        <f t="shared" si="23"/>
        <v>1.0741406545843706E-3</v>
      </c>
      <c r="AI5" s="5">
        <f t="shared" si="24"/>
        <v>1.1647694820805035E-3</v>
      </c>
      <c r="AJ5" s="5">
        <f t="shared" si="25"/>
        <v>6.3152248292428848E-4</v>
      </c>
      <c r="AK5" s="5">
        <f t="shared" si="26"/>
        <v>2.2826871329451818E-4</v>
      </c>
      <c r="AL5" s="5">
        <f t="shared" si="27"/>
        <v>1.6437977098377062E-6</v>
      </c>
      <c r="AM5" s="5">
        <f t="shared" si="28"/>
        <v>2.2898551214422776E-3</v>
      </c>
      <c r="AN5" s="5">
        <f t="shared" si="29"/>
        <v>1.4023367900594767E-3</v>
      </c>
      <c r="AO5" s="5">
        <f t="shared" si="30"/>
        <v>4.2940456239774582E-4</v>
      </c>
      <c r="AP5" s="5">
        <f t="shared" si="31"/>
        <v>8.7657629520023869E-5</v>
      </c>
      <c r="AQ5" s="5">
        <f t="shared" si="32"/>
        <v>1.3420665531877379E-5</v>
      </c>
      <c r="AR5" s="5">
        <f t="shared" si="33"/>
        <v>1.3156351626940278E-4</v>
      </c>
      <c r="AS5" s="5">
        <f t="shared" si="34"/>
        <v>1.4266396868210665E-4</v>
      </c>
      <c r="AT5" s="5">
        <f t="shared" si="35"/>
        <v>7.7350501633189207E-5</v>
      </c>
      <c r="AU5" s="5">
        <f t="shared" si="36"/>
        <v>2.795894043032897E-5</v>
      </c>
      <c r="AV5" s="5">
        <f t="shared" si="37"/>
        <v>7.5794823577259863E-6</v>
      </c>
      <c r="AW5" s="5">
        <f t="shared" si="38"/>
        <v>3.0322780457507359E-8</v>
      </c>
      <c r="AX5" s="5">
        <f t="shared" si="39"/>
        <v>4.138429718147948E-4</v>
      </c>
      <c r="AY5" s="5">
        <f t="shared" si="40"/>
        <v>2.5344276991546042E-4</v>
      </c>
      <c r="AZ5" s="5">
        <f t="shared" si="41"/>
        <v>7.7605809445964195E-5</v>
      </c>
      <c r="BA5" s="5">
        <f t="shared" si="42"/>
        <v>1.5842265985787789E-5</v>
      </c>
      <c r="BB5" s="5">
        <f t="shared" si="43"/>
        <v>2.4255019697256088E-6</v>
      </c>
      <c r="BC5" s="5">
        <f t="shared" si="44"/>
        <v>2.9708173365706897E-7</v>
      </c>
      <c r="BD5" s="5">
        <f t="shared" si="45"/>
        <v>1.3428532178487485E-5</v>
      </c>
      <c r="BE5" s="5">
        <f t="shared" si="46"/>
        <v>1.4561542200160414E-5</v>
      </c>
      <c r="BF5" s="5">
        <f t="shared" si="47"/>
        <v>7.8950740270309818E-6</v>
      </c>
      <c r="BG5" s="5">
        <f t="shared" si="48"/>
        <v>2.8537359132016726E-6</v>
      </c>
      <c r="BH5" s="5">
        <f t="shared" si="49"/>
        <v>7.7362878116288592E-7</v>
      </c>
      <c r="BI5" s="5">
        <f t="shared" si="50"/>
        <v>1.677804840384407E-7</v>
      </c>
      <c r="BJ5" s="8">
        <f t="shared" si="51"/>
        <v>0.46697251110905441</v>
      </c>
      <c r="BK5" s="8">
        <f t="shared" si="52"/>
        <v>0.32699329447094017</v>
      </c>
      <c r="BL5" s="8">
        <f t="shared" si="53"/>
        <v>0.19913158585968685</v>
      </c>
      <c r="BM5" s="8">
        <f t="shared" si="54"/>
        <v>0.24178844160170265</v>
      </c>
      <c r="BN5" s="8">
        <f t="shared" si="55"/>
        <v>0.75807133130421622</v>
      </c>
    </row>
    <row r="6" spans="1:88" x14ac:dyDescent="0.25">
      <c r="A6" t="s">
        <v>80</v>
      </c>
      <c r="B6" t="s">
        <v>94</v>
      </c>
      <c r="C6" t="s">
        <v>88</v>
      </c>
      <c r="D6" s="11">
        <v>44230</v>
      </c>
      <c r="E6">
        <f>VLOOKUP(A6,home!$A$2:$E$405,3,FALSE)</f>
        <v>1.20888888888889</v>
      </c>
      <c r="F6">
        <f>VLOOKUP(B6,home!$B$2:$E$405,3,FALSE)</f>
        <v>0.78</v>
      </c>
      <c r="G6">
        <f>VLOOKUP(C6,away!$B$2:$E$405,4,FALSE)</f>
        <v>1.35</v>
      </c>
      <c r="H6">
        <f>VLOOKUP(A6,away!$A$2:$E$405,3,FALSE)</f>
        <v>1.02444444444444</v>
      </c>
      <c r="I6">
        <f>VLOOKUP(C6,away!$B$2:$E$405,3,FALSE)</f>
        <v>1.04</v>
      </c>
      <c r="J6">
        <f>VLOOKUP(B6,home!$B$2:$E$405,4,FALSE)</f>
        <v>0.82</v>
      </c>
      <c r="K6" s="3">
        <f t="shared" si="0"/>
        <v>1.2729600000000014</v>
      </c>
      <c r="L6" s="3">
        <f t="shared" si="1"/>
        <v>0.87364622222221844</v>
      </c>
      <c r="M6" s="5">
        <f t="shared" si="2"/>
        <v>0.11688015069552339</v>
      </c>
      <c r="N6" s="5">
        <f t="shared" si="3"/>
        <v>0.14878375662937363</v>
      </c>
      <c r="O6" s="5">
        <f t="shared" si="4"/>
        <v>0.10211190210790763</v>
      </c>
      <c r="P6" s="5">
        <f t="shared" si="5"/>
        <v>0.12998436690728224</v>
      </c>
      <c r="Q6" s="5">
        <f t="shared" si="6"/>
        <v>9.4697885419463862E-2</v>
      </c>
      <c r="R6" s="5">
        <f t="shared" si="7"/>
        <v>4.4604838760249232E-2</v>
      </c>
      <c r="S6" s="5">
        <f t="shared" si="8"/>
        <v>3.6139446132948262E-2</v>
      </c>
      <c r="T6" s="5">
        <f t="shared" si="9"/>
        <v>8.2732449849147127E-2</v>
      </c>
      <c r="U6" s="5">
        <f t="shared" si="10"/>
        <v>5.6780175548246929E-2</v>
      </c>
      <c r="V6" s="5">
        <f t="shared" si="11"/>
        <v>4.4656979326611534E-3</v>
      </c>
      <c r="W6" s="5">
        <f t="shared" si="12"/>
        <v>4.0182206741186936E-2</v>
      </c>
      <c r="X6" s="5">
        <f t="shared" si="13"/>
        <v>3.5105033119990137E-2</v>
      </c>
      <c r="Y6" s="5">
        <f t="shared" si="14"/>
        <v>1.5334689783132616E-2</v>
      </c>
      <c r="Z6" s="5">
        <f t="shared" si="15"/>
        <v>1.2989616291907641E-2</v>
      </c>
      <c r="AA6" s="5">
        <f t="shared" si="16"/>
        <v>1.653526195494677E-2</v>
      </c>
      <c r="AB6" s="5">
        <f t="shared" si="17"/>
        <v>1.0524363529084537E-2</v>
      </c>
      <c r="AC6" s="5">
        <f t="shared" si="18"/>
        <v>3.1039857661987921E-4</v>
      </c>
      <c r="AD6" s="5">
        <f t="shared" si="19"/>
        <v>1.2787585473315351E-2</v>
      </c>
      <c r="AE6" s="5">
        <f t="shared" si="20"/>
        <v>1.1171825740105678E-2</v>
      </c>
      <c r="AF6" s="5">
        <f t="shared" si="21"/>
        <v>4.8801116765841311E-3</v>
      </c>
      <c r="AG6" s="5">
        <f t="shared" si="22"/>
        <v>1.4211637100900877E-3</v>
      </c>
      <c r="AH6" s="5">
        <f t="shared" si="23"/>
        <v>2.8370823003853224E-3</v>
      </c>
      <c r="AI6" s="5">
        <f t="shared" si="24"/>
        <v>3.6114922850985043E-3</v>
      </c>
      <c r="AJ6" s="5">
        <f t="shared" si="25"/>
        <v>2.2986426096194995E-3</v>
      </c>
      <c r="AK6" s="5">
        <f t="shared" si="26"/>
        <v>9.7536003211374676E-4</v>
      </c>
      <c r="AL6" s="5">
        <f t="shared" si="27"/>
        <v>1.3807977567024774E-5</v>
      </c>
      <c r="AM6" s="5">
        <f t="shared" si="28"/>
        <v>3.2556169608223061E-3</v>
      </c>
      <c r="AN6" s="5">
        <f t="shared" si="29"/>
        <v>2.8442574588249882E-3</v>
      </c>
      <c r="AO6" s="5">
        <f t="shared" si="30"/>
        <v>1.2424373919649088E-3</v>
      </c>
      <c r="AP6" s="5">
        <f t="shared" si="31"/>
        <v>3.618169112792561E-4</v>
      </c>
      <c r="AQ6" s="5">
        <f t="shared" si="32"/>
        <v>7.90249944188084E-5</v>
      </c>
      <c r="AR6" s="5">
        <f t="shared" si="33"/>
        <v>4.9572124677303177E-4</v>
      </c>
      <c r="AS6" s="5">
        <f t="shared" si="34"/>
        <v>6.3103331829219927E-4</v>
      </c>
      <c r="AT6" s="5">
        <f t="shared" si="35"/>
        <v>4.0164008642661959E-4</v>
      </c>
      <c r="AU6" s="5">
        <f t="shared" si="36"/>
        <v>1.7042392147254335E-4</v>
      </c>
      <c r="AV6" s="5">
        <f t="shared" si="37"/>
        <v>5.4235708769422281E-5</v>
      </c>
      <c r="AW6" s="5">
        <f t="shared" si="38"/>
        <v>4.2655784380627736E-7</v>
      </c>
      <c r="AX6" s="5">
        <f t="shared" si="39"/>
        <v>6.9071169440806067E-4</v>
      </c>
      <c r="AY6" s="5">
        <f t="shared" si="40"/>
        <v>6.0343766246430972E-4</v>
      </c>
      <c r="AZ6" s="5">
        <f t="shared" si="41"/>
        <v>2.6359551707927511E-4</v>
      </c>
      <c r="BA6" s="5">
        <f t="shared" si="42"/>
        <v>7.6763075897006992E-5</v>
      </c>
      <c r="BB6" s="5">
        <f t="shared" si="43"/>
        <v>1.6765942815894393E-5</v>
      </c>
      <c r="BC6" s="5">
        <f t="shared" si="44"/>
        <v>2.9295005206199771E-6</v>
      </c>
      <c r="BD6" s="5">
        <f t="shared" si="45"/>
        <v>7.2180832419757869E-5</v>
      </c>
      <c r="BE6" s="5">
        <f t="shared" si="46"/>
        <v>9.1883312437055084E-5</v>
      </c>
      <c r="BF6" s="5">
        <f t="shared" si="47"/>
        <v>5.8481890699936907E-5</v>
      </c>
      <c r="BG6" s="5">
        <f t="shared" si="48"/>
        <v>2.4815035861797244E-5</v>
      </c>
      <c r="BH6" s="5">
        <f t="shared" si="49"/>
        <v>7.8971370126583675E-6</v>
      </c>
      <c r="BI6" s="5">
        <f t="shared" si="50"/>
        <v>2.0105479063267218E-6</v>
      </c>
      <c r="BJ6" s="8">
        <f t="shared" si="51"/>
        <v>0.45653406525288498</v>
      </c>
      <c r="BK6" s="8">
        <f t="shared" si="52"/>
        <v>0.28839730588506624</v>
      </c>
      <c r="BL6" s="8">
        <f t="shared" si="53"/>
        <v>0.24228944216572351</v>
      </c>
      <c r="BM6" s="8">
        <f t="shared" si="54"/>
        <v>0.36254451797116188</v>
      </c>
      <c r="BN6" s="8">
        <f t="shared" si="55"/>
        <v>0.63706290051979997</v>
      </c>
    </row>
    <row r="7" spans="1:88" x14ac:dyDescent="0.25">
      <c r="A7" t="s">
        <v>80</v>
      </c>
      <c r="B7" t="s">
        <v>93</v>
      </c>
      <c r="C7" t="s">
        <v>86</v>
      </c>
      <c r="D7" s="11">
        <v>44230</v>
      </c>
      <c r="E7">
        <f>VLOOKUP(A7,home!$A$2:$E$405,3,FALSE)</f>
        <v>1.20888888888889</v>
      </c>
      <c r="F7">
        <f>VLOOKUP(B7,home!$B$2:$E$405,3,FALSE)</f>
        <v>0.7</v>
      </c>
      <c r="G7">
        <f>VLOOKUP(C7,away!$B$2:$E$405,4,FALSE)</f>
        <v>0.91</v>
      </c>
      <c r="H7">
        <f>VLOOKUP(A7,away!$A$2:$E$405,3,FALSE)</f>
        <v>1.02444444444444</v>
      </c>
      <c r="I7">
        <f>VLOOKUP(C7,away!$B$2:$E$405,3,FALSE)</f>
        <v>0.39</v>
      </c>
      <c r="J7">
        <f>VLOOKUP(B7,home!$B$2:$E$405,4,FALSE)</f>
        <v>0.92</v>
      </c>
      <c r="K7" s="3">
        <f t="shared" si="0"/>
        <v>0.77006222222222298</v>
      </c>
      <c r="L7" s="3">
        <f t="shared" si="1"/>
        <v>0.3675706666666651</v>
      </c>
      <c r="M7" s="5">
        <f t="shared" si="2"/>
        <v>0.32057696569116395</v>
      </c>
      <c r="N7" s="5">
        <f t="shared" si="3"/>
        <v>0.246864210593395</v>
      </c>
      <c r="O7" s="5">
        <f t="shared" si="4"/>
        <v>0.11783468899707775</v>
      </c>
      <c r="P7" s="5">
        <f t="shared" si="5"/>
        <v>9.0740042463954201E-2</v>
      </c>
      <c r="Q7" s="5">
        <f t="shared" si="6"/>
        <v>9.5050401298342288E-2</v>
      </c>
      <c r="R7" s="5">
        <f t="shared" si="7"/>
        <v>2.1656287595557509E-2</v>
      </c>
      <c r="S7" s="5">
        <f t="shared" si="8"/>
        <v>6.421044076426575E-3</v>
      </c>
      <c r="T7" s="5">
        <f t="shared" si="9"/>
        <v>3.4937739372165724E-2</v>
      </c>
      <c r="U7" s="5">
        <f t="shared" si="10"/>
        <v>1.6676688950918575E-2</v>
      </c>
      <c r="V7" s="5">
        <f t="shared" si="11"/>
        <v>2.0194346600517775E-4</v>
      </c>
      <c r="W7" s="5">
        <f t="shared" si="12"/>
        <v>2.4398241082305178E-2</v>
      </c>
      <c r="X7" s="5">
        <f t="shared" si="13"/>
        <v>8.9680777401169309E-3</v>
      </c>
      <c r="Y7" s="5">
        <f t="shared" si="14"/>
        <v>1.64820115682663E-3</v>
      </c>
      <c r="Z7" s="5">
        <f t="shared" si="15"/>
        <v>2.6534053563413689E-3</v>
      </c>
      <c r="AA7" s="5">
        <f t="shared" si="16"/>
        <v>2.0432872251605837E-3</v>
      </c>
      <c r="AB7" s="5">
        <f t="shared" si="17"/>
        <v>7.8672915062271928E-4</v>
      </c>
      <c r="AC7" s="5">
        <f t="shared" si="18"/>
        <v>3.572534960738796E-6</v>
      </c>
      <c r="AD7" s="5">
        <f t="shared" si="19"/>
        <v>4.6970409365383646E-3</v>
      </c>
      <c r="AE7" s="5">
        <f t="shared" si="20"/>
        <v>1.7264944684040235E-3</v>
      </c>
      <c r="AF7" s="5">
        <f t="shared" si="21"/>
        <v>3.1730436137378828E-4</v>
      </c>
      <c r="AG7" s="5">
        <f t="shared" si="22"/>
        <v>3.8877258548801279E-5</v>
      </c>
      <c r="AH7" s="5">
        <f t="shared" si="23"/>
        <v>2.4382849394182418E-4</v>
      </c>
      <c r="AI7" s="5">
        <f t="shared" si="24"/>
        <v>1.8776311188593893E-4</v>
      </c>
      <c r="AJ7" s="5">
        <f t="shared" si="25"/>
        <v>7.2294639595122995E-5</v>
      </c>
      <c r="AK7" s="5">
        <f t="shared" si="26"/>
        <v>1.8557123607125043E-5</v>
      </c>
      <c r="AL7" s="5">
        <f t="shared" si="27"/>
        <v>4.044856726901569E-8</v>
      </c>
      <c r="AM7" s="5">
        <f t="shared" si="28"/>
        <v>7.23402756291897E-4</v>
      </c>
      <c r="AN7" s="5">
        <f t="shared" si="29"/>
        <v>2.6590163339871567E-4</v>
      </c>
      <c r="AO7" s="5">
        <f t="shared" si="30"/>
        <v>4.8868820328060546E-5</v>
      </c>
      <c r="AP7" s="5">
        <f t="shared" si="31"/>
        <v>5.9875816223995663E-6</v>
      </c>
      <c r="AQ7" s="5">
        <f t="shared" si="32"/>
        <v>5.5021484216661995E-7</v>
      </c>
      <c r="AR7" s="5">
        <f t="shared" si="33"/>
        <v>1.7924840414105047E-5</v>
      </c>
      <c r="AS7" s="5">
        <f t="shared" si="34"/>
        <v>1.3803242442264442E-5</v>
      </c>
      <c r="AT7" s="5">
        <f t="shared" si="35"/>
        <v>5.3146777744811301E-6</v>
      </c>
      <c r="AU7" s="5">
        <f t="shared" si="36"/>
        <v>1.3642108591373325E-6</v>
      </c>
      <c r="AV7" s="5">
        <f t="shared" si="37"/>
        <v>2.6263181144174554E-7</v>
      </c>
      <c r="AW7" s="5">
        <f t="shared" si="38"/>
        <v>3.1802942683561331E-10</v>
      </c>
      <c r="AX7" s="5">
        <f t="shared" si="39"/>
        <v>9.2844189011969888E-5</v>
      </c>
      <c r="AY7" s="5">
        <f t="shared" si="40"/>
        <v>3.412680045125563E-5</v>
      </c>
      <c r="AZ7" s="5">
        <f t="shared" si="41"/>
        <v>6.2720053965341406E-6</v>
      </c>
      <c r="BA7" s="5">
        <f t="shared" si="42"/>
        <v>7.6846840164699211E-7</v>
      </c>
      <c r="BB7" s="5">
        <f t="shared" si="43"/>
        <v>7.0616610676412829E-8</v>
      </c>
      <c r="BC7" s="5">
        <f t="shared" si="44"/>
        <v>5.1913189328138817E-9</v>
      </c>
      <c r="BD7" s="5">
        <f t="shared" si="45"/>
        <v>1.0981075901510295E-6</v>
      </c>
      <c r="BE7" s="5">
        <f t="shared" si="46"/>
        <v>8.4561117111079167E-7</v>
      </c>
      <c r="BF7" s="5">
        <f t="shared" si="47"/>
        <v>3.2558660878075629E-7</v>
      </c>
      <c r="BG7" s="5">
        <f t="shared" si="48"/>
        <v>8.357398249450226E-8</v>
      </c>
      <c r="BH7" s="5">
        <f t="shared" si="49"/>
        <v>1.608929166991939E-8</v>
      </c>
      <c r="BI7" s="5">
        <f t="shared" si="50"/>
        <v>2.477951139463926E-9</v>
      </c>
      <c r="BJ7" s="8">
        <f t="shared" si="51"/>
        <v>0.41982538654569096</v>
      </c>
      <c r="BK7" s="8">
        <f t="shared" si="52"/>
        <v>0.41797773548152917</v>
      </c>
      <c r="BL7" s="8">
        <f t="shared" si="53"/>
        <v>0.15956116633826398</v>
      </c>
      <c r="BM7" s="8">
        <f t="shared" si="54"/>
        <v>0.10726097059991292</v>
      </c>
      <c r="BN7" s="8">
        <f t="shared" si="55"/>
        <v>0.89272259663949061</v>
      </c>
    </row>
    <row r="8" spans="1:88" x14ac:dyDescent="0.25">
      <c r="A8" t="s">
        <v>80</v>
      </c>
      <c r="B8" t="s">
        <v>412</v>
      </c>
      <c r="C8" t="s">
        <v>83</v>
      </c>
      <c r="D8" s="11">
        <v>44230</v>
      </c>
      <c r="E8">
        <f>VLOOKUP(A8,home!$A$2:$E$405,3,FALSE)</f>
        <v>1.20888888888889</v>
      </c>
      <c r="F8">
        <f>VLOOKUP(B8,home!$B$2:$E$405,3,FALSE)</f>
        <v>1.26</v>
      </c>
      <c r="G8">
        <f>VLOOKUP(C8,away!$B$2:$E$405,4,FALSE)</f>
        <v>0.91</v>
      </c>
      <c r="H8">
        <f>VLOOKUP(A8,away!$A$2:$E$405,3,FALSE)</f>
        <v>1.02444444444444</v>
      </c>
      <c r="I8">
        <f>VLOOKUP(C8,away!$B$2:$E$405,3,FALSE)</f>
        <v>1.0900000000000001</v>
      </c>
      <c r="J8">
        <f>VLOOKUP(B8,home!$B$2:$E$405,4,FALSE)</f>
        <v>1.08</v>
      </c>
      <c r="K8" s="3">
        <f t="shared" si="0"/>
        <v>1.3861120000000013</v>
      </c>
      <c r="L8" s="3">
        <f t="shared" si="1"/>
        <v>1.2059759999999948</v>
      </c>
      <c r="M8" s="5">
        <f t="shared" si="2"/>
        <v>7.486356166195357E-2</v>
      </c>
      <c r="N8" s="5">
        <f t="shared" si="3"/>
        <v>0.1037692811823739</v>
      </c>
      <c r="O8" s="5">
        <f t="shared" si="4"/>
        <v>9.0283658638835737E-2</v>
      </c>
      <c r="P8" s="5">
        <f t="shared" si="5"/>
        <v>0.125143262643194</v>
      </c>
      <c r="Q8" s="5">
        <f t="shared" si="6"/>
        <v>7.1917922939131407E-2</v>
      </c>
      <c r="R8" s="5">
        <f t="shared" si="7"/>
        <v>5.4439962755314056E-2</v>
      </c>
      <c r="S8" s="5">
        <f t="shared" si="8"/>
        <v>5.2297926512299628E-2</v>
      </c>
      <c r="T8" s="5">
        <f t="shared" si="9"/>
        <v>8.673128903444155E-2</v>
      </c>
      <c r="U8" s="5">
        <f t="shared" si="10"/>
        <v>7.5459885654693956E-2</v>
      </c>
      <c r="V8" s="5">
        <f t="shared" si="11"/>
        <v>9.7135716820953635E-3</v>
      </c>
      <c r="W8" s="5">
        <f t="shared" si="12"/>
        <v>3.3228765333668468E-2</v>
      </c>
      <c r="X8" s="5">
        <f t="shared" si="13"/>
        <v>4.0073093502035993E-2</v>
      </c>
      <c r="Y8" s="5">
        <f t="shared" si="14"/>
        <v>2.416359450460558E-2</v>
      </c>
      <c r="Z8" s="5">
        <f t="shared" si="15"/>
        <v>2.1884429507934112E-2</v>
      </c>
      <c r="AA8" s="5">
        <f t="shared" si="16"/>
        <v>3.0334270354101599E-2</v>
      </c>
      <c r="AB8" s="5">
        <f t="shared" si="17"/>
        <v>2.102334807453226E-2</v>
      </c>
      <c r="AC8" s="5">
        <f t="shared" si="18"/>
        <v>1.014836211060311E-3</v>
      </c>
      <c r="AD8" s="5">
        <f t="shared" si="19"/>
        <v>1.1514697593545471E-2</v>
      </c>
      <c r="AE8" s="5">
        <f t="shared" si="20"/>
        <v>1.3886448945073534E-2</v>
      </c>
      <c r="AF8" s="5">
        <f t="shared" si="21"/>
        <v>8.3733620764919661E-3</v>
      </c>
      <c r="AG8" s="5">
        <f t="shared" si="22"/>
        <v>3.3660245678531434E-3</v>
      </c>
      <c r="AH8" s="5">
        <f t="shared" si="23"/>
        <v>6.5980241900650575E-3</v>
      </c>
      <c r="AI8" s="5">
        <f t="shared" si="24"/>
        <v>9.1456005061394657E-3</v>
      </c>
      <c r="AJ8" s="5">
        <f t="shared" si="25"/>
        <v>6.3384133043830008E-3</v>
      </c>
      <c r="AK8" s="5">
        <f t="shared" si="26"/>
        <v>2.9285835807216463E-3</v>
      </c>
      <c r="AL8" s="5">
        <f t="shared" si="27"/>
        <v>6.7856731195351088E-5</v>
      </c>
      <c r="AM8" s="5">
        <f t="shared" si="28"/>
        <v>3.1921321021569052E-3</v>
      </c>
      <c r="AN8" s="5">
        <f t="shared" si="29"/>
        <v>3.8496347040307593E-3</v>
      </c>
      <c r="AO8" s="5">
        <f t="shared" si="30"/>
        <v>2.32128353091409E-3</v>
      </c>
      <c r="AP8" s="5">
        <f t="shared" si="31"/>
        <v>9.331374091592127E-4</v>
      </c>
      <c r="AQ8" s="5">
        <f t="shared" si="32"/>
        <v>2.8133533003704643E-4</v>
      </c>
      <c r="AR8" s="5">
        <f t="shared" si="33"/>
        <v>1.5914117641275718E-3</v>
      </c>
      <c r="AS8" s="5">
        <f t="shared" si="34"/>
        <v>2.2058749431983992E-3</v>
      </c>
      <c r="AT8" s="5">
        <f t="shared" si="35"/>
        <v>1.5287948646333113E-3</v>
      </c>
      <c r="AU8" s="5">
        <f t="shared" si="36"/>
        <v>7.0636030246887022E-4</v>
      </c>
      <c r="AV8" s="5">
        <f t="shared" si="37"/>
        <v>2.4477362289393272E-4</v>
      </c>
      <c r="AW8" s="5">
        <f t="shared" si="38"/>
        <v>3.1508477799005199E-6</v>
      </c>
      <c r="AX8" s="5">
        <f t="shared" si="39"/>
        <v>7.3744210206415329E-4</v>
      </c>
      <c r="AY8" s="5">
        <f t="shared" si="40"/>
        <v>8.8933747647891549E-4</v>
      </c>
      <c r="AZ8" s="5">
        <f t="shared" si="41"/>
        <v>5.3625982626706614E-4</v>
      </c>
      <c r="BA8" s="5">
        <f t="shared" si="42"/>
        <v>2.1557216008074949E-4</v>
      </c>
      <c r="BB8" s="5">
        <f t="shared" si="43"/>
        <v>6.4993712831385193E-5</v>
      </c>
      <c r="BC8" s="5">
        <f t="shared" si="44"/>
        <v>1.5676171565108444E-5</v>
      </c>
      <c r="BD8" s="5">
        <f t="shared" si="45"/>
        <v>3.1986739894258377E-4</v>
      </c>
      <c r="BE8" s="5">
        <f t="shared" si="46"/>
        <v>4.4337204008310311E-4</v>
      </c>
      <c r="BF8" s="5">
        <f t="shared" si="47"/>
        <v>3.0728165261183541E-4</v>
      </c>
      <c r="BG8" s="5">
        <f t="shared" si="48"/>
        <v>1.419755953550323E-4</v>
      </c>
      <c r="BH8" s="5">
        <f t="shared" si="49"/>
        <v>4.9198519107188644E-5</v>
      </c>
      <c r="BI8" s="5">
        <f t="shared" si="50"/>
        <v>1.3638931543340716E-5</v>
      </c>
      <c r="BJ8" s="8">
        <f t="shared" si="51"/>
        <v>0.41006128420480636</v>
      </c>
      <c r="BK8" s="8">
        <f t="shared" si="52"/>
        <v>0.2639903529182771</v>
      </c>
      <c r="BL8" s="8">
        <f t="shared" si="53"/>
        <v>0.30410429669375189</v>
      </c>
      <c r="BM8" s="8">
        <f t="shared" si="54"/>
        <v>0.47873652687526785</v>
      </c>
      <c r="BN8" s="8">
        <f t="shared" si="55"/>
        <v>0.52041764982080274</v>
      </c>
    </row>
    <row r="9" spans="1:88" x14ac:dyDescent="0.25">
      <c r="A9" t="s">
        <v>99</v>
      </c>
      <c r="B9" t="s">
        <v>103</v>
      </c>
      <c r="C9" t="s">
        <v>115</v>
      </c>
      <c r="D9" s="11">
        <v>44230</v>
      </c>
      <c r="E9">
        <f>VLOOKUP(A9,home!$A$2:$E$405,3,FALSE)</f>
        <v>1.3341067285382799</v>
      </c>
      <c r="F9">
        <f>VLOOKUP(B9,home!$B$2:$E$405,3,FALSE)</f>
        <v>1.07</v>
      </c>
      <c r="G9">
        <f>VLOOKUP(C9,away!$B$2:$E$405,4,FALSE)</f>
        <v>1.1399999999999999</v>
      </c>
      <c r="H9">
        <f>VLOOKUP(A9,away!$A$2:$E$405,3,FALSE)</f>
        <v>1.26682134570766</v>
      </c>
      <c r="I9">
        <f>VLOOKUP(C9,away!$B$2:$E$405,3,FALSE)</f>
        <v>0.99</v>
      </c>
      <c r="J9">
        <f>VLOOKUP(B9,home!$B$2:$E$405,4,FALSE)</f>
        <v>1.1599999999999999</v>
      </c>
      <c r="K9" s="3">
        <f t="shared" ref="K9:K17" si="56">E9*F9*G9</f>
        <v>1.6273433874709937</v>
      </c>
      <c r="L9" s="3">
        <f t="shared" ref="L9:L17" si="57">H9*I9*J9</f>
        <v>1.4548176334106766</v>
      </c>
      <c r="M9" s="5">
        <f t="shared" ref="M9:M19" si="58">_xlfn.POISSON.DIST(0,K9,FALSE) * _xlfn.POISSON.DIST(0,L9,FALSE)</f>
        <v>4.5860044973580733E-2</v>
      </c>
      <c r="N9" s="5">
        <f t="shared" ref="N9:N19" si="59">_xlfn.POISSON.DIST(1,K9,FALSE) * _xlfn.POISSON.DIST(0,L9,FALSE)</f>
        <v>7.4630040936878986E-2</v>
      </c>
      <c r="O9" s="5">
        <f t="shared" ref="O9:O19" si="60">_xlfn.POISSON.DIST(0,K9,FALSE) * _xlfn.POISSON.DIST(1,L9,FALSE)</f>
        <v>6.6718002096571929E-2</v>
      </c>
      <c r="P9" s="5">
        <f t="shared" ref="P9:P19" si="61">_xlfn.POISSON.DIST(1,K9,FALSE) * _xlfn.POISSON.DIST(1,L9,FALSE)</f>
        <v>0.10857309953713222</v>
      </c>
      <c r="Q9" s="5">
        <f t="shared" ref="Q9:Q19" si="62">_xlfn.POISSON.DIST(2,K9,FALSE) * _xlfn.POISSON.DIST(0,L9,FALSE)</f>
        <v>6.072435181265981E-2</v>
      </c>
      <c r="R9" s="5">
        <f t="shared" ref="R9:R19" si="63">_xlfn.POISSON.DIST(0,K9,FALSE) * _xlfn.POISSON.DIST(2,L9,FALSE)</f>
        <v>4.8531262958011669E-2</v>
      </c>
      <c r="S9" s="5">
        <f t="shared" ref="S9:S19" si="64">_xlfn.POISSON.DIST(2,K9,FALSE) * _xlfn.POISSON.DIST(2,L9,FALSE)</f>
        <v>6.4261373652658729E-2</v>
      </c>
      <c r="T9" s="5">
        <f t="shared" ref="T9:T19" si="65">_xlfn.POISSON.DIST(2,K9,FALSE) * _xlfn.POISSON.DIST(1,L9,FALSE)</f>
        <v>8.8342857794491095E-2</v>
      </c>
      <c r="U9" s="5">
        <f t="shared" ref="U9:U19" si="66">_xlfn.POISSON.DIST(1,K9,FALSE) * _xlfn.POISSON.DIST(2,L9,FALSE)</f>
        <v>7.8977029860336265E-2</v>
      </c>
      <c r="V9" s="5">
        <f t="shared" ref="V9:V19" si="67">_xlfn.POISSON.DIST(3,K9,FALSE) * _xlfn.POISSON.DIST(3,L9,FALSE)</f>
        <v>1.6904224634858162E-2</v>
      </c>
      <c r="W9" s="5">
        <f t="shared" ref="W9:W19" si="68">_xlfn.POISSON.DIST(3,K9,FALSE) * _xlfn.POISSON.DIST(0,L9,FALSE)</f>
        <v>3.2939790793598052E-2</v>
      </c>
      <c r="X9" s="5">
        <f t="shared" ref="X9:X19" si="69">_xlfn.POISSON.DIST(3,K9,FALSE) * _xlfn.POISSON.DIST(1,L9,FALSE)</f>
        <v>4.7921388487385121E-2</v>
      </c>
      <c r="Y9" s="5">
        <f t="shared" ref="Y9:Y19" si="70">_xlfn.POISSON.DIST(3,K9,FALSE) * _xlfn.POISSON.DIST(2,L9,FALSE)</f>
        <v>3.485844049448563E-2</v>
      </c>
      <c r="Z9" s="5">
        <f t="shared" ref="Z9:Z19" si="71">_xlfn.POISSON.DIST(0,K9,FALSE) * _xlfn.POISSON.DIST(3,L9,FALSE)</f>
        <v>2.3534712374335253E-2</v>
      </c>
      <c r="AA9" s="5">
        <f t="shared" ref="AA9:AA19" si="72">_xlfn.POISSON.DIST(1,K9,FALSE) * _xlfn.POISSON.DIST(3,L9,FALSE)</f>
        <v>3.8299058558406249E-2</v>
      </c>
      <c r="AB9" s="5">
        <f t="shared" ref="AB9:AB19" si="73">_xlfn.POISSON.DIST(2,K9,FALSE) * _xlfn.POISSON.DIST(3,L9,FALSE)</f>
        <v>3.1162859845693395E-2</v>
      </c>
      <c r="AC9" s="5">
        <f t="shared" ref="AC9:AC19" si="74">_xlfn.POISSON.DIST(4,K9,FALSE) * _xlfn.POISSON.DIST(4,L9,FALSE)</f>
        <v>2.5012841583231817E-3</v>
      </c>
      <c r="AD9" s="5">
        <f t="shared" ref="AD9:AD19" si="75">_xlfn.POISSON.DIST(4,K9,FALSE) * _xlfn.POISSON.DIST(0,L9,FALSE)</f>
        <v>1.3401087683159936E-2</v>
      </c>
      <c r="AE9" s="5">
        <f t="shared" ref="AE9:AE19" si="76">_xlfn.POISSON.DIST(4,K9,FALSE) * _xlfn.POISSON.DIST(1,L9,FALSE)</f>
        <v>1.9496138668343706E-2</v>
      </c>
      <c r="AF9" s="5">
        <f t="shared" ref="AF9:AF19" si="77">_xlfn.POISSON.DIST(4,K9,FALSE) * _xlfn.POISSON.DIST(2,L9,FALSE)</f>
        <v>1.4181663159063086E-2</v>
      </c>
      <c r="AG9" s="5">
        <f t="shared" ref="AG9:AG19" si="78">_xlfn.POISSON.DIST(4,K9,FALSE) * _xlfn.POISSON.DIST(3,L9,FALSE)</f>
        <v>6.87724454496518E-3</v>
      </c>
      <c r="AH9" s="5">
        <f t="shared" ref="AH9:AH19" si="79">_xlfn.POISSON.DIST(0,K9,FALSE) * _xlfn.POISSON.DIST(4,L9,FALSE)</f>
        <v>8.5596786398578449E-3</v>
      </c>
      <c r="AI9" s="5">
        <f t="shared" ref="AI9:AI19" si="80">_xlfn.POISSON.DIST(1,K9,FALSE) * _xlfn.POISSON.DIST(4,L9,FALSE)</f>
        <v>1.3929536433449373E-2</v>
      </c>
      <c r="AJ9" s="5">
        <f t="shared" ref="AJ9:AJ19" si="81">_xlfn.POISSON.DIST(2,K9,FALSE) * _xlfn.POISSON.DIST(4,L9,FALSE)</f>
        <v>1.1334069502755065E-2</v>
      </c>
      <c r="AK9" s="5">
        <f t="shared" ref="AK9:AK19" si="82">_xlfn.POISSON.DIST(3,K9,FALSE) * _xlfn.POISSON.DIST(4,L9,FALSE)</f>
        <v>6.1481410194817012E-3</v>
      </c>
      <c r="AL9" s="5">
        <f t="shared" ref="AL9:AL19" si="83">_xlfn.POISSON.DIST(5,K9,FALSE) * _xlfn.POISSON.DIST(5,L9,FALSE)</f>
        <v>2.3687039474010394E-4</v>
      </c>
      <c r="AM9" s="5">
        <f t="shared" ref="AM9:AM19" si="84">_xlfn.POISSON.DIST(5,K9,FALSE) * _xlfn.POISSON.DIST(0,L9,FALSE)</f>
        <v>4.3616342852218597E-3</v>
      </c>
      <c r="AN9" s="5">
        <f t="shared" ref="AN9:AN19" si="85">_xlfn.POISSON.DIST(5,K9,FALSE) * _xlfn.POISSON.DIST(1,L9,FALSE)</f>
        <v>6.3453824686293351E-3</v>
      </c>
      <c r="AO9" s="5">
        <f t="shared" ref="AO9:AO19" si="86">_xlfn.POISSON.DIST(5,K9,FALSE) * _xlfn.POISSON.DIST(2,L9,FALSE)</f>
        <v>4.6156871530484631E-3</v>
      </c>
      <c r="AP9" s="5">
        <f t="shared" ref="AP9:AP19" si="87">_xlfn.POISSON.DIST(5,K9,FALSE) * _xlfn.POISSON.DIST(3,L9,FALSE)</f>
        <v>2.2383276868540095E-3</v>
      </c>
      <c r="AQ9" s="5">
        <f t="shared" ref="AQ9:AQ19" si="88">_xlfn.POISSON.DIST(5,K9,FALSE) * _xlfn.POISSON.DIST(4,L9,FALSE)</f>
        <v>8.1408964704663583E-4</v>
      </c>
      <c r="AR9" s="5">
        <f t="shared" ref="AR9:AR19" si="89">_xlfn.POISSON.DIST(0,K9,FALSE) * _xlfn.POISSON.DIST(5,L9,FALSE)</f>
        <v>2.4905542843187815E-3</v>
      </c>
      <c r="AS9" s="5">
        <f t="shared" ref="AS9:AS19" si="90">_xlfn.POISSON.DIST(1,K9,FALSE) * _xlfn.POISSON.DIST(5,L9,FALSE)</f>
        <v>4.0529870457237218E-3</v>
      </c>
      <c r="AT9" s="5">
        <f t="shared" ref="AT9:AT19" si="91">_xlfn.POISSON.DIST(2,K9,FALSE) * _xlfn.POISSON.DIST(5,L9,FALSE)</f>
        <v>3.2978008341820494E-3</v>
      </c>
      <c r="AU9" s="5">
        <f t="shared" ref="AU9:AU19" si="92">_xlfn.POISSON.DIST(3,K9,FALSE) * _xlfn.POISSON.DIST(5,L9,FALSE)</f>
        <v>1.7888847935674944E-3</v>
      </c>
      <c r="AV9" s="5">
        <f t="shared" ref="AV9:AV19" si="93">_xlfn.POISSON.DIST(4,K9,FALSE) * _xlfn.POISSON.DIST(5,L9,FALSE)</f>
        <v>7.2778245993986945E-4</v>
      </c>
      <c r="AW9" s="5">
        <f t="shared" ref="AW9:AW19" si="94">_xlfn.POISSON.DIST(6,K9,FALSE) * _xlfn.POISSON.DIST(6,L9,FALSE)</f>
        <v>1.5577438414548209E-5</v>
      </c>
      <c r="AX9" s="5">
        <f t="shared" ref="AX9:AX19" si="95">_xlfn.POISSON.DIST(6,K9,FALSE) * _xlfn.POISSON.DIST(0,L9,FALSE)</f>
        <v>1.1829794521037618E-3</v>
      </c>
      <c r="AY9" s="5">
        <f t="shared" ref="AY9:AY19" si="96">_xlfn.POISSON.DIST(6,K9,FALSE) * _xlfn.POISSON.DIST(1,L9,FALSE)</f>
        <v>1.7210193668830537E-3</v>
      </c>
      <c r="AZ9" s="5">
        <f t="shared" ref="AZ9:AZ19" si="97">_xlfn.POISSON.DIST(6,K9,FALSE) * _xlfn.POISSON.DIST(2,L9,FALSE)</f>
        <v>1.2518846611913727E-3</v>
      </c>
      <c r="BA9" s="5">
        <f t="shared" ref="BA9:BA19" si="98">_xlfn.POISSON.DIST(6,K9,FALSE) * _xlfn.POISSON.DIST(3,L9,FALSE)</f>
        <v>6.0708796003251981E-4</v>
      </c>
      <c r="BB9" s="5">
        <f t="shared" ref="BB9:BB19" si="99">_xlfn.POISSON.DIST(6,K9,FALSE) * _xlfn.POISSON.DIST(4,L9,FALSE)</f>
        <v>2.2080056732165645E-4</v>
      </c>
      <c r="BC9" s="5">
        <f t="shared" ref="BC9:BC19" si="100">_xlfn.POISSON.DIST(6,K9,FALSE) * _xlfn.POISSON.DIST(5,L9,FALSE)</f>
        <v>6.4244911761325392E-5</v>
      </c>
      <c r="BD9" s="5">
        <f t="shared" ref="BD9:BD19" si="101">_xlfn.POISSON.DIST(0,K9,FALSE) * _xlfn.POISSON.DIST(6,L9,FALSE)</f>
        <v>6.0388371496557908E-4</v>
      </c>
      <c r="BE9" s="5">
        <f t="shared" ref="BE9:BE19" si="102">_xlfn.POISSON.DIST(1,K9,FALSE) * _xlfn.POISSON.DIST(6,L9,FALSE)</f>
        <v>9.8272617035065346E-4</v>
      </c>
      <c r="BF9" s="5">
        <f t="shared" ref="BF9:BF19" si="103">_xlfn.POISSON.DIST(2,K9,FALSE) * _xlfn.POISSON.DIST(6,L9,FALSE)</f>
        <v>7.9961646750741479E-4</v>
      </c>
      <c r="BG9" s="5">
        <f t="shared" ref="BG9:BG19" si="104">_xlfn.POISSON.DIST(3,K9,FALSE) * _xlfn.POISSON.DIST(6,L9,FALSE)</f>
        <v>4.3375019030370189E-4</v>
      </c>
      <c r="BH9" s="5">
        <f t="shared" ref="BH9:BH19" si="105">_xlfn.POISSON.DIST(4,K9,FALSE) * _xlfn.POISSON.DIST(6,L9,FALSE)</f>
        <v>1.7646512600125373E-4</v>
      </c>
      <c r="BI9" s="5">
        <f t="shared" ref="BI9:BI19" si="106">_xlfn.POISSON.DIST(5,K9,FALSE) * _xlfn.POISSON.DIST(6,L9,FALSE)</f>
        <v>5.7433871183475183E-5</v>
      </c>
      <c r="BJ9" s="8">
        <f t="shared" ref="BJ9:BJ19" si="107">SUM(N9,Q9,T9,W9,X9,Y9,AD9,AE9,AF9,AG9,AM9,AN9,AO9,AP9,AQ9,AX9,AY9,AZ9,BA9,BB9,BC9)</f>
        <v>0.41679614253512459</v>
      </c>
      <c r="BK9" s="8">
        <f t="shared" ref="BK9:BK19" si="108">SUM(M9,P9,S9,V9,AC9,AL9,AY9)</f>
        <v>0.24005791671817614</v>
      </c>
      <c r="BL9" s="8">
        <f t="shared" ref="BL9:BL19" si="109">SUM(O9,R9,U9,AA9,AB9,AH9,AI9,AJ9,AK9,AR9,AS9,AT9,AU9,AV9,BD9,BE9,BF9,BG9,BH9,BI9)</f>
        <v>0.31907152387260751</v>
      </c>
      <c r="BM9" s="8">
        <f t="shared" ref="BM9:BM19" si="110">SUM(S9:BI9)</f>
        <v>0.59271805125693988</v>
      </c>
      <c r="BN9" s="8">
        <f t="shared" ref="BN9:BN19" si="111">SUM(M9:R9)</f>
        <v>0.40503680231483541</v>
      </c>
    </row>
    <row r="10" spans="1:88" x14ac:dyDescent="0.25">
      <c r="A10" t="s">
        <v>99</v>
      </c>
      <c r="B10" t="s">
        <v>119</v>
      </c>
      <c r="C10" t="s">
        <v>105</v>
      </c>
      <c r="D10" s="11">
        <v>44230</v>
      </c>
      <c r="E10">
        <f>VLOOKUP(A10,home!$A$2:$E$405,3,FALSE)</f>
        <v>1.3341067285382799</v>
      </c>
      <c r="F10">
        <f>VLOOKUP(B10,home!$B$2:$E$405,3,FALSE)</f>
        <v>0.79</v>
      </c>
      <c r="G10">
        <f>VLOOKUP(C10,away!$B$2:$E$405,4,FALSE)</f>
        <v>0.67</v>
      </c>
      <c r="H10">
        <f>VLOOKUP(A10,away!$A$2:$E$405,3,FALSE)</f>
        <v>1.26682134570766</v>
      </c>
      <c r="I10">
        <f>VLOOKUP(C10,away!$B$2:$E$405,3,FALSE)</f>
        <v>0.95</v>
      </c>
      <c r="J10">
        <f>VLOOKUP(B10,home!$B$2:$E$405,4,FALSE)</f>
        <v>1.63</v>
      </c>
      <c r="K10" s="3">
        <f t="shared" si="56"/>
        <v>0.70614269141531172</v>
      </c>
      <c r="L10" s="3">
        <f t="shared" si="57"/>
        <v>1.9616728538283112</v>
      </c>
      <c r="M10" s="5">
        <f t="shared" si="58"/>
        <v>6.9403669013050007E-2</v>
      </c>
      <c r="N10" s="5">
        <f t="shared" si="59"/>
        <v>4.9008893630972598E-2</v>
      </c>
      <c r="O10" s="5">
        <f t="shared" si="60"/>
        <v>0.1361472934589853</v>
      </c>
      <c r="P10" s="5">
        <f t="shared" si="61"/>
        <v>9.6139416232038144E-2</v>
      </c>
      <c r="Q10" s="5">
        <f t="shared" si="62"/>
        <v>1.7303636025930859E-2</v>
      </c>
      <c r="R10" s="5">
        <f t="shared" si="63"/>
        <v>0.13353822485034419</v>
      </c>
      <c r="S10" s="5">
        <f t="shared" si="64"/>
        <v>3.329358333958958E-2</v>
      </c>
      <c r="T10" s="5">
        <f t="shared" si="65"/>
        <v>3.3944073064594155E-2</v>
      </c>
      <c r="U10" s="5">
        <f t="shared" si="66"/>
        <v>9.4297041502645104E-2</v>
      </c>
      <c r="V10" s="5">
        <f t="shared" si="67"/>
        <v>5.1243298998421057E-3</v>
      </c>
      <c r="W10" s="5">
        <f t="shared" si="68"/>
        <v>4.0729453715405888E-3</v>
      </c>
      <c r="X10" s="5">
        <f t="shared" si="69"/>
        <v>7.9897863704768372E-3</v>
      </c>
      <c r="Y10" s="5">
        <f t="shared" si="70"/>
        <v>7.8366735154259248E-3</v>
      </c>
      <c r="Z10" s="5">
        <f t="shared" si="71"/>
        <v>8.731943687911381E-2</v>
      </c>
      <c r="AA10" s="5">
        <f t="shared" si="72"/>
        <v>6.1659982170686842E-2</v>
      </c>
      <c r="AB10" s="5">
        <f t="shared" si="73"/>
        <v>2.1770372881314469E-2</v>
      </c>
      <c r="AC10" s="5">
        <f t="shared" si="74"/>
        <v>4.436455703251126E-4</v>
      </c>
      <c r="AD10" s="5">
        <f t="shared" si="75"/>
        <v>7.1902015166180194E-4</v>
      </c>
      <c r="AE10" s="5">
        <f t="shared" si="76"/>
        <v>1.4104823128704717E-3</v>
      </c>
      <c r="AF10" s="5">
        <f t="shared" si="77"/>
        <v>1.3834524319814882E-3</v>
      </c>
      <c r="AG10" s="5">
        <f t="shared" si="78"/>
        <v>9.0462702679361461E-4</v>
      </c>
      <c r="AH10" s="5">
        <f t="shared" si="79"/>
        <v>4.2823042234333072E-2</v>
      </c>
      <c r="AI10" s="5">
        <f t="shared" si="80"/>
        <v>3.0239178297943516E-2</v>
      </c>
      <c r="AJ10" s="5">
        <f t="shared" si="81"/>
        <v>1.0676587374748659E-2</v>
      </c>
      <c r="AK10" s="5">
        <f t="shared" si="82"/>
        <v>2.5130647146452524E-3</v>
      </c>
      <c r="AL10" s="5">
        <f t="shared" si="83"/>
        <v>2.4581885512113831E-5</v>
      </c>
      <c r="AM10" s="5">
        <f t="shared" si="84"/>
        <v>1.0154616501526211E-4</v>
      </c>
      <c r="AN10" s="5">
        <f t="shared" si="85"/>
        <v>1.9920035532080979E-4</v>
      </c>
      <c r="AO10" s="5">
        <f t="shared" si="86"/>
        <v>1.9538296475289337E-4</v>
      </c>
      <c r="AP10" s="5">
        <f t="shared" si="87"/>
        <v>1.277591526854149E-4</v>
      </c>
      <c r="AQ10" s="5">
        <f t="shared" si="88"/>
        <v>6.2655415412771214E-5</v>
      </c>
      <c r="AR10" s="5">
        <f t="shared" si="89"/>
        <v>1.6800959893886878E-2</v>
      </c>
      <c r="AS10" s="5">
        <f t="shared" si="90"/>
        <v>1.1863875037829989E-2</v>
      </c>
      <c r="AT10" s="5">
        <f t="shared" si="91"/>
        <v>4.1887943249141E-3</v>
      </c>
      <c r="AU10" s="5">
        <f t="shared" si="92"/>
        <v>9.8596216612667573E-4</v>
      </c>
      <c r="AV10" s="5">
        <f t="shared" si="93"/>
        <v>1.7405749440559034E-4</v>
      </c>
      <c r="AW10" s="5">
        <f t="shared" si="94"/>
        <v>9.4587063248336031E-7</v>
      </c>
      <c r="AX10" s="5">
        <f t="shared" si="95"/>
        <v>1.1951013711130089E-5</v>
      </c>
      <c r="AY10" s="5">
        <f t="shared" si="96"/>
        <v>2.3443979172853831E-5</v>
      </c>
      <c r="AZ10" s="5">
        <f t="shared" si="97"/>
        <v>2.2994708764551844E-5</v>
      </c>
      <c r="BA10" s="5">
        <f t="shared" si="98"/>
        <v>1.5036031988369766E-5</v>
      </c>
      <c r="BB10" s="5">
        <f t="shared" si="99"/>
        <v>7.3739439452197749E-6</v>
      </c>
      <c r="BC10" s="5">
        <f t="shared" si="100"/>
        <v>2.8930531325978521E-6</v>
      </c>
      <c r="BD10" s="5">
        <f t="shared" si="101"/>
        <v>5.4929978236826771E-3</v>
      </c>
      <c r="BE10" s="5">
        <f t="shared" si="102"/>
        <v>3.8788402671537351E-3</v>
      </c>
      <c r="BF10" s="5">
        <f t="shared" si="103"/>
        <v>1.3695073529090124E-3</v>
      </c>
      <c r="BG10" s="5">
        <f t="shared" si="104"/>
        <v>3.2235586936540982E-4</v>
      </c>
      <c r="BH10" s="5">
        <f t="shared" si="105"/>
        <v>5.6907310296803262E-5</v>
      </c>
      <c r="BI10" s="5">
        <f t="shared" si="106"/>
        <v>8.03693625083819E-6</v>
      </c>
      <c r="BJ10" s="8">
        <f t="shared" si="107"/>
        <v>0.12534382668615024</v>
      </c>
      <c r="BK10" s="8">
        <f t="shared" si="108"/>
        <v>0.20445266991952993</v>
      </c>
      <c r="BL10" s="8">
        <f t="shared" si="109"/>
        <v>0.57880708196246822</v>
      </c>
      <c r="BM10" s="8">
        <f t="shared" si="110"/>
        <v>0.49435938412740071</v>
      </c>
      <c r="BN10" s="8">
        <f t="shared" si="111"/>
        <v>0.5015411332113211</v>
      </c>
    </row>
    <row r="11" spans="1:88" x14ac:dyDescent="0.25">
      <c r="A11" t="s">
        <v>99</v>
      </c>
      <c r="B11" t="s">
        <v>102</v>
      </c>
      <c r="C11" t="s">
        <v>107</v>
      </c>
      <c r="D11" s="11">
        <v>44230</v>
      </c>
      <c r="E11">
        <f>VLOOKUP(A11,home!$A$2:$E$405,3,FALSE)</f>
        <v>1.3341067285382799</v>
      </c>
      <c r="F11">
        <f>VLOOKUP(B11,home!$B$2:$E$405,3,FALSE)</f>
        <v>1</v>
      </c>
      <c r="G11">
        <f>VLOOKUP(C11,away!$B$2:$E$405,4,FALSE)</f>
        <v>0.98</v>
      </c>
      <c r="H11">
        <f>VLOOKUP(A11,away!$A$2:$E$405,3,FALSE)</f>
        <v>1.26682134570766</v>
      </c>
      <c r="I11">
        <f>VLOOKUP(C11,away!$B$2:$E$405,3,FALSE)</f>
        <v>0.89</v>
      </c>
      <c r="J11">
        <f>VLOOKUP(B11,home!$B$2:$E$405,4,FALSE)</f>
        <v>0.7</v>
      </c>
      <c r="K11" s="3">
        <f t="shared" si="56"/>
        <v>1.3074245939675144</v>
      </c>
      <c r="L11" s="3">
        <f t="shared" si="57"/>
        <v>0.78922969837587209</v>
      </c>
      <c r="M11" s="5">
        <f t="shared" si="58"/>
        <v>0.12286681780150001</v>
      </c>
      <c r="N11" s="5">
        <f t="shared" si="59"/>
        <v>0.16063909937620674</v>
      </c>
      <c r="O11" s="5">
        <f t="shared" si="60"/>
        <v>9.6970141553881103E-2</v>
      </c>
      <c r="P11" s="5">
        <f t="shared" si="61"/>
        <v>0.12678114794805539</v>
      </c>
      <c r="Q11" s="5">
        <f t="shared" si="62"/>
        <v>0.10501175463862218</v>
      </c>
      <c r="R11" s="5">
        <f t="shared" si="63"/>
        <v>3.8265857785017593E-2</v>
      </c>
      <c r="S11" s="5">
        <f t="shared" si="64"/>
        <v>3.2705045517241516E-2</v>
      </c>
      <c r="T11" s="5">
        <f t="shared" si="65"/>
        <v>8.2878395439360875E-2</v>
      </c>
      <c r="U11" s="5">
        <f t="shared" si="66"/>
        <v>5.0029723577395276E-2</v>
      </c>
      <c r="V11" s="5">
        <f t="shared" si="67"/>
        <v>3.7496636950860038E-3</v>
      </c>
      <c r="W11" s="5">
        <f t="shared" si="68"/>
        <v>4.5764983556738949E-2</v>
      </c>
      <c r="X11" s="5">
        <f t="shared" si="69"/>
        <v>3.611908416866183E-2</v>
      </c>
      <c r="Y11" s="5">
        <f t="shared" si="70"/>
        <v>1.4253126952022854E-2</v>
      </c>
      <c r="Z11" s="5">
        <f t="shared" si="71"/>
        <v>1.0066850465921153E-2</v>
      </c>
      <c r="AA11" s="5">
        <f t="shared" si="72"/>
        <v>1.3161647882938646E-2</v>
      </c>
      <c r="AB11" s="5">
        <f t="shared" si="73"/>
        <v>8.6039310696472311E-3</v>
      </c>
      <c r="AC11" s="5">
        <f t="shared" si="74"/>
        <v>2.4182010457970594E-4</v>
      </c>
      <c r="AD11" s="5">
        <f t="shared" si="75"/>
        <v>1.4958566261149848E-2</v>
      </c>
      <c r="AE11" s="5">
        <f t="shared" si="76"/>
        <v>1.1805744738422792E-2</v>
      </c>
      <c r="AF11" s="5">
        <f t="shared" si="77"/>
        <v>4.6587221795039791E-3</v>
      </c>
      <c r="AG11" s="5">
        <f t="shared" si="78"/>
        <v>1.2256006335156372E-3</v>
      </c>
      <c r="AH11" s="5">
        <f t="shared" si="79"/>
        <v>1.9862643392034893E-3</v>
      </c>
      <c r="AI11" s="5">
        <f t="shared" si="80"/>
        <v>2.596890847195275E-3</v>
      </c>
      <c r="AJ11" s="5">
        <f t="shared" si="81"/>
        <v>1.6976194807361191E-3</v>
      </c>
      <c r="AK11" s="5">
        <f t="shared" si="82"/>
        <v>7.3983648677092111E-4</v>
      </c>
      <c r="AL11" s="5">
        <f t="shared" si="83"/>
        <v>9.980963454287375E-6</v>
      </c>
      <c r="AM11" s="5">
        <f t="shared" si="84"/>
        <v>3.9114394840639999E-3</v>
      </c>
      <c r="AN11" s="5">
        <f t="shared" si="85"/>
        <v>3.0870242042233078E-3</v>
      </c>
      <c r="AO11" s="5">
        <f t="shared" si="86"/>
        <v>1.2181855907890885E-3</v>
      </c>
      <c r="AP11" s="5">
        <f t="shared" si="87"/>
        <v>3.2047608212810205E-4</v>
      </c>
      <c r="AQ11" s="5">
        <f t="shared" si="88"/>
        <v>6.3232310408660778E-5</v>
      </c>
      <c r="AR11" s="5">
        <f t="shared" si="89"/>
        <v>3.1352376106486419E-4</v>
      </c>
      <c r="AS11" s="5">
        <f t="shared" si="90"/>
        <v>4.099086760093981E-4</v>
      </c>
      <c r="AT11" s="5">
        <f t="shared" si="91"/>
        <v>2.6796234214767446E-4</v>
      </c>
      <c r="AU11" s="5">
        <f t="shared" si="92"/>
        <v>1.1678018546033581E-4</v>
      </c>
      <c r="AV11" s="5">
        <f t="shared" si="93"/>
        <v>3.8170321639732638E-5</v>
      </c>
      <c r="AW11" s="5">
        <f t="shared" si="94"/>
        <v>2.8608167115064577E-7</v>
      </c>
      <c r="AX11" s="5">
        <f t="shared" si="95"/>
        <v>8.523186965468132E-4</v>
      </c>
      <c r="AY11" s="5">
        <f t="shared" si="96"/>
        <v>6.7267522779575792E-4</v>
      </c>
      <c r="AZ11" s="5">
        <f t="shared" si="97"/>
        <v>2.6544763356908346E-4</v>
      </c>
      <c r="BA11" s="5">
        <f t="shared" si="98"/>
        <v>6.9833051925438931E-5</v>
      </c>
      <c r="BB11" s="5">
        <f t="shared" si="99"/>
        <v>1.3778579626945193E-5</v>
      </c>
      <c r="BC11" s="5">
        <f t="shared" si="100"/>
        <v>2.1748928486043788E-6</v>
      </c>
      <c r="BD11" s="5">
        <f t="shared" si="101"/>
        <v>4.1240377229815281E-5</v>
      </c>
      <c r="BE11" s="5">
        <f t="shared" si="102"/>
        <v>5.3918683454758372E-5</v>
      </c>
      <c r="BF11" s="5">
        <f t="shared" si="103"/>
        <v>3.5247306411550216E-5</v>
      </c>
      <c r="BG11" s="5">
        <f t="shared" si="104"/>
        <v>1.5361065091189868E-5</v>
      </c>
      <c r="BH11" s="5">
        <f t="shared" si="105"/>
        <v>5.0208585724393676E-6</v>
      </c>
      <c r="BI11" s="5">
        <f t="shared" si="106"/>
        <v>1.3128787960879708E-6</v>
      </c>
      <c r="BJ11" s="8">
        <f t="shared" si="107"/>
        <v>0.48779166369813132</v>
      </c>
      <c r="BK11" s="8">
        <f t="shared" si="108"/>
        <v>0.28702715125771261</v>
      </c>
      <c r="BL11" s="8">
        <f t="shared" si="109"/>
        <v>0.21535035947866349</v>
      </c>
      <c r="BM11" s="8">
        <f t="shared" si="110"/>
        <v>0.34902881665102098</v>
      </c>
      <c r="BN11" s="8">
        <f t="shared" si="111"/>
        <v>0.65053481910328304</v>
      </c>
    </row>
    <row r="12" spans="1:88" x14ac:dyDescent="0.25">
      <c r="A12" t="s">
        <v>99</v>
      </c>
      <c r="B12" t="s">
        <v>111</v>
      </c>
      <c r="C12" t="s">
        <v>117</v>
      </c>
      <c r="D12" s="11">
        <v>44230</v>
      </c>
      <c r="E12">
        <f>VLOOKUP(A12,home!$A$2:$E$405,3,FALSE)</f>
        <v>1.3341067285382799</v>
      </c>
      <c r="F12">
        <f>VLOOKUP(B12,home!$B$2:$E$405,3,FALSE)</f>
        <v>0.94</v>
      </c>
      <c r="G12">
        <f>VLOOKUP(C12,away!$B$2:$E$405,4,FALSE)</f>
        <v>1.1200000000000001</v>
      </c>
      <c r="H12">
        <f>VLOOKUP(A12,away!$A$2:$E$405,3,FALSE)</f>
        <v>1.26682134570766</v>
      </c>
      <c r="I12">
        <f>VLOOKUP(C12,away!$B$2:$E$405,3,FALSE)</f>
        <v>0.71</v>
      </c>
      <c r="J12">
        <f>VLOOKUP(B12,home!$B$2:$E$405,4,FALSE)</f>
        <v>0.69</v>
      </c>
      <c r="K12" s="3">
        <f t="shared" si="56"/>
        <v>1.4045475638051013</v>
      </c>
      <c r="L12" s="3">
        <f t="shared" si="57"/>
        <v>0.62061577726218253</v>
      </c>
      <c r="M12" s="5">
        <f t="shared" si="58"/>
        <v>0.1319722849333311</v>
      </c>
      <c r="N12" s="5">
        <f t="shared" si="59"/>
        <v>0.18536135129290288</v>
      </c>
      <c r="O12" s="5">
        <f t="shared" si="60"/>
        <v>8.1904082190965496E-2</v>
      </c>
      <c r="P12" s="5">
        <f t="shared" si="61"/>
        <v>0.11503817910701337</v>
      </c>
      <c r="Q12" s="5">
        <f t="shared" si="62"/>
        <v>0.13017441719103418</v>
      </c>
      <c r="R12" s="5">
        <f t="shared" si="63"/>
        <v>2.5415482814945864E-2</v>
      </c>
      <c r="S12" s="5">
        <f t="shared" si="64"/>
        <v>2.5069245900649982E-2</v>
      </c>
      <c r="T12" s="5">
        <f t="shared" si="65"/>
        <v>8.0788297104665271E-2</v>
      </c>
      <c r="U12" s="5">
        <f t="shared" si="66"/>
        <v>3.5697254470662632E-2</v>
      </c>
      <c r="V12" s="5">
        <f t="shared" si="67"/>
        <v>2.4280522244614672E-3</v>
      </c>
      <c r="W12" s="5">
        <f t="shared" si="68"/>
        <v>6.0945386845138651E-2</v>
      </c>
      <c r="X12" s="5">
        <f t="shared" si="69"/>
        <v>3.7823668627440118E-2</v>
      </c>
      <c r="Y12" s="5">
        <f t="shared" si="70"/>
        <v>1.1736982752062987E-2</v>
      </c>
      <c r="Z12" s="5">
        <f t="shared" si="71"/>
        <v>5.2577498738970909E-3</v>
      </c>
      <c r="AA12" s="5">
        <f t="shared" si="72"/>
        <v>7.3847597764787375E-3</v>
      </c>
      <c r="AB12" s="5">
        <f t="shared" si="73"/>
        <v>5.1861231766695583E-3</v>
      </c>
      <c r="AC12" s="5">
        <f t="shared" si="74"/>
        <v>1.3228094956636394E-4</v>
      </c>
      <c r="AD12" s="5">
        <f t="shared" si="75"/>
        <v>2.1400173654624745E-2</v>
      </c>
      <c r="AE12" s="5">
        <f t="shared" si="76"/>
        <v>1.3281285406210616E-2</v>
      </c>
      <c r="AF12" s="5">
        <f t="shared" si="77"/>
        <v>4.1212876327081415E-3</v>
      </c>
      <c r="AG12" s="5">
        <f t="shared" si="78"/>
        <v>8.525787091647278E-4</v>
      </c>
      <c r="AH12" s="5">
        <f t="shared" si="79"/>
        <v>8.1576063115969624E-4</v>
      </c>
      <c r="AI12" s="5">
        <f t="shared" si="80"/>
        <v>1.1457746071434631E-3</v>
      </c>
      <c r="AJ12" s="5">
        <f t="shared" si="81"/>
        <v>8.0464746656654909E-4</v>
      </c>
      <c r="AK12" s="5">
        <f t="shared" si="82"/>
        <v>3.7672187962933113E-4</v>
      </c>
      <c r="AL12" s="5">
        <f t="shared" si="83"/>
        <v>4.6122894898269237E-6</v>
      </c>
      <c r="AM12" s="5">
        <f t="shared" si="84"/>
        <v>6.0115123543218558E-3</v>
      </c>
      <c r="AN12" s="5">
        <f t="shared" si="85"/>
        <v>3.730839412298671E-3</v>
      </c>
      <c r="AO12" s="5">
        <f t="shared" si="86"/>
        <v>1.1577089008520619E-3</v>
      </c>
      <c r="AP12" s="5">
        <f t="shared" si="87"/>
        <v>2.3949746978188315E-4</v>
      </c>
      <c r="AQ12" s="5">
        <f t="shared" si="88"/>
        <v>3.7158977090252368E-5</v>
      </c>
      <c r="AR12" s="5">
        <f t="shared" si="89"/>
        <v>1.0125478363341273E-4</v>
      </c>
      <c r="AS12" s="5">
        <f t="shared" si="90"/>
        <v>1.4221715967592251E-4</v>
      </c>
      <c r="AT12" s="5">
        <f t="shared" si="91"/>
        <v>9.9875382577049035E-5</v>
      </c>
      <c r="AU12" s="5">
        <f t="shared" si="92"/>
        <v>4.6759908427565563E-5</v>
      </c>
      <c r="AV12" s="5">
        <f t="shared" si="93"/>
        <v>1.6419128866421711E-5</v>
      </c>
      <c r="AW12" s="5">
        <f t="shared" si="94"/>
        <v>1.1167946375427403E-7</v>
      </c>
      <c r="AX12" s="5">
        <f t="shared" si="95"/>
        <v>1.407242505341171E-3</v>
      </c>
      <c r="AY12" s="5">
        <f t="shared" si="96"/>
        <v>8.7335690124869182E-4</v>
      </c>
      <c r="AZ12" s="5">
        <f t="shared" si="97"/>
        <v>2.7100953604787401E-4</v>
      </c>
      <c r="BA12" s="5">
        <f t="shared" si="98"/>
        <v>5.606426461993827E-5</v>
      </c>
      <c r="BB12" s="5">
        <f t="shared" si="99"/>
        <v>8.6985917909339166E-6</v>
      </c>
      <c r="BC12" s="5">
        <f t="shared" si="100"/>
        <v>1.079696661083379E-6</v>
      </c>
      <c r="BD12" s="5">
        <f t="shared" si="101"/>
        <v>1.047338604102742E-5</v>
      </c>
      <c r="BE12" s="5">
        <f t="shared" si="102"/>
        <v>1.4710368848715417E-5</v>
      </c>
      <c r="BF12" s="5">
        <f t="shared" si="103"/>
        <v>1.0330706364568848E-5</v>
      </c>
      <c r="BG12" s="5">
        <f t="shared" si="104"/>
        <v>4.8366561522470109E-6</v>
      </c>
      <c r="BH12" s="5">
        <f t="shared" si="105"/>
        <v>1.6983284039003737E-6</v>
      </c>
      <c r="BI12" s="5">
        <f t="shared" si="106"/>
        <v>4.770766044478549E-7</v>
      </c>
      <c r="BJ12" s="8">
        <f t="shared" si="107"/>
        <v>0.56027959782600689</v>
      </c>
      <c r="BK12" s="8">
        <f t="shared" si="108"/>
        <v>0.27551801230576078</v>
      </c>
      <c r="BL12" s="8">
        <f t="shared" si="109"/>
        <v>0.15917965989981661</v>
      </c>
      <c r="BM12" s="8">
        <f t="shared" si="110"/>
        <v>0.32949597715350337</v>
      </c>
      <c r="BN12" s="8">
        <f t="shared" si="111"/>
        <v>0.66986579753019293</v>
      </c>
    </row>
    <row r="13" spans="1:88" x14ac:dyDescent="0.25">
      <c r="A13" t="s">
        <v>99</v>
      </c>
      <c r="B13" t="s">
        <v>106</v>
      </c>
      <c r="C13" t="s">
        <v>104</v>
      </c>
      <c r="D13" s="11">
        <v>44230</v>
      </c>
      <c r="E13">
        <f>VLOOKUP(A13,home!$A$2:$E$405,3,FALSE)</f>
        <v>1.3341067285382799</v>
      </c>
      <c r="F13">
        <f>VLOOKUP(B13,home!$B$2:$E$405,3,FALSE)</f>
        <v>0.96</v>
      </c>
      <c r="G13">
        <f>VLOOKUP(C13,away!$B$2:$E$405,4,FALSE)</f>
        <v>1.3</v>
      </c>
      <c r="H13">
        <f>VLOOKUP(A13,away!$A$2:$E$405,3,FALSE)</f>
        <v>1.26682134570766</v>
      </c>
      <c r="I13">
        <f>VLOOKUP(C13,away!$B$2:$E$405,3,FALSE)</f>
        <v>0.59</v>
      </c>
      <c r="J13">
        <f>VLOOKUP(B13,home!$B$2:$E$405,4,FALSE)</f>
        <v>1.58</v>
      </c>
      <c r="K13" s="3">
        <f t="shared" si="56"/>
        <v>1.6649651972157733</v>
      </c>
      <c r="L13" s="3">
        <f t="shared" si="57"/>
        <v>1.1809308584686806</v>
      </c>
      <c r="M13" s="5">
        <f t="shared" si="58"/>
        <v>5.8082198531138746E-2</v>
      </c>
      <c r="N13" s="5">
        <f t="shared" si="59"/>
        <v>9.6704839132123133E-2</v>
      </c>
      <c r="O13" s="5">
        <f t="shared" si="60"/>
        <v>6.8591060573126028E-2</v>
      </c>
      <c r="P13" s="5">
        <f t="shared" si="61"/>
        <v>0.11420172869437382</v>
      </c>
      <c r="Q13" s="5">
        <f t="shared" si="62"/>
        <v>8.0505095778667504E-2</v>
      </c>
      <c r="R13" s="5">
        <f t="shared" si="63"/>
        <v>4.0500650022949503E-2</v>
      </c>
      <c r="S13" s="5">
        <f t="shared" si="64"/>
        <v>5.6136110403049458E-2</v>
      </c>
      <c r="T13" s="5">
        <f t="shared" si="65"/>
        <v>9.5070951869005174E-2</v>
      </c>
      <c r="U13" s="5">
        <f t="shared" si="66"/>
        <v>6.7432172752827133E-2</v>
      </c>
      <c r="V13" s="5">
        <f t="shared" si="67"/>
        <v>1.2263923681212891E-2</v>
      </c>
      <c r="W13" s="5">
        <f t="shared" si="68"/>
        <v>4.4679394223334633E-2</v>
      </c>
      <c r="X13" s="5">
        <f t="shared" si="69"/>
        <v>5.2763275376023176E-2</v>
      </c>
      <c r="Y13" s="5">
        <f t="shared" si="70"/>
        <v>3.115489004271323E-2</v>
      </c>
      <c r="Z13" s="5">
        <f t="shared" si="71"/>
        <v>1.5942822466713778E-2</v>
      </c>
      <c r="AA13" s="5">
        <f t="shared" si="72"/>
        <v>2.6544244552468167E-2</v>
      </c>
      <c r="AB13" s="5">
        <f t="shared" si="73"/>
        <v>2.2097621683121939E-2</v>
      </c>
      <c r="AC13" s="5">
        <f t="shared" si="74"/>
        <v>1.5070896509490768E-3</v>
      </c>
      <c r="AD13" s="5">
        <f t="shared" si="75"/>
        <v>1.8597409103633913E-2</v>
      </c>
      <c r="AE13" s="5">
        <f t="shared" si="76"/>
        <v>2.1962254298047656E-2</v>
      </c>
      <c r="AF13" s="5">
        <f t="shared" si="77"/>
        <v>1.2967951911050447E-2</v>
      </c>
      <c r="AG13" s="5">
        <f t="shared" si="78"/>
        <v>5.1047515276324553E-3</v>
      </c>
      <c r="AH13" s="5">
        <f t="shared" si="79"/>
        <v>4.7068427555075195E-3</v>
      </c>
      <c r="AI13" s="5">
        <f t="shared" si="80"/>
        <v>7.8367293766872115E-3</v>
      </c>
      <c r="AJ13" s="5">
        <f t="shared" si="81"/>
        <v>6.5239408360913331E-3</v>
      </c>
      <c r="AK13" s="5">
        <f t="shared" si="82"/>
        <v>3.6207114802622822E-3</v>
      </c>
      <c r="AL13" s="5">
        <f t="shared" si="83"/>
        <v>1.1853011613774416E-4</v>
      </c>
      <c r="AM13" s="5">
        <f t="shared" si="84"/>
        <v>6.1928077831868433E-3</v>
      </c>
      <c r="AN13" s="5">
        <f t="shared" si="85"/>
        <v>7.3132778117303669E-3</v>
      </c>
      <c r="AO13" s="5">
        <f t="shared" si="86"/>
        <v>4.318237722213349E-3</v>
      </c>
      <c r="AP13" s="5">
        <f t="shared" si="87"/>
        <v>1.6998467267884162E-3</v>
      </c>
      <c r="AQ13" s="5">
        <f t="shared" si="88"/>
        <v>5.0185036358285553E-4</v>
      </c>
      <c r="AR13" s="5">
        <f t="shared" si="89"/>
        <v>1.1116911711877167E-3</v>
      </c>
      <c r="AS13" s="5">
        <f t="shared" si="90"/>
        <v>1.8509271100795907E-3</v>
      </c>
      <c r="AT13" s="5">
        <f t="shared" si="91"/>
        <v>1.5408646104328435E-3</v>
      </c>
      <c r="AU13" s="5">
        <f t="shared" si="92"/>
        <v>8.5516198333070853E-4</v>
      </c>
      <c r="AV13" s="5">
        <f t="shared" si="93"/>
        <v>3.5595373505691139E-4</v>
      </c>
      <c r="AW13" s="5">
        <f t="shared" si="94"/>
        <v>6.4737487501433268E-6</v>
      </c>
      <c r="AX13" s="5">
        <f t="shared" si="95"/>
        <v>1.7184682386755118E-3</v>
      </c>
      <c r="AY13" s="5">
        <f t="shared" si="96"/>
        <v>2.029392172350234E-3</v>
      </c>
      <c r="AZ13" s="5">
        <f t="shared" si="97"/>
        <v>1.1982859201315915E-3</v>
      </c>
      <c r="BA13" s="5">
        <f t="shared" si="98"/>
        <v>4.7169760678397754E-4</v>
      </c>
      <c r="BB13" s="5">
        <f t="shared" si="99"/>
        <v>1.3926056492925625E-4</v>
      </c>
      <c r="BC13" s="5">
        <f t="shared" si="100"/>
        <v>3.289141969854799E-5</v>
      </c>
      <c r="BD13" s="5">
        <f t="shared" si="101"/>
        <v>2.1880506819046058E-4</v>
      </c>
      <c r="BE13" s="5">
        <f t="shared" si="102"/>
        <v>3.6430282351154096E-4</v>
      </c>
      <c r="BF13" s="5">
        <f t="shared" si="103"/>
        <v>3.032757611970779E-4</v>
      </c>
      <c r="BG13" s="5">
        <f t="shared" si="104"/>
        <v>1.6831452918408555E-4</v>
      </c>
      <c r="BH13" s="5">
        <f t="shared" si="105"/>
        <v>7.0059458319315294E-5</v>
      </c>
      <c r="BI13" s="5">
        <f t="shared" si="106"/>
        <v>2.3329311967489778E-5</v>
      </c>
      <c r="BJ13" s="8">
        <f t="shared" si="107"/>
        <v>0.48512682959230213</v>
      </c>
      <c r="BK13" s="8">
        <f t="shared" si="108"/>
        <v>0.24433897324921197</v>
      </c>
      <c r="BL13" s="8">
        <f t="shared" si="109"/>
        <v>0.25471665959549888</v>
      </c>
      <c r="BM13" s="8">
        <f t="shared" si="110"/>
        <v>0.53951679374774819</v>
      </c>
      <c r="BN13" s="8">
        <f t="shared" si="111"/>
        <v>0.45858557273237871</v>
      </c>
    </row>
    <row r="14" spans="1:88" x14ac:dyDescent="0.25">
      <c r="A14" t="s">
        <v>99</v>
      </c>
      <c r="B14" t="s">
        <v>121</v>
      </c>
      <c r="C14" t="s">
        <v>109</v>
      </c>
      <c r="D14" s="11">
        <v>44230</v>
      </c>
      <c r="E14">
        <f>VLOOKUP(A14,home!$A$2:$E$405,3,FALSE)</f>
        <v>1.3341067285382799</v>
      </c>
      <c r="F14">
        <f>VLOOKUP(B14,home!$B$2:$E$405,3,FALSE)</f>
        <v>1.33</v>
      </c>
      <c r="G14">
        <f>VLOOKUP(C14,away!$B$2:$E$405,4,FALSE)</f>
        <v>0.84</v>
      </c>
      <c r="H14">
        <f>VLOOKUP(A14,away!$A$2:$E$405,3,FALSE)</f>
        <v>1.26682134570766</v>
      </c>
      <c r="I14">
        <f>VLOOKUP(C14,away!$B$2:$E$405,3,FALSE)</f>
        <v>1.22</v>
      </c>
      <c r="J14">
        <f>VLOOKUP(B14,home!$B$2:$E$405,4,FALSE)</f>
        <v>0.83</v>
      </c>
      <c r="K14" s="3">
        <f t="shared" si="56"/>
        <v>1.4904640371229663</v>
      </c>
      <c r="L14" s="3">
        <f t="shared" si="57"/>
        <v>1.2827832946635764</v>
      </c>
      <c r="M14" s="5">
        <f t="shared" si="58"/>
        <v>6.2458850455556263E-2</v>
      </c>
      <c r="N14" s="5">
        <f t="shared" si="59"/>
        <v>9.309267040404802E-2</v>
      </c>
      <c r="O14" s="5">
        <f t="shared" si="60"/>
        <v>8.0121169968278075E-2</v>
      </c>
      <c r="P14" s="5">
        <f t="shared" si="61"/>
        <v>0.11941772244993512</v>
      </c>
      <c r="Q14" s="5">
        <f t="shared" si="62"/>
        <v>6.9375638678487547E-2</v>
      </c>
      <c r="R14" s="5">
        <f t="shared" si="63"/>
        <v>5.1389049192104089E-2</v>
      </c>
      <c r="S14" s="5">
        <f t="shared" si="64"/>
        <v>5.7079950764051951E-2</v>
      </c>
      <c r="T14" s="5">
        <f t="shared" si="65"/>
        <v>8.8993910353380085E-2</v>
      </c>
      <c r="U14" s="5">
        <f t="shared" si="66"/>
        <v>7.6593529722774167E-2</v>
      </c>
      <c r="V14" s="5">
        <f t="shared" si="67"/>
        <v>1.2125952915098924E-2</v>
      </c>
      <c r="W14" s="5">
        <f t="shared" si="68"/>
        <v>3.446729816757426E-2</v>
      </c>
      <c r="X14" s="5">
        <f t="shared" si="69"/>
        <v>4.4214074301552754E-2</v>
      </c>
      <c r="Y14" s="5">
        <f t="shared" si="70"/>
        <v>2.8358537951523013E-2</v>
      </c>
      <c r="Z14" s="5">
        <f t="shared" si="71"/>
        <v>2.1973671277425305E-2</v>
      </c>
      <c r="AA14" s="5">
        <f t="shared" si="72"/>
        <v>3.2750966802564285E-2</v>
      </c>
      <c r="AB14" s="5">
        <f t="shared" si="73"/>
        <v>2.4407069100115107E-2</v>
      </c>
      <c r="AC14" s="5">
        <f t="shared" si="74"/>
        <v>1.4490076957614808E-3</v>
      </c>
      <c r="AD14" s="5">
        <f t="shared" si="75"/>
        <v>1.2843067093890929E-2</v>
      </c>
      <c r="AE14" s="5">
        <f t="shared" si="76"/>
        <v>1.6474871920286769E-2</v>
      </c>
      <c r="AF14" s="5">
        <f t="shared" si="77"/>
        <v>1.0566845240532955E-2</v>
      </c>
      <c r="AG14" s="5">
        <f t="shared" si="78"/>
        <v>4.5183241839503339E-3</v>
      </c>
      <c r="AH14" s="5">
        <f t="shared" si="79"/>
        <v>7.0468646092775051E-3</v>
      </c>
      <c r="AI14" s="5">
        <f t="shared" si="80"/>
        <v>1.0503098274602706E-2</v>
      </c>
      <c r="AJ14" s="5">
        <f t="shared" si="81"/>
        <v>7.8272451283318053E-3</v>
      </c>
      <c r="AK14" s="5">
        <f t="shared" si="82"/>
        <v>3.8887424578414984E-3</v>
      </c>
      <c r="AL14" s="5">
        <f t="shared" si="83"/>
        <v>1.1081676821022653E-4</v>
      </c>
      <c r="AM14" s="5">
        <f t="shared" si="84"/>
        <v>3.8284259259603591E-3</v>
      </c>
      <c r="AN14" s="5">
        <f t="shared" si="85"/>
        <v>4.9110408226788827E-3</v>
      </c>
      <c r="AO14" s="5">
        <f t="shared" si="86"/>
        <v>3.1499005633716694E-3</v>
      </c>
      <c r="AP14" s="5">
        <f t="shared" si="87"/>
        <v>1.3468799408481891E-3</v>
      </c>
      <c r="AQ14" s="5">
        <f t="shared" si="88"/>
        <v>4.3193877200938061E-4</v>
      </c>
      <c r="AR14" s="5">
        <f t="shared" si="89"/>
        <v>1.8079200401074308E-3</v>
      </c>
      <c r="AS14" s="5">
        <f t="shared" si="90"/>
        <v>2.6946398017740365E-3</v>
      </c>
      <c r="AT14" s="5">
        <f t="shared" si="91"/>
        <v>2.0081318587721803E-3</v>
      </c>
      <c r="AU14" s="5">
        <f t="shared" si="92"/>
        <v>9.9768277243361008E-4</v>
      </c>
      <c r="AV14" s="5">
        <f t="shared" si="93"/>
        <v>3.7175257319235788E-4</v>
      </c>
      <c r="AW14" s="5">
        <f t="shared" si="94"/>
        <v>5.8854242844184351E-6</v>
      </c>
      <c r="AX14" s="5">
        <f t="shared" si="95"/>
        <v>9.5102186023885305E-4</v>
      </c>
      <c r="AY14" s="5">
        <f t="shared" si="96"/>
        <v>1.2199549551742792E-3</v>
      </c>
      <c r="AZ14" s="5">
        <f t="shared" si="97"/>
        <v>7.8246891836980894E-4</v>
      </c>
      <c r="BA14" s="5">
        <f t="shared" si="98"/>
        <v>3.3457935235942299E-4</v>
      </c>
      <c r="BB14" s="5">
        <f t="shared" si="99"/>
        <v>1.0729820098650653E-4</v>
      </c>
      <c r="BC14" s="5">
        <f t="shared" si="100"/>
        <v>2.7528067954589091E-5</v>
      </c>
      <c r="BD14" s="5">
        <f t="shared" si="101"/>
        <v>3.8652827092288582E-4</v>
      </c>
      <c r="BE14" s="5">
        <f t="shared" si="102"/>
        <v>5.7610648714188407E-4</v>
      </c>
      <c r="BF14" s="5">
        <f t="shared" si="103"/>
        <v>4.2933300031911144E-4</v>
      </c>
      <c r="BG14" s="5">
        <f t="shared" si="104"/>
        <v>2.1330179897524623E-4</v>
      </c>
      <c r="BH14" s="5">
        <f t="shared" si="105"/>
        <v>7.9479665106559186E-5</v>
      </c>
      <c r="BI14" s="5">
        <f t="shared" si="106"/>
        <v>2.3692316504780707E-5</v>
      </c>
      <c r="BJ14" s="8">
        <f t="shared" si="107"/>
        <v>0.41999627567517861</v>
      </c>
      <c r="BK14" s="8">
        <f t="shared" si="108"/>
        <v>0.25386225600378831</v>
      </c>
      <c r="BL14" s="8">
        <f t="shared" si="109"/>
        <v>0.30411630384113947</v>
      </c>
      <c r="BM14" s="8">
        <f t="shared" si="110"/>
        <v>0.52287933611823278</v>
      </c>
      <c r="BN14" s="8">
        <f t="shared" si="111"/>
        <v>0.47585510114840907</v>
      </c>
    </row>
    <row r="15" spans="1:88" x14ac:dyDescent="0.25">
      <c r="A15" t="s">
        <v>99</v>
      </c>
      <c r="B15" t="s">
        <v>110</v>
      </c>
      <c r="C15" t="s">
        <v>118</v>
      </c>
      <c r="D15" s="11">
        <v>44230</v>
      </c>
      <c r="E15">
        <f>VLOOKUP(A15,home!$A$2:$E$405,3,FALSE)</f>
        <v>1.3341067285382799</v>
      </c>
      <c r="F15">
        <f>VLOOKUP(B15,home!$B$2:$E$405,3,FALSE)</f>
        <v>0.87</v>
      </c>
      <c r="G15">
        <f>VLOOKUP(C15,away!$B$2:$E$405,4,FALSE)</f>
        <v>1.21</v>
      </c>
      <c r="H15">
        <f>VLOOKUP(A15,away!$A$2:$E$405,3,FALSE)</f>
        <v>1.26682134570766</v>
      </c>
      <c r="I15">
        <f>VLOOKUP(C15,away!$B$2:$E$405,3,FALSE)</f>
        <v>1.08</v>
      </c>
      <c r="J15">
        <f>VLOOKUP(B15,home!$B$2:$E$405,4,FALSE)</f>
        <v>0.39</v>
      </c>
      <c r="K15" s="3">
        <f t="shared" si="56"/>
        <v>1.4044141531322472</v>
      </c>
      <c r="L15" s="3">
        <f t="shared" si="57"/>
        <v>0.53358515081206648</v>
      </c>
      <c r="M15" s="5">
        <f t="shared" si="58"/>
        <v>0.14399174550309735</v>
      </c>
      <c r="N15" s="5">
        <f t="shared" si="59"/>
        <v>0.20222404531876653</v>
      </c>
      <c r="O15" s="5">
        <f t="shared" si="60"/>
        <v>7.6831857239962886E-2</v>
      </c>
      <c r="P15" s="5">
        <f t="shared" si="61"/>
        <v>0.10790374771924019</v>
      </c>
      <c r="Q15" s="5">
        <f t="shared" si="62"/>
        <v>0.14200315567466637</v>
      </c>
      <c r="R15" s="5">
        <f t="shared" si="63"/>
        <v>2.0498169066278379E-2</v>
      </c>
      <c r="S15" s="5">
        <f t="shared" si="64"/>
        <v>2.0215080265845831E-2</v>
      </c>
      <c r="T15" s="5">
        <f t="shared" si="65"/>
        <v>7.5770775236456187E-2</v>
      </c>
      <c r="U15" s="5">
        <f t="shared" si="66"/>
        <v>2.8787918749978974E-2</v>
      </c>
      <c r="V15" s="5">
        <f t="shared" si="67"/>
        <v>1.6831851587578214E-3</v>
      </c>
      <c r="W15" s="5">
        <f t="shared" si="68"/>
        <v>6.6477080539647737E-2</v>
      </c>
      <c r="X15" s="5">
        <f t="shared" si="69"/>
        <v>3.5471183045293828E-2</v>
      </c>
      <c r="Y15" s="5">
        <f t="shared" si="70"/>
        <v>9.4634482773527599E-3</v>
      </c>
      <c r="Z15" s="5">
        <f t="shared" si="71"/>
        <v>3.6458395442004621E-3</v>
      </c>
      <c r="AA15" s="5">
        <f t="shared" si="72"/>
        <v>5.1202686559243503E-3</v>
      </c>
      <c r="AB15" s="5">
        <f t="shared" si="73"/>
        <v>3.5954888841097936E-3</v>
      </c>
      <c r="AC15" s="5">
        <f t="shared" si="74"/>
        <v>7.8833506263153451E-5</v>
      </c>
      <c r="AD15" s="5">
        <f t="shared" si="75"/>
        <v>2.3340338192198391E-2</v>
      </c>
      <c r="AE15" s="5">
        <f t="shared" si="76"/>
        <v>1.2454057874288811E-2</v>
      </c>
      <c r="AF15" s="5">
        <f t="shared" si="77"/>
        <v>3.3226501745372995E-3</v>
      </c>
      <c r="AG15" s="5">
        <f t="shared" si="78"/>
        <v>5.9097226482540818E-4</v>
      </c>
      <c r="AH15" s="5">
        <f t="shared" si="79"/>
        <v>4.863414607571997E-4</v>
      </c>
      <c r="AI15" s="5">
        <f t="shared" si="80"/>
        <v>6.8302483074242262E-4</v>
      </c>
      <c r="AJ15" s="5">
        <f t="shared" si="81"/>
        <v>4.7962486961770809E-4</v>
      </c>
      <c r="AK15" s="5">
        <f t="shared" si="82"/>
        <v>2.2453065169510599E-4</v>
      </c>
      <c r="AL15" s="5">
        <f t="shared" si="83"/>
        <v>2.3630328924540964E-6</v>
      </c>
      <c r="AM15" s="5">
        <f t="shared" si="84"/>
        <v>6.5559002592033115E-3</v>
      </c>
      <c r="AN15" s="5">
        <f t="shared" si="85"/>
        <v>3.498131028515864E-3</v>
      </c>
      <c r="AO15" s="5">
        <f t="shared" si="86"/>
        <v>9.3327538620550324E-4</v>
      </c>
      <c r="AP15" s="5">
        <f t="shared" si="87"/>
        <v>1.6599396256588439E-4</v>
      </c>
      <c r="AQ15" s="5">
        <f t="shared" si="88"/>
        <v>2.2142978387402476E-5</v>
      </c>
      <c r="AR15" s="5">
        <f t="shared" si="89"/>
        <v>5.1900916336858234E-5</v>
      </c>
      <c r="AS15" s="5">
        <f t="shared" si="90"/>
        <v>7.2890381464016369E-5</v>
      </c>
      <c r="AT15" s="5">
        <f t="shared" si="91"/>
        <v>5.1184141677636504E-5</v>
      </c>
      <c r="AU15" s="5">
        <f t="shared" si="92"/>
        <v>2.3961244329332946E-5</v>
      </c>
      <c r="AV15" s="5">
        <f t="shared" si="93"/>
        <v>8.4128776656937464E-6</v>
      </c>
      <c r="AW15" s="5">
        <f t="shared" si="94"/>
        <v>4.9188796704350763E-8</v>
      </c>
      <c r="AX15" s="5">
        <f t="shared" si="95"/>
        <v>1.5345331850914145E-3</v>
      </c>
      <c r="AY15" s="5">
        <f t="shared" si="96"/>
        <v>8.1880412099312298E-4</v>
      </c>
      <c r="AZ15" s="5">
        <f t="shared" si="97"/>
        <v>2.184508601928285E-4</v>
      </c>
      <c r="BA15" s="5">
        <f t="shared" si="98"/>
        <v>3.8854045060338691E-5</v>
      </c>
      <c r="BB15" s="5">
        <f t="shared" si="99"/>
        <v>5.1829853732949101E-6</v>
      </c>
      <c r="BC15" s="5">
        <f t="shared" si="100"/>
        <v>5.5311280641325999E-7</v>
      </c>
      <c r="BD15" s="5">
        <f t="shared" si="101"/>
        <v>4.6155930451478229E-6</v>
      </c>
      <c r="BE15" s="5">
        <f t="shared" si="102"/>
        <v>6.4822041977043691E-6</v>
      </c>
      <c r="BF15" s="5">
        <f t="shared" si="103"/>
        <v>4.5518496593746402E-6</v>
      </c>
      <c r="BG15" s="5">
        <f t="shared" si="104"/>
        <v>2.1308940281853144E-6</v>
      </c>
      <c r="BH15" s="5">
        <f t="shared" si="105"/>
        <v>7.4816443300211031E-7</v>
      </c>
      <c r="BI15" s="5">
        <f t="shared" si="106"/>
        <v>2.1014654371566538E-7</v>
      </c>
      <c r="BJ15" s="8">
        <f t="shared" si="107"/>
        <v>0.58490952852242861</v>
      </c>
      <c r="BK15" s="8">
        <f t="shared" si="108"/>
        <v>0.27469375930708989</v>
      </c>
      <c r="BL15" s="8">
        <f t="shared" si="109"/>
        <v>0.13693431282244747</v>
      </c>
      <c r="BM15" s="8">
        <f t="shared" si="110"/>
        <v>0.30591196474195848</v>
      </c>
      <c r="BN15" s="8">
        <f t="shared" si="111"/>
        <v>0.69345272052201168</v>
      </c>
    </row>
    <row r="16" spans="1:88" x14ac:dyDescent="0.25">
      <c r="A16" t="s">
        <v>99</v>
      </c>
      <c r="B16" t="s">
        <v>395</v>
      </c>
      <c r="C16" t="s">
        <v>108</v>
      </c>
      <c r="D16" s="11">
        <v>44230</v>
      </c>
      <c r="E16">
        <f>VLOOKUP(A16,home!$A$2:$E$405,3,FALSE)</f>
        <v>1.3341067285382799</v>
      </c>
      <c r="F16">
        <f>VLOOKUP(B16,home!$B$2:$E$405,3,FALSE)</f>
        <v>1.1000000000000001</v>
      </c>
      <c r="G16">
        <f>VLOOKUP(C16,away!$B$2:$E$405,4,FALSE)</f>
        <v>0.79</v>
      </c>
      <c r="H16">
        <f>VLOOKUP(A16,away!$A$2:$E$405,3,FALSE)</f>
        <v>1.26682134570766</v>
      </c>
      <c r="I16">
        <f>VLOOKUP(C16,away!$B$2:$E$405,3,FALSE)</f>
        <v>0.71</v>
      </c>
      <c r="J16">
        <f>VLOOKUP(B16,home!$B$2:$E$405,4,FALSE)</f>
        <v>1.08</v>
      </c>
      <c r="K16" s="3">
        <f t="shared" si="56"/>
        <v>1.1593387470997654</v>
      </c>
      <c r="L16" s="3">
        <f t="shared" si="57"/>
        <v>0.97139860788863375</v>
      </c>
      <c r="M16" s="5">
        <f t="shared" si="58"/>
        <v>0.11874970087850648</v>
      </c>
      <c r="N16" s="5">
        <f t="shared" si="59"/>
        <v>0.1376711294349596</v>
      </c>
      <c r="O16" s="5">
        <f t="shared" si="60"/>
        <v>0.11535329412057285</v>
      </c>
      <c r="P16" s="5">
        <f t="shared" si="61"/>
        <v>0.13373354347957564</v>
      </c>
      <c r="Q16" s="5">
        <f t="shared" si="62"/>
        <v>7.9803737355467863E-2</v>
      </c>
      <c r="R16" s="5">
        <f t="shared" si="63"/>
        <v>5.6027014662046293E-2</v>
      </c>
      <c r="S16" s="5">
        <f t="shared" si="64"/>
        <v>3.76520120035954E-2</v>
      </c>
      <c r="T16" s="5">
        <f t="shared" si="65"/>
        <v>7.7521239371411629E-2</v>
      </c>
      <c r="U16" s="5">
        <f t="shared" si="66"/>
        <v>6.4954288982036923E-2</v>
      </c>
      <c r="V16" s="5">
        <f t="shared" si="67"/>
        <v>4.7114382858558504E-3</v>
      </c>
      <c r="W16" s="5">
        <f t="shared" si="68"/>
        <v>3.0839854959855612E-2</v>
      </c>
      <c r="X16" s="5">
        <f t="shared" si="69"/>
        <v>2.9957792175491115E-2</v>
      </c>
      <c r="Y16" s="5">
        <f t="shared" si="70"/>
        <v>1.4550478807344535E-2</v>
      </c>
      <c r="Z16" s="5">
        <f t="shared" si="71"/>
        <v>1.8141521348955948E-2</v>
      </c>
      <c r="AA16" s="5">
        <f t="shared" si="72"/>
        <v>2.1032168631182232E-2</v>
      </c>
      <c r="AB16" s="5">
        <f t="shared" si="73"/>
        <v>1.2191704014832902E-2</v>
      </c>
      <c r="AC16" s="5">
        <f t="shared" si="74"/>
        <v>3.316204862999386E-4</v>
      </c>
      <c r="AD16" s="5">
        <f t="shared" si="75"/>
        <v>8.9384597024743748E-3</v>
      </c>
      <c r="AE16" s="5">
        <f t="shared" si="76"/>
        <v>8.6828073116522585E-3</v>
      </c>
      <c r="AF16" s="5">
        <f t="shared" si="77"/>
        <v>4.2172334675521271E-3</v>
      </c>
      <c r="AG16" s="5">
        <f t="shared" si="78"/>
        <v>1.3655382398404976E-3</v>
      </c>
      <c r="AH16" s="5">
        <f t="shared" si="79"/>
        <v>4.4056621458394346E-3</v>
      </c>
      <c r="AI16" s="5">
        <f t="shared" si="80"/>
        <v>5.1076548323023526E-3</v>
      </c>
      <c r="AJ16" s="5">
        <f t="shared" si="81"/>
        <v>2.9607510769497367E-3</v>
      </c>
      <c r="AK16" s="5">
        <f t="shared" si="82"/>
        <v>1.1441711480083959E-3</v>
      </c>
      <c r="AL16" s="5">
        <f t="shared" si="83"/>
        <v>1.49385749674214E-5</v>
      </c>
      <c r="AM16" s="5">
        <f t="shared" si="84"/>
        <v>2.0725405344936775E-3</v>
      </c>
      <c r="AN16" s="5">
        <f t="shared" si="85"/>
        <v>2.0132629899999228E-3</v>
      </c>
      <c r="AO16" s="5">
        <f t="shared" si="86"/>
        <v>9.7784043289981669E-4</v>
      </c>
      <c r="AP16" s="5">
        <f t="shared" si="87"/>
        <v>3.1662427841870036E-4</v>
      </c>
      <c r="AQ16" s="5">
        <f t="shared" si="88"/>
        <v>7.6892095819917168E-5</v>
      </c>
      <c r="AR16" s="5">
        <f t="shared" si="89"/>
        <v>8.5593081505921573E-4</v>
      </c>
      <c r="AS16" s="5">
        <f t="shared" si="90"/>
        <v>9.92313758734832E-4</v>
      </c>
      <c r="AT16" s="5">
        <f t="shared" si="91"/>
        <v>5.752138948907497E-4</v>
      </c>
      <c r="AU16" s="5">
        <f t="shared" si="92"/>
        <v>2.2228925207233924E-4</v>
      </c>
      <c r="AV16" s="5">
        <f t="shared" si="93"/>
        <v>6.4427135747822446E-5</v>
      </c>
      <c r="AW16" s="5">
        <f t="shared" si="94"/>
        <v>4.6732013969742216E-7</v>
      </c>
      <c r="AX16" s="5">
        <f t="shared" si="95"/>
        <v>4.0046275776222908E-4</v>
      </c>
      <c r="AY16" s="5">
        <f t="shared" si="96"/>
        <v>3.8900896540147245E-4</v>
      </c>
      <c r="AZ16" s="5">
        <f t="shared" si="97"/>
        <v>1.88941383723594E-4</v>
      </c>
      <c r="BA16" s="5">
        <f t="shared" si="98"/>
        <v>6.1179132373883805E-5</v>
      </c>
      <c r="BB16" s="5">
        <f t="shared" si="99"/>
        <v>1.4857331004956292E-5</v>
      </c>
      <c r="BC16" s="5">
        <f t="shared" si="100"/>
        <v>2.8864781310310368E-6</v>
      </c>
      <c r="BD16" s="5">
        <f t="shared" si="101"/>
        <v>1.3857500036625089E-4</v>
      </c>
      <c r="BE16" s="5">
        <f t="shared" si="102"/>
        <v>1.6065536730395881E-4</v>
      </c>
      <c r="BF16" s="5">
        <f t="shared" si="103"/>
        <v>9.3126996122512142E-5</v>
      </c>
      <c r="BG16" s="5">
        <f t="shared" si="104"/>
        <v>3.5988578335279299E-5</v>
      </c>
      <c r="BH16" s="5">
        <f t="shared" si="105"/>
        <v>1.043073832928112E-5</v>
      </c>
      <c r="BI16" s="5">
        <f t="shared" si="106"/>
        <v>2.4185518211988554E-6</v>
      </c>
      <c r="BJ16" s="8">
        <f t="shared" si="107"/>
        <v>0.40006276720607881</v>
      </c>
      <c r="BK16" s="8">
        <f t="shared" si="108"/>
        <v>0.29558226267420218</v>
      </c>
      <c r="BL16" s="8">
        <f t="shared" si="109"/>
        <v>0.28632807970255453</v>
      </c>
      <c r="BM16" s="8">
        <f t="shared" si="110"/>
        <v>0.35838766935540106</v>
      </c>
      <c r="BN16" s="8">
        <f t="shared" si="111"/>
        <v>0.64133841993112872</v>
      </c>
    </row>
    <row r="17" spans="1:66" x14ac:dyDescent="0.25">
      <c r="A17" t="s">
        <v>99</v>
      </c>
      <c r="B17" t="s">
        <v>112</v>
      </c>
      <c r="C17" t="s">
        <v>116</v>
      </c>
      <c r="D17" s="11">
        <v>44230</v>
      </c>
      <c r="E17">
        <f>VLOOKUP(A17,home!$A$2:$E$405,3,FALSE)</f>
        <v>1.3341067285382799</v>
      </c>
      <c r="F17">
        <f>VLOOKUP(B17,home!$B$2:$E$405,3,FALSE)</f>
        <v>0.59</v>
      </c>
      <c r="G17">
        <f>VLOOKUP(C17,away!$B$2:$E$405,4,FALSE)</f>
        <v>1.29</v>
      </c>
      <c r="H17">
        <f>VLOOKUP(A17,away!$A$2:$E$405,3,FALSE)</f>
        <v>1.26682134570766</v>
      </c>
      <c r="I17">
        <f>VLOOKUP(C17,away!$B$2:$E$405,3,FALSE)</f>
        <v>0.75</v>
      </c>
      <c r="J17">
        <f>VLOOKUP(B17,home!$B$2:$E$405,4,FALSE)</f>
        <v>0.91</v>
      </c>
      <c r="K17" s="3">
        <f t="shared" si="56"/>
        <v>1.0153886310904849</v>
      </c>
      <c r="L17" s="3">
        <f t="shared" si="57"/>
        <v>0.86460556844547798</v>
      </c>
      <c r="M17" s="5">
        <f t="shared" si="58"/>
        <v>0.1525909908528717</v>
      </c>
      <c r="N17" s="5">
        <f t="shared" si="59"/>
        <v>0.15493915731883809</v>
      </c>
      <c r="O17" s="5">
        <f t="shared" si="60"/>
        <v>0.13193102038600588</v>
      </c>
      <c r="P17" s="5">
        <f t="shared" si="61"/>
        <v>0.13396125818811735</v>
      </c>
      <c r="Q17" s="5">
        <f t="shared" si="62"/>
        <v>7.8661729426144147E-2</v>
      </c>
      <c r="R17" s="5">
        <f t="shared" si="63"/>
        <v>5.7034147438217268E-2</v>
      </c>
      <c r="S17" s="5">
        <f t="shared" si="64"/>
        <v>2.940150430087745E-2</v>
      </c>
      <c r="T17" s="5">
        <f t="shared" si="65"/>
        <v>6.8011369285395737E-2</v>
      </c>
      <c r="U17" s="5">
        <f t="shared" si="66"/>
        <v>5.7911824892704314E-2</v>
      </c>
      <c r="V17" s="5">
        <f t="shared" si="67"/>
        <v>2.8679882422609718E-3</v>
      </c>
      <c r="W17" s="5">
        <f t="shared" si="68"/>
        <v>2.6624075253740876E-2</v>
      </c>
      <c r="X17" s="5">
        <f t="shared" si="69"/>
        <v>2.3019323719095812E-2</v>
      </c>
      <c r="Y17" s="5">
        <f t="shared" si="70"/>
        <v>9.9513177346896541E-3</v>
      </c>
      <c r="Z17" s="5">
        <f t="shared" si="71"/>
        <v>1.6437347155541016E-2</v>
      </c>
      <c r="AA17" s="5">
        <f t="shared" si="72"/>
        <v>1.6690295427023868E-2</v>
      </c>
      <c r="AB17" s="5">
        <f t="shared" si="73"/>
        <v>8.4735681130707723E-3</v>
      </c>
      <c r="AC17" s="5">
        <f t="shared" si="74"/>
        <v>1.5736484148515852E-4</v>
      </c>
      <c r="AD17" s="5">
        <f t="shared" si="75"/>
        <v>6.7584458314864995E-3</v>
      </c>
      <c r="AE17" s="5">
        <f t="shared" si="76"/>
        <v>5.8433898999403558E-3</v>
      </c>
      <c r="AF17" s="5">
        <f t="shared" si="77"/>
        <v>2.5261137230432481E-3</v>
      </c>
      <c r="AG17" s="5">
        <f t="shared" si="78"/>
        <v>7.280306638232434E-4</v>
      </c>
      <c r="AH17" s="5">
        <f t="shared" si="79"/>
        <v>3.5529554702880503E-3</v>
      </c>
      <c r="AI17" s="5">
        <f t="shared" si="80"/>
        <v>3.6076305913012334E-3</v>
      </c>
      <c r="AJ17" s="5">
        <f t="shared" si="81"/>
        <v>1.8315735437907578E-3</v>
      </c>
      <c r="AK17" s="5">
        <f t="shared" si="82"/>
        <v>6.1991965112374869E-4</v>
      </c>
      <c r="AL17" s="5">
        <f t="shared" si="83"/>
        <v>5.5260909027719991E-6</v>
      </c>
      <c r="AM17" s="5">
        <f t="shared" si="84"/>
        <v>1.3724898122264547E-3</v>
      </c>
      <c r="AN17" s="5">
        <f t="shared" si="85"/>
        <v>1.1866623342856812E-3</v>
      </c>
      <c r="AO17" s="5">
        <f t="shared" si="86"/>
        <v>5.129974310439545E-4</v>
      </c>
      <c r="AP17" s="5">
        <f t="shared" si="87"/>
        <v>1.4784681182627608E-4</v>
      </c>
      <c r="AQ17" s="5">
        <f t="shared" si="88"/>
        <v>3.1957294195477264E-5</v>
      </c>
      <c r="AR17" s="5">
        <f t="shared" si="89"/>
        <v>6.1438101680997409E-4</v>
      </c>
      <c r="AS17" s="5">
        <f t="shared" si="90"/>
        <v>6.238354996266597E-4</v>
      </c>
      <c r="AT17" s="5">
        <f t="shared" si="91"/>
        <v>3.1671773699578135E-4</v>
      </c>
      <c r="AU17" s="5">
        <f t="shared" si="92"/>
        <v>1.0719719647007423E-4</v>
      </c>
      <c r="AV17" s="5">
        <f t="shared" si="93"/>
        <v>2.7211703645121605E-5</v>
      </c>
      <c r="AW17" s="5">
        <f t="shared" si="94"/>
        <v>1.3476150380460647E-7</v>
      </c>
      <c r="AX17" s="5">
        <f t="shared" si="95"/>
        <v>2.3226842527037601E-4</v>
      </c>
      <c r="AY17" s="5">
        <f t="shared" si="96"/>
        <v>2.0082057386282945E-4</v>
      </c>
      <c r="AZ17" s="5">
        <f t="shared" si="97"/>
        <v>8.6815293210109378E-5</v>
      </c>
      <c r="BA17" s="5">
        <f t="shared" si="98"/>
        <v>2.5020328645229155E-5</v>
      </c>
      <c r="BB17" s="5">
        <f t="shared" si="99"/>
        <v>5.4081788677502576E-6</v>
      </c>
      <c r="BC17" s="5">
        <f t="shared" si="100"/>
        <v>9.3518831284120665E-7</v>
      </c>
      <c r="BD17" s="5">
        <f t="shared" si="101"/>
        <v>8.8532874713516366E-5</v>
      </c>
      <c r="BE17" s="5">
        <f t="shared" si="102"/>
        <v>8.9895274461862789E-5</v>
      </c>
      <c r="BF17" s="5">
        <f t="shared" si="103"/>
        <v>4.5639319838667142E-5</v>
      </c>
      <c r="BG17" s="5">
        <f t="shared" si="104"/>
        <v>1.5447215498295017E-5</v>
      </c>
      <c r="BH17" s="5">
        <f t="shared" si="105"/>
        <v>3.9212317497433744E-6</v>
      </c>
      <c r="BI17" s="5">
        <f t="shared" si="106"/>
        <v>7.9631482771209457E-7</v>
      </c>
      <c r="BJ17" s="8">
        <f t="shared" si="107"/>
        <v>0.38086617452794458</v>
      </c>
      <c r="BK17" s="8">
        <f t="shared" si="108"/>
        <v>0.31918545309037827</v>
      </c>
      <c r="BL17" s="8">
        <f t="shared" si="109"/>
        <v>0.28358651089816322</v>
      </c>
      <c r="BM17" s="8">
        <f t="shared" si="110"/>
        <v>0.29075649624947353</v>
      </c>
      <c r="BN17" s="8">
        <f t="shared" si="111"/>
        <v>0.70911830361019434</v>
      </c>
    </row>
    <row r="18" spans="1:66" x14ac:dyDescent="0.25">
      <c r="A18" t="s">
        <v>99</v>
      </c>
      <c r="B18" t="s">
        <v>113</v>
      </c>
      <c r="C18" t="s">
        <v>114</v>
      </c>
      <c r="D18" s="11">
        <v>44230</v>
      </c>
      <c r="E18">
        <f>VLOOKUP(A18,home!$A$2:$E$405,3,FALSE)</f>
        <v>1.3341067285382799</v>
      </c>
      <c r="F18">
        <f>VLOOKUP(B18,home!$B$2:$E$405,3,FALSE)</f>
        <v>0.97</v>
      </c>
      <c r="G18">
        <f>VLOOKUP(C18,away!$B$2:$E$405,4,FALSE)</f>
        <v>0.91</v>
      </c>
      <c r="H18">
        <f>VLOOKUP(A18,away!$A$2:$E$405,3,FALSE)</f>
        <v>1.26682134570766</v>
      </c>
      <c r="I18">
        <f>VLOOKUP(C18,away!$B$2:$E$405,3,FALSE)</f>
        <v>0.87</v>
      </c>
      <c r="J18">
        <f>VLOOKUP(B18,home!$B$2:$E$405,4,FALSE)</f>
        <v>0.65</v>
      </c>
      <c r="K18" s="3">
        <f t="shared" ref="K18:K81" si="112">E18*F18*G18</f>
        <v>1.1776160092807397</v>
      </c>
      <c r="L18" s="3">
        <f t="shared" ref="L18:L81" si="113">H18*I18*J18</f>
        <v>0.71638747099768174</v>
      </c>
      <c r="M18" s="5">
        <f t="shared" si="58"/>
        <v>0.1504682048935157</v>
      </c>
      <c r="N18" s="5">
        <f t="shared" si="59"/>
        <v>0.17719376697033862</v>
      </c>
      <c r="O18" s="5">
        <f t="shared" si="60"/>
        <v>0.10779353676922672</v>
      </c>
      <c r="P18" s="5">
        <f t="shared" si="61"/>
        <v>0.12693939459643344</v>
      </c>
      <c r="Q18" s="5">
        <f t="shared" si="62"/>
        <v>0.1043331083645158</v>
      </c>
      <c r="R18" s="5">
        <f t="shared" si="63"/>
        <v>3.861096959800097E-2</v>
      </c>
      <c r="S18" s="5">
        <f t="shared" si="64"/>
        <v>2.6772449887191154E-2</v>
      </c>
      <c r="T18" s="5">
        <f t="shared" si="65"/>
        <v>7.4742931642582555E-2</v>
      </c>
      <c r="U18" s="5">
        <f t="shared" si="66"/>
        <v>4.5468895932457863E-2</v>
      </c>
      <c r="V18" s="5">
        <f t="shared" si="67"/>
        <v>2.5095582913261783E-3</v>
      </c>
      <c r="W18" s="5">
        <f t="shared" si="68"/>
        <v>4.0954779569358675E-2</v>
      </c>
      <c r="X18" s="5">
        <f t="shared" si="69"/>
        <v>2.933949096096039E-2</v>
      </c>
      <c r="Y18" s="5">
        <f t="shared" si="70"/>
        <v>1.0509221864940877E-2</v>
      </c>
      <c r="Z18" s="5">
        <f t="shared" si="71"/>
        <v>9.2201382876934308E-3</v>
      </c>
      <c r="AA18" s="5">
        <f t="shared" si="72"/>
        <v>1.0857782455370089E-2</v>
      </c>
      <c r="AB18" s="5">
        <f t="shared" si="73"/>
        <v>6.3931492223656804E-3</v>
      </c>
      <c r="AC18" s="5">
        <f t="shared" si="74"/>
        <v>1.3232106511756376E-4</v>
      </c>
      <c r="AD18" s="5">
        <f t="shared" si="75"/>
        <v>1.2057251019360138E-2</v>
      </c>
      <c r="AE18" s="5">
        <f t="shared" si="76"/>
        <v>8.6376635649436304E-3</v>
      </c>
      <c r="AF18" s="5">
        <f t="shared" si="77"/>
        <v>3.0939569783093933E-3</v>
      </c>
      <c r="AG18" s="5">
        <f t="shared" si="78"/>
        <v>7.3882400502223188E-4</v>
      </c>
      <c r="AH18" s="5">
        <f t="shared" si="79"/>
        <v>1.6512978875423976E-3</v>
      </c>
      <c r="AI18" s="5">
        <f t="shared" si="80"/>
        <v>1.9445948284613939E-3</v>
      </c>
      <c r="AJ18" s="5">
        <f t="shared" si="81"/>
        <v>1.144993000780336E-3</v>
      </c>
      <c r="AK18" s="5">
        <f t="shared" si="82"/>
        <v>4.4945402941110599E-4</v>
      </c>
      <c r="AL18" s="5">
        <f t="shared" si="83"/>
        <v>4.465197391107477E-6</v>
      </c>
      <c r="AM18" s="5">
        <f t="shared" si="84"/>
        <v>2.8397623656630025E-3</v>
      </c>
      <c r="AN18" s="5">
        <f t="shared" si="85"/>
        <v>2.0343701793717126E-3</v>
      </c>
      <c r="AO18" s="5">
        <f t="shared" si="86"/>
        <v>7.2869865393660057E-4</v>
      </c>
      <c r="AP18" s="5">
        <f t="shared" si="87"/>
        <v>1.7401019527101872E-4</v>
      </c>
      <c r="AQ18" s="5">
        <f t="shared" si="88"/>
        <v>3.1164680929504461E-5</v>
      </c>
      <c r="AR18" s="5">
        <f t="shared" si="89"/>
        <v>2.3659382350406258E-4</v>
      </c>
      <c r="AS18" s="5">
        <f t="shared" si="90"/>
        <v>2.7861667425532581E-4</v>
      </c>
      <c r="AT18" s="5">
        <f t="shared" si="91"/>
        <v>1.6405172802781435E-4</v>
      </c>
      <c r="AU18" s="5">
        <f t="shared" si="92"/>
        <v>6.4396647091907996E-5</v>
      </c>
      <c r="AV18" s="5">
        <f t="shared" si="93"/>
        <v>1.895863063985822E-5</v>
      </c>
      <c r="AW18" s="5">
        <f t="shared" si="94"/>
        <v>1.0463809982349585E-7</v>
      </c>
      <c r="AX18" s="5">
        <f t="shared" si="95"/>
        <v>5.5735827072628317E-4</v>
      </c>
      <c r="AY18" s="5">
        <f t="shared" si="96"/>
        <v>3.9928448200524325E-4</v>
      </c>
      <c r="AZ18" s="5">
        <f t="shared" si="97"/>
        <v>1.4302120013617777E-4</v>
      </c>
      <c r="BA18" s="5">
        <f t="shared" si="98"/>
        <v>3.4152865288203225E-5</v>
      </c>
      <c r="BB18" s="5">
        <f t="shared" si="99"/>
        <v>6.1166711977851037E-6</v>
      </c>
      <c r="BC18" s="5">
        <f t="shared" si="100"/>
        <v>8.7638132206112655E-7</v>
      </c>
      <c r="BD18" s="5">
        <f t="shared" si="101"/>
        <v>2.8248808478957868E-5</v>
      </c>
      <c r="BE18" s="5">
        <f t="shared" si="102"/>
        <v>3.3266249107926286E-5</v>
      </c>
      <c r="BF18" s="5">
        <f t="shared" si="103"/>
        <v>1.9587433759107568E-5</v>
      </c>
      <c r="BG18" s="5">
        <f t="shared" si="104"/>
        <v>7.6888251918170298E-6</v>
      </c>
      <c r="BH18" s="5">
        <f t="shared" si="105"/>
        <v>2.263620909611198E-6</v>
      </c>
      <c r="BI18" s="5">
        <f t="shared" si="106"/>
        <v>5.3313524442015521E-7</v>
      </c>
      <c r="BJ18" s="8">
        <f t="shared" si="107"/>
        <v>0.46854981088617981</v>
      </c>
      <c r="BK18" s="8">
        <f t="shared" si="108"/>
        <v>0.30722567841298037</v>
      </c>
      <c r="BL18" s="8">
        <f t="shared" si="109"/>
        <v>0.21516887929982731</v>
      </c>
      <c r="BM18" s="8">
        <f t="shared" si="110"/>
        <v>0.29442634585074429</v>
      </c>
      <c r="BN18" s="8">
        <f t="shared" si="111"/>
        <v>0.7053389811920312</v>
      </c>
    </row>
    <row r="19" spans="1:66" x14ac:dyDescent="0.25">
      <c r="A19" t="s">
        <v>99</v>
      </c>
      <c r="B19" t="s">
        <v>417</v>
      </c>
      <c r="C19" t="s">
        <v>100</v>
      </c>
      <c r="D19" s="11">
        <v>44230</v>
      </c>
      <c r="E19">
        <f>VLOOKUP(A19,home!$A$2:$E$405,3,FALSE)</f>
        <v>1.3341067285382799</v>
      </c>
      <c r="F19">
        <f>VLOOKUP(B19,home!$B$2:$E$405,3,FALSE)</f>
        <v>0.98</v>
      </c>
      <c r="G19">
        <f>VLOOKUP(C19,away!$B$2:$E$405,4,FALSE)</f>
        <v>1.1399999999999999</v>
      </c>
      <c r="H19">
        <f>VLOOKUP(A19,away!$A$2:$E$405,3,FALSE)</f>
        <v>1.26682134570766</v>
      </c>
      <c r="I19">
        <f>VLOOKUP(C19,away!$B$2:$E$405,3,FALSE)</f>
        <v>0.67</v>
      </c>
      <c r="J19">
        <f>VLOOKUP(B19,home!$B$2:$E$405,4,FALSE)</f>
        <v>1.04</v>
      </c>
      <c r="K19" s="3">
        <f t="shared" si="112"/>
        <v>1.4904640371229663</v>
      </c>
      <c r="L19" s="3">
        <f t="shared" si="113"/>
        <v>0.88272111368909756</v>
      </c>
      <c r="M19" s="5">
        <f t="shared" si="58"/>
        <v>9.3183449753450567E-2</v>
      </c>
      <c r="N19" s="5">
        <f t="shared" si="59"/>
        <v>0.13888658071257301</v>
      </c>
      <c r="O19" s="5">
        <f t="shared" si="60"/>
        <v>8.2254998543757937E-2</v>
      </c>
      <c r="P19" s="5">
        <f t="shared" si="61"/>
        <v>0.12259811720307316</v>
      </c>
      <c r="Q19" s="5">
        <f t="shared" si="62"/>
        <v>0.10350272689553315</v>
      </c>
      <c r="R19" s="5">
        <f t="shared" si="63"/>
        <v>3.6304111960520552E-2</v>
      </c>
      <c r="S19" s="5">
        <f t="shared" si="64"/>
        <v>4.0324484609408601E-2</v>
      </c>
      <c r="T19" s="5">
        <f t="shared" si="65"/>
        <v>9.1364042355083511E-2</v>
      </c>
      <c r="U19" s="5">
        <f t="shared" si="66"/>
        <v>5.4109973276841632E-2</v>
      </c>
      <c r="V19" s="5">
        <f t="shared" si="67"/>
        <v>5.8948306371024066E-3</v>
      </c>
      <c r="W19" s="5">
        <f t="shared" si="68"/>
        <v>5.1422364060650733E-2</v>
      </c>
      <c r="X19" s="5">
        <f t="shared" si="69"/>
        <v>4.5391606472143825E-2</v>
      </c>
      <c r="Y19" s="5">
        <f t="shared" si="70"/>
        <v>2.0034064708614026E-2</v>
      </c>
      <c r="Z19" s="5">
        <f t="shared" si="71"/>
        <v>1.0682135380428131E-2</v>
      </c>
      <c r="AA19" s="5">
        <f t="shared" si="72"/>
        <v>1.5921338624206985E-2</v>
      </c>
      <c r="AB19" s="5">
        <f t="shared" si="73"/>
        <v>1.186509132111868E-2</v>
      </c>
      <c r="AC19" s="5">
        <f t="shared" si="74"/>
        <v>4.8472605600289665E-4</v>
      </c>
      <c r="AD19" s="5">
        <f t="shared" si="75"/>
        <v>1.9160796084061092E-2</v>
      </c>
      <c r="AE19" s="5">
        <f t="shared" si="76"/>
        <v>1.6913639258492104E-2</v>
      </c>
      <c r="AF19" s="5">
        <f t="shared" si="77"/>
        <v>7.4650132413958967E-3</v>
      </c>
      <c r="AG19" s="5">
        <f t="shared" si="78"/>
        <v>2.1965082673829489E-3</v>
      </c>
      <c r="AH19" s="5">
        <f t="shared" si="79"/>
        <v>2.3573366098973078E-3</v>
      </c>
      <c r="AI19" s="5">
        <f t="shared" si="80"/>
        <v>3.5135254404453087E-3</v>
      </c>
      <c r="AJ19" s="5">
        <f t="shared" si="81"/>
        <v>2.6183916562501817E-3</v>
      </c>
      <c r="AK19" s="5">
        <f t="shared" si="82"/>
        <v>1.3008728662479122E-3</v>
      </c>
      <c r="AL19" s="5">
        <f t="shared" si="83"/>
        <v>2.5509466319377595E-5</v>
      </c>
      <c r="AM19" s="5">
        <f t="shared" si="84"/>
        <v>5.7116954971879238E-3</v>
      </c>
      <c r="AN19" s="5">
        <f t="shared" si="85"/>
        <v>5.0418342103307262E-3</v>
      </c>
      <c r="AO19" s="5">
        <f t="shared" si="86"/>
        <v>2.2252667545894656E-3</v>
      </c>
      <c r="AP19" s="5">
        <f t="shared" si="87"/>
        <v>6.5476331595551234E-4</v>
      </c>
      <c r="AQ19" s="5">
        <f t="shared" si="88"/>
        <v>1.4449335086575405E-4</v>
      </c>
      <c r="AR19" s="5">
        <f t="shared" si="89"/>
        <v>4.1617415952572672E-4</v>
      </c>
      <c r="AS19" s="5">
        <f t="shared" si="90"/>
        <v>6.2029261795297204E-4</v>
      </c>
      <c r="AT19" s="5">
        <f t="shared" si="91"/>
        <v>4.6226191977588024E-4</v>
      </c>
      <c r="AU19" s="5">
        <f t="shared" si="92"/>
        <v>2.2966158905245713E-4</v>
      </c>
      <c r="AV19" s="5">
        <f t="shared" si="93"/>
        <v>8.5575584797800171E-5</v>
      </c>
      <c r="AW19" s="5">
        <f t="shared" si="94"/>
        <v>9.3227467785486334E-7</v>
      </c>
      <c r="AX19" s="5">
        <f t="shared" si="95"/>
        <v>1.418846121592633E-3</v>
      </c>
      <c r="AY19" s="5">
        <f t="shared" si="96"/>
        <v>1.2524454286057054E-3</v>
      </c>
      <c r="AZ19" s="5">
        <f t="shared" si="97"/>
        <v>5.5278001178682369E-4</v>
      </c>
      <c r="BA19" s="5">
        <f t="shared" si="98"/>
        <v>1.6265019587651252E-4</v>
      </c>
      <c r="BB19" s="5">
        <f t="shared" si="99"/>
        <v>3.5893690511466247E-5</v>
      </c>
      <c r="BC19" s="5">
        <f t="shared" si="100"/>
        <v>6.3368236925386571E-6</v>
      </c>
      <c r="BD19" s="5">
        <f t="shared" si="101"/>
        <v>6.1227619597528911E-5</v>
      </c>
      <c r="BE19" s="5">
        <f t="shared" si="102"/>
        <v>9.1257565088762198E-5</v>
      </c>
      <c r="BF19" s="5">
        <f t="shared" si="103"/>
        <v>6.8008059440104182E-5</v>
      </c>
      <c r="BG19" s="5">
        <f t="shared" si="104"/>
        <v>3.3787855609998786E-5</v>
      </c>
      <c r="BH19" s="5">
        <f t="shared" si="105"/>
        <v>1.2589895919551657E-5</v>
      </c>
      <c r="BI19" s="5">
        <f t="shared" si="106"/>
        <v>3.752957419842584E-6</v>
      </c>
      <c r="BJ19" s="8">
        <f t="shared" si="107"/>
        <v>0.51354434745692534</v>
      </c>
      <c r="BK19" s="8">
        <f t="shared" si="108"/>
        <v>0.26376356315396271</v>
      </c>
      <c r="BL19" s="8">
        <f t="shared" si="109"/>
        <v>0.21233023012346711</v>
      </c>
      <c r="BM19" s="8">
        <f t="shared" si="110"/>
        <v>0.42233877789194707</v>
      </c>
      <c r="BN19" s="8">
        <f t="shared" si="111"/>
        <v>0.57672998506890838</v>
      </c>
    </row>
    <row r="20" spans="1:66" x14ac:dyDescent="0.25">
      <c r="A20" t="s">
        <v>99</v>
      </c>
      <c r="B20" t="s">
        <v>101</v>
      </c>
      <c r="C20" t="s">
        <v>120</v>
      </c>
      <c r="D20" s="11">
        <v>44230</v>
      </c>
      <c r="E20">
        <f>VLOOKUP(A20,home!$A$2:$E$405,3,FALSE)</f>
        <v>1.3341067285382799</v>
      </c>
      <c r="F20">
        <f>VLOOKUP(B20,home!$B$2:$E$405,3,FALSE)</f>
        <v>1</v>
      </c>
      <c r="G20">
        <f>VLOOKUP(C20,away!$B$2:$E$405,4,FALSE)</f>
        <v>1.46</v>
      </c>
      <c r="H20">
        <f>VLOOKUP(A20,away!$A$2:$E$405,3,FALSE)</f>
        <v>1.26682134570766</v>
      </c>
      <c r="I20">
        <f>VLOOKUP(C20,away!$B$2:$E$405,3,FALSE)</f>
        <v>0.96</v>
      </c>
      <c r="J20">
        <f>VLOOKUP(B20,home!$B$2:$E$405,4,FALSE)</f>
        <v>0.75</v>
      </c>
      <c r="K20" s="3">
        <f t="shared" si="112"/>
        <v>1.9477958236658888</v>
      </c>
      <c r="L20" s="3">
        <f t="shared" si="113"/>
        <v>0.91211136890951505</v>
      </c>
      <c r="M20" s="5">
        <f t="shared" ref="M20:M83" si="114">_xlfn.POISSON.DIST(0,K20,FALSE) * _xlfn.POISSON.DIST(0,L20,FALSE)</f>
        <v>5.7274075478259197E-2</v>
      </c>
      <c r="N20" s="5">
        <f t="shared" ref="N20:N83" si="115">_xlfn.POISSON.DIST(1,K20,FALSE) * _xlfn.POISSON.DIST(0,L20,FALSE)</f>
        <v>0.11155820502087815</v>
      </c>
      <c r="O20" s="5">
        <f t="shared" ref="O20:O83" si="116">_xlfn.POISSON.DIST(0,K20,FALSE) * _xlfn.POISSON.DIST(1,L20,FALSE)</f>
        <v>5.2240335387501884E-2</v>
      </c>
      <c r="P20" s="5">
        <f t="shared" ref="P20:P83" si="117">_xlfn.POISSON.DIST(1,K20,FALSE) * _xlfn.POISSON.DIST(1,L20,FALSE)</f>
        <v>0.10175350709468151</v>
      </c>
      <c r="Q20" s="5">
        <f t="shared" ref="Q20:Q83" si="118">_xlfn.POISSON.DIST(2,K20,FALSE) * _xlfn.POISSON.DIST(0,L20,FALSE)</f>
        <v>0.10864630291766475</v>
      </c>
      <c r="R20" s="5">
        <f t="shared" ref="R20:R83" si="119">_xlfn.POISSON.DIST(0,K20,FALSE) * _xlfn.POISSON.DIST(2,L20,FALSE)</f>
        <v>2.3824501911293258E-2</v>
      </c>
      <c r="S20" s="5">
        <f t="shared" ref="S20:S83" si="120">_xlfn.POISSON.DIST(2,K20,FALSE) * _xlfn.POISSON.DIST(2,L20,FALSE)</f>
        <v>4.519399099684121E-2</v>
      </c>
      <c r="T20" s="5">
        <f t="shared" ref="T20:T83" si="121">_xlfn.POISSON.DIST(2,K20,FALSE) * _xlfn.POISSON.DIST(1,L20,FALSE)</f>
        <v>9.9097528081189032E-2</v>
      </c>
      <c r="U20" s="5">
        <f t="shared" ref="U20:U83" si="122">_xlfn.POISSON.DIST(1,K20,FALSE) * _xlfn.POISSON.DIST(2,L20,FALSE)</f>
        <v>4.640526532373699E-2</v>
      </c>
      <c r="V20" s="5">
        <f t="shared" ref="V20:V83" si="123">_xlfn.POISSON.DIST(3,K20,FALSE) * _xlfn.POISSON.DIST(3,L20,FALSE)</f>
        <v>8.9213275429176741E-3</v>
      </c>
      <c r="W20" s="5">
        <f t="shared" ref="W20:W83" si="124">_xlfn.POISSON.DIST(3,K20,FALSE) * _xlfn.POISSON.DIST(0,L20,FALSE)</f>
        <v>7.0540271693255496E-2</v>
      </c>
      <c r="X20" s="5">
        <f t="shared" ref="X20:X83" si="125">_xlfn.POISSON.DIST(3,K20,FALSE) * _xlfn.POISSON.DIST(1,L20,FALSE)</f>
        <v>6.4340583777384372E-2</v>
      </c>
      <c r="Y20" s="5">
        <f t="shared" ref="Y20:Y83" si="126">_xlfn.POISSON.DIST(3,K20,FALSE) * _xlfn.POISSON.DIST(2,L20,FALSE)</f>
        <v>2.9342888972813699E-2</v>
      </c>
      <c r="Z20" s="5">
        <f t="shared" ref="Z20:Z83" si="127">_xlfn.POISSON.DIST(0,K20,FALSE) * _xlfn.POISSON.DIST(3,L20,FALSE)</f>
        <v>7.2435330172990189E-3</v>
      </c>
      <c r="AA20" s="5">
        <f t="shared" ref="AA20:AA83" si="128">_xlfn.POISSON.DIST(1,K20,FALSE) * _xlfn.POISSON.DIST(3,L20,FALSE)</f>
        <v>1.4108923359681003E-2</v>
      </c>
      <c r="AB20" s="5">
        <f t="shared" ref="AB20:AB83" si="129">_xlfn.POISSON.DIST(2,K20,FALSE) * _xlfn.POISSON.DIST(3,L20,FALSE)</f>
        <v>1.3740650998204382E-2</v>
      </c>
      <c r="AC20" s="5">
        <f t="shared" ref="AC20:AC83" si="130">_xlfn.POISSON.DIST(4,K20,FALSE) * _xlfn.POISSON.DIST(4,L20,FALSE)</f>
        <v>9.906056512610532E-4</v>
      </c>
      <c r="AD20" s="5">
        <f t="shared" ref="AD20:AD83" si="131">_xlfn.POISSON.DIST(4,K20,FALSE) * _xlfn.POISSON.DIST(0,L20,FALSE)</f>
        <v>3.4349511651095038E-2</v>
      </c>
      <c r="AE20" s="5">
        <f t="shared" ref="AE20:AE83" si="132">_xlfn.POISSON.DIST(4,K20,FALSE) * _xlfn.POISSON.DIST(1,L20,FALSE)</f>
        <v>3.133058009345363E-2</v>
      </c>
      <c r="AF20" s="5">
        <f t="shared" ref="AF20:AF83" si="133">_xlfn.POISSON.DIST(4,K20,FALSE) * _xlfn.POISSON.DIST(2,L20,FALSE)</f>
        <v>1.4288489148884594E-2</v>
      </c>
      <c r="AG20" s="5">
        <f t="shared" ref="AG20:AG83" si="134">_xlfn.POISSON.DIST(4,K20,FALSE) * _xlfn.POISSON.DIST(3,L20,FALSE)</f>
        <v>4.3442311324126265E-3</v>
      </c>
      <c r="AH20" s="5">
        <f t="shared" ref="AH20:AH83" si="135">_xlfn.POISSON.DIST(0,K20,FALSE) * _xlfn.POISSON.DIST(4,L20,FALSE)</f>
        <v>1.651727204037469E-3</v>
      </c>
      <c r="AI20" s="5">
        <f t="shared" ref="AI20:AI83" si="136">_xlfn.POISSON.DIST(1,K20,FALSE) * _xlfn.POISSON.DIST(4,L20,FALSE)</f>
        <v>3.2172273498595172E-3</v>
      </c>
      <c r="AJ20" s="5">
        <f t="shared" ref="AJ20:AJ83" si="137">_xlfn.POISSON.DIST(2,K20,FALSE) * _xlfn.POISSON.DIST(4,L20,FALSE)</f>
        <v>3.1332509979200224E-3</v>
      </c>
      <c r="AK20" s="5">
        <f t="shared" ref="AK20:AK83" si="138">_xlfn.POISSON.DIST(3,K20,FALSE) * _xlfn.POISSON.DIST(4,L20,FALSE)</f>
        <v>2.0343110694151993E-3</v>
      </c>
      <c r="AL20" s="5">
        <f t="shared" ref="AL20:AL83" si="139">_xlfn.POISSON.DIST(5,K20,FALSE) * _xlfn.POISSON.DIST(5,L20,FALSE)</f>
        <v>7.0396666081068524E-5</v>
      </c>
      <c r="AM20" s="5">
        <f t="shared" ref="AM20:AM83" si="140">_xlfn.POISSON.DIST(5,K20,FALSE) * _xlfn.POISSON.DIST(0,L20,FALSE)</f>
        <v>1.3381167067793139E-2</v>
      </c>
      <c r="AN20" s="5">
        <f t="shared" ref="AN20:AN83" si="141">_xlfn.POISSON.DIST(5,K20,FALSE) * _xlfn.POISSON.DIST(1,L20,FALSE)</f>
        <v>1.2205114611811721E-2</v>
      </c>
      <c r="AO20" s="5">
        <f t="shared" ref="AO20:AO83" si="142">_xlfn.POISSON.DIST(5,K20,FALSE) * _xlfn.POISSON.DIST(2,L20,FALSE)</f>
        <v>5.5662118981385563E-3</v>
      </c>
      <c r="AP20" s="5">
        <f t="shared" ref="AP20:AP83" si="143">_xlfn.POISSON.DIST(5,K20,FALSE) * _xlfn.POISSON.DIST(3,L20,FALSE)</f>
        <v>1.6923350513505298E-3</v>
      </c>
      <c r="AQ20" s="5">
        <f t="shared" ref="AQ20:AQ83" si="144">_xlfn.POISSON.DIST(5,K20,FALSE) * _xlfn.POISSON.DIST(4,L20,FALSE)</f>
        <v>3.8589951008522144E-4</v>
      </c>
      <c r="AR20" s="5">
        <f t="shared" ref="AR20:AR83" si="145">_xlfn.POISSON.DIST(0,K20,FALSE) * _xlfn.POISSON.DIST(5,L20,FALSE)</f>
        <v>3.0131183222794044E-4</v>
      </c>
      <c r="AS20" s="5">
        <f t="shared" ref="AS20:AS83" si="146">_xlfn.POISSON.DIST(1,K20,FALSE) * _xlfn.POISSON.DIST(5,L20,FALSE)</f>
        <v>5.8689392843469924E-4</v>
      </c>
      <c r="AT20" s="5">
        <f t="shared" ref="AT20:AT83" si="147">_xlfn.POISSON.DIST(2,K20,FALSE) * _xlfn.POISSON.DIST(5,L20,FALSE)</f>
        <v>5.7157477136998724E-4</v>
      </c>
      <c r="AU20" s="5">
        <f t="shared" ref="AU20:AU83" si="148">_xlfn.POISSON.DIST(3,K20,FALSE) * _xlfn.POISSON.DIST(5,L20,FALSE)</f>
        <v>3.7110365086241546E-4</v>
      </c>
      <c r="AV20" s="5">
        <f t="shared" ref="AV20:AV83" si="149">_xlfn.POISSON.DIST(4,K20,FALSE) * _xlfn.POISSON.DIST(5,L20,FALSE)</f>
        <v>1.8070853532424423E-4</v>
      </c>
      <c r="AW20" s="5">
        <f t="shared" ref="AW20:AW83" si="150">_xlfn.POISSON.DIST(6,K20,FALSE) * _xlfn.POISSON.DIST(6,L20,FALSE)</f>
        <v>3.4740886021911083E-6</v>
      </c>
      <c r="AX20" s="5">
        <f t="shared" ref="AX20:AX83" si="151">_xlfn.POISSON.DIST(6,K20,FALSE) * _xlfn.POISSON.DIST(0,L20,FALSE)</f>
        <v>4.3439635550704993E-3</v>
      </c>
      <c r="AY20" s="5">
        <f t="shared" ref="AY20:AY83" si="152">_xlfn.POISSON.DIST(6,K20,FALSE) * _xlfn.POISSON.DIST(1,L20,FALSE)</f>
        <v>3.9621785447083967E-3</v>
      </c>
      <c r="AZ20" s="5">
        <f t="shared" ref="AZ20:AZ83" si="153">_xlfn.POISSON.DIST(6,K20,FALSE) * _xlfn.POISSON.DIST(2,L20,FALSE)</f>
        <v>1.8069740481389427E-3</v>
      </c>
      <c r="BA20" s="5">
        <f t="shared" ref="BA20:BA83" si="154">_xlfn.POISSON.DIST(6,K20,FALSE) * _xlfn.POISSON.DIST(3,L20,FALSE)</f>
        <v>5.4938719087732645E-4</v>
      </c>
      <c r="BB20" s="5">
        <f t="shared" ref="BB20:BB83" si="155">_xlfn.POISSON.DIST(6,K20,FALSE) * _xlfn.POISSON.DIST(4,L20,FALSE)</f>
        <v>1.2527557568311779E-4</v>
      </c>
      <c r="BC20" s="5">
        <f t="shared" ref="BC20:BC83" si="156">_xlfn.POISSON.DIST(6,K20,FALSE) * _xlfn.POISSON.DIST(5,L20,FALSE)</f>
        <v>2.285305536545123E-5</v>
      </c>
      <c r="BD20" s="5">
        <f t="shared" ref="BD20:BD83" si="157">_xlfn.POISSON.DIST(0,K20,FALSE) * _xlfn.POISSON.DIST(6,L20,FALSE)</f>
        <v>4.5804991293676794E-5</v>
      </c>
      <c r="BE20" s="5">
        <f t="shared" ref="BE20:BE83" si="158">_xlfn.POISSON.DIST(1,K20,FALSE) * _xlfn.POISSON.DIST(6,L20,FALSE)</f>
        <v>8.9218770744876056E-5</v>
      </c>
      <c r="BF20" s="5">
        <f t="shared" ref="BF20:BF83" si="159">_xlfn.POISSON.DIST(2,K20,FALSE) * _xlfn.POISSON.DIST(6,L20,FALSE)</f>
        <v>8.6889974524737004E-5</v>
      </c>
      <c r="BG20" s="5">
        <f t="shared" ref="BG20:BG83" si="160">_xlfn.POISSON.DIST(3,K20,FALSE) * _xlfn.POISSON.DIST(6,L20,FALSE)</f>
        <v>5.6414643165906064E-5</v>
      </c>
      <c r="BH20" s="5">
        <f t="shared" ref="BH20:BH83" si="161">_xlfn.POISSON.DIST(4,K20,FALSE) * _xlfn.POISSON.DIST(6,L20,FALSE)</f>
        <v>2.74710515880383E-5</v>
      </c>
      <c r="BI20" s="5">
        <f t="shared" ref="BI20:BI83" si="162">_xlfn.POISSON.DIST(5,K20,FALSE) * _xlfn.POISSON.DIST(6,L20,FALSE)</f>
        <v>1.0701599910978236E-5</v>
      </c>
      <c r="BJ20" s="8">
        <f t="shared" ref="BJ20:BJ83" si="163">SUM(N20,Q20,T20,W20,X20,Y20,AD20,AE20,AF20,AG20,AM20,AN20,AO20,AP20,AQ20,AX20,AY20,AZ20,BA20,BB20,BC20)</f>
        <v>0.61187995259805439</v>
      </c>
      <c r="BK20" s="8">
        <f t="shared" ref="BK20:BK83" si="164">SUM(M20,P20,S20,V20,AC20,AL20,AY20)</f>
        <v>0.2181660819747501</v>
      </c>
      <c r="BL20" s="8">
        <f t="shared" ref="BL20:BL83" si="165">SUM(O20,R20,U20,AA20,AB20,AH20,AI20,AJ20,AK20,AR20,AS20,AT20,AU20,AV20,BD20,BE20,BF20,BG20,BH20,BI20)</f>
        <v>0.16268428735109725</v>
      </c>
      <c r="BM20" s="8">
        <f t="shared" ref="BM20:BM83" si="166">SUM(S20:BI20)</f>
        <v>0.54071822267481584</v>
      </c>
      <c r="BN20" s="8">
        <f t="shared" ref="BN20:BN83" si="167">SUM(M20:R20)</f>
        <v>0.45529692781027875</v>
      </c>
    </row>
    <row r="21" spans="1:66" x14ac:dyDescent="0.25">
      <c r="A21" t="s">
        <v>122</v>
      </c>
      <c r="B21" t="s">
        <v>138</v>
      </c>
      <c r="C21" t="s">
        <v>128</v>
      </c>
      <c r="D21" s="11">
        <v>44230</v>
      </c>
      <c r="E21">
        <f>VLOOKUP(A21,home!$A$2:$E$405,3,FALSE)</f>
        <v>1.2800925925925899</v>
      </c>
      <c r="F21">
        <f>VLOOKUP(B21,home!$B$2:$E$405,3,FALSE)</f>
        <v>1.19</v>
      </c>
      <c r="G21">
        <f>VLOOKUP(C21,away!$B$2:$E$405,4,FALSE)</f>
        <v>1.29</v>
      </c>
      <c r="H21">
        <f>VLOOKUP(A21,away!$A$2:$E$405,3,FALSE)</f>
        <v>1.1111111111111101</v>
      </c>
      <c r="I21">
        <f>VLOOKUP(C21,away!$B$2:$E$405,3,FALSE)</f>
        <v>0.97</v>
      </c>
      <c r="J21">
        <f>VLOOKUP(B21,home!$B$2:$E$405,4,FALSE)</f>
        <v>1.1100000000000001</v>
      </c>
      <c r="K21" s="3">
        <f t="shared" si="112"/>
        <v>1.9650701388888845</v>
      </c>
      <c r="L21" s="3">
        <f t="shared" si="113"/>
        <v>1.1963333333333321</v>
      </c>
      <c r="M21" s="5">
        <f t="shared" si="114"/>
        <v>4.2366239495575608E-2</v>
      </c>
      <c r="N21" s="5">
        <f t="shared" si="115"/>
        <v>8.3252632129770493E-2</v>
      </c>
      <c r="O21" s="5">
        <f t="shared" si="116"/>
        <v>5.0684144516540235E-2</v>
      </c>
      <c r="P21" s="5">
        <f t="shared" si="117"/>
        <v>9.9597898904582011E-2</v>
      </c>
      <c r="Q21" s="5">
        <f t="shared" si="118"/>
        <v>8.1798630691056695E-2</v>
      </c>
      <c r="R21" s="5">
        <f t="shared" si="119"/>
        <v>3.0317565778310466E-2</v>
      </c>
      <c r="S21" s="5">
        <f t="shared" si="120"/>
        <v>5.853564999109305E-2</v>
      </c>
      <c r="T21" s="5">
        <f t="shared" si="121"/>
        <v>9.7858428516734056E-2</v>
      </c>
      <c r="U21" s="5">
        <f t="shared" si="122"/>
        <v>5.9576143194757437E-2</v>
      </c>
      <c r="V21" s="5">
        <f t="shared" si="123"/>
        <v>1.5290025001932446E-2</v>
      </c>
      <c r="W21" s="5">
        <f t="shared" si="124"/>
        <v>5.3580015524331774E-2</v>
      </c>
      <c r="X21" s="5">
        <f t="shared" si="125"/>
        <v>6.4099558572275506E-2</v>
      </c>
      <c r="Y21" s="5">
        <f t="shared" si="126"/>
        <v>3.8342219285982776E-2</v>
      </c>
      <c r="Z21" s="5">
        <f t="shared" si="127"/>
        <v>1.2089971508706235E-2</v>
      </c>
      <c r="AA21" s="5">
        <f t="shared" si="128"/>
        <v>2.3757641991776015E-2</v>
      </c>
      <c r="AB21" s="5">
        <f t="shared" si="129"/>
        <v>2.3342716424225855E-2</v>
      </c>
      <c r="AC21" s="5">
        <f t="shared" si="130"/>
        <v>2.2465623314143132E-3</v>
      </c>
      <c r="AD21" s="5">
        <f t="shared" si="131"/>
        <v>2.6322122137016814E-2</v>
      </c>
      <c r="AE21" s="5">
        <f t="shared" si="132"/>
        <v>3.1490032116584417E-2</v>
      </c>
      <c r="AF21" s="5">
        <f t="shared" si="133"/>
        <v>1.8836287544403568E-2</v>
      </c>
      <c r="AG21" s="5">
        <f t="shared" si="134"/>
        <v>7.5114928885404797E-3</v>
      </c>
      <c r="AH21" s="5">
        <f t="shared" si="135"/>
        <v>3.6159089787288867E-3</v>
      </c>
      <c r="AI21" s="5">
        <f t="shared" si="136"/>
        <v>7.1055147590403378E-3</v>
      </c>
      <c r="AJ21" s="5">
        <f t="shared" si="137"/>
        <v>6.9814174372122102E-3</v>
      </c>
      <c r="AK21" s="5">
        <f t="shared" si="138"/>
        <v>4.5729916443279584E-3</v>
      </c>
      <c r="AL21" s="5">
        <f t="shared" si="139"/>
        <v>2.1125584015112953E-4</v>
      </c>
      <c r="AM21" s="5">
        <f t="shared" si="140"/>
        <v>1.034496324072756E-2</v>
      </c>
      <c r="AN21" s="5">
        <f t="shared" si="141"/>
        <v>1.2376024356990391E-2</v>
      </c>
      <c r="AO21" s="5">
        <f t="shared" si="142"/>
        <v>7.402925236206415E-3</v>
      </c>
      <c r="AP21" s="5">
        <f t="shared" si="143"/>
        <v>2.9521220747494212E-3</v>
      </c>
      <c r="AQ21" s="5">
        <f t="shared" si="144"/>
        <v>8.8293051052297197E-4</v>
      </c>
      <c r="AR21" s="5">
        <f t="shared" si="145"/>
        <v>8.6516648831053069E-4</v>
      </c>
      <c r="AS21" s="5">
        <f t="shared" si="146"/>
        <v>1.7001128313463829E-3</v>
      </c>
      <c r="AT21" s="5">
        <f t="shared" si="147"/>
        <v>1.6704204788103064E-3</v>
      </c>
      <c r="AU21" s="5">
        <f t="shared" si="148"/>
        <v>1.0941644674328684E-3</v>
      </c>
      <c r="AV21" s="5">
        <f t="shared" si="149"/>
        <v>5.3752748049639744E-4</v>
      </c>
      <c r="AW21" s="5">
        <f t="shared" si="150"/>
        <v>1.3795469419945432E-5</v>
      </c>
      <c r="AX21" s="5">
        <f t="shared" si="151"/>
        <v>3.3880963920428163E-3</v>
      </c>
      <c r="AY21" s="5">
        <f t="shared" si="152"/>
        <v>4.0532926503472188E-3</v>
      </c>
      <c r="AZ21" s="5">
        <f t="shared" si="153"/>
        <v>2.4245445536826933E-3</v>
      </c>
      <c r="BA21" s="5">
        <f t="shared" si="154"/>
        <v>9.6685448924079714E-4</v>
      </c>
      <c r="BB21" s="5">
        <f t="shared" si="155"/>
        <v>2.8917006349043486E-4</v>
      </c>
      <c r="BC21" s="5">
        <f t="shared" si="156"/>
        <v>6.9188757191144639E-5</v>
      </c>
      <c r="BD21" s="5">
        <f t="shared" si="157"/>
        <v>1.7250458480813838E-4</v>
      </c>
      <c r="BE21" s="5">
        <f t="shared" si="158"/>
        <v>3.3898360842789786E-4</v>
      </c>
      <c r="BF21" s="5">
        <f t="shared" si="159"/>
        <v>3.3306328324723234E-4</v>
      </c>
      <c r="BG21" s="5">
        <f t="shared" si="160"/>
        <v>2.181642374231422E-4</v>
      </c>
      <c r="BH21" s="5">
        <f t="shared" si="161"/>
        <v>1.0717700708342045E-4</v>
      </c>
      <c r="BI21" s="5">
        <f t="shared" si="162"/>
        <v>4.2122067239022388E-5</v>
      </c>
      <c r="BJ21" s="8">
        <f t="shared" si="163"/>
        <v>0.5482415317318885</v>
      </c>
      <c r="BK21" s="8">
        <f t="shared" si="164"/>
        <v>0.22230092421509576</v>
      </c>
      <c r="BL21" s="8">
        <f t="shared" si="165"/>
        <v>0.21703345125954474</v>
      </c>
      <c r="BM21" s="8">
        <f t="shared" si="166"/>
        <v>0.6076092700184722</v>
      </c>
      <c r="BN21" s="8">
        <f t="shared" si="167"/>
        <v>0.38801711151583551</v>
      </c>
    </row>
    <row r="22" spans="1:66" x14ac:dyDescent="0.25">
      <c r="A22" t="s">
        <v>122</v>
      </c>
      <c r="B22" t="s">
        <v>123</v>
      </c>
      <c r="C22" t="s">
        <v>135</v>
      </c>
      <c r="D22" s="11">
        <v>44230</v>
      </c>
      <c r="E22">
        <f>VLOOKUP(A22,home!$A$2:$E$405,3,FALSE)</f>
        <v>1.2800925925925899</v>
      </c>
      <c r="F22">
        <f>VLOOKUP(B22,home!$B$2:$E$405,3,FALSE)</f>
        <v>1.08</v>
      </c>
      <c r="G22">
        <f>VLOOKUP(C22,away!$B$2:$E$405,4,FALSE)</f>
        <v>1.03</v>
      </c>
      <c r="H22">
        <f>VLOOKUP(A22,away!$A$2:$E$405,3,FALSE)</f>
        <v>1.1111111111111101</v>
      </c>
      <c r="I22">
        <f>VLOOKUP(C22,away!$B$2:$E$405,3,FALSE)</f>
        <v>1.03</v>
      </c>
      <c r="J22">
        <f>VLOOKUP(B22,home!$B$2:$E$405,4,FALSE)</f>
        <v>1.2</v>
      </c>
      <c r="K22" s="3">
        <f t="shared" si="112"/>
        <v>1.4239749999999971</v>
      </c>
      <c r="L22" s="3">
        <f t="shared" si="113"/>
        <v>1.3733333333333322</v>
      </c>
      <c r="M22" s="5">
        <f t="shared" si="114"/>
        <v>6.0973963528126805E-2</v>
      </c>
      <c r="N22" s="5">
        <f t="shared" si="115"/>
        <v>8.6825399714964197E-2</v>
      </c>
      <c r="O22" s="5">
        <f t="shared" si="116"/>
        <v>8.3737576578627404E-2</v>
      </c>
      <c r="P22" s="5">
        <f t="shared" si="117"/>
        <v>0.11924021560855072</v>
      </c>
      <c r="Q22" s="5">
        <f t="shared" si="118"/>
        <v>6.1818599279557962E-2</v>
      </c>
      <c r="R22" s="5">
        <f t="shared" si="119"/>
        <v>5.7499802583990789E-2</v>
      </c>
      <c r="S22" s="5">
        <f t="shared" si="120"/>
        <v>5.8296312867273728E-2</v>
      </c>
      <c r="T22" s="5">
        <f t="shared" si="121"/>
        <v>8.4897543010592852E-2</v>
      </c>
      <c r="U22" s="5">
        <f t="shared" si="122"/>
        <v>8.1878281384538121E-2</v>
      </c>
      <c r="V22" s="5">
        <f t="shared" si="123"/>
        <v>1.266709138942684E-2</v>
      </c>
      <c r="W22" s="5">
        <f t="shared" si="124"/>
        <v>2.9342713303036123E-2</v>
      </c>
      <c r="X22" s="5">
        <f t="shared" si="125"/>
        <v>4.0297326269502907E-2</v>
      </c>
      <c r="Y22" s="5">
        <f t="shared" si="126"/>
        <v>2.7670830705058651E-2</v>
      </c>
      <c r="Z22" s="5">
        <f t="shared" si="127"/>
        <v>2.6322131849560212E-2</v>
      </c>
      <c r="AA22" s="5">
        <f t="shared" si="128"/>
        <v>3.7482057700477425E-2</v>
      </c>
      <c r="AB22" s="5">
        <f t="shared" si="129"/>
        <v>2.6686756557018621E-2</v>
      </c>
      <c r="AC22" s="5">
        <f t="shared" si="130"/>
        <v>1.548229175424733E-3</v>
      </c>
      <c r="AD22" s="5">
        <f t="shared" si="131"/>
        <v>1.0445822543922694E-2</v>
      </c>
      <c r="AE22" s="5">
        <f t="shared" si="132"/>
        <v>1.434559629365382E-2</v>
      </c>
      <c r="AF22" s="5">
        <f t="shared" si="133"/>
        <v>9.8506427883089526E-3</v>
      </c>
      <c r="AG22" s="5">
        <f t="shared" si="134"/>
        <v>4.5094053653147613E-3</v>
      </c>
      <c r="AH22" s="5">
        <f t="shared" si="135"/>
        <v>9.037265268348995E-3</v>
      </c>
      <c r="AI22" s="5">
        <f t="shared" si="136"/>
        <v>1.2868839810497234E-2</v>
      </c>
      <c r="AJ22" s="5">
        <f t="shared" si="137"/>
        <v>9.1624530845763833E-3</v>
      </c>
      <c r="AK22" s="5">
        <f t="shared" si="138"/>
        <v>4.3490347103698765E-3</v>
      </c>
      <c r="AL22" s="5">
        <f t="shared" si="139"/>
        <v>1.2110820422814352E-4</v>
      </c>
      <c r="AM22" s="5">
        <f t="shared" si="140"/>
        <v>2.9749180313964575E-3</v>
      </c>
      <c r="AN22" s="5">
        <f t="shared" si="141"/>
        <v>4.0855540964511309E-3</v>
      </c>
      <c r="AO22" s="5">
        <f t="shared" si="142"/>
        <v>2.8054138128964421E-3</v>
      </c>
      <c r="AP22" s="5">
        <f t="shared" si="143"/>
        <v>1.2842561010148147E-3</v>
      </c>
      <c r="AQ22" s="5">
        <f t="shared" si="144"/>
        <v>4.4092792801508592E-4</v>
      </c>
      <c r="AR22" s="5">
        <f t="shared" si="145"/>
        <v>2.4822355270398559E-3</v>
      </c>
      <c r="AS22" s="5">
        <f t="shared" si="146"/>
        <v>3.5346413346165717E-3</v>
      </c>
      <c r="AT22" s="5">
        <f t="shared" si="147"/>
        <v>2.5166204472303116E-3</v>
      </c>
      <c r="AU22" s="5">
        <f t="shared" si="148"/>
        <v>1.1945348671149254E-3</v>
      </c>
      <c r="AV22" s="5">
        <f t="shared" si="149"/>
        <v>4.2524694684999305E-4</v>
      </c>
      <c r="AW22" s="5">
        <f t="shared" si="150"/>
        <v>6.5788409914534444E-6</v>
      </c>
      <c r="AX22" s="5">
        <f t="shared" si="151"/>
        <v>7.0603481729295979E-4</v>
      </c>
      <c r="AY22" s="5">
        <f t="shared" si="152"/>
        <v>9.6962114908233062E-4</v>
      </c>
      <c r="AZ22" s="5">
        <f t="shared" si="153"/>
        <v>6.6580652236986667E-4</v>
      </c>
      <c r="BA22" s="5">
        <f t="shared" si="154"/>
        <v>3.0479143024042765E-4</v>
      </c>
      <c r="BB22" s="5">
        <f t="shared" si="155"/>
        <v>1.0464505771588003E-4</v>
      </c>
      <c r="BC22" s="5">
        <f t="shared" si="156"/>
        <v>2.8742509185961699E-5</v>
      </c>
      <c r="BD22" s="5">
        <f t="shared" si="157"/>
        <v>5.6815613174467712E-4</v>
      </c>
      <c r="BE22" s="5">
        <f t="shared" si="158"/>
        <v>8.0904012770112498E-4</v>
      </c>
      <c r="BF22" s="5">
        <f t="shared" si="159"/>
        <v>5.7602645792160362E-4</v>
      </c>
      <c r="BG22" s="5">
        <f t="shared" si="160"/>
        <v>2.7341575847297133E-4</v>
      </c>
      <c r="BH22" s="5">
        <f t="shared" si="161"/>
        <v>9.7334301167887124E-5</v>
      </c>
      <c r="BI22" s="5">
        <f t="shared" si="162"/>
        <v>2.7720322301108357E-5</v>
      </c>
      <c r="BJ22" s="8">
        <f t="shared" si="163"/>
        <v>0.38437459072957419</v>
      </c>
      <c r="BK22" s="8">
        <f t="shared" si="164"/>
        <v>0.25381654192211334</v>
      </c>
      <c r="BL22" s="8">
        <f t="shared" si="165"/>
        <v>0.33520703990060574</v>
      </c>
      <c r="BM22" s="8">
        <f t="shared" si="166"/>
        <v>0.5286617047999449</v>
      </c>
      <c r="BN22" s="8">
        <f t="shared" si="167"/>
        <v>0.47009555729381786</v>
      </c>
    </row>
    <row r="23" spans="1:66" x14ac:dyDescent="0.25">
      <c r="A23" t="s">
        <v>122</v>
      </c>
      <c r="B23" t="s">
        <v>127</v>
      </c>
      <c r="C23" t="s">
        <v>401</v>
      </c>
      <c r="D23" s="11">
        <v>44230</v>
      </c>
      <c r="E23">
        <f>VLOOKUP(A23,home!$A$2:$E$405,3,FALSE)</f>
        <v>1.2800925925925899</v>
      </c>
      <c r="F23">
        <f>VLOOKUP(B23,home!$B$2:$E$405,3,FALSE)</f>
        <v>0.78</v>
      </c>
      <c r="G23">
        <f>VLOOKUP(C23,away!$B$2:$E$405,4,FALSE)</f>
        <v>0.91</v>
      </c>
      <c r="H23">
        <f>VLOOKUP(A23,away!$A$2:$E$405,3,FALSE)</f>
        <v>1.1111111111111101</v>
      </c>
      <c r="I23">
        <f>VLOOKUP(C23,away!$B$2:$E$405,3,FALSE)</f>
        <v>0.82</v>
      </c>
      <c r="J23">
        <f>VLOOKUP(B23,home!$B$2:$E$405,4,FALSE)</f>
        <v>0.74</v>
      </c>
      <c r="K23" s="3">
        <f t="shared" si="112"/>
        <v>0.90860972222222047</v>
      </c>
      <c r="L23" s="3">
        <f t="shared" si="113"/>
        <v>0.6742222222222215</v>
      </c>
      <c r="M23" s="5">
        <f t="shared" si="114"/>
        <v>0.20539261334150477</v>
      </c>
      <c r="N23" s="5">
        <f t="shared" si="115"/>
        <v>0.1866217253547206</v>
      </c>
      <c r="O23" s="5">
        <f t="shared" si="116"/>
        <v>0.13848026419513884</v>
      </c>
      <c r="P23" s="5">
        <f t="shared" si="117"/>
        <v>0.12582451438360481</v>
      </c>
      <c r="Q23" s="5">
        <f t="shared" si="118"/>
        <v>8.4783157017592092E-2</v>
      </c>
      <c r="R23" s="5">
        <f t="shared" si="119"/>
        <v>4.6683235729783418E-2</v>
      </c>
      <c r="S23" s="5">
        <f t="shared" si="120"/>
        <v>1.9270177444924153E-2</v>
      </c>
      <c r="T23" s="5">
        <f t="shared" si="121"/>
        <v>5.716268853141647E-2</v>
      </c>
      <c r="U23" s="5">
        <f t="shared" si="122"/>
        <v>4.2416841848872955E-2</v>
      </c>
      <c r="V23" s="5">
        <f t="shared" si="123"/>
        <v>1.3116671635995071E-3</v>
      </c>
      <c r="W23" s="5">
        <f t="shared" si="124"/>
        <v>2.5678266915625751E-2</v>
      </c>
      <c r="X23" s="5">
        <f t="shared" si="125"/>
        <v>1.7312858182668544E-2</v>
      </c>
      <c r="Y23" s="5">
        <f t="shared" si="126"/>
        <v>5.8363568584684777E-3</v>
      </c>
      <c r="Z23" s="5">
        <f t="shared" si="127"/>
        <v>1.0491624978086129E-2</v>
      </c>
      <c r="AA23" s="5">
        <f t="shared" si="128"/>
        <v>9.5327924569985501E-3</v>
      </c>
      <c r="AB23" s="5">
        <f t="shared" si="129"/>
        <v>4.3307939531777645E-3</v>
      </c>
      <c r="AC23" s="5">
        <f t="shared" si="130"/>
        <v>5.0220855441140447E-5</v>
      </c>
      <c r="AD23" s="5">
        <f t="shared" si="131"/>
        <v>5.8328807423386865E-3</v>
      </c>
      <c r="AE23" s="5">
        <f t="shared" si="132"/>
        <v>3.9326578160567898E-3</v>
      </c>
      <c r="AF23" s="5">
        <f t="shared" si="133"/>
        <v>1.3257426459906986E-3</v>
      </c>
      <c r="AG23" s="5">
        <f t="shared" si="134"/>
        <v>2.9794838429153894E-4</v>
      </c>
      <c r="AH23" s="5">
        <f t="shared" si="135"/>
        <v>1.7684216768618487E-3</v>
      </c>
      <c r="AI23" s="5">
        <f t="shared" si="136"/>
        <v>1.6068051285851978E-3</v>
      </c>
      <c r="AJ23" s="5">
        <f t="shared" si="137"/>
        <v>7.2997938077451789E-4</v>
      </c>
      <c r="AK23" s="5">
        <f t="shared" si="138"/>
        <v>2.2108878746449439E-4</v>
      </c>
      <c r="AL23" s="5">
        <f t="shared" si="139"/>
        <v>1.2306216168162073E-6</v>
      </c>
      <c r="AM23" s="5">
        <f t="shared" si="140"/>
        <v>1.0599624302103389E-3</v>
      </c>
      <c r="AN23" s="5">
        <f t="shared" si="141"/>
        <v>7.1465022516848103E-4</v>
      </c>
      <c r="AO23" s="5">
        <f t="shared" si="142"/>
        <v>2.4091653146235211E-4</v>
      </c>
      <c r="AP23" s="5">
        <f t="shared" si="143"/>
        <v>5.4143759737538932E-5</v>
      </c>
      <c r="AQ23" s="5">
        <f t="shared" si="144"/>
        <v>9.1262315024273833E-6</v>
      </c>
      <c r="AR23" s="5">
        <f t="shared" si="145"/>
        <v>2.3846183855994867E-4</v>
      </c>
      <c r="AS23" s="5">
        <f t="shared" si="146"/>
        <v>2.1666874489455497E-4</v>
      </c>
      <c r="AT23" s="5">
        <f t="shared" si="147"/>
        <v>9.8433664056439365E-5</v>
      </c>
      <c r="AU23" s="5">
        <f t="shared" si="148"/>
        <v>2.9812594718545581E-5</v>
      </c>
      <c r="AV23" s="5">
        <f t="shared" si="149"/>
        <v>6.7720033514853335E-6</v>
      </c>
      <c r="AW23" s="5">
        <f t="shared" si="150"/>
        <v>2.0941244186865683E-8</v>
      </c>
      <c r="AX23" s="5">
        <f t="shared" si="151"/>
        <v>1.6051536154656755E-4</v>
      </c>
      <c r="AY23" s="5">
        <f t="shared" si="152"/>
        <v>1.0822302376273009E-4</v>
      </c>
      <c r="AZ23" s="5">
        <f t="shared" si="153"/>
        <v>3.6483183788458081E-5</v>
      </c>
      <c r="BA23" s="5">
        <f t="shared" si="154"/>
        <v>8.1992577491986448E-6</v>
      </c>
      <c r="BB23" s="5">
        <f t="shared" si="155"/>
        <v>1.3820304450593699E-6</v>
      </c>
      <c r="BC23" s="5">
        <f t="shared" si="156"/>
        <v>1.8635912756933891E-7</v>
      </c>
      <c r="BD23" s="5">
        <f t="shared" si="157"/>
        <v>2.6796045118180861E-5</v>
      </c>
      <c r="BE23" s="5">
        <f t="shared" si="158"/>
        <v>2.4347147111484401E-5</v>
      </c>
      <c r="BF23" s="5">
        <f t="shared" si="159"/>
        <v>1.106102728693469E-5</v>
      </c>
      <c r="BG23" s="5">
        <f t="shared" si="160"/>
        <v>3.3500523102247097E-6</v>
      </c>
      <c r="BH23" s="5">
        <f t="shared" si="161"/>
        <v>7.6097252475579528E-7</v>
      </c>
      <c r="BI23" s="5">
        <f t="shared" si="162"/>
        <v>1.3828540686742102E-7</v>
      </c>
      <c r="BJ23" s="8">
        <f t="shared" si="163"/>
        <v>0.3911780708436704</v>
      </c>
      <c r="BK23" s="8">
        <f t="shared" si="164"/>
        <v>0.35195864683445394</v>
      </c>
      <c r="BL23" s="8">
        <f t="shared" si="165"/>
        <v>0.24642682553299697</v>
      </c>
      <c r="BM23" s="8">
        <f t="shared" si="166"/>
        <v>0.21216145608434428</v>
      </c>
      <c r="BN23" s="8">
        <f t="shared" si="167"/>
        <v>0.78778551002234443</v>
      </c>
    </row>
    <row r="24" spans="1:66" x14ac:dyDescent="0.25">
      <c r="A24" t="s">
        <v>122</v>
      </c>
      <c r="B24" t="s">
        <v>130</v>
      </c>
      <c r="C24" t="s">
        <v>124</v>
      </c>
      <c r="D24" s="11">
        <v>44230</v>
      </c>
      <c r="E24">
        <f>VLOOKUP(A24,home!$A$2:$E$405,3,FALSE)</f>
        <v>1.2800925925925899</v>
      </c>
      <c r="F24">
        <f>VLOOKUP(B24,home!$B$2:$E$405,3,FALSE)</f>
        <v>0.99</v>
      </c>
      <c r="G24">
        <f>VLOOKUP(C24,away!$B$2:$E$405,4,FALSE)</f>
        <v>0.92</v>
      </c>
      <c r="H24">
        <f>VLOOKUP(A24,away!$A$2:$E$405,3,FALSE)</f>
        <v>1.1111111111111101</v>
      </c>
      <c r="I24">
        <f>VLOOKUP(C24,away!$B$2:$E$405,3,FALSE)</f>
        <v>0.74</v>
      </c>
      <c r="J24">
        <f>VLOOKUP(B24,home!$B$2:$E$405,4,FALSE)</f>
        <v>0.66</v>
      </c>
      <c r="K24" s="3">
        <f t="shared" si="112"/>
        <v>1.1659083333333309</v>
      </c>
      <c r="L24" s="3">
        <f t="shared" si="113"/>
        <v>0.54266666666666619</v>
      </c>
      <c r="M24" s="5">
        <f t="shared" si="114"/>
        <v>0.1811237100941599</v>
      </c>
      <c r="N24" s="5">
        <f t="shared" si="115"/>
        <v>0.21117364296303134</v>
      </c>
      <c r="O24" s="5">
        <f t="shared" si="116"/>
        <v>9.8289800011097356E-2</v>
      </c>
      <c r="P24" s="5">
        <f t="shared" si="117"/>
        <v>0.11459689691460491</v>
      </c>
      <c r="Q24" s="5">
        <f t="shared" si="118"/>
        <v>0.12310455505547795</v>
      </c>
      <c r="R24" s="5">
        <f t="shared" si="119"/>
        <v>2.6669299069677726E-2</v>
      </c>
      <c r="S24" s="5">
        <f t="shared" si="120"/>
        <v>1.8126352391453181E-2</v>
      </c>
      <c r="T24" s="5">
        <f t="shared" si="121"/>
        <v>6.680473854343931E-2</v>
      </c>
      <c r="U24" s="5">
        <f t="shared" si="122"/>
        <v>3.1093958029496105E-2</v>
      </c>
      <c r="V24" s="5">
        <f t="shared" si="123"/>
        <v>1.2742817451252798E-3</v>
      </c>
      <c r="W24" s="5">
        <f t="shared" si="124"/>
        <v>4.7842875536824495E-2</v>
      </c>
      <c r="X24" s="5">
        <f t="shared" si="125"/>
        <v>2.5962733791316736E-2</v>
      </c>
      <c r="Y24" s="5">
        <f t="shared" si="126"/>
        <v>7.044555102043935E-3</v>
      </c>
      <c r="Z24" s="5">
        <f t="shared" si="127"/>
        <v>4.8241798761594779E-3</v>
      </c>
      <c r="AA24" s="5">
        <f t="shared" si="128"/>
        <v>5.6245515191132908E-3</v>
      </c>
      <c r="AB24" s="5">
        <f t="shared" si="129"/>
        <v>3.2788557436984177E-3</v>
      </c>
      <c r="AC24" s="5">
        <f t="shared" si="130"/>
        <v>5.0389846016836178E-5</v>
      </c>
      <c r="AD24" s="5">
        <f t="shared" si="131"/>
        <v>1.3945101819753277E-2</v>
      </c>
      <c r="AE24" s="5">
        <f t="shared" si="132"/>
        <v>7.5675419208527713E-3</v>
      </c>
      <c r="AF24" s="5">
        <f t="shared" si="133"/>
        <v>2.0533263745247166E-3</v>
      </c>
      <c r="AG24" s="5">
        <f t="shared" si="134"/>
        <v>3.7142392641402629E-4</v>
      </c>
      <c r="AH24" s="5">
        <f t="shared" si="135"/>
        <v>6.544804031989685E-4</v>
      </c>
      <c r="AI24" s="5">
        <f t="shared" si="136"/>
        <v>7.6306415609303567E-4</v>
      </c>
      <c r="AJ24" s="5">
        <f t="shared" si="137"/>
        <v>4.4483142922841813E-4</v>
      </c>
      <c r="AK24" s="5">
        <f t="shared" si="138"/>
        <v>1.7287755675532941E-4</v>
      </c>
      <c r="AL24" s="5">
        <f t="shared" si="139"/>
        <v>1.2752653943610619E-6</v>
      </c>
      <c r="AM24" s="5">
        <f t="shared" si="140"/>
        <v>3.2517420841664249E-3</v>
      </c>
      <c r="AN24" s="5">
        <f t="shared" si="141"/>
        <v>1.7646120376743116E-3</v>
      </c>
      <c r="AO24" s="5">
        <f t="shared" si="142"/>
        <v>4.7879806622229615E-4</v>
      </c>
      <c r="AP24" s="5">
        <f t="shared" si="143"/>
        <v>8.6609250201099717E-5</v>
      </c>
      <c r="AQ24" s="5">
        <f t="shared" si="144"/>
        <v>1.1749988277282517E-5</v>
      </c>
      <c r="AR24" s="5">
        <f t="shared" si="145"/>
        <v>7.1032939760528016E-5</v>
      </c>
      <c r="AS24" s="5">
        <f t="shared" si="146"/>
        <v>8.281789640796411E-5</v>
      </c>
      <c r="AT24" s="5">
        <f t="shared" si="147"/>
        <v>4.8279037785590964E-5</v>
      </c>
      <c r="AU24" s="5">
        <f t="shared" si="148"/>
        <v>1.8762977493178415E-5</v>
      </c>
      <c r="AV24" s="5">
        <f t="shared" si="149"/>
        <v>5.4689779543606174E-6</v>
      </c>
      <c r="AW24" s="5">
        <f t="shared" si="150"/>
        <v>2.2412774742679657E-8</v>
      </c>
      <c r="AX24" s="5">
        <f t="shared" si="151"/>
        <v>6.3187219896338799E-4</v>
      </c>
      <c r="AY24" s="5">
        <f t="shared" si="152"/>
        <v>3.4289597997079826E-4</v>
      </c>
      <c r="AZ24" s="5">
        <f t="shared" si="153"/>
        <v>9.303910923207651E-5</v>
      </c>
      <c r="BA24" s="5">
        <f t="shared" si="154"/>
        <v>1.6829741092202272E-5</v>
      </c>
      <c r="BB24" s="5">
        <f t="shared" si="155"/>
        <v>2.2832348748421054E-6</v>
      </c>
      <c r="BC24" s="5">
        <f t="shared" si="156"/>
        <v>2.4780709174952974E-7</v>
      </c>
      <c r="BD24" s="5">
        <f t="shared" si="157"/>
        <v>6.4245347738966351E-6</v>
      </c>
      <c r="BE24" s="5">
        <f t="shared" si="158"/>
        <v>7.490418630675853E-6</v>
      </c>
      <c r="BF24" s="5">
        <f t="shared" si="159"/>
        <v>4.3665707508301099E-6</v>
      </c>
      <c r="BG24" s="5">
        <f t="shared" si="160"/>
        <v>1.6970070754941338E-6</v>
      </c>
      <c r="BH24" s="5">
        <f t="shared" si="161"/>
        <v>4.9463867276105951E-7</v>
      </c>
      <c r="BI24" s="5">
        <f t="shared" si="162"/>
        <v>1.1534067011221143E-7</v>
      </c>
      <c r="BJ24" s="8">
        <f t="shared" si="163"/>
        <v>0.51255117453144505</v>
      </c>
      <c r="BK24" s="8">
        <f t="shared" si="164"/>
        <v>0.31551580223672521</v>
      </c>
      <c r="BL24" s="8">
        <f t="shared" si="165"/>
        <v>0.16723866825833403</v>
      </c>
      <c r="BM24" s="8">
        <f t="shared" si="166"/>
        <v>0.24482904722741861</v>
      </c>
      <c r="BN24" s="8">
        <f t="shared" si="167"/>
        <v>0.75495790410804919</v>
      </c>
    </row>
    <row r="25" spans="1:66" x14ac:dyDescent="0.25">
      <c r="A25" t="s">
        <v>122</v>
      </c>
      <c r="B25" t="s">
        <v>126</v>
      </c>
      <c r="C25" t="s">
        <v>134</v>
      </c>
      <c r="D25" s="11">
        <v>44230</v>
      </c>
      <c r="E25">
        <f>VLOOKUP(A25,home!$A$2:$E$405,3,FALSE)</f>
        <v>1.2800925925925899</v>
      </c>
      <c r="F25">
        <f>VLOOKUP(B25,home!$B$2:$E$405,3,FALSE)</f>
        <v>1.1299999999999999</v>
      </c>
      <c r="G25">
        <f>VLOOKUP(C25,away!$B$2:$E$405,4,FALSE)</f>
        <v>1.08</v>
      </c>
      <c r="H25">
        <f>VLOOKUP(A25,away!$A$2:$E$405,3,FALSE)</f>
        <v>1.1111111111111101</v>
      </c>
      <c r="I25">
        <f>VLOOKUP(C25,away!$B$2:$E$405,3,FALSE)</f>
        <v>0.39</v>
      </c>
      <c r="J25">
        <f>VLOOKUP(B25,home!$B$2:$E$405,4,FALSE)</f>
        <v>0.95</v>
      </c>
      <c r="K25" s="3">
        <f t="shared" si="112"/>
        <v>1.5622249999999966</v>
      </c>
      <c r="L25" s="3">
        <f t="shared" si="113"/>
        <v>0.41166666666666629</v>
      </c>
      <c r="M25" s="5">
        <f t="shared" si="114"/>
        <v>0.13891519128957794</v>
      </c>
      <c r="N25" s="5">
        <f t="shared" si="115"/>
        <v>0.21701678471236038</v>
      </c>
      <c r="O25" s="5">
        <f t="shared" si="116"/>
        <v>5.7186753747542868E-2</v>
      </c>
      <c r="P25" s="5">
        <f t="shared" si="117"/>
        <v>8.9338576373254944E-2</v>
      </c>
      <c r="Q25" s="5">
        <f t="shared" si="118"/>
        <v>0.16951452324863331</v>
      </c>
      <c r="R25" s="5">
        <f t="shared" si="119"/>
        <v>1.1770940146369226E-2</v>
      </c>
      <c r="S25" s="5">
        <f t="shared" si="120"/>
        <v>1.4363766040105346E-2</v>
      </c>
      <c r="T25" s="5">
        <f t="shared" si="121"/>
        <v>6.9783478737353979E-2</v>
      </c>
      <c r="U25" s="5">
        <f t="shared" si="122"/>
        <v>1.8388856970161623E-2</v>
      </c>
      <c r="V25" s="5">
        <f t="shared" si="123"/>
        <v>1.0263963513509012E-3</v>
      </c>
      <c r="W25" s="5">
        <f t="shared" si="124"/>
        <v>8.8273275360698525E-2</v>
      </c>
      <c r="X25" s="5">
        <f t="shared" si="125"/>
        <v>3.6339165023487531E-2</v>
      </c>
      <c r="Y25" s="5">
        <f t="shared" si="126"/>
        <v>7.4798114673345082E-3</v>
      </c>
      <c r="Z25" s="5">
        <f t="shared" si="127"/>
        <v>1.6152345645295541E-3</v>
      </c>
      <c r="AA25" s="5">
        <f t="shared" si="128"/>
        <v>2.5233598175721768E-3</v>
      </c>
      <c r="AB25" s="5">
        <f t="shared" si="129"/>
        <v>1.9710278955033435E-3</v>
      </c>
      <c r="AC25" s="5">
        <f t="shared" si="130"/>
        <v>4.1255742070554341E-5</v>
      </c>
      <c r="AD25" s="5">
        <f t="shared" si="131"/>
        <v>3.447567940009174E-2</v>
      </c>
      <c r="AE25" s="5">
        <f t="shared" si="132"/>
        <v>1.4192488019704422E-2</v>
      </c>
      <c r="AF25" s="5">
        <f t="shared" si="133"/>
        <v>2.9212871173891568E-3</v>
      </c>
      <c r="AG25" s="5">
        <f t="shared" si="134"/>
        <v>4.008655099972896E-4</v>
      </c>
      <c r="AH25" s="5">
        <f t="shared" si="135"/>
        <v>1.6623455726616639E-4</v>
      </c>
      <c r="AI25" s="5">
        <f t="shared" si="136"/>
        <v>2.5969578122513623E-4</v>
      </c>
      <c r="AJ25" s="5">
        <f t="shared" si="137"/>
        <v>2.0285162091221884E-4</v>
      </c>
      <c r="AK25" s="5">
        <f t="shared" si="138"/>
        <v>1.0563329115986345E-4</v>
      </c>
      <c r="AL25" s="5">
        <f t="shared" si="139"/>
        <v>1.0612890439382911E-6</v>
      </c>
      <c r="AM25" s="5">
        <f t="shared" si="140"/>
        <v>1.0771753650161635E-2</v>
      </c>
      <c r="AN25" s="5">
        <f t="shared" si="141"/>
        <v>4.4343719193165355E-3</v>
      </c>
      <c r="AO25" s="5">
        <f t="shared" si="142"/>
        <v>9.1274155339265257E-4</v>
      </c>
      <c r="AP25" s="5">
        <f t="shared" si="143"/>
        <v>1.2524842427110279E-4</v>
      </c>
      <c r="AQ25" s="5">
        <f t="shared" si="144"/>
        <v>1.2890150331234313E-5</v>
      </c>
      <c r="AR25" s="5">
        <f t="shared" si="145"/>
        <v>1.3686645214914358E-5</v>
      </c>
      <c r="AS25" s="5">
        <f t="shared" si="146"/>
        <v>2.1381619320869532E-5</v>
      </c>
      <c r="AT25" s="5">
        <f t="shared" si="147"/>
        <v>1.6701450121772674E-5</v>
      </c>
      <c r="AU25" s="5">
        <f t="shared" si="148"/>
        <v>8.6971409721620849E-6</v>
      </c>
      <c r="AV25" s="5">
        <f t="shared" si="149"/>
        <v>3.3967227638089716E-6</v>
      </c>
      <c r="AW25" s="5">
        <f t="shared" si="150"/>
        <v>1.8959220015584425E-8</v>
      </c>
      <c r="AX25" s="5">
        <f t="shared" si="151"/>
        <v>2.8046504743539551E-3</v>
      </c>
      <c r="AY25" s="5">
        <f t="shared" si="152"/>
        <v>1.154581111942377E-3</v>
      </c>
      <c r="AZ25" s="5">
        <f t="shared" si="153"/>
        <v>2.376512788748057E-4</v>
      </c>
      <c r="BA25" s="5">
        <f t="shared" si="154"/>
        <v>3.2611036601153874E-5</v>
      </c>
      <c r="BB25" s="5">
        <f t="shared" si="155"/>
        <v>3.356219183535415E-6</v>
      </c>
      <c r="BC25" s="5">
        <f t="shared" si="156"/>
        <v>2.7632871277774901E-7</v>
      </c>
      <c r="BD25" s="5">
        <f t="shared" si="157"/>
        <v>9.3905593557884523E-7</v>
      </c>
      <c r="BE25" s="5">
        <f t="shared" si="158"/>
        <v>1.467016658959658E-6</v>
      </c>
      <c r="BF25" s="5">
        <f t="shared" si="159"/>
        <v>1.1459050500216239E-6</v>
      </c>
      <c r="BG25" s="5">
        <f t="shared" si="160"/>
        <v>5.9672050559000916E-7</v>
      </c>
      <c r="BH25" s="5">
        <f t="shared" si="161"/>
        <v>2.3305292296133753E-7</v>
      </c>
      <c r="BI25" s="5">
        <f t="shared" si="162"/>
        <v>7.2816220514654902E-8</v>
      </c>
      <c r="BJ25" s="8">
        <f t="shared" si="163"/>
        <v>0.66088749074419251</v>
      </c>
      <c r="BK25" s="8">
        <f t="shared" si="164"/>
        <v>0.24484082819734604</v>
      </c>
      <c r="BL25" s="8">
        <f t="shared" si="165"/>
        <v>9.264367197339976E-2</v>
      </c>
      <c r="BM25" s="8">
        <f t="shared" si="166"/>
        <v>0.31508989380900687</v>
      </c>
      <c r="BN25" s="8">
        <f t="shared" si="167"/>
        <v>0.68374276951773871</v>
      </c>
    </row>
    <row r="26" spans="1:66" x14ac:dyDescent="0.25">
      <c r="A26" t="s">
        <v>122</v>
      </c>
      <c r="B26" t="s">
        <v>129</v>
      </c>
      <c r="C26" t="s">
        <v>362</v>
      </c>
      <c r="D26" s="11">
        <v>44230</v>
      </c>
      <c r="E26">
        <f>VLOOKUP(A26,home!$A$2:$E$405,3,FALSE)</f>
        <v>1.2800925925925899</v>
      </c>
      <c r="F26">
        <f>VLOOKUP(B26,home!$B$2:$E$405,3,FALSE)</f>
        <v>1.08</v>
      </c>
      <c r="G26">
        <f>VLOOKUP(C26,away!$B$2:$E$405,4,FALSE)</f>
        <v>0.92</v>
      </c>
      <c r="H26">
        <f>VLOOKUP(A26,away!$A$2:$E$405,3,FALSE)</f>
        <v>1.1111111111111101</v>
      </c>
      <c r="I26">
        <f>VLOOKUP(C26,away!$B$2:$E$405,3,FALSE)</f>
        <v>0.64</v>
      </c>
      <c r="J26">
        <f>VLOOKUP(B26,home!$B$2:$E$405,4,FALSE)</f>
        <v>1.1000000000000001</v>
      </c>
      <c r="K26" s="3">
        <f t="shared" si="112"/>
        <v>1.2718999999999974</v>
      </c>
      <c r="L26" s="3">
        <f t="shared" si="113"/>
        <v>0.7822222222222216</v>
      </c>
      <c r="M26" s="5">
        <f t="shared" si="114"/>
        <v>0.12820532198390633</v>
      </c>
      <c r="N26" s="5">
        <f t="shared" si="115"/>
        <v>0.16306434903133013</v>
      </c>
      <c r="O26" s="5">
        <f t="shared" si="116"/>
        <v>0.10028505186296666</v>
      </c>
      <c r="P26" s="5">
        <f t="shared" si="117"/>
        <v>0.12755255746450703</v>
      </c>
      <c r="Q26" s="5">
        <f t="shared" si="118"/>
        <v>0.10370077276647419</v>
      </c>
      <c r="R26" s="5">
        <f t="shared" si="119"/>
        <v>3.9222598061960254E-2</v>
      </c>
      <c r="S26" s="5">
        <f t="shared" si="120"/>
        <v>3.1725779132980733E-2</v>
      </c>
      <c r="T26" s="5">
        <f t="shared" si="121"/>
        <v>8.1117048919553084E-2</v>
      </c>
      <c r="U26" s="5">
        <f t="shared" si="122"/>
        <v>4.9887222475007154E-2</v>
      </c>
      <c r="V26" s="5">
        <f t="shared" si="123"/>
        <v>3.5071383962201989E-3</v>
      </c>
      <c r="W26" s="5">
        <f t="shared" si="124"/>
        <v>4.3965670960559422E-2</v>
      </c>
      <c r="X26" s="5">
        <f t="shared" si="125"/>
        <v>3.4390924840259789E-2</v>
      </c>
      <c r="Y26" s="5">
        <f t="shared" si="126"/>
        <v>1.3450672826412704E-2</v>
      </c>
      <c r="Z26" s="5">
        <f t="shared" si="127"/>
        <v>1.0226929272451852E-2</v>
      </c>
      <c r="AA26" s="5">
        <f t="shared" si="128"/>
        <v>1.3007631341631486E-2</v>
      </c>
      <c r="AB26" s="5">
        <f t="shared" si="129"/>
        <v>8.2722031517105266E-3</v>
      </c>
      <c r="AC26" s="5">
        <f t="shared" si="130"/>
        <v>2.1808010038967574E-4</v>
      </c>
      <c r="AD26" s="5">
        <f t="shared" si="131"/>
        <v>1.3979984223683855E-2</v>
      </c>
      <c r="AE26" s="5">
        <f t="shared" si="132"/>
        <v>1.0935454326081586E-2</v>
      </c>
      <c r="AF26" s="5">
        <f t="shared" si="133"/>
        <v>4.276977691978572E-3</v>
      </c>
      <c r="AG26" s="5">
        <f t="shared" si="134"/>
        <v>1.1151823315381157E-3</v>
      </c>
      <c r="AH26" s="5">
        <f t="shared" si="135"/>
        <v>1.9999328355016933E-3</v>
      </c>
      <c r="AI26" s="5">
        <f t="shared" si="136"/>
        <v>2.5437145734745988E-3</v>
      </c>
      <c r="AJ26" s="5">
        <f t="shared" si="137"/>
        <v>1.6176752830011677E-3</v>
      </c>
      <c r="AK26" s="5">
        <f t="shared" si="138"/>
        <v>6.8584039748306042E-4</v>
      </c>
      <c r="AL26" s="5">
        <f t="shared" si="139"/>
        <v>8.6787893377192025E-6</v>
      </c>
      <c r="AM26" s="5">
        <f t="shared" si="140"/>
        <v>3.5562283868206925E-3</v>
      </c>
      <c r="AN26" s="5">
        <f t="shared" si="141"/>
        <v>2.7817608714686285E-3</v>
      </c>
      <c r="AO26" s="5">
        <f t="shared" si="142"/>
        <v>1.0879775852855071E-3</v>
      </c>
      <c r="AP26" s="5">
        <f t="shared" si="143"/>
        <v>2.8368008149666534E-4</v>
      </c>
      <c r="AQ26" s="5">
        <f t="shared" si="144"/>
        <v>5.5475215937125609E-5</v>
      </c>
      <c r="AR26" s="5">
        <f t="shared" si="145"/>
        <v>3.1287838137626477E-4</v>
      </c>
      <c r="AS26" s="5">
        <f t="shared" si="146"/>
        <v>3.9795001327247036E-4</v>
      </c>
      <c r="AT26" s="5">
        <f t="shared" si="147"/>
        <v>2.5307631094062701E-4</v>
      </c>
      <c r="AU26" s="5">
        <f t="shared" si="148"/>
        <v>1.0729591996179429E-4</v>
      </c>
      <c r="AV26" s="5">
        <f t="shared" si="149"/>
        <v>3.4117420149851473E-5</v>
      </c>
      <c r="AW26" s="5">
        <f t="shared" si="150"/>
        <v>2.3985002221253369E-7</v>
      </c>
      <c r="AX26" s="5">
        <f t="shared" si="151"/>
        <v>7.5386114753287143E-4</v>
      </c>
      <c r="AY26" s="5">
        <f t="shared" si="152"/>
        <v>5.8968694207015677E-4</v>
      </c>
      <c r="AZ26" s="5">
        <f t="shared" si="153"/>
        <v>2.3063311512077221E-4</v>
      </c>
      <c r="BA26" s="5">
        <f t="shared" si="154"/>
        <v>6.0135449275934638E-5</v>
      </c>
      <c r="BB26" s="5">
        <f t="shared" si="155"/>
        <v>1.1759821191738318E-5</v>
      </c>
      <c r="BC26" s="5">
        <f t="shared" si="156"/>
        <v>1.8397586931075047E-6</v>
      </c>
      <c r="BD26" s="5">
        <f t="shared" si="157"/>
        <v>4.0790070460905584E-5</v>
      </c>
      <c r="BE26" s="5">
        <f t="shared" si="158"/>
        <v>5.1880890619225712E-5</v>
      </c>
      <c r="BF26" s="5">
        <f t="shared" si="159"/>
        <v>3.2993652389296523E-5</v>
      </c>
      <c r="BG26" s="5">
        <f t="shared" si="160"/>
        <v>1.3988208824648722E-5</v>
      </c>
      <c r="BH26" s="5">
        <f t="shared" si="161"/>
        <v>4.4479007010176692E-6</v>
      </c>
      <c r="BI26" s="5">
        <f t="shared" si="162"/>
        <v>1.1314569803248726E-6</v>
      </c>
      <c r="BJ26" s="8">
        <f t="shared" si="163"/>
        <v>0.47941007629276461</v>
      </c>
      <c r="BK26" s="8">
        <f t="shared" si="164"/>
        <v>0.29180724280941184</v>
      </c>
      <c r="BL26" s="8">
        <f t="shared" si="165"/>
        <v>0.21877242020841303</v>
      </c>
      <c r="BM26" s="8">
        <f t="shared" si="166"/>
        <v>0.3375965703198488</v>
      </c>
      <c r="BN26" s="8">
        <f t="shared" si="167"/>
        <v>0.66203065117114457</v>
      </c>
    </row>
    <row r="27" spans="1:66" x14ac:dyDescent="0.25">
      <c r="A27" t="s">
        <v>122</v>
      </c>
      <c r="B27" t="s">
        <v>136</v>
      </c>
      <c r="C27" t="s">
        <v>143</v>
      </c>
      <c r="D27" s="11">
        <v>44230</v>
      </c>
      <c r="E27">
        <f>VLOOKUP(A27,home!$A$2:$E$405,3,FALSE)</f>
        <v>1.2800925925925899</v>
      </c>
      <c r="F27">
        <f>VLOOKUP(B27,home!$B$2:$E$405,3,FALSE)</f>
        <v>1.52</v>
      </c>
      <c r="G27">
        <f>VLOOKUP(C27,away!$B$2:$E$405,4,FALSE)</f>
        <v>1</v>
      </c>
      <c r="H27">
        <f>VLOOKUP(A27,away!$A$2:$E$405,3,FALSE)</f>
        <v>1.1111111111111101</v>
      </c>
      <c r="I27">
        <f>VLOOKUP(C27,away!$B$2:$E$405,3,FALSE)</f>
        <v>0.91</v>
      </c>
      <c r="J27">
        <f>VLOOKUP(B27,home!$B$2:$E$405,4,FALSE)</f>
        <v>0.9</v>
      </c>
      <c r="K27" s="3">
        <f t="shared" si="112"/>
        <v>1.9457407407407368</v>
      </c>
      <c r="L27" s="3">
        <f t="shared" si="113"/>
        <v>0.90999999999999914</v>
      </c>
      <c r="M27" s="5">
        <f t="shared" si="114"/>
        <v>5.7513202965769887E-2</v>
      </c>
      <c r="N27" s="5">
        <f t="shared" si="115"/>
        <v>0.11190578214098944</v>
      </c>
      <c r="O27" s="5">
        <f t="shared" si="116"/>
        <v>5.2337014698850548E-2</v>
      </c>
      <c r="P27" s="5">
        <f t="shared" si="117"/>
        <v>0.10183426174830029</v>
      </c>
      <c r="Q27" s="5">
        <f t="shared" si="118"/>
        <v>0.10886981971809016</v>
      </c>
      <c r="R27" s="5">
        <f t="shared" si="119"/>
        <v>2.3813341687976972E-2</v>
      </c>
      <c r="S27" s="5">
        <f t="shared" si="120"/>
        <v>4.5077548854275139E-2</v>
      </c>
      <c r="T27" s="5">
        <f t="shared" si="121"/>
        <v>9.9071535943461964E-2</v>
      </c>
      <c r="U27" s="5">
        <f t="shared" si="122"/>
        <v>4.633458909547658E-2</v>
      </c>
      <c r="V27" s="5">
        <f t="shared" si="123"/>
        <v>8.868377022403286E-3</v>
      </c>
      <c r="W27" s="5">
        <f t="shared" si="124"/>
        <v>7.0610814554195767E-2</v>
      </c>
      <c r="X27" s="5">
        <f t="shared" si="125"/>
        <v>6.4255841244318088E-2</v>
      </c>
      <c r="Y27" s="5">
        <f t="shared" si="126"/>
        <v>2.92364077661647E-2</v>
      </c>
      <c r="Z27" s="5">
        <f t="shared" si="127"/>
        <v>7.2233803120196772E-3</v>
      </c>
      <c r="AA27" s="5">
        <f t="shared" si="128"/>
        <v>1.405482535896122E-2</v>
      </c>
      <c r="AB27" s="5">
        <f t="shared" si="129"/>
        <v>1.367352315246345E-2</v>
      </c>
      <c r="AC27" s="5">
        <f t="shared" si="130"/>
        <v>9.8141011586453481E-4</v>
      </c>
      <c r="AD27" s="5">
        <f t="shared" si="131"/>
        <v>3.4347584653746904E-2</v>
      </c>
      <c r="AE27" s="5">
        <f t="shared" si="132"/>
        <v>3.1256302034909651E-2</v>
      </c>
      <c r="AF27" s="5">
        <f t="shared" si="133"/>
        <v>1.4221617425883876E-2</v>
      </c>
      <c r="AG27" s="5">
        <f t="shared" si="134"/>
        <v>4.3138906191847728E-3</v>
      </c>
      <c r="AH27" s="5">
        <f t="shared" si="135"/>
        <v>1.6433190209844749E-3</v>
      </c>
      <c r="AI27" s="5">
        <f t="shared" si="136"/>
        <v>3.197472769163674E-3</v>
      </c>
      <c r="AJ27" s="5">
        <f t="shared" si="137"/>
        <v>3.1107265171854319E-3</v>
      </c>
      <c r="AK27" s="5">
        <f t="shared" si="138"/>
        <v>2.0175557725967456E-3</v>
      </c>
      <c r="AL27" s="5">
        <f t="shared" si="139"/>
        <v>6.9508335107582633E-5</v>
      </c>
      <c r="AM27" s="5">
        <f t="shared" si="140"/>
        <v>1.3366298961367323E-2</v>
      </c>
      <c r="AN27" s="5">
        <f t="shared" si="141"/>
        <v>1.2163332054844253E-2</v>
      </c>
      <c r="AO27" s="5">
        <f t="shared" si="142"/>
        <v>5.5343160849541289E-3</v>
      </c>
      <c r="AP27" s="5">
        <f t="shared" si="143"/>
        <v>1.6787425457694179E-3</v>
      </c>
      <c r="AQ27" s="5">
        <f t="shared" si="144"/>
        <v>3.8191392916254216E-4</v>
      </c>
      <c r="AR27" s="5">
        <f t="shared" si="145"/>
        <v>2.9908406181917421E-4</v>
      </c>
      <c r="AS27" s="5">
        <f t="shared" si="146"/>
        <v>5.8194004398778832E-4</v>
      </c>
      <c r="AT27" s="5">
        <f t="shared" si="147"/>
        <v>5.6615222612774825E-4</v>
      </c>
      <c r="AU27" s="5">
        <f t="shared" si="148"/>
        <v>3.6719515061260747E-4</v>
      </c>
      <c r="AV27" s="5">
        <f t="shared" si="149"/>
        <v>1.7861664108734522E-4</v>
      </c>
      <c r="AW27" s="5">
        <f t="shared" si="150"/>
        <v>3.4186980969526036E-6</v>
      </c>
      <c r="AX27" s="5">
        <f t="shared" si="151"/>
        <v>4.3345587403421726E-3</v>
      </c>
      <c r="AY27" s="5">
        <f t="shared" si="152"/>
        <v>3.9444484537113729E-3</v>
      </c>
      <c r="AZ27" s="5">
        <f t="shared" si="153"/>
        <v>1.7947240464386729E-3</v>
      </c>
      <c r="BA27" s="5">
        <f t="shared" si="154"/>
        <v>5.4439962741973042E-4</v>
      </c>
      <c r="BB27" s="5">
        <f t="shared" si="155"/>
        <v>1.2385091523798853E-4</v>
      </c>
      <c r="BC27" s="5">
        <f t="shared" si="156"/>
        <v>2.2540866573313898E-5</v>
      </c>
      <c r="BD27" s="5">
        <f t="shared" si="157"/>
        <v>4.5361082709241367E-5</v>
      </c>
      <c r="BE27" s="5">
        <f t="shared" si="158"/>
        <v>8.8260906671481124E-5</v>
      </c>
      <c r="BF27" s="5">
        <f t="shared" si="159"/>
        <v>8.5866420962708371E-5</v>
      </c>
      <c r="BG27" s="5">
        <f t="shared" si="160"/>
        <v>5.5691264509578722E-5</v>
      </c>
      <c r="BH27" s="5">
        <f t="shared" si="161"/>
        <v>2.709019056491399E-5</v>
      </c>
      <c r="BI27" s="5">
        <f t="shared" si="162"/>
        <v>1.0542097491316686E-5</v>
      </c>
      <c r="BJ27" s="8">
        <f t="shared" si="163"/>
        <v>0.6119787223267662</v>
      </c>
      <c r="BK27" s="8">
        <f t="shared" si="164"/>
        <v>0.21828875749543208</v>
      </c>
      <c r="BL27" s="8">
        <f t="shared" si="165"/>
        <v>0.16248816816020301</v>
      </c>
      <c r="BM27" s="8">
        <f t="shared" si="166"/>
        <v>0.53976457557882918</v>
      </c>
      <c r="BN27" s="8">
        <f t="shared" si="167"/>
        <v>0.4562734229599773</v>
      </c>
    </row>
    <row r="28" spans="1:66" x14ac:dyDescent="0.25">
      <c r="A28" t="s">
        <v>122</v>
      </c>
      <c r="B28" t="s">
        <v>133</v>
      </c>
      <c r="C28" t="s">
        <v>137</v>
      </c>
      <c r="D28" s="11">
        <v>44230</v>
      </c>
      <c r="E28">
        <f>VLOOKUP(A28,home!$A$2:$E$405,3,FALSE)</f>
        <v>1.2800925925925899</v>
      </c>
      <c r="F28">
        <f>VLOOKUP(B28,home!$B$2:$E$405,3,FALSE)</f>
        <v>0.52</v>
      </c>
      <c r="G28">
        <f>VLOOKUP(C28,away!$B$2:$E$405,4,FALSE)</f>
        <v>0.95</v>
      </c>
      <c r="H28">
        <f>VLOOKUP(A28,away!$A$2:$E$405,3,FALSE)</f>
        <v>1.1111111111111101</v>
      </c>
      <c r="I28">
        <f>VLOOKUP(C28,away!$B$2:$E$405,3,FALSE)</f>
        <v>0.69</v>
      </c>
      <c r="J28">
        <f>VLOOKUP(B28,home!$B$2:$E$405,4,FALSE)</f>
        <v>1.2</v>
      </c>
      <c r="K28" s="3">
        <f t="shared" si="112"/>
        <v>0.63236574074073937</v>
      </c>
      <c r="L28" s="3">
        <f t="shared" si="113"/>
        <v>0.91999999999999893</v>
      </c>
      <c r="M28" s="5">
        <f t="shared" si="114"/>
        <v>0.21174644362704573</v>
      </c>
      <c r="N28" s="5">
        <f t="shared" si="115"/>
        <v>0.13390119667343398</v>
      </c>
      <c r="O28" s="5">
        <f t="shared" si="116"/>
        <v>0.19480672813688182</v>
      </c>
      <c r="P28" s="5">
        <f t="shared" si="117"/>
        <v>0.12318910093955911</v>
      </c>
      <c r="Q28" s="5">
        <f t="shared" si="118"/>
        <v>4.2337264710233753E-2</v>
      </c>
      <c r="R28" s="5">
        <f t="shared" si="119"/>
        <v>8.9611094942965541E-2</v>
      </c>
      <c r="S28" s="5">
        <f t="shared" si="120"/>
        <v>1.7917130425370881E-2</v>
      </c>
      <c r="T28" s="5">
        <f t="shared" si="121"/>
        <v>3.8950283533415002E-2</v>
      </c>
      <c r="U28" s="5">
        <f t="shared" si="122"/>
        <v>5.6666986432197128E-2</v>
      </c>
      <c r="V28" s="5">
        <f t="shared" si="123"/>
        <v>1.1581961219018929E-3</v>
      </c>
      <c r="W28" s="5">
        <f t="shared" si="124"/>
        <v>8.92421191980791E-3</v>
      </c>
      <c r="X28" s="5">
        <f t="shared" si="125"/>
        <v>8.2102749662232664E-3</v>
      </c>
      <c r="Y28" s="5">
        <f t="shared" si="126"/>
        <v>3.776726484462698E-3</v>
      </c>
      <c r="Z28" s="5">
        <f t="shared" si="127"/>
        <v>2.7480735782509404E-2</v>
      </c>
      <c r="AA28" s="5">
        <f t="shared" si="128"/>
        <v>1.7377875839207101E-2</v>
      </c>
      <c r="AB28" s="5">
        <f t="shared" si="129"/>
        <v>5.4945866637803979E-3</v>
      </c>
      <c r="AC28" s="5">
        <f t="shared" si="130"/>
        <v>4.2113204041598621E-5</v>
      </c>
      <c r="AD28" s="5">
        <f t="shared" si="131"/>
        <v>1.4108414702991661E-3</v>
      </c>
      <c r="AE28" s="5">
        <f t="shared" si="132"/>
        <v>1.2979741526752311E-3</v>
      </c>
      <c r="AF28" s="5">
        <f t="shared" si="133"/>
        <v>5.9706811023060565E-4</v>
      </c>
      <c r="AG28" s="5">
        <f t="shared" si="134"/>
        <v>1.8310088713738553E-4</v>
      </c>
      <c r="AH28" s="5">
        <f t="shared" si="135"/>
        <v>6.3205692299771543E-3</v>
      </c>
      <c r="AI28" s="5">
        <f t="shared" si="136"/>
        <v>3.9969114430176284E-3</v>
      </c>
      <c r="AJ28" s="5">
        <f t="shared" si="137"/>
        <v>1.2637549326694898E-3</v>
      </c>
      <c r="AK28" s="5">
        <f t="shared" si="138"/>
        <v>2.6638510803743501E-4</v>
      </c>
      <c r="AL28" s="5">
        <f t="shared" si="139"/>
        <v>9.8001886684931525E-7</v>
      </c>
      <c r="AM28" s="5">
        <f t="shared" si="140"/>
        <v>1.7843356228669727E-4</v>
      </c>
      <c r="AN28" s="5">
        <f t="shared" si="141"/>
        <v>1.6415887730376126E-4</v>
      </c>
      <c r="AO28" s="5">
        <f t="shared" si="142"/>
        <v>7.5513083559730092E-5</v>
      </c>
      <c r="AP28" s="5">
        <f t="shared" si="143"/>
        <v>2.3157345624983872E-5</v>
      </c>
      <c r="AQ28" s="5">
        <f t="shared" si="144"/>
        <v>5.3261894937462833E-6</v>
      </c>
      <c r="AR28" s="5">
        <f t="shared" si="145"/>
        <v>1.1629847383157954E-3</v>
      </c>
      <c r="AS28" s="5">
        <f t="shared" si="146"/>
        <v>7.3543170551524284E-4</v>
      </c>
      <c r="AT28" s="5">
        <f t="shared" si="147"/>
        <v>2.3253090761118591E-4</v>
      </c>
      <c r="AU28" s="5">
        <f t="shared" si="148"/>
        <v>4.9014859878887998E-5</v>
      </c>
      <c r="AV28" s="5">
        <f t="shared" si="149"/>
        <v>7.7488295436541385E-6</v>
      </c>
      <c r="AW28" s="5">
        <f t="shared" si="150"/>
        <v>1.5837553559473906E-8</v>
      </c>
      <c r="AX28" s="5">
        <f t="shared" si="151"/>
        <v>1.8805878631406015E-5</v>
      </c>
      <c r="AY28" s="5">
        <f t="shared" si="152"/>
        <v>1.7301408340893514E-5</v>
      </c>
      <c r="AZ28" s="5">
        <f t="shared" si="153"/>
        <v>7.9586478368110067E-6</v>
      </c>
      <c r="BA28" s="5">
        <f t="shared" si="154"/>
        <v>2.4406520032887064E-6</v>
      </c>
      <c r="BB28" s="5">
        <f t="shared" si="155"/>
        <v>5.6134996075640169E-7</v>
      </c>
      <c r="BC28" s="5">
        <f t="shared" si="156"/>
        <v>1.0328839277917782E-7</v>
      </c>
      <c r="BD28" s="5">
        <f t="shared" si="157"/>
        <v>1.78324326541755E-4</v>
      </c>
      <c r="BE28" s="5">
        <f t="shared" si="158"/>
        <v>1.127661948456704E-4</v>
      </c>
      <c r="BF28" s="5">
        <f t="shared" si="159"/>
        <v>3.5654739167048452E-5</v>
      </c>
      <c r="BG28" s="5">
        <f t="shared" si="160"/>
        <v>7.5156118480961479E-6</v>
      </c>
      <c r="BH28" s="5">
        <f t="shared" si="161"/>
        <v>1.1881538633602994E-6</v>
      </c>
      <c r="BI28" s="5">
        <f t="shared" si="162"/>
        <v>1.5026955958356144E-7</v>
      </c>
      <c r="BJ28" s="8">
        <f t="shared" si="163"/>
        <v>0.24008270319135386</v>
      </c>
      <c r="BK28" s="8">
        <f t="shared" si="164"/>
        <v>0.35407126574512687</v>
      </c>
      <c r="BL28" s="8">
        <f t="shared" si="165"/>
        <v>0.37832820306542392</v>
      </c>
      <c r="BM28" s="8">
        <f t="shared" si="166"/>
        <v>0.20435379318350688</v>
      </c>
      <c r="BN28" s="8">
        <f t="shared" si="167"/>
        <v>0.79559182903012005</v>
      </c>
    </row>
    <row r="29" spans="1:66" x14ac:dyDescent="0.25">
      <c r="A29" t="s">
        <v>122</v>
      </c>
      <c r="B29" t="s">
        <v>144</v>
      </c>
      <c r="C29" t="s">
        <v>125</v>
      </c>
      <c r="D29" s="11">
        <v>44230</v>
      </c>
      <c r="E29">
        <f>VLOOKUP(A29,home!$A$2:$E$405,3,FALSE)</f>
        <v>1.2800925925925899</v>
      </c>
      <c r="F29">
        <f>VLOOKUP(B29,home!$B$2:$E$405,3,FALSE)</f>
        <v>1.03</v>
      </c>
      <c r="G29">
        <f>VLOOKUP(C29,away!$B$2:$E$405,4,FALSE)</f>
        <v>1.06</v>
      </c>
      <c r="H29">
        <f>VLOOKUP(A29,away!$A$2:$E$405,3,FALSE)</f>
        <v>1.1111111111111101</v>
      </c>
      <c r="I29">
        <f>VLOOKUP(C29,away!$B$2:$E$405,3,FALSE)</f>
        <v>1.1000000000000001</v>
      </c>
      <c r="J29">
        <f>VLOOKUP(B29,home!$B$2:$E$405,4,FALSE)</f>
        <v>1.61</v>
      </c>
      <c r="K29" s="3">
        <f t="shared" si="112"/>
        <v>1.3976050925925898</v>
      </c>
      <c r="L29" s="3">
        <f t="shared" si="113"/>
        <v>1.9677777777777763</v>
      </c>
      <c r="M29" s="5">
        <f t="shared" si="114"/>
        <v>3.4548785878987284E-2</v>
      </c>
      <c r="N29" s="5">
        <f t="shared" si="115"/>
        <v>4.828555908736358E-2</v>
      </c>
      <c r="O29" s="5">
        <f t="shared" si="116"/>
        <v>6.7984333101873809E-2</v>
      </c>
      <c r="P29" s="5">
        <f t="shared" si="117"/>
        <v>9.5015250159689826E-2</v>
      </c>
      <c r="Q29" s="5">
        <f t="shared" si="118"/>
        <v>3.374207163958988E-2</v>
      </c>
      <c r="R29" s="5">
        <f t="shared" si="119"/>
        <v>6.6889029957454701E-2</v>
      </c>
      <c r="S29" s="5">
        <f t="shared" si="120"/>
        <v>6.5327170935399248E-2</v>
      </c>
      <c r="T29" s="5">
        <f t="shared" si="121"/>
        <v>6.6396898748570701E-2</v>
      </c>
      <c r="U29" s="5">
        <f t="shared" si="122"/>
        <v>9.348444890711699E-2</v>
      </c>
      <c r="V29" s="5">
        <f t="shared" si="123"/>
        <v>1.9962359283262898E-2</v>
      </c>
      <c r="W29" s="5">
        <f t="shared" si="124"/>
        <v>1.5719363719371601E-2</v>
      </c>
      <c r="X29" s="5">
        <f t="shared" si="125"/>
        <v>3.0932214607785651E-2</v>
      </c>
      <c r="Y29" s="5">
        <f t="shared" si="126"/>
        <v>3.0433862261326865E-2</v>
      </c>
      <c r="Z29" s="5">
        <f t="shared" si="127"/>
        <v>4.3874248909130428E-2</v>
      </c>
      <c r="AA29" s="5">
        <f t="shared" si="128"/>
        <v>6.1318873709075572E-2</v>
      </c>
      <c r="AB29" s="5">
        <f t="shared" si="129"/>
        <v>4.2849785083922953E-2</v>
      </c>
      <c r="AC29" s="5">
        <f t="shared" si="130"/>
        <v>3.4312503913314632E-3</v>
      </c>
      <c r="AD29" s="5">
        <f t="shared" si="131"/>
        <v>5.4923656966272385E-3</v>
      </c>
      <c r="AE29" s="5">
        <f t="shared" si="132"/>
        <v>1.0807755165252035E-2</v>
      </c>
      <c r="AF29" s="5">
        <f t="shared" si="133"/>
        <v>1.0633630220922969E-2</v>
      </c>
      <c r="AG29" s="5">
        <f t="shared" si="134"/>
        <v>6.9748737486128006E-3</v>
      </c>
      <c r="AH29" s="5">
        <f t="shared" si="135"/>
        <v>2.1583693005019441E-2</v>
      </c>
      <c r="AI29" s="5">
        <f t="shared" si="136"/>
        <v>3.016547926077023E-2</v>
      </c>
      <c r="AJ29" s="5">
        <f t="shared" si="137"/>
        <v>2.1079713717674316E-2</v>
      </c>
      <c r="AK29" s="5">
        <f t="shared" si="138"/>
        <v>9.8203717474051651E-3</v>
      </c>
      <c r="AL29" s="5">
        <f t="shared" si="139"/>
        <v>3.7746173244389394E-4</v>
      </c>
      <c r="AM29" s="5">
        <f t="shared" si="140"/>
        <v>1.5352316535974129E-3</v>
      </c>
      <c r="AN29" s="5">
        <f t="shared" si="141"/>
        <v>3.0209947316900184E-3</v>
      </c>
      <c r="AO29" s="5">
        <f t="shared" si="142"/>
        <v>2.9723231499016772E-3</v>
      </c>
      <c r="AP29" s="5">
        <f t="shared" si="143"/>
        <v>1.9496238142503208E-3</v>
      </c>
      <c r="AQ29" s="5">
        <f t="shared" si="144"/>
        <v>9.5910660417703267E-4</v>
      </c>
      <c r="AR29" s="5">
        <f t="shared" si="145"/>
        <v>8.4943822915309729E-3</v>
      </c>
      <c r="AS29" s="5">
        <f t="shared" si="146"/>
        <v>1.1871791949072001E-2</v>
      </c>
      <c r="AT29" s="5">
        <f t="shared" si="147"/>
        <v>8.2960384431113691E-3</v>
      </c>
      <c r="AU29" s="5">
        <f t="shared" si="148"/>
        <v>3.8648618588121163E-3</v>
      </c>
      <c r="AV29" s="5">
        <f t="shared" si="149"/>
        <v>1.3503876540106696E-3</v>
      </c>
      <c r="AW29" s="5">
        <f t="shared" si="150"/>
        <v>2.8835730259079749E-5</v>
      </c>
      <c r="AX29" s="5">
        <f t="shared" si="151"/>
        <v>3.5760792956284805E-4</v>
      </c>
      <c r="AY29" s="5">
        <f t="shared" si="152"/>
        <v>7.0369293695089275E-4</v>
      </c>
      <c r="AZ29" s="5">
        <f t="shared" si="153"/>
        <v>6.9235566185557238E-4</v>
      </c>
      <c r="BA29" s="5">
        <f t="shared" si="154"/>
        <v>4.5413402857267323E-4</v>
      </c>
      <c r="BB29" s="5">
        <f t="shared" si="155"/>
        <v>2.2340871238950115E-4</v>
      </c>
      <c r="BC29" s="5">
        <f t="shared" si="156"/>
        <v>8.7923739920401335E-5</v>
      </c>
      <c r="BD29" s="5">
        <f t="shared" si="157"/>
        <v>2.7858427848706188E-3</v>
      </c>
      <c r="BE29" s="5">
        <f t="shared" si="158"/>
        <v>3.8935080632974996E-3</v>
      </c>
      <c r="BF29" s="5">
        <f t="shared" si="159"/>
        <v>2.7207933486574488E-3</v>
      </c>
      <c r="BG29" s="5">
        <f t="shared" si="160"/>
        <v>1.2675315466585651E-3</v>
      </c>
      <c r="BH29" s="5">
        <f t="shared" si="161"/>
        <v>4.4287713615794331E-4</v>
      </c>
      <c r="BI29" s="5">
        <f t="shared" si="162"/>
        <v>1.237934681774325E-4</v>
      </c>
      <c r="BJ29" s="8">
        <f t="shared" si="163"/>
        <v>0.27237499785829167</v>
      </c>
      <c r="BK29" s="8">
        <f t="shared" si="164"/>
        <v>0.21936597131806551</v>
      </c>
      <c r="BL29" s="8">
        <f t="shared" si="165"/>
        <v>0.46028753703466985</v>
      </c>
      <c r="BM29" s="8">
        <f t="shared" si="166"/>
        <v>0.64876286808850647</v>
      </c>
      <c r="BN29" s="8">
        <f t="shared" si="167"/>
        <v>0.34646502982495908</v>
      </c>
    </row>
    <row r="30" spans="1:66" x14ac:dyDescent="0.25">
      <c r="A30" t="s">
        <v>122</v>
      </c>
      <c r="B30" t="s">
        <v>140</v>
      </c>
      <c r="C30" t="s">
        <v>132</v>
      </c>
      <c r="D30" s="11">
        <v>44230</v>
      </c>
      <c r="E30">
        <f>VLOOKUP(A30,home!$A$2:$E$405,3,FALSE)</f>
        <v>1.2800925925925899</v>
      </c>
      <c r="F30">
        <f>VLOOKUP(B30,home!$B$2:$E$405,3,FALSE)</f>
        <v>1.22</v>
      </c>
      <c r="G30">
        <f>VLOOKUP(C30,away!$B$2:$E$405,4,FALSE)</f>
        <v>1.3</v>
      </c>
      <c r="H30">
        <f>VLOOKUP(A30,away!$A$2:$E$405,3,FALSE)</f>
        <v>1.1111111111111101</v>
      </c>
      <c r="I30">
        <f>VLOOKUP(C30,away!$B$2:$E$405,3,FALSE)</f>
        <v>1</v>
      </c>
      <c r="J30">
        <f>VLOOKUP(B30,home!$B$2:$E$405,4,FALSE)</f>
        <v>0.6</v>
      </c>
      <c r="K30" s="3">
        <f t="shared" si="112"/>
        <v>2.0302268518518476</v>
      </c>
      <c r="L30" s="3">
        <f t="shared" si="113"/>
        <v>0.66666666666666596</v>
      </c>
      <c r="M30" s="5">
        <f t="shared" si="114"/>
        <v>6.7414610030807842E-2</v>
      </c>
      <c r="N30" s="5">
        <f t="shared" si="115"/>
        <v>0.13686695149166697</v>
      </c>
      <c r="O30" s="5">
        <f t="shared" si="116"/>
        <v>4.4943073353871849E-2</v>
      </c>
      <c r="P30" s="5">
        <f t="shared" si="117"/>
        <v>9.1244634327777907E-2</v>
      </c>
      <c r="Q30" s="5">
        <f t="shared" si="118"/>
        <v>0.13893548002474335</v>
      </c>
      <c r="R30" s="5">
        <f t="shared" si="119"/>
        <v>1.4981024451290598E-2</v>
      </c>
      <c r="S30" s="5">
        <f t="shared" si="120"/>
        <v>3.0874551116609566E-2</v>
      </c>
      <c r="T30" s="5">
        <f t="shared" si="121"/>
        <v>9.2623653349828819E-2</v>
      </c>
      <c r="U30" s="5">
        <f t="shared" si="122"/>
        <v>3.0414878109259261E-2</v>
      </c>
      <c r="V30" s="5">
        <f t="shared" si="123"/>
        <v>4.6431364974676374E-3</v>
      </c>
      <c r="W30" s="5">
        <f t="shared" si="124"/>
        <v>9.4023514073719949E-2</v>
      </c>
      <c r="X30" s="5">
        <f t="shared" si="125"/>
        <v>6.2682342715813244E-2</v>
      </c>
      <c r="Y30" s="5">
        <f t="shared" si="126"/>
        <v>2.0894114238604388E-2</v>
      </c>
      <c r="Z30" s="5">
        <f t="shared" si="127"/>
        <v>3.329116544731241E-3</v>
      </c>
      <c r="AA30" s="5">
        <f t="shared" si="128"/>
        <v>6.7588618020576075E-3</v>
      </c>
      <c r="AB30" s="5">
        <f t="shared" si="129"/>
        <v>6.8610113592465641E-3</v>
      </c>
      <c r="AC30" s="5">
        <f t="shared" si="130"/>
        <v>3.9277584974883856E-4</v>
      </c>
      <c r="AD30" s="5">
        <f t="shared" si="131"/>
        <v>4.7722265744484099E-2</v>
      </c>
      <c r="AE30" s="5">
        <f t="shared" si="132"/>
        <v>3.1814843829656034E-2</v>
      </c>
      <c r="AF30" s="5">
        <f t="shared" si="133"/>
        <v>1.0604947943218665E-2</v>
      </c>
      <c r="AG30" s="5">
        <f t="shared" si="134"/>
        <v>2.3566550984930345E-3</v>
      </c>
      <c r="AH30" s="5">
        <f t="shared" si="135"/>
        <v>5.5485275745520608E-4</v>
      </c>
      <c r="AI30" s="5">
        <f t="shared" si="136"/>
        <v>1.1264769670095997E-3</v>
      </c>
      <c r="AJ30" s="5">
        <f t="shared" si="137"/>
        <v>1.1435018932077592E-3</v>
      </c>
      <c r="AK30" s="5">
        <f t="shared" si="138"/>
        <v>7.7385608291127188E-4</v>
      </c>
      <c r="AL30" s="5">
        <f t="shared" si="139"/>
        <v>2.1264642051173812E-5</v>
      </c>
      <c r="AM30" s="5">
        <f t="shared" si="140"/>
        <v>1.9377405069132235E-2</v>
      </c>
      <c r="AN30" s="5">
        <f t="shared" si="141"/>
        <v>1.2918270046088145E-2</v>
      </c>
      <c r="AO30" s="5">
        <f t="shared" si="142"/>
        <v>4.3060900153627096E-3</v>
      </c>
      <c r="AP30" s="5">
        <f t="shared" si="143"/>
        <v>9.5690889230282345E-4</v>
      </c>
      <c r="AQ30" s="5">
        <f t="shared" si="144"/>
        <v>1.5948481538380368E-4</v>
      </c>
      <c r="AR30" s="5">
        <f t="shared" si="145"/>
        <v>7.3980367660694105E-5</v>
      </c>
      <c r="AS30" s="5">
        <f t="shared" si="146"/>
        <v>1.5019692893461321E-4</v>
      </c>
      <c r="AT30" s="5">
        <f t="shared" si="147"/>
        <v>1.5246691909436781E-4</v>
      </c>
      <c r="AU30" s="5">
        <f t="shared" si="148"/>
        <v>1.0318081105483619E-4</v>
      </c>
      <c r="AV30" s="5">
        <f t="shared" si="149"/>
        <v>5.2370113299845107E-5</v>
      </c>
      <c r="AW30" s="5">
        <f t="shared" si="150"/>
        <v>7.9948235717242593E-7</v>
      </c>
      <c r="AX30" s="5">
        <f t="shared" si="151"/>
        <v>6.5567546817604013E-3</v>
      </c>
      <c r="AY30" s="5">
        <f t="shared" si="152"/>
        <v>4.3711697878402638E-3</v>
      </c>
      <c r="AZ30" s="5">
        <f t="shared" si="153"/>
        <v>1.4570565959467526E-3</v>
      </c>
      <c r="BA30" s="5">
        <f t="shared" si="154"/>
        <v>3.2379035465483362E-4</v>
      </c>
      <c r="BB30" s="5">
        <f t="shared" si="155"/>
        <v>5.3965059109138864E-5</v>
      </c>
      <c r="BC30" s="5">
        <f t="shared" si="156"/>
        <v>7.1953412145518447E-6</v>
      </c>
      <c r="BD30" s="5">
        <f t="shared" si="157"/>
        <v>8.2200408511882219E-6</v>
      </c>
      <c r="BE30" s="5">
        <f t="shared" si="158"/>
        <v>1.6688547659401441E-5</v>
      </c>
      <c r="BF30" s="5">
        <f t="shared" si="159"/>
        <v>1.6940768788263062E-5</v>
      </c>
      <c r="BG30" s="5">
        <f t="shared" si="160"/>
        <v>1.1464534561648448E-5</v>
      </c>
      <c r="BH30" s="5">
        <f t="shared" si="161"/>
        <v>5.818901477760559E-6</v>
      </c>
      <c r="BI30" s="5">
        <f t="shared" si="162"/>
        <v>2.3627380056859755E-6</v>
      </c>
      <c r="BJ30" s="8">
        <f t="shared" si="163"/>
        <v>0.68901285916902422</v>
      </c>
      <c r="BK30" s="8">
        <f t="shared" si="164"/>
        <v>0.19896214225230324</v>
      </c>
      <c r="BL30" s="8">
        <f t="shared" si="165"/>
        <v>0.10815122744769805</v>
      </c>
      <c r="BM30" s="8">
        <f t="shared" si="166"/>
        <v>0.50069920142811486</v>
      </c>
      <c r="BN30" s="8">
        <f t="shared" si="167"/>
        <v>0.49438577368015846</v>
      </c>
    </row>
    <row r="31" spans="1:66" x14ac:dyDescent="0.25">
      <c r="A31" t="s">
        <v>122</v>
      </c>
      <c r="B31" t="s">
        <v>141</v>
      </c>
      <c r="C31" t="s">
        <v>131</v>
      </c>
      <c r="D31" s="11">
        <v>44230</v>
      </c>
      <c r="E31">
        <f>VLOOKUP(A31,home!$A$2:$E$405,3,FALSE)</f>
        <v>1.2800925925925899</v>
      </c>
      <c r="F31">
        <f>VLOOKUP(B31,home!$B$2:$E$405,3,FALSE)</f>
        <v>0.87</v>
      </c>
      <c r="G31">
        <f>VLOOKUP(C31,away!$B$2:$E$405,4,FALSE)</f>
        <v>0.74</v>
      </c>
      <c r="H31">
        <f>VLOOKUP(A31,away!$A$2:$E$405,3,FALSE)</f>
        <v>1.1111111111111101</v>
      </c>
      <c r="I31">
        <f>VLOOKUP(C31,away!$B$2:$E$405,3,FALSE)</f>
        <v>0.95</v>
      </c>
      <c r="J31">
        <f>VLOOKUP(B31,home!$B$2:$E$405,4,FALSE)</f>
        <v>0.65</v>
      </c>
      <c r="K31" s="3">
        <f t="shared" si="112"/>
        <v>0.82412361111110932</v>
      </c>
      <c r="L31" s="3">
        <f t="shared" si="113"/>
        <v>0.68611111111111045</v>
      </c>
      <c r="M31" s="5">
        <f t="shared" si="114"/>
        <v>0.2208581315634297</v>
      </c>
      <c r="N31" s="5">
        <f t="shared" si="115"/>
        <v>0.18201440092730614</v>
      </c>
      <c r="O31" s="5">
        <f t="shared" si="116"/>
        <v>0.15153321804490857</v>
      </c>
      <c r="P31" s="5">
        <f t="shared" si="117"/>
        <v>0.12488210285845716</v>
      </c>
      <c r="Q31" s="5">
        <f t="shared" si="118"/>
        <v>7.5001182683218384E-2</v>
      </c>
      <c r="R31" s="5">
        <f t="shared" si="119"/>
        <v>5.1984312301517198E-2</v>
      </c>
      <c r="S31" s="5">
        <f t="shared" si="120"/>
        <v>1.7653345502779558E-2</v>
      </c>
      <c r="T31" s="5">
        <f t="shared" si="121"/>
        <v>5.1459144785430344E-2</v>
      </c>
      <c r="U31" s="5">
        <f t="shared" si="122"/>
        <v>4.2841499175054011E-2</v>
      </c>
      <c r="V31" s="5">
        <f t="shared" si="123"/>
        <v>1.1091015723623016E-3</v>
      </c>
      <c r="W31" s="5">
        <f t="shared" si="124"/>
        <v>2.0603415170165982E-2</v>
      </c>
      <c r="X31" s="5">
        <f t="shared" si="125"/>
        <v>1.413623207508609E-2</v>
      </c>
      <c r="Y31" s="5">
        <f t="shared" si="126"/>
        <v>4.849512947980918E-3</v>
      </c>
      <c r="Z31" s="5">
        <f t="shared" si="127"/>
        <v>1.1889004757846978E-2</v>
      </c>
      <c r="AA31" s="5">
        <f t="shared" si="128"/>
        <v>9.7980095335540099E-3</v>
      </c>
      <c r="AB31" s="5">
        <f t="shared" si="129"/>
        <v>4.0373854992468029E-3</v>
      </c>
      <c r="AC31" s="5">
        <f t="shared" si="130"/>
        <v>3.9195674973497288E-5</v>
      </c>
      <c r="AD31" s="5">
        <f t="shared" si="131"/>
        <v>4.24494022781465E-3</v>
      </c>
      <c r="AE31" s="5">
        <f t="shared" si="132"/>
        <v>2.9125006563061598E-3</v>
      </c>
      <c r="AF31" s="5">
        <f t="shared" si="133"/>
        <v>9.9914953070502871E-4</v>
      </c>
      <c r="AG31" s="5">
        <f t="shared" si="134"/>
        <v>2.2850919822605729E-4</v>
      </c>
      <c r="AH31" s="5">
        <f t="shared" si="135"/>
        <v>2.0392945661029168E-3</v>
      </c>
      <c r="AI31" s="5">
        <f t="shared" si="136"/>
        <v>1.6806308019359985E-3</v>
      </c>
      <c r="AJ31" s="5">
        <f t="shared" si="137"/>
        <v>6.925237627180272E-4</v>
      </c>
      <c r="AK31" s="5">
        <f t="shared" si="138"/>
        <v>1.9024172803714455E-4</v>
      </c>
      <c r="AL31" s="5">
        <f t="shared" si="139"/>
        <v>8.8651267290852078E-7</v>
      </c>
      <c r="AM31" s="5">
        <f t="shared" si="140"/>
        <v>6.9967109389948499E-4</v>
      </c>
      <c r="AN31" s="5">
        <f t="shared" si="141"/>
        <v>4.8005211164770179E-4</v>
      </c>
      <c r="AO31" s="5">
        <f t="shared" si="142"/>
        <v>1.6468454385691974E-4</v>
      </c>
      <c r="AP31" s="5">
        <f t="shared" si="143"/>
        <v>3.7663965122832539E-5</v>
      </c>
      <c r="AQ31" s="5">
        <f t="shared" si="144"/>
        <v>6.4604162398191852E-6</v>
      </c>
      <c r="AR31" s="5">
        <f t="shared" si="145"/>
        <v>2.7983653212634445E-4</v>
      </c>
      <c r="AS31" s="5">
        <f t="shared" si="146"/>
        <v>2.3061989337677295E-4</v>
      </c>
      <c r="AT31" s="5">
        <f t="shared" si="147"/>
        <v>9.5029649661862542E-5</v>
      </c>
      <c r="AU31" s="5">
        <f t="shared" si="148"/>
        <v>2.6105392680652594E-5</v>
      </c>
      <c r="AV31" s="5">
        <f t="shared" si="149"/>
        <v>5.3785176213632337E-6</v>
      </c>
      <c r="AW31" s="5">
        <f t="shared" si="150"/>
        <v>1.3924168074645311E-8</v>
      </c>
      <c r="AX31" s="5">
        <f t="shared" si="151"/>
        <v>9.6102578082417231E-5</v>
      </c>
      <c r="AY31" s="5">
        <f t="shared" si="152"/>
        <v>6.5937046628769533E-5</v>
      </c>
      <c r="AZ31" s="5">
        <f t="shared" si="153"/>
        <v>2.2620070162925082E-5</v>
      </c>
      <c r="BA31" s="5">
        <f t="shared" si="154"/>
        <v>5.1732938242986017E-6</v>
      </c>
      <c r="BB31" s="5">
        <f t="shared" si="155"/>
        <v>8.8736359347343979E-7</v>
      </c>
      <c r="BC31" s="5">
        <f t="shared" si="156"/>
        <v>1.2176600421552192E-7</v>
      </c>
      <c r="BD31" s="5">
        <f t="shared" si="157"/>
        <v>3.1999825664447684E-5</v>
      </c>
      <c r="BE31" s="5">
        <f t="shared" si="158"/>
        <v>2.6371811881510574E-5</v>
      </c>
      <c r="BF31" s="5">
        <f t="shared" si="159"/>
        <v>1.0866816419666674E-5</v>
      </c>
      <c r="BG31" s="5">
        <f t="shared" si="160"/>
        <v>2.985199996352399E-6</v>
      </c>
      <c r="BH31" s="5">
        <f t="shared" si="161"/>
        <v>6.1504345022070238E-7</v>
      </c>
      <c r="BI31" s="5">
        <f t="shared" si="162"/>
        <v>1.0137436583722423E-7</v>
      </c>
      <c r="BJ31" s="8">
        <f t="shared" si="163"/>
        <v>0.3580283624513026</v>
      </c>
      <c r="BK31" s="8">
        <f t="shared" si="164"/>
        <v>0.36460870073130391</v>
      </c>
      <c r="BL31" s="8">
        <f t="shared" si="165"/>
        <v>0.26550702547031968</v>
      </c>
      <c r="BM31" s="8">
        <f t="shared" si="166"/>
        <v>0.19369382190947546</v>
      </c>
      <c r="BN31" s="8">
        <f t="shared" si="167"/>
        <v>0.80627334837883724</v>
      </c>
    </row>
    <row r="32" spans="1:66" x14ac:dyDescent="0.25">
      <c r="A32" t="s">
        <v>122</v>
      </c>
      <c r="B32" t="s">
        <v>142</v>
      </c>
      <c r="C32" t="s">
        <v>139</v>
      </c>
      <c r="D32" s="11">
        <v>44230</v>
      </c>
      <c r="E32">
        <f>VLOOKUP(A32,home!$A$2:$E$405,3,FALSE)</f>
        <v>1.2800925925925899</v>
      </c>
      <c r="F32">
        <f>VLOOKUP(B32,home!$B$2:$E$405,3,FALSE)</f>
        <v>1.17</v>
      </c>
      <c r="G32">
        <f>VLOOKUP(C32,away!$B$2:$E$405,4,FALSE)</f>
        <v>0.86</v>
      </c>
      <c r="H32">
        <f>VLOOKUP(A32,away!$A$2:$E$405,3,FALSE)</f>
        <v>1.1111111111111101</v>
      </c>
      <c r="I32">
        <f>VLOOKUP(C32,away!$B$2:$E$405,3,FALSE)</f>
        <v>1.1100000000000001</v>
      </c>
      <c r="J32">
        <f>VLOOKUP(B32,home!$B$2:$E$405,4,FALSE)</f>
        <v>1</v>
      </c>
      <c r="K32" s="3">
        <f t="shared" si="112"/>
        <v>1.2880291666666639</v>
      </c>
      <c r="L32" s="3">
        <f t="shared" si="113"/>
        <v>1.2333333333333323</v>
      </c>
      <c r="M32" s="5">
        <f t="shared" si="114"/>
        <v>8.0350055184288005E-2</v>
      </c>
      <c r="N32" s="5">
        <f t="shared" si="115"/>
        <v>0.10349321462063893</v>
      </c>
      <c r="O32" s="5">
        <f t="shared" si="116"/>
        <v>9.9098401393955121E-2</v>
      </c>
      <c r="P32" s="5">
        <f t="shared" si="117"/>
        <v>0.12764163136545456</v>
      </c>
      <c r="Q32" s="5">
        <f t="shared" si="118"/>
        <v>6.6651139491737912E-2</v>
      </c>
      <c r="R32" s="5">
        <f t="shared" si="119"/>
        <v>6.1110680859605616E-2</v>
      </c>
      <c r="S32" s="5">
        <f t="shared" si="120"/>
        <v>5.069189442454948E-2</v>
      </c>
      <c r="T32" s="5">
        <f t="shared" si="121"/>
        <v>8.2203072039810018E-2</v>
      </c>
      <c r="U32" s="5">
        <f t="shared" si="122"/>
        <v>7.8712339342030271E-2</v>
      </c>
      <c r="V32" s="5">
        <f t="shared" si="123"/>
        <v>8.9475097248113162E-3</v>
      </c>
      <c r="W32" s="5">
        <f t="shared" si="124"/>
        <v>2.861620388564225E-2</v>
      </c>
      <c r="X32" s="5">
        <f t="shared" si="125"/>
        <v>3.529331812562541E-2</v>
      </c>
      <c r="Y32" s="5">
        <f t="shared" si="126"/>
        <v>2.1764212844135659E-2</v>
      </c>
      <c r="Z32" s="5">
        <f t="shared" si="127"/>
        <v>2.5123279908948949E-2</v>
      </c>
      <c r="AA32" s="5">
        <f t="shared" si="128"/>
        <v>3.235951728505685E-2</v>
      </c>
      <c r="AB32" s="5">
        <f t="shared" si="129"/>
        <v>2.0840001041203652E-2</v>
      </c>
      <c r="AC32" s="5">
        <f t="shared" si="130"/>
        <v>8.8835870687469063E-4</v>
      </c>
      <c r="AD32" s="5">
        <f t="shared" si="131"/>
        <v>9.2146263109967822E-3</v>
      </c>
      <c r="AE32" s="5">
        <f t="shared" si="132"/>
        <v>1.1364705783562688E-2</v>
      </c>
      <c r="AF32" s="5">
        <f t="shared" si="133"/>
        <v>7.0082352331969858E-3</v>
      </c>
      <c r="AG32" s="5">
        <f t="shared" si="134"/>
        <v>2.8811633736476466E-3</v>
      </c>
      <c r="AH32" s="5">
        <f t="shared" si="135"/>
        <v>7.7463446385925882E-3</v>
      </c>
      <c r="AI32" s="5">
        <f t="shared" si="136"/>
        <v>9.9775178295591904E-3</v>
      </c>
      <c r="AJ32" s="5">
        <f t="shared" si="137"/>
        <v>6.4256669877044564E-3</v>
      </c>
      <c r="AK32" s="5">
        <f t="shared" si="138"/>
        <v>2.7588154984834875E-3</v>
      </c>
      <c r="AL32" s="5">
        <f t="shared" si="139"/>
        <v>5.6448774962566076E-5</v>
      </c>
      <c r="AM32" s="5">
        <f t="shared" si="140"/>
        <v>2.3737414896995795E-3</v>
      </c>
      <c r="AN32" s="5">
        <f t="shared" si="141"/>
        <v>2.9276145039628118E-3</v>
      </c>
      <c r="AO32" s="5">
        <f t="shared" si="142"/>
        <v>1.8053622774437329E-3</v>
      </c>
      <c r="AP32" s="5">
        <f t="shared" si="143"/>
        <v>7.4220449183797833E-4</v>
      </c>
      <c r="AQ32" s="5">
        <f t="shared" si="144"/>
        <v>2.288463849833765E-4</v>
      </c>
      <c r="AR32" s="5">
        <f t="shared" si="145"/>
        <v>1.9107650108528341E-3</v>
      </c>
      <c r="AS32" s="5">
        <f t="shared" si="146"/>
        <v>2.4611210646245949E-3</v>
      </c>
      <c r="AT32" s="5">
        <f t="shared" si="147"/>
        <v>1.5849978569670955E-3</v>
      </c>
      <c r="AU32" s="5">
        <f t="shared" si="148"/>
        <v>6.8050782295925869E-4</v>
      </c>
      <c r="AV32" s="5">
        <f t="shared" si="149"/>
        <v>2.1912848102908984E-4</v>
      </c>
      <c r="AW32" s="5">
        <f t="shared" si="150"/>
        <v>2.4909108678262471E-6</v>
      </c>
      <c r="AX32" s="5">
        <f t="shared" si="151"/>
        <v>5.0957471214330499E-4</v>
      </c>
      <c r="AY32" s="5">
        <f t="shared" si="152"/>
        <v>6.2847547831007555E-4</v>
      </c>
      <c r="AZ32" s="5">
        <f t="shared" si="153"/>
        <v>3.8755987829121303E-4</v>
      </c>
      <c r="BA32" s="5">
        <f t="shared" si="154"/>
        <v>1.5933017218638739E-4</v>
      </c>
      <c r="BB32" s="5">
        <f t="shared" si="155"/>
        <v>4.9126803090802752E-5</v>
      </c>
      <c r="BC32" s="5">
        <f t="shared" si="156"/>
        <v>1.2117944762397984E-5</v>
      </c>
      <c r="BD32" s="5">
        <f t="shared" si="157"/>
        <v>3.927683633419706E-4</v>
      </c>
      <c r="BE32" s="5">
        <f t="shared" si="158"/>
        <v>5.0589710772838779E-4</v>
      </c>
      <c r="BF32" s="5">
        <f t="shared" si="159"/>
        <v>3.258051150432356E-4</v>
      </c>
      <c r="BG32" s="5">
        <f t="shared" si="160"/>
        <v>1.3988216360829176E-4</v>
      </c>
      <c r="BH32" s="5">
        <f t="shared" si="161"/>
        <v>4.5043076655979479E-5</v>
      </c>
      <c r="BI32" s="5">
        <f t="shared" si="162"/>
        <v>1.1603359297860778E-5</v>
      </c>
      <c r="BJ32" s="8">
        <f t="shared" si="163"/>
        <v>0.37831384584570599</v>
      </c>
      <c r="BK32" s="8">
        <f t="shared" si="164"/>
        <v>0.26920437365925076</v>
      </c>
      <c r="BL32" s="8">
        <f t="shared" si="165"/>
        <v>0.32730680429829978</v>
      </c>
      <c r="BM32" s="8">
        <f t="shared" si="166"/>
        <v>0.46097719622908312</v>
      </c>
      <c r="BN32" s="8">
        <f t="shared" si="167"/>
        <v>0.53834512291568015</v>
      </c>
    </row>
    <row r="33" spans="1:66" x14ac:dyDescent="0.25">
      <c r="A33" t="s">
        <v>145</v>
      </c>
      <c r="B33" t="s">
        <v>349</v>
      </c>
      <c r="C33" t="s">
        <v>434</v>
      </c>
      <c r="D33" s="11">
        <v>44230</v>
      </c>
      <c r="E33">
        <f>VLOOKUP(A33,home!$A$2:$E$405,3,FALSE)</f>
        <v>1.4299065420560699</v>
      </c>
      <c r="F33">
        <f>VLOOKUP(B33,home!$B$2:$E$405,3,FALSE)</f>
        <v>0.85</v>
      </c>
      <c r="G33">
        <f>VLOOKUP(C33,away!$B$2:$E$405,4,FALSE)</f>
        <v>1.05</v>
      </c>
      <c r="H33">
        <f>VLOOKUP(A33,away!$A$2:$E$405,3,FALSE)</f>
        <v>1.18691588785047</v>
      </c>
      <c r="I33">
        <f>VLOOKUP(C33,away!$B$2:$E$405,3,FALSE)</f>
        <v>0.7</v>
      </c>
      <c r="J33">
        <f>VLOOKUP(B33,home!$B$2:$E$405,4,FALSE)</f>
        <v>0.9</v>
      </c>
      <c r="K33" s="3">
        <f t="shared" si="112"/>
        <v>1.2761915887850424</v>
      </c>
      <c r="L33" s="3">
        <f t="shared" si="113"/>
        <v>0.74775700934579603</v>
      </c>
      <c r="M33" s="5">
        <f t="shared" si="114"/>
        <v>0.13213269474287689</v>
      </c>
      <c r="N33" s="5">
        <f t="shared" si="115"/>
        <v>0.16862663363436109</v>
      </c>
      <c r="O33" s="5">
        <f t="shared" si="116"/>
        <v>9.8803148657734596E-2</v>
      </c>
      <c r="P33" s="5">
        <f t="shared" si="117"/>
        <v>0.12609174726247904</v>
      </c>
      <c r="Q33" s="5">
        <f t="shared" si="118"/>
        <v>0.10759994574465427</v>
      </c>
      <c r="R33" s="5">
        <f t="shared" si="119"/>
        <v>3.6940373477127864E-2</v>
      </c>
      <c r="S33" s="5">
        <f t="shared" si="120"/>
        <v>3.0081746154204572E-2</v>
      </c>
      <c r="T33" s="5">
        <f t="shared" si="121"/>
        <v>8.0458613635792584E-2</v>
      </c>
      <c r="U33" s="5">
        <f t="shared" si="122"/>
        <v>4.7142993918088648E-2</v>
      </c>
      <c r="V33" s="5">
        <f t="shared" si="123"/>
        <v>3.189604999118589E-3</v>
      </c>
      <c r="W33" s="5">
        <f t="shared" si="124"/>
        <v>4.5772715237684912E-2</v>
      </c>
      <c r="X33" s="5">
        <f t="shared" si="125"/>
        <v>3.422686865576801E-2</v>
      </c>
      <c r="Y33" s="5">
        <f t="shared" si="126"/>
        <v>1.2796690472654226E-2</v>
      </c>
      <c r="Z33" s="5">
        <f t="shared" si="127"/>
        <v>9.2074743984579665E-3</v>
      </c>
      <c r="AA33" s="5">
        <f t="shared" si="128"/>
        <v>1.1750501381265675E-2</v>
      </c>
      <c r="AB33" s="5">
        <f t="shared" si="129"/>
        <v>7.4979455133891383E-3</v>
      </c>
      <c r="AC33" s="5">
        <f t="shared" si="130"/>
        <v>1.9023625653298129E-4</v>
      </c>
      <c r="AD33" s="5">
        <f t="shared" si="131"/>
        <v>1.4603688545546598E-2</v>
      </c>
      <c r="AE33" s="5">
        <f t="shared" si="132"/>
        <v>1.092001047223538E-2</v>
      </c>
      <c r="AF33" s="5">
        <f t="shared" si="133"/>
        <v>4.0827571863717507E-3</v>
      </c>
      <c r="AG33" s="5">
        <f t="shared" si="134"/>
        <v>1.0176367678554658E-3</v>
      </c>
      <c r="AH33" s="5">
        <f t="shared" si="135"/>
        <v>1.7212383799547276E-3</v>
      </c>
      <c r="AI33" s="5">
        <f t="shared" si="136"/>
        <v>2.1966299427922165E-3</v>
      </c>
      <c r="AJ33" s="5">
        <f t="shared" si="137"/>
        <v>1.4016603283323976E-3</v>
      </c>
      <c r="AK33" s="5">
        <f t="shared" si="138"/>
        <v>5.9626237378382905E-4</v>
      </c>
      <c r="AL33" s="5">
        <f t="shared" si="139"/>
        <v>7.2615553707111313E-6</v>
      </c>
      <c r="AM33" s="5">
        <f t="shared" si="140"/>
        <v>3.727420897412606E-3</v>
      </c>
      <c r="AN33" s="5">
        <f t="shared" si="141"/>
        <v>2.7872051028222729E-3</v>
      </c>
      <c r="AO33" s="5">
        <f t="shared" si="142"/>
        <v>1.0420760760598623E-3</v>
      </c>
      <c r="AP33" s="5">
        <f t="shared" si="143"/>
        <v>2.5973989671510835E-4</v>
      </c>
      <c r="AQ33" s="5">
        <f t="shared" si="144"/>
        <v>4.8555582093868839E-5</v>
      </c>
      <c r="AR33" s="5">
        <f t="shared" si="145"/>
        <v>2.5741361267323008E-4</v>
      </c>
      <c r="AS33" s="5">
        <f t="shared" si="146"/>
        <v>3.2850908733234708E-4</v>
      </c>
      <c r="AT33" s="5">
        <f t="shared" si="147"/>
        <v>2.0962026704649612E-4</v>
      </c>
      <c r="AU33" s="5">
        <f t="shared" si="148"/>
        <v>8.9171873881204261E-5</v>
      </c>
      <c r="AV33" s="5">
        <f t="shared" si="149"/>
        <v>2.8450098850848355E-5</v>
      </c>
      <c r="AW33" s="5">
        <f t="shared" si="150"/>
        <v>1.924879393060043E-7</v>
      </c>
      <c r="AX33" s="5">
        <f t="shared" si="151"/>
        <v>7.9281719952325992E-4</v>
      </c>
      <c r="AY33" s="5">
        <f t="shared" si="152"/>
        <v>5.9283461807342196E-4</v>
      </c>
      <c r="AZ33" s="5">
        <f t="shared" si="153"/>
        <v>2.2164812052361961E-4</v>
      </c>
      <c r="BA33" s="5">
        <f t="shared" si="154"/>
        <v>5.5246311909952794E-5</v>
      </c>
      <c r="BB33" s="5">
        <f t="shared" si="155"/>
        <v>1.0327704242792831E-5</v>
      </c>
      <c r="BC33" s="5">
        <f t="shared" si="156"/>
        <v>1.544522647599732E-6</v>
      </c>
      <c r="BD33" s="5">
        <f t="shared" si="157"/>
        <v>3.208047219623859E-5</v>
      </c>
      <c r="BE33" s="5">
        <f t="shared" si="158"/>
        <v>4.0940828781092106E-5</v>
      </c>
      <c r="BF33" s="5">
        <f t="shared" si="159"/>
        <v>2.6124170664159165E-5</v>
      </c>
      <c r="BG33" s="5">
        <f t="shared" si="160"/>
        <v>1.1113148955194962E-5</v>
      </c>
      <c r="BH33" s="5">
        <f t="shared" si="161"/>
        <v>3.5456268053837709E-6</v>
      </c>
      <c r="BI33" s="5">
        <f t="shared" si="162"/>
        <v>9.049798212003094E-7</v>
      </c>
      <c r="BJ33" s="8">
        <f t="shared" si="163"/>
        <v>0.48964497638494875</v>
      </c>
      <c r="BK33" s="8">
        <f t="shared" si="164"/>
        <v>0.29228612558865619</v>
      </c>
      <c r="BL33" s="8">
        <f t="shared" si="165"/>
        <v>0.20907862813947647</v>
      </c>
      <c r="BM33" s="8">
        <f t="shared" si="166"/>
        <v>0.32943001886217155</v>
      </c>
      <c r="BN33" s="8">
        <f t="shared" si="167"/>
        <v>0.67019454351923369</v>
      </c>
    </row>
    <row r="34" spans="1:66" x14ac:dyDescent="0.25">
      <c r="A34" t="s">
        <v>145</v>
      </c>
      <c r="B34" t="s">
        <v>388</v>
      </c>
      <c r="C34" t="s">
        <v>389</v>
      </c>
      <c r="D34" s="11">
        <v>44230</v>
      </c>
      <c r="E34">
        <f>VLOOKUP(A34,home!$A$2:$E$405,3,FALSE)</f>
        <v>1.4299065420560699</v>
      </c>
      <c r="F34">
        <f>VLOOKUP(B34,home!$B$2:$E$405,3,FALSE)</f>
        <v>1.22</v>
      </c>
      <c r="G34">
        <f>VLOOKUP(C34,away!$B$2:$E$405,4,FALSE)</f>
        <v>0.65</v>
      </c>
      <c r="H34">
        <f>VLOOKUP(A34,away!$A$2:$E$405,3,FALSE)</f>
        <v>1.18691588785047</v>
      </c>
      <c r="I34">
        <f>VLOOKUP(C34,away!$B$2:$E$405,3,FALSE)</f>
        <v>0.79</v>
      </c>
      <c r="J34">
        <f>VLOOKUP(B34,home!$B$2:$E$405,4,FALSE)</f>
        <v>0.98</v>
      </c>
      <c r="K34" s="3">
        <f t="shared" si="112"/>
        <v>1.1339158878504634</v>
      </c>
      <c r="L34" s="3">
        <f t="shared" si="113"/>
        <v>0.91891028037383382</v>
      </c>
      <c r="M34" s="5">
        <f t="shared" si="114"/>
        <v>0.12837159072737905</v>
      </c>
      <c r="N34" s="5">
        <f t="shared" si="115"/>
        <v>0.14556258627441232</v>
      </c>
      <c r="O34" s="5">
        <f t="shared" si="116"/>
        <v>0.11796197442733093</v>
      </c>
      <c r="P34" s="5">
        <f t="shared" si="117"/>
        <v>0.13375895696536058</v>
      </c>
      <c r="Q34" s="5">
        <f t="shared" si="118"/>
        <v>8.2527864626579975E-2</v>
      </c>
      <c r="R34" s="5">
        <f t="shared" si="119"/>
        <v>5.4198235497234827E-2</v>
      </c>
      <c r="S34" s="5">
        <f t="shared" si="120"/>
        <v>3.4843103655342697E-2</v>
      </c>
      <c r="T34" s="5">
        <f t="shared" si="121"/>
        <v>7.5835703222664419E-2</v>
      </c>
      <c r="U34" s="5">
        <f t="shared" si="122"/>
        <v>6.1456240323775529E-2</v>
      </c>
      <c r="V34" s="5">
        <f t="shared" si="123"/>
        <v>4.0339292240655269E-3</v>
      </c>
      <c r="W34" s="5">
        <f t="shared" si="124"/>
        <v>3.1193218963483756E-2</v>
      </c>
      <c r="X34" s="5">
        <f t="shared" si="125"/>
        <v>2.8663769583497249E-2</v>
      </c>
      <c r="Y34" s="5">
        <f t="shared" si="126"/>
        <v>1.316971627227121E-2</v>
      </c>
      <c r="Z34" s="5">
        <f t="shared" si="127"/>
        <v>1.6601105258843712E-2</v>
      </c>
      <c r="AA34" s="5">
        <f t="shared" si="128"/>
        <v>1.8824257008880761E-2</v>
      </c>
      <c r="AB34" s="5">
        <f t="shared" si="129"/>
        <v>1.0672562049675172E-2</v>
      </c>
      <c r="AC34" s="5">
        <f t="shared" si="130"/>
        <v>2.6270131227329804E-4</v>
      </c>
      <c r="AD34" s="5">
        <f t="shared" si="131"/>
        <v>8.842621643973151E-3</v>
      </c>
      <c r="AE34" s="5">
        <f t="shared" si="132"/>
        <v>8.1255759341030999E-3</v>
      </c>
      <c r="AF34" s="5">
        <f t="shared" si="133"/>
        <v>3.7333376299027777E-3</v>
      </c>
      <c r="AG34" s="5">
        <f t="shared" si="134"/>
        <v>1.1435341094080487E-3</v>
      </c>
      <c r="AH34" s="5">
        <f t="shared" si="135"/>
        <v>3.8137315719799004E-3</v>
      </c>
      <c r="AI34" s="5">
        <f t="shared" si="136"/>
        <v>4.3244508214649313E-3</v>
      </c>
      <c r="AJ34" s="5">
        <f t="shared" si="137"/>
        <v>2.4517817463435374E-3</v>
      </c>
      <c r="AK34" s="5">
        <f t="shared" si="138"/>
        <v>9.2670475857356376E-4</v>
      </c>
      <c r="AL34" s="5">
        <f t="shared" si="139"/>
        <v>1.094904357701115E-5</v>
      </c>
      <c r="AM34" s="5">
        <f t="shared" si="140"/>
        <v>2.0053578344703077E-3</v>
      </c>
      <c r="AN34" s="5">
        <f t="shared" si="141"/>
        <v>1.8427439299229748E-3</v>
      </c>
      <c r="AO34" s="5">
        <f t="shared" si="142"/>
        <v>8.4665817065135039E-4</v>
      </c>
      <c r="AP34" s="5">
        <f t="shared" si="143"/>
        <v>2.5933429899134325E-4</v>
      </c>
      <c r="AQ34" s="5">
        <f t="shared" si="144"/>
        <v>5.9576238349171712E-5</v>
      </c>
      <c r="AR34" s="5">
        <f t="shared" si="145"/>
        <v>7.0089542961571875E-4</v>
      </c>
      <c r="AS34" s="5">
        <f t="shared" si="146"/>
        <v>7.9475646336303954E-4</v>
      </c>
      <c r="AT34" s="5">
        <f t="shared" si="147"/>
        <v>4.505934903895978E-4</v>
      </c>
      <c r="AU34" s="5">
        <f t="shared" si="148"/>
        <v>1.7031170590491997E-4</v>
      </c>
      <c r="AV34" s="5">
        <f t="shared" si="149"/>
        <v>4.8279787303126098E-5</v>
      </c>
      <c r="AW34" s="5">
        <f t="shared" si="150"/>
        <v>3.169039366998214E-7</v>
      </c>
      <c r="AX34" s="5">
        <f t="shared" si="151"/>
        <v>3.7898451822187981E-4</v>
      </c>
      <c r="AY34" s="5">
        <f t="shared" si="152"/>
        <v>3.4825276989660991E-4</v>
      </c>
      <c r="AZ34" s="5">
        <f t="shared" si="153"/>
        <v>1.6000652521332899E-4</v>
      </c>
      <c r="BA34" s="5">
        <f t="shared" si="154"/>
        <v>4.9010546981807694E-5</v>
      </c>
      <c r="BB34" s="5">
        <f t="shared" si="155"/>
        <v>1.1259073867081964E-5</v>
      </c>
      <c r="BC34" s="5">
        <f t="shared" si="156"/>
        <v>2.0692157447899996E-6</v>
      </c>
      <c r="BD34" s="5">
        <f t="shared" si="157"/>
        <v>1.0734333595681972E-4</v>
      </c>
      <c r="BE34" s="5">
        <f t="shared" si="158"/>
        <v>1.2171831409630779E-4</v>
      </c>
      <c r="BF34" s="5">
        <f t="shared" si="159"/>
        <v>6.9009165098088239E-5</v>
      </c>
      <c r="BG34" s="5">
        <f t="shared" si="160"/>
        <v>2.6083529570672637E-5</v>
      </c>
      <c r="BH34" s="5">
        <f t="shared" si="161"/>
        <v>7.3941321478507725E-6</v>
      </c>
      <c r="BI34" s="5">
        <f t="shared" si="162"/>
        <v>1.6768647838627721E-6</v>
      </c>
      <c r="BJ34" s="8">
        <f t="shared" si="163"/>
        <v>0.40476118138260658</v>
      </c>
      <c r="BK34" s="8">
        <f t="shared" si="164"/>
        <v>0.30162948369789477</v>
      </c>
      <c r="BL34" s="8">
        <f t="shared" si="165"/>
        <v>0.27712800042348912</v>
      </c>
      <c r="BM34" s="8">
        <f t="shared" si="166"/>
        <v>0.33739062637857659</v>
      </c>
      <c r="BN34" s="8">
        <f t="shared" si="167"/>
        <v>0.66238120851829763</v>
      </c>
    </row>
    <row r="35" spans="1:66" x14ac:dyDescent="0.25">
      <c r="A35" t="s">
        <v>145</v>
      </c>
      <c r="B35" t="s">
        <v>419</v>
      </c>
      <c r="C35" t="s">
        <v>371</v>
      </c>
      <c r="D35" s="11">
        <v>44230</v>
      </c>
      <c r="E35">
        <f>VLOOKUP(A35,home!$A$2:$E$405,3,FALSE)</f>
        <v>1.4299065420560699</v>
      </c>
      <c r="F35">
        <f>VLOOKUP(B35,home!$B$2:$E$405,3,FALSE)</f>
        <v>0.95</v>
      </c>
      <c r="G35">
        <f>VLOOKUP(C35,away!$B$2:$E$405,4,FALSE)</f>
        <v>0.93</v>
      </c>
      <c r="H35">
        <f>VLOOKUP(A35,away!$A$2:$E$405,3,FALSE)</f>
        <v>1.18691588785047</v>
      </c>
      <c r="I35">
        <f>VLOOKUP(C35,away!$B$2:$E$405,3,FALSE)</f>
        <v>0.65</v>
      </c>
      <c r="J35">
        <f>VLOOKUP(B35,home!$B$2:$E$405,4,FALSE)</f>
        <v>0.92</v>
      </c>
      <c r="K35" s="3">
        <f t="shared" si="112"/>
        <v>1.2633224299065378</v>
      </c>
      <c r="L35" s="3">
        <f t="shared" si="113"/>
        <v>0.70977570093458109</v>
      </c>
      <c r="M35" s="5">
        <f t="shared" si="114"/>
        <v>0.13902546921953579</v>
      </c>
      <c r="N35" s="5">
        <f t="shared" si="115"/>
        <v>0.17563399359332049</v>
      </c>
      <c r="O35" s="5">
        <f t="shared" si="116"/>
        <v>9.8676899863055056E-2</v>
      </c>
      <c r="P35" s="5">
        <f t="shared" si="117"/>
        <v>0.12466074091063879</v>
      </c>
      <c r="Q35" s="5">
        <f t="shared" si="118"/>
        <v>0.11094118178025152</v>
      </c>
      <c r="R35" s="5">
        <f t="shared" si="119"/>
        <v>3.5019232883175683E-2</v>
      </c>
      <c r="S35" s="5">
        <f t="shared" si="120"/>
        <v>2.7945060016035004E-2</v>
      </c>
      <c r="T35" s="5">
        <f t="shared" si="121"/>
        <v>7.8743355060588813E-2</v>
      </c>
      <c r="U35" s="5">
        <f t="shared" si="122"/>
        <v>4.4240582379436427E-2</v>
      </c>
      <c r="V35" s="5">
        <f t="shared" si="123"/>
        <v>2.7841836031498339E-3</v>
      </c>
      <c r="W35" s="5">
        <f t="shared" si="124"/>
        <v>4.6718161114443421E-2</v>
      </c>
      <c r="X35" s="5">
        <f t="shared" si="125"/>
        <v>3.3159415551378774E-2</v>
      </c>
      <c r="Y35" s="5">
        <f t="shared" si="126"/>
        <v>1.1767873707780457E-2</v>
      </c>
      <c r="Z35" s="5">
        <f t="shared" si="127"/>
        <v>8.2852668552824502E-3</v>
      </c>
      <c r="AA35" s="5">
        <f t="shared" si="128"/>
        <v>1.0466963456039523E-2</v>
      </c>
      <c r="AB35" s="5">
        <f t="shared" si="129"/>
        <v>6.6115748535133939E-3</v>
      </c>
      <c r="AC35" s="5">
        <f t="shared" si="130"/>
        <v>1.5603183752424399E-4</v>
      </c>
      <c r="AD35" s="5">
        <f t="shared" si="131"/>
        <v>1.4755025204965945E-2</v>
      </c>
      <c r="AE35" s="5">
        <f t="shared" si="132"/>
        <v>1.0472758357162116E-2</v>
      </c>
      <c r="AF35" s="5">
        <f t="shared" si="133"/>
        <v>3.716654701836616E-3</v>
      </c>
      <c r="AG35" s="5">
        <f t="shared" si="134"/>
        <v>8.7933039870929691E-4</v>
      </c>
      <c r="AH35" s="5">
        <f t="shared" si="135"/>
        <v>1.4701702724095385E-3</v>
      </c>
      <c r="AI35" s="5">
        <f t="shared" si="136"/>
        <v>1.8572990809167746E-3</v>
      </c>
      <c r="AJ35" s="5">
        <f t="shared" si="137"/>
        <v>1.17318379398348E-3</v>
      </c>
      <c r="AK35" s="5">
        <f t="shared" si="138"/>
        <v>4.9403646711406032E-4</v>
      </c>
      <c r="AL35" s="5">
        <f t="shared" si="139"/>
        <v>5.5963974315254239E-6</v>
      </c>
      <c r="AM35" s="5">
        <f t="shared" si="140"/>
        <v>3.7280708590539577E-3</v>
      </c>
      <c r="AN35" s="5">
        <f t="shared" si="141"/>
        <v>2.6460941071188089E-3</v>
      </c>
      <c r="AO35" s="5">
        <f t="shared" si="142"/>
        <v>9.3906664980955849E-4</v>
      </c>
      <c r="AP35" s="5">
        <f t="shared" si="143"/>
        <v>2.2217556319762275E-4</v>
      </c>
      <c r="AQ35" s="5">
        <f t="shared" si="144"/>
        <v>3.9423704024782006E-5</v>
      </c>
      <c r="AR35" s="5">
        <f t="shared" si="145"/>
        <v>2.0869822711853291E-4</v>
      </c>
      <c r="AS35" s="5">
        <f t="shared" si="146"/>
        <v>2.6365315140057147E-4</v>
      </c>
      <c r="AT35" s="5">
        <f t="shared" si="147"/>
        <v>1.6653946993994319E-4</v>
      </c>
      <c r="AU35" s="5">
        <f t="shared" si="148"/>
        <v>7.0131015946625269E-5</v>
      </c>
      <c r="AV35" s="5">
        <f t="shared" si="149"/>
        <v>2.2149521369376197E-5</v>
      </c>
      <c r="AW35" s="5">
        <f t="shared" si="150"/>
        <v>1.3939313385462637E-7</v>
      </c>
      <c r="AX35" s="5">
        <f t="shared" si="151"/>
        <v>7.8495925608730078E-4</v>
      </c>
      <c r="AY35" s="5">
        <f t="shared" si="152"/>
        <v>5.571450061944513E-4</v>
      </c>
      <c r="AZ35" s="5">
        <f t="shared" si="153"/>
        <v>1.9772399364693409E-4</v>
      </c>
      <c r="BA35" s="5">
        <f t="shared" si="154"/>
        <v>4.6779895394112439E-5</v>
      </c>
      <c r="BB35" s="5">
        <f t="shared" si="155"/>
        <v>8.3008082607506348E-6</v>
      </c>
      <c r="BC35" s="5">
        <f t="shared" si="156"/>
        <v>1.1783424003195689E-6</v>
      </c>
      <c r="BD35" s="5">
        <f t="shared" si="157"/>
        <v>2.4688155072810165E-5</v>
      </c>
      <c r="BE35" s="5">
        <f t="shared" si="158"/>
        <v>3.118910005649195E-5</v>
      </c>
      <c r="BF35" s="5">
        <f t="shared" si="159"/>
        <v>1.9700944834982782E-5</v>
      </c>
      <c r="BG35" s="5">
        <f t="shared" si="160"/>
        <v>8.2962151667950341E-6</v>
      </c>
      <c r="BH35" s="5">
        <f t="shared" si="161"/>
        <v>2.6201986758857435E-6</v>
      </c>
      <c r="BI35" s="5">
        <f t="shared" si="162"/>
        <v>6.6203115161157409E-7</v>
      </c>
      <c r="BJ35" s="8">
        <f t="shared" si="163"/>
        <v>0.49595866765562607</v>
      </c>
      <c r="BK35" s="8">
        <f t="shared" si="164"/>
        <v>0.29513422699050967</v>
      </c>
      <c r="BL35" s="8">
        <f t="shared" si="165"/>
        <v>0.20082827108037757</v>
      </c>
      <c r="BM35" s="8">
        <f t="shared" si="166"/>
        <v>0.31569190871875774</v>
      </c>
      <c r="BN35" s="8">
        <f t="shared" si="167"/>
        <v>0.6839575182499773</v>
      </c>
    </row>
    <row r="36" spans="1:66" x14ac:dyDescent="0.25">
      <c r="A36" t="s">
        <v>145</v>
      </c>
      <c r="B36" t="s">
        <v>425</v>
      </c>
      <c r="C36" t="s">
        <v>360</v>
      </c>
      <c r="D36" s="11">
        <v>44230</v>
      </c>
      <c r="E36">
        <f>VLOOKUP(A36,home!$A$2:$E$405,3,FALSE)</f>
        <v>1.4299065420560699</v>
      </c>
      <c r="F36">
        <f>VLOOKUP(B36,home!$B$2:$E$405,3,FALSE)</f>
        <v>1.45</v>
      </c>
      <c r="G36">
        <f>VLOOKUP(C36,away!$B$2:$E$405,4,FALSE)</f>
        <v>0.76</v>
      </c>
      <c r="H36">
        <f>VLOOKUP(A36,away!$A$2:$E$405,3,FALSE)</f>
        <v>1.18691588785047</v>
      </c>
      <c r="I36">
        <f>VLOOKUP(C36,away!$B$2:$E$405,3,FALSE)</f>
        <v>1.1100000000000001</v>
      </c>
      <c r="J36">
        <f>VLOOKUP(B36,home!$B$2:$E$405,4,FALSE)</f>
        <v>0.67</v>
      </c>
      <c r="K36" s="3">
        <f t="shared" si="112"/>
        <v>1.5757570093457889</v>
      </c>
      <c r="L36" s="3">
        <f t="shared" si="113"/>
        <v>0.88270934579439464</v>
      </c>
      <c r="M36" s="5">
        <f t="shared" si="114"/>
        <v>8.5566078366450068E-2</v>
      </c>
      <c r="N36" s="5">
        <f t="shared" si="115"/>
        <v>0.13483134774816474</v>
      </c>
      <c r="O36" s="5">
        <f t="shared" si="116"/>
        <v>7.5529977057041037E-2</v>
      </c>
      <c r="P36" s="5">
        <f t="shared" si="117"/>
        <v>0.11901689076335903</v>
      </c>
      <c r="Q36" s="5">
        <f t="shared" si="118"/>
        <v>0.10623072064685511</v>
      </c>
      <c r="R36" s="5">
        <f t="shared" si="119"/>
        <v>3.3335508317943158E-2</v>
      </c>
      <c r="S36" s="5">
        <f t="shared" si="120"/>
        <v>4.138620279614029E-2</v>
      </c>
      <c r="T36" s="5">
        <f t="shared" si="121"/>
        <v>9.3770849925452565E-2</v>
      </c>
      <c r="U36" s="5">
        <f t="shared" si="122"/>
        <v>5.2528660892103778E-2</v>
      </c>
      <c r="V36" s="5">
        <f t="shared" si="123"/>
        <v>6.3961706831785975E-3</v>
      </c>
      <c r="W36" s="5">
        <f t="shared" si="124"/>
        <v>5.5797934222378776E-2</v>
      </c>
      <c r="X36" s="5">
        <f t="shared" si="125"/>
        <v>4.925335801411463E-2</v>
      </c>
      <c r="Y36" s="5">
        <f t="shared" si="126"/>
        <v>2.1738199715408111E-2</v>
      </c>
      <c r="Z36" s="5">
        <f t="shared" si="127"/>
        <v>9.8085215796850714E-3</v>
      </c>
      <c r="AA36" s="5">
        <f t="shared" si="128"/>
        <v>1.5455846630508179E-2</v>
      </c>
      <c r="AB36" s="5">
        <f t="shared" si="129"/>
        <v>1.2177329331698383E-2</v>
      </c>
      <c r="AC36" s="5">
        <f t="shared" si="130"/>
        <v>5.5604127976062901E-4</v>
      </c>
      <c r="AD36" s="5">
        <f t="shared" si="131"/>
        <v>2.1980996489482159E-2</v>
      </c>
      <c r="AE36" s="5">
        <f t="shared" si="132"/>
        <v>1.940283103113968E-2</v>
      </c>
      <c r="AF36" s="5">
        <f t="shared" si="133"/>
        <v>8.5635301430282418E-3</v>
      </c>
      <c r="AG36" s="5">
        <f t="shared" si="134"/>
        <v>2.5197026967476799E-3</v>
      </c>
      <c r="AH36" s="5">
        <f t="shared" si="135"/>
        <v>2.1645184167035023E-3</v>
      </c>
      <c r="AI36" s="5">
        <f t="shared" si="136"/>
        <v>3.4107550669785925E-3</v>
      </c>
      <c r="AJ36" s="5">
        <f t="shared" si="137"/>
        <v>2.6872606019765926E-3</v>
      </c>
      <c r="AK36" s="5">
        <f t="shared" si="138"/>
        <v>1.4114899098344662E-3</v>
      </c>
      <c r="AL36" s="5">
        <f t="shared" si="139"/>
        <v>3.0936700859314957E-5</v>
      </c>
      <c r="AM36" s="5">
        <f t="shared" si="140"/>
        <v>6.9273418581413367E-3</v>
      </c>
      <c r="AN36" s="5">
        <f t="shared" si="141"/>
        <v>6.1148293996940656E-3</v>
      </c>
      <c r="AO36" s="5">
        <f t="shared" si="142"/>
        <v>2.6988085295241394E-3</v>
      </c>
      <c r="AP36" s="5">
        <f t="shared" si="143"/>
        <v>7.940878371735286E-4</v>
      </c>
      <c r="AQ36" s="5">
        <f t="shared" si="144"/>
        <v>1.7523718881368275E-4</v>
      </c>
      <c r="AR36" s="5">
        <f t="shared" si="145"/>
        <v>3.8212812711365361E-4</v>
      </c>
      <c r="AS36" s="5">
        <f t="shared" si="146"/>
        <v>6.0214107476751829E-4</v>
      </c>
      <c r="AT36" s="5">
        <f t="shared" si="147"/>
        <v>4.74414009589962E-4</v>
      </c>
      <c r="AU36" s="5">
        <f t="shared" si="148"/>
        <v>2.4918706698107428E-4</v>
      </c>
      <c r="AV36" s="5">
        <f t="shared" si="149"/>
        <v>9.8164566858436591E-5</v>
      </c>
      <c r="AW36" s="5">
        <f t="shared" si="150"/>
        <v>1.1953042662872073E-6</v>
      </c>
      <c r="AX36" s="5">
        <f t="shared" si="151"/>
        <v>1.8193012481834466E-3</v>
      </c>
      <c r="AY36" s="5">
        <f t="shared" si="152"/>
        <v>1.6059142145869358E-3</v>
      </c>
      <c r="AZ36" s="5">
        <f t="shared" si="153"/>
        <v>7.0877774287997645E-4</v>
      </c>
      <c r="BA36" s="5">
        <f t="shared" si="154"/>
        <v>2.0854824591040393E-4</v>
      </c>
      <c r="BB36" s="5">
        <f t="shared" si="155"/>
        <v>4.6021871428535287E-5</v>
      </c>
      <c r="BC36" s="5">
        <f t="shared" si="156"/>
        <v>8.1247872041832279E-6</v>
      </c>
      <c r="BD36" s="5">
        <f t="shared" si="157"/>
        <v>5.6218011515688396E-5</v>
      </c>
      <c r="BE36" s="5">
        <f t="shared" si="158"/>
        <v>8.858592569732826E-5</v>
      </c>
      <c r="BF36" s="5">
        <f t="shared" si="159"/>
        <v>6.9794946673475142E-5</v>
      </c>
      <c r="BG36" s="5">
        <f t="shared" si="160"/>
        <v>3.6659958812547996E-5</v>
      </c>
      <c r="BH36" s="5">
        <f t="shared" si="161"/>
        <v>1.4441796765300109E-5</v>
      </c>
      <c r="BI36" s="5">
        <f t="shared" si="162"/>
        <v>4.5513524960937968E-6</v>
      </c>
      <c r="BJ36" s="8">
        <f t="shared" si="163"/>
        <v>0.53519646355631201</v>
      </c>
      <c r="BK36" s="8">
        <f t="shared" si="164"/>
        <v>0.25455823480433487</v>
      </c>
      <c r="BL36" s="8">
        <f t="shared" si="165"/>
        <v>0.20077763306205884</v>
      </c>
      <c r="BM36" s="8">
        <f t="shared" si="166"/>
        <v>0.44422561119225684</v>
      </c>
      <c r="BN36" s="8">
        <f t="shared" si="167"/>
        <v>0.55451052289981317</v>
      </c>
    </row>
    <row r="37" spans="1:66" x14ac:dyDescent="0.25">
      <c r="A37" t="s">
        <v>145</v>
      </c>
      <c r="B37" t="s">
        <v>355</v>
      </c>
      <c r="C37" t="s">
        <v>147</v>
      </c>
      <c r="D37" s="11">
        <v>44230</v>
      </c>
      <c r="E37">
        <f>VLOOKUP(A37,home!$A$2:$E$405,3,FALSE)</f>
        <v>1.4299065420560699</v>
      </c>
      <c r="F37">
        <f>VLOOKUP(B37,home!$B$2:$E$405,3,FALSE)</f>
        <v>0.37</v>
      </c>
      <c r="G37">
        <f>VLOOKUP(C37,away!$B$2:$E$405,4,FALSE)</f>
        <v>1.27</v>
      </c>
      <c r="H37">
        <f>VLOOKUP(A37,away!$A$2:$E$405,3,FALSE)</f>
        <v>1.18691588785047</v>
      </c>
      <c r="I37">
        <f>VLOOKUP(C37,away!$B$2:$E$405,3,FALSE)</f>
        <v>0.92</v>
      </c>
      <c r="J37">
        <f>VLOOKUP(B37,home!$B$2:$E$405,4,FALSE)</f>
        <v>1.69</v>
      </c>
      <c r="K37" s="3">
        <f t="shared" si="112"/>
        <v>0.67191308411214734</v>
      </c>
      <c r="L37" s="3">
        <f t="shared" si="113"/>
        <v>1.8454168224299106</v>
      </c>
      <c r="M37" s="5">
        <f t="shared" si="114"/>
        <v>8.0674728488910052E-2</v>
      </c>
      <c r="N37" s="5">
        <f t="shared" si="115"/>
        <v>5.4206405628893672E-2</v>
      </c>
      <c r="O37" s="5">
        <f t="shared" si="116"/>
        <v>0.14887850109840017</v>
      </c>
      <c r="P37" s="5">
        <f t="shared" si="117"/>
        <v>0.10003341283101977</v>
      </c>
      <c r="Q37" s="5">
        <f t="shared" si="118"/>
        <v>1.8210996592372002E-2</v>
      </c>
      <c r="R37" s="5">
        <f t="shared" si="119"/>
        <v>0.13737144521256883</v>
      </c>
      <c r="S37" s="5">
        <f t="shared" si="120"/>
        <v>3.1009350356836964E-2</v>
      </c>
      <c r="T37" s="5">
        <f t="shared" si="121"/>
        <v>3.360687946477707E-2</v>
      </c>
      <c r="U37" s="5">
        <f t="shared" si="122"/>
        <v>9.2301671421719994E-2</v>
      </c>
      <c r="V37" s="5">
        <f t="shared" si="123"/>
        <v>4.2722605592566774E-3</v>
      </c>
      <c r="W37" s="5">
        <f t="shared" si="124"/>
        <v>4.0787356283788264E-3</v>
      </c>
      <c r="X37" s="5">
        <f t="shared" si="125"/>
        <v>7.5269673428545189E-3</v>
      </c>
      <c r="Y37" s="5">
        <f t="shared" si="126"/>
        <v>6.9451960781921479E-3</v>
      </c>
      <c r="Z37" s="5">
        <f t="shared" si="127"/>
        <v>8.4502525305594448E-2</v>
      </c>
      <c r="AA37" s="5">
        <f t="shared" si="128"/>
        <v>5.6778352393346741E-2</v>
      </c>
      <c r="AB37" s="5">
        <f t="shared" si="129"/>
        <v>1.9075058933709962E-2</v>
      </c>
      <c r="AC37" s="5">
        <f t="shared" si="130"/>
        <v>3.3108943489081191E-4</v>
      </c>
      <c r="AD37" s="5">
        <f t="shared" si="131"/>
        <v>6.8513895883552851E-4</v>
      </c>
      <c r="AE37" s="5">
        <f t="shared" si="132"/>
        <v>1.2643669603371983E-3</v>
      </c>
      <c r="AF37" s="5">
        <f t="shared" si="133"/>
        <v>1.1666420291654191E-3</v>
      </c>
      <c r="AG37" s="5">
        <f t="shared" si="134"/>
        <v>7.1764694212521026E-4</v>
      </c>
      <c r="AH37" s="5">
        <f t="shared" si="135"/>
        <v>3.8985595434188308E-2</v>
      </c>
      <c r="AI37" s="5">
        <f t="shared" si="136"/>
        <v>2.6194931664133916E-2</v>
      </c>
      <c r="AJ37" s="5">
        <f t="shared" si="137"/>
        <v>8.8003586612775807E-3</v>
      </c>
      <c r="AK37" s="5">
        <f t="shared" si="138"/>
        <v>1.9710253764640227E-3</v>
      </c>
      <c r="AL37" s="5">
        <f t="shared" si="139"/>
        <v>1.6421502368724793E-5</v>
      </c>
      <c r="AM37" s="5">
        <f t="shared" si="140"/>
        <v>9.207076617531314E-5</v>
      </c>
      <c r="AN37" s="5">
        <f t="shared" si="141"/>
        <v>1.6990894075393363E-4</v>
      </c>
      <c r="AO37" s="5">
        <f t="shared" si="142"/>
        <v>1.5677640877427812E-4</v>
      </c>
      <c r="AP37" s="5">
        <f t="shared" si="143"/>
        <v>9.6439274037400373E-5</v>
      </c>
      <c r="AQ37" s="5">
        <f t="shared" si="144"/>
        <v>4.44926646628867E-5</v>
      </c>
      <c r="AR37" s="5">
        <f t="shared" si="145"/>
        <v>1.4388934729339569E-2</v>
      </c>
      <c r="AS37" s="5">
        <f t="shared" si="146"/>
        <v>9.6681135110789351E-3</v>
      </c>
      <c r="AT37" s="5">
        <f t="shared" si="147"/>
        <v>3.2480659833876843E-3</v>
      </c>
      <c r="AU37" s="5">
        <f t="shared" si="148"/>
        <v>7.2747267743259131E-4</v>
      </c>
      <c r="AV37" s="5">
        <f t="shared" si="149"/>
        <v>1.2219960257526342E-4</v>
      </c>
      <c r="AW37" s="5">
        <f t="shared" si="150"/>
        <v>5.6561114701145879E-7</v>
      </c>
      <c r="AX37" s="5">
        <f t="shared" si="151"/>
        <v>1.0310592076237167E-5</v>
      </c>
      <c r="AY37" s="5">
        <f t="shared" si="152"/>
        <v>1.9027340066700608E-5</v>
      </c>
      <c r="AZ37" s="5">
        <f t="shared" si="153"/>
        <v>1.7556686722591982E-5</v>
      </c>
      <c r="BA37" s="5">
        <f t="shared" si="154"/>
        <v>1.0799801674667699E-5</v>
      </c>
      <c r="BB37" s="5">
        <f t="shared" si="155"/>
        <v>4.9825339223346239E-6</v>
      </c>
      <c r="BC37" s="5">
        <f t="shared" si="156"/>
        <v>1.8389703837208008E-6</v>
      </c>
      <c r="BD37" s="5">
        <f t="shared" si="157"/>
        <v>4.425597034394867E-3</v>
      </c>
      <c r="BE37" s="5">
        <f t="shared" si="158"/>
        <v>2.9736165524178282E-3</v>
      </c>
      <c r="BF37" s="5">
        <f t="shared" si="159"/>
        <v>9.9900593435099682E-4</v>
      </c>
      <c r="BG37" s="5">
        <f t="shared" si="160"/>
        <v>2.2374838613203857E-4</v>
      </c>
      <c r="BH37" s="5">
        <f t="shared" si="161"/>
        <v>3.7584867047773407E-5</v>
      </c>
      <c r="BI37" s="5">
        <f t="shared" si="162"/>
        <v>5.0507527868028911E-6</v>
      </c>
      <c r="BJ37" s="8">
        <f t="shared" si="163"/>
        <v>0.12903317960518168</v>
      </c>
      <c r="BK37" s="8">
        <f t="shared" si="164"/>
        <v>0.2163562905133497</v>
      </c>
      <c r="BL37" s="8">
        <f t="shared" si="165"/>
        <v>0.56717633022675373</v>
      </c>
      <c r="BM37" s="8">
        <f t="shared" si="166"/>
        <v>0.45767437406979544</v>
      </c>
      <c r="BN37" s="8">
        <f t="shared" si="167"/>
        <v>0.53937548985216455</v>
      </c>
    </row>
    <row r="38" spans="1:66" x14ac:dyDescent="0.25">
      <c r="A38" t="s">
        <v>145</v>
      </c>
      <c r="B38" t="s">
        <v>366</v>
      </c>
      <c r="C38" t="s">
        <v>375</v>
      </c>
      <c r="D38" s="11">
        <v>44230</v>
      </c>
      <c r="E38">
        <f>VLOOKUP(A38,home!$A$2:$E$405,3,FALSE)</f>
        <v>1.4299065420560699</v>
      </c>
      <c r="F38">
        <f>VLOOKUP(B38,home!$B$2:$E$405,3,FALSE)</f>
        <v>1.24</v>
      </c>
      <c r="G38">
        <f>VLOOKUP(C38,away!$B$2:$E$405,4,FALSE)</f>
        <v>1</v>
      </c>
      <c r="H38">
        <f>VLOOKUP(A38,away!$A$2:$E$405,3,FALSE)</f>
        <v>1.18691588785047</v>
      </c>
      <c r="I38">
        <f>VLOOKUP(C38,away!$B$2:$E$405,3,FALSE)</f>
        <v>0.9</v>
      </c>
      <c r="J38">
        <f>VLOOKUP(B38,home!$B$2:$E$405,4,FALSE)</f>
        <v>0.71</v>
      </c>
      <c r="K38" s="3">
        <f t="shared" si="112"/>
        <v>1.7730841121495267</v>
      </c>
      <c r="L38" s="3">
        <f t="shared" si="113"/>
        <v>0.75843925233645026</v>
      </c>
      <c r="M38" s="5">
        <f t="shared" si="114"/>
        <v>7.9537762946418636E-2</v>
      </c>
      <c r="N38" s="5">
        <f t="shared" si="115"/>
        <v>0.1410271437962102</v>
      </c>
      <c r="O38" s="5">
        <f t="shared" si="116"/>
        <v>6.0324561461595559E-2</v>
      </c>
      <c r="P38" s="5">
        <f t="shared" si="117"/>
        <v>0.10696052149994272</v>
      </c>
      <c r="Q38" s="5">
        <f t="shared" si="118"/>
        <v>0.12502649402344351</v>
      </c>
      <c r="R38" s="5">
        <f t="shared" si="119"/>
        <v>2.2876257646228391E-2</v>
      </c>
      <c r="S38" s="5">
        <f t="shared" si="120"/>
        <v>3.5959501297662684E-2</v>
      </c>
      <c r="T38" s="5">
        <f t="shared" si="121"/>
        <v>9.4825000649388175E-2</v>
      </c>
      <c r="U38" s="5">
        <f t="shared" si="122"/>
        <v>4.0561528977966679E-2</v>
      </c>
      <c r="V38" s="5">
        <f t="shared" si="123"/>
        <v>5.3730550526420052E-3</v>
      </c>
      <c r="W38" s="5">
        <f t="shared" si="124"/>
        <v>7.3894163383575184E-2</v>
      </c>
      <c r="X38" s="5">
        <f t="shared" si="125"/>
        <v>5.6044234028666262E-2</v>
      </c>
      <c r="Y38" s="5">
        <f t="shared" si="126"/>
        <v>2.1253073477235342E-2</v>
      </c>
      <c r="Z38" s="5">
        <f t="shared" si="127"/>
        <v>5.7834172484871544E-3</v>
      </c>
      <c r="AA38" s="5">
        <f t="shared" si="128"/>
        <v>1.0254485237224104E-2</v>
      </c>
      <c r="AB38" s="5">
        <f t="shared" si="129"/>
        <v>9.0910324261969672E-3</v>
      </c>
      <c r="AC38" s="5">
        <f t="shared" si="130"/>
        <v>4.5159741516872777E-4</v>
      </c>
      <c r="AD38" s="5">
        <f t="shared" si="131"/>
        <v>3.2755141768999595E-2</v>
      </c>
      <c r="AE38" s="5">
        <f t="shared" si="132"/>
        <v>2.4842785233454484E-2</v>
      </c>
      <c r="AF38" s="5">
        <f t="shared" si="133"/>
        <v>9.4208717292081131E-3</v>
      </c>
      <c r="AG38" s="5">
        <f t="shared" si="134"/>
        <v>2.3817196368860678E-3</v>
      </c>
      <c r="AH38" s="5">
        <f t="shared" si="135"/>
        <v>1.096592663473082E-3</v>
      </c>
      <c r="AI38" s="5">
        <f t="shared" si="136"/>
        <v>1.9443510291038543E-3</v>
      </c>
      <c r="AJ38" s="5">
        <f t="shared" si="137"/>
        <v>1.7237489590728133E-3</v>
      </c>
      <c r="AK38" s="5">
        <f t="shared" si="138"/>
        <v>1.0187839642220972E-3</v>
      </c>
      <c r="AL38" s="5">
        <f t="shared" si="139"/>
        <v>2.4291905251100956E-5</v>
      </c>
      <c r="AM38" s="5">
        <f t="shared" si="140"/>
        <v>1.1615524292363698E-2</v>
      </c>
      <c r="AN38" s="5">
        <f t="shared" si="141"/>
        <v>8.8096695597961981E-3</v>
      </c>
      <c r="AO38" s="5">
        <f t="shared" si="142"/>
        <v>3.3407995971315068E-3</v>
      </c>
      <c r="AP38" s="5">
        <f t="shared" si="143"/>
        <v>8.445978495514447E-4</v>
      </c>
      <c r="AQ38" s="5">
        <f t="shared" si="144"/>
        <v>1.6014404038469285E-4</v>
      </c>
      <c r="AR38" s="5">
        <f t="shared" si="145"/>
        <v>1.6633978396043224E-4</v>
      </c>
      <c r="AS38" s="5">
        <f t="shared" si="146"/>
        <v>2.9493442815862705E-4</v>
      </c>
      <c r="AT38" s="5">
        <f t="shared" si="147"/>
        <v>2.6147177434698388E-4</v>
      </c>
      <c r="AU38" s="5">
        <f t="shared" si="148"/>
        <v>1.5453714962339449E-4</v>
      </c>
      <c r="AV38" s="5">
        <f t="shared" si="149"/>
        <v>6.8501841183528703E-5</v>
      </c>
      <c r="AW38" s="5">
        <f t="shared" si="150"/>
        <v>9.074218185571204E-7</v>
      </c>
      <c r="AX38" s="5">
        <f t="shared" si="151"/>
        <v>3.4325502628461597E-3</v>
      </c>
      <c r="AY38" s="5">
        <f t="shared" si="152"/>
        <v>2.6033808549603271E-3</v>
      </c>
      <c r="AZ38" s="5">
        <f t="shared" si="153"/>
        <v>9.8725311459156953E-4</v>
      </c>
      <c r="BA38" s="5">
        <f t="shared" si="154"/>
        <v>2.4959050469922068E-4</v>
      </c>
      <c r="BB38" s="5">
        <f t="shared" si="155"/>
        <v>4.7324808943588543E-5</v>
      </c>
      <c r="BC38" s="5">
        <f t="shared" si="156"/>
        <v>7.1785985424281321E-6</v>
      </c>
      <c r="BD38" s="5">
        <f t="shared" si="157"/>
        <v>2.1026436896792807E-5</v>
      </c>
      <c r="BE38" s="5">
        <f t="shared" si="158"/>
        <v>3.7281641196817922E-5</v>
      </c>
      <c r="BF38" s="5">
        <f t="shared" si="159"/>
        <v>3.3051742840468566E-5</v>
      </c>
      <c r="BG38" s="5">
        <f t="shared" si="160"/>
        <v>1.9534506703095572E-5</v>
      </c>
      <c r="BH38" s="5">
        <f t="shared" si="161"/>
        <v>8.6590808684842905E-6</v>
      </c>
      <c r="BI38" s="5">
        <f t="shared" si="162"/>
        <v>3.0706557427454824E-6</v>
      </c>
      <c r="BJ38" s="8">
        <f t="shared" si="163"/>
        <v>0.61356864121087784</v>
      </c>
      <c r="BK38" s="8">
        <f t="shared" si="164"/>
        <v>0.23091011097204622</v>
      </c>
      <c r="BL38" s="8">
        <f t="shared" si="165"/>
        <v>0.14995975140660489</v>
      </c>
      <c r="BM38" s="8">
        <f t="shared" si="166"/>
        <v>0.46186670603103502</v>
      </c>
      <c r="BN38" s="8">
        <f t="shared" si="167"/>
        <v>0.53575274137383899</v>
      </c>
    </row>
    <row r="39" spans="1:66" x14ac:dyDescent="0.25">
      <c r="A39" t="s">
        <v>145</v>
      </c>
      <c r="B39" t="s">
        <v>404</v>
      </c>
      <c r="C39" t="s">
        <v>391</v>
      </c>
      <c r="D39" s="11">
        <v>44230</v>
      </c>
      <c r="E39">
        <f>VLOOKUP(A39,home!$A$2:$E$405,3,FALSE)</f>
        <v>1.4299065420560699</v>
      </c>
      <c r="F39">
        <f>VLOOKUP(B39,home!$B$2:$E$405,3,FALSE)</f>
        <v>1.1200000000000001</v>
      </c>
      <c r="G39">
        <f>VLOOKUP(C39,away!$B$2:$E$405,4,FALSE)</f>
        <v>1.65</v>
      </c>
      <c r="H39">
        <f>VLOOKUP(A39,away!$A$2:$E$405,3,FALSE)</f>
        <v>1.18691588785047</v>
      </c>
      <c r="I39">
        <f>VLOOKUP(C39,away!$B$2:$E$405,3,FALSE)</f>
        <v>0.65</v>
      </c>
      <c r="J39">
        <f>VLOOKUP(B39,home!$B$2:$E$405,4,FALSE)</f>
        <v>0.79</v>
      </c>
      <c r="K39" s="3">
        <f t="shared" si="112"/>
        <v>2.6424672897196175</v>
      </c>
      <c r="L39" s="3">
        <f t="shared" si="113"/>
        <v>0.60948130841121639</v>
      </c>
      <c r="M39" s="5">
        <f t="shared" si="114"/>
        <v>3.8698726048531279E-2</v>
      </c>
      <c r="N39" s="5">
        <f t="shared" si="115"/>
        <v>0.10226011773706441</v>
      </c>
      <c r="O39" s="5">
        <f t="shared" si="116"/>
        <v>2.3586150185906068E-2</v>
      </c>
      <c r="P39" s="5">
        <f t="shared" si="117"/>
        <v>6.2325630356671054E-2</v>
      </c>
      <c r="Q39" s="5">
        <f t="shared" si="118"/>
        <v>0.13510950808153482</v>
      </c>
      <c r="R39" s="5">
        <f t="shared" si="119"/>
        <v>7.187658837844741E-3</v>
      </c>
      <c r="S39" s="5">
        <f t="shared" si="120"/>
        <v>2.5094393252667702E-2</v>
      </c>
      <c r="T39" s="5">
        <f t="shared" si="121"/>
        <v>8.2346719764329654E-2</v>
      </c>
      <c r="U39" s="5">
        <f t="shared" si="122"/>
        <v>1.8993153368668848E-2</v>
      </c>
      <c r="V39" s="5">
        <f t="shared" si="123"/>
        <v>4.4905982346501745E-3</v>
      </c>
      <c r="W39" s="5">
        <f t="shared" si="124"/>
        <v>0.1190074852118547</v>
      </c>
      <c r="X39" s="5">
        <f t="shared" si="125"/>
        <v>7.2532837797649685E-2</v>
      </c>
      <c r="Y39" s="5">
        <f t="shared" si="126"/>
        <v>2.2103704441845024E-2</v>
      </c>
      <c r="Z39" s="5">
        <f t="shared" si="127"/>
        <v>1.4602479043010189E-3</v>
      </c>
      <c r="AA39" s="5">
        <f t="shared" si="128"/>
        <v>3.8586573219970646E-3</v>
      </c>
      <c r="AB39" s="5">
        <f t="shared" si="129"/>
        <v>5.0981878778071713E-3</v>
      </c>
      <c r="AC39" s="5">
        <f t="shared" si="130"/>
        <v>4.5201643928493814E-4</v>
      </c>
      <c r="AD39" s="5">
        <f t="shared" si="131"/>
        <v>7.861834672602927E-2</v>
      </c>
      <c r="AE39" s="5">
        <f t="shared" si="132"/>
        <v>4.7916412827706992E-2</v>
      </c>
      <c r="AF39" s="5">
        <f t="shared" si="133"/>
        <v>1.4602078992301423E-2</v>
      </c>
      <c r="AG39" s="5">
        <f t="shared" si="134"/>
        <v>2.9665647365839363E-3</v>
      </c>
      <c r="AH39" s="5">
        <f t="shared" si="135"/>
        <v>2.2249845082953037E-4</v>
      </c>
      <c r="AI39" s="5">
        <f t="shared" si="136"/>
        <v>5.8794487833032272E-4</v>
      </c>
      <c r="AJ39" s="5">
        <f t="shared" si="137"/>
        <v>7.768125545730292E-4</v>
      </c>
      <c r="AK39" s="5">
        <f t="shared" si="138"/>
        <v>6.8423392190092162E-4</v>
      </c>
      <c r="AL39" s="5">
        <f t="shared" si="139"/>
        <v>2.9119521376162631E-5</v>
      </c>
      <c r="AM39" s="5">
        <f t="shared" si="140"/>
        <v>4.1549281919073547E-2</v>
      </c>
      <c r="AN39" s="5">
        <f t="shared" si="141"/>
        <v>2.5323510707583444E-2</v>
      </c>
      <c r="AO39" s="5">
        <f t="shared" si="142"/>
        <v>7.7171032198117004E-3</v>
      </c>
      <c r="AP39" s="5">
        <f t="shared" si="143"/>
        <v>1.567810055851749E-3</v>
      </c>
      <c r="AQ39" s="5">
        <f t="shared" si="144"/>
        <v>2.3888773104519654E-4</v>
      </c>
      <c r="AR39" s="5">
        <f t="shared" si="145"/>
        <v>2.7121729386210179E-5</v>
      </c>
      <c r="AS39" s="5">
        <f t="shared" si="146"/>
        <v>7.1668282743687708E-5</v>
      </c>
      <c r="AT39" s="5">
        <f t="shared" si="147"/>
        <v>9.4690546430285869E-5</v>
      </c>
      <c r="AU39" s="5">
        <f t="shared" si="148"/>
        <v>8.3405557195902365E-5</v>
      </c>
      <c r="AV39" s="5">
        <f t="shared" si="149"/>
        <v>5.509911416775266E-5</v>
      </c>
      <c r="AW39" s="5">
        <f t="shared" si="150"/>
        <v>1.3027219862324512E-6</v>
      </c>
      <c r="AX39" s="5">
        <f t="shared" si="151"/>
        <v>1.8298769730415103E-2</v>
      </c>
      <c r="AY39" s="5">
        <f t="shared" si="152"/>
        <v>1.1152758117608958E-2</v>
      </c>
      <c r="AZ39" s="5">
        <f t="shared" si="153"/>
        <v>3.3986988049570606E-3</v>
      </c>
      <c r="BA39" s="5">
        <f t="shared" si="154"/>
        <v>6.9048113151362243E-4</v>
      </c>
      <c r="BB39" s="5">
        <f t="shared" si="155"/>
        <v>1.0520883586704493E-4</v>
      </c>
      <c r="BC39" s="5">
        <f t="shared" si="156"/>
        <v>1.2824563788133493E-5</v>
      </c>
      <c r="BD39" s="5">
        <f t="shared" si="157"/>
        <v>2.7550311854470528E-6</v>
      </c>
      <c r="BE39" s="5">
        <f t="shared" si="158"/>
        <v>7.2800797897012978E-6</v>
      </c>
      <c r="BF39" s="5">
        <f t="shared" si="159"/>
        <v>9.6186863554172777E-6</v>
      </c>
      <c r="BG39" s="5">
        <f t="shared" si="160"/>
        <v>8.4723546880875192E-6</v>
      </c>
      <c r="BH39" s="5">
        <f t="shared" si="161"/>
        <v>5.5969800325434804E-6</v>
      </c>
      <c r="BI39" s="5">
        <f t="shared" si="162"/>
        <v>2.9579673314419975E-6</v>
      </c>
      <c r="BJ39" s="8">
        <f t="shared" si="163"/>
        <v>0.78751911113441553</v>
      </c>
      <c r="BK39" s="8">
        <f t="shared" si="164"/>
        <v>0.14224324197079027</v>
      </c>
      <c r="BL39" s="8">
        <f t="shared" si="165"/>
        <v>6.1363963727164177E-2</v>
      </c>
      <c r="BM39" s="8">
        <f t="shared" si="166"/>
        <v>0.61226731809349588</v>
      </c>
      <c r="BN39" s="8">
        <f t="shared" si="167"/>
        <v>0.36916779124755233</v>
      </c>
    </row>
    <row r="40" spans="1:66" x14ac:dyDescent="0.25">
      <c r="A40" t="s">
        <v>145</v>
      </c>
      <c r="B40" t="s">
        <v>432</v>
      </c>
      <c r="C40" t="s">
        <v>357</v>
      </c>
      <c r="D40" s="11">
        <v>44230</v>
      </c>
      <c r="E40">
        <f>VLOOKUP(A40,home!$A$2:$E$405,3,FALSE)</f>
        <v>1.4299065420560699</v>
      </c>
      <c r="F40">
        <f>VLOOKUP(B40,home!$B$2:$E$405,3,FALSE)</f>
        <v>1.2</v>
      </c>
      <c r="G40">
        <f>VLOOKUP(C40,away!$B$2:$E$405,4,FALSE)</f>
        <v>0.74</v>
      </c>
      <c r="H40">
        <f>VLOOKUP(A40,away!$A$2:$E$405,3,FALSE)</f>
        <v>1.18691588785047</v>
      </c>
      <c r="I40">
        <f>VLOOKUP(C40,away!$B$2:$E$405,3,FALSE)</f>
        <v>0.95</v>
      </c>
      <c r="J40">
        <f>VLOOKUP(B40,home!$B$2:$E$405,4,FALSE)</f>
        <v>1.5</v>
      </c>
      <c r="K40" s="3">
        <f t="shared" si="112"/>
        <v>1.2697570093457899</v>
      </c>
      <c r="L40" s="3">
        <f t="shared" si="113"/>
        <v>1.6913551401869196</v>
      </c>
      <c r="M40" s="5">
        <f t="shared" si="114"/>
        <v>5.1761318823132306E-2</v>
      </c>
      <c r="N40" s="5">
        <f t="shared" si="115"/>
        <v>6.5724297388654415E-2</v>
      </c>
      <c r="O40" s="5">
        <f t="shared" si="116"/>
        <v>8.754677265435877E-2</v>
      </c>
      <c r="P40" s="5">
        <f t="shared" si="117"/>
        <v>0.11116312822347436</v>
      </c>
      <c r="Q40" s="5">
        <f t="shared" si="118"/>
        <v>4.1726943646785572E-2</v>
      </c>
      <c r="R40" s="5">
        <f t="shared" si="119"/>
        <v>7.4036341967862712E-2</v>
      </c>
      <c r="S40" s="5">
        <f t="shared" si="120"/>
        <v>5.9683762688954707E-2</v>
      </c>
      <c r="T40" s="5">
        <f t="shared" si="121"/>
        <v>7.0575080621280706E-2</v>
      </c>
      <c r="U40" s="5">
        <f t="shared" si="122"/>
        <v>9.4008164160015534E-2</v>
      </c>
      <c r="V40" s="5">
        <f t="shared" si="123"/>
        <v>1.4241938694117939E-2</v>
      </c>
      <c r="W40" s="5">
        <f t="shared" si="124"/>
        <v>1.7661026391360923E-2</v>
      </c>
      <c r="X40" s="5">
        <f t="shared" si="125"/>
        <v>2.9871067768005133E-2</v>
      </c>
      <c r="Y40" s="5">
        <f t="shared" si="126"/>
        <v>2.526129200614366E-2</v>
      </c>
      <c r="Z40" s="5">
        <f t="shared" si="127"/>
        <v>4.1740582515993718E-2</v>
      </c>
      <c r="AA40" s="5">
        <f t="shared" si="128"/>
        <v>5.3000397223859345E-2</v>
      </c>
      <c r="AB40" s="5">
        <f t="shared" si="129"/>
        <v>3.364881293655328E-2</v>
      </c>
      <c r="AC40" s="5">
        <f t="shared" si="130"/>
        <v>1.9116331620804433E-3</v>
      </c>
      <c r="AD40" s="5">
        <f t="shared" si="131"/>
        <v>5.6063030131678782E-3</v>
      </c>
      <c r="AE40" s="5">
        <f t="shared" si="132"/>
        <v>9.4822494187669047E-3</v>
      </c>
      <c r="AF40" s="5">
        <f t="shared" si="133"/>
        <v>8.0189256474829211E-3</v>
      </c>
      <c r="AG40" s="5">
        <f t="shared" si="134"/>
        <v>4.5209503708823207E-3</v>
      </c>
      <c r="AH40" s="5">
        <f t="shared" si="135"/>
        <v>1.7649537198205559E-2</v>
      </c>
      <c r="AI40" s="5">
        <f t="shared" si="136"/>
        <v>2.2410623569130761E-2</v>
      </c>
      <c r="AJ40" s="5">
        <f t="shared" si="137"/>
        <v>1.4228023180356875E-2</v>
      </c>
      <c r="AK40" s="5">
        <f t="shared" si="138"/>
        <v>6.0220440541308403E-3</v>
      </c>
      <c r="AL40" s="5">
        <f t="shared" si="139"/>
        <v>1.6421770321479949E-4</v>
      </c>
      <c r="AM40" s="5">
        <f t="shared" si="140"/>
        <v>1.4237285094972675E-3</v>
      </c>
      <c r="AN40" s="5">
        <f t="shared" si="141"/>
        <v>2.4080305327688644E-3</v>
      </c>
      <c r="AO40" s="5">
        <f t="shared" si="142"/>
        <v>2.0364174096628336E-3</v>
      </c>
      <c r="AP40" s="5">
        <f t="shared" si="143"/>
        <v>1.1481016844664552E-3</v>
      </c>
      <c r="AQ40" s="5">
        <f t="shared" si="144"/>
        <v>4.8546192136989994E-4</v>
      </c>
      <c r="AR40" s="5">
        <f t="shared" si="145"/>
        <v>5.9703270924210362E-3</v>
      </c>
      <c r="AS40" s="5">
        <f t="shared" si="146"/>
        <v>7.5808646736886792E-3</v>
      </c>
      <c r="AT40" s="5">
        <f t="shared" si="147"/>
        <v>4.812928028159043E-3</v>
      </c>
      <c r="AU40" s="5">
        <f t="shared" si="148"/>
        <v>2.0370830330772522E-3</v>
      </c>
      <c r="AV40" s="5">
        <f t="shared" si="149"/>
        <v>6.4665011496730567E-4</v>
      </c>
      <c r="AW40" s="5">
        <f t="shared" si="150"/>
        <v>9.7965441365631822E-6</v>
      </c>
      <c r="AX40" s="5">
        <f t="shared" si="151"/>
        <v>3.0129820905659802E-4</v>
      </c>
      <c r="AY40" s="5">
        <f t="shared" si="152"/>
        <v>5.0960227461699001E-4</v>
      </c>
      <c r="AZ40" s="5">
        <f t="shared" si="153"/>
        <v>4.3095921331219632E-4</v>
      </c>
      <c r="BA40" s="5">
        <f t="shared" si="154"/>
        <v>2.4296836021549814E-4</v>
      </c>
      <c r="BB40" s="5">
        <f t="shared" si="155"/>
        <v>1.0273644623831746E-4</v>
      </c>
      <c r="BC40" s="5">
        <f t="shared" si="156"/>
        <v>3.4752763285943025E-5</v>
      </c>
      <c r="BD40" s="5">
        <f t="shared" si="157"/>
        <v>1.6829905693939268E-3</v>
      </c>
      <c r="BE40" s="5">
        <f t="shared" si="158"/>
        <v>2.1369890721508007E-3</v>
      </c>
      <c r="BF40" s="5">
        <f t="shared" si="159"/>
        <v>1.3567284266294175E-3</v>
      </c>
      <c r="BG40" s="5">
        <f t="shared" si="160"/>
        <v>5.7423847649712943E-4</v>
      </c>
      <c r="BH40" s="5">
        <f t="shared" si="161"/>
        <v>1.8228583264206946E-4</v>
      </c>
      <c r="BI40" s="5">
        <f t="shared" si="162"/>
        <v>4.6291742740340268E-5</v>
      </c>
      <c r="BJ40" s="8">
        <f t="shared" si="163"/>
        <v>0.2875721935970213</v>
      </c>
      <c r="BK40" s="8">
        <f t="shared" si="164"/>
        <v>0.23943560156959154</v>
      </c>
      <c r="BL40" s="8">
        <f t="shared" si="165"/>
        <v>0.42957809400684055</v>
      </c>
      <c r="BM40" s="8">
        <f t="shared" si="166"/>
        <v>0.56586786325469851</v>
      </c>
      <c r="BN40" s="8">
        <f t="shared" si="167"/>
        <v>0.43195880270426812</v>
      </c>
    </row>
    <row r="41" spans="1:66" x14ac:dyDescent="0.25">
      <c r="A41" t="s">
        <v>154</v>
      </c>
      <c r="B41" t="s">
        <v>159</v>
      </c>
      <c r="C41" t="s">
        <v>171</v>
      </c>
      <c r="D41" s="11">
        <v>44230</v>
      </c>
      <c r="E41">
        <f>VLOOKUP(A41,home!$A$2:$E$405,3,FALSE)</f>
        <v>1.30872483221477</v>
      </c>
      <c r="F41">
        <f>VLOOKUP(B41,home!$B$2:$E$405,3,FALSE)</f>
        <v>0.61</v>
      </c>
      <c r="G41">
        <f>VLOOKUP(C41,away!$B$2:$E$405,4,FALSE)</f>
        <v>1.02</v>
      </c>
      <c r="H41">
        <f>VLOOKUP(A41,away!$A$2:$E$405,3,FALSE)</f>
        <v>1.0302013422818801</v>
      </c>
      <c r="I41">
        <f>VLOOKUP(C41,away!$B$2:$E$405,3,FALSE)</f>
        <v>0.66</v>
      </c>
      <c r="J41">
        <f>VLOOKUP(B41,home!$B$2:$E$405,4,FALSE)</f>
        <v>0.91</v>
      </c>
      <c r="K41" s="3">
        <f t="shared" si="112"/>
        <v>0.81428859060402992</v>
      </c>
      <c r="L41" s="3">
        <f t="shared" si="113"/>
        <v>0.61873892617449722</v>
      </c>
      <c r="M41" s="5">
        <f t="shared" si="114"/>
        <v>0.23858550609623325</v>
      </c>
      <c r="N41" s="5">
        <f t="shared" si="115"/>
        <v>0.19427745549765096</v>
      </c>
      <c r="O41" s="5">
        <f t="shared" si="116"/>
        <v>0.1476221398427823</v>
      </c>
      <c r="P41" s="5">
        <f t="shared" si="117"/>
        <v>0.12020702419453022</v>
      </c>
      <c r="Q41" s="5">
        <f t="shared" si="118"/>
        <v>7.9098957711659673E-2</v>
      </c>
      <c r="R41" s="5">
        <f t="shared" si="119"/>
        <v>4.5669782142952288E-2</v>
      </c>
      <c r="S41" s="5">
        <f t="shared" si="120"/>
        <v>1.5141037800380975E-2</v>
      </c>
      <c r="T41" s="5">
        <f t="shared" si="121"/>
        <v>4.8941604156034262E-2</v>
      </c>
      <c r="U41" s="5">
        <f t="shared" si="122"/>
        <v>3.7188382534377715E-2</v>
      </c>
      <c r="V41" s="5">
        <f t="shared" si="123"/>
        <v>8.476155651143619E-4</v>
      </c>
      <c r="W41" s="5">
        <f t="shared" si="124"/>
        <v>2.1469792931091709E-2</v>
      </c>
      <c r="X41" s="5">
        <f t="shared" si="125"/>
        <v>1.3284196623372492E-2</v>
      </c>
      <c r="Y41" s="5">
        <f t="shared" si="126"/>
        <v>4.109724776918189E-3</v>
      </c>
      <c r="Z41" s="5">
        <f t="shared" si="127"/>
        <v>9.4192239872511775E-3</v>
      </c>
      <c r="AA41" s="5">
        <f t="shared" si="128"/>
        <v>7.6699666251624325E-3</v>
      </c>
      <c r="AB41" s="5">
        <f t="shared" si="129"/>
        <v>3.1227831565917323E-3</v>
      </c>
      <c r="AC41" s="5">
        <f t="shared" si="130"/>
        <v>2.6690992888275422E-5</v>
      </c>
      <c r="AD41" s="5">
        <f t="shared" si="131"/>
        <v>4.3706518566047564E-3</v>
      </c>
      <c r="AE41" s="5">
        <f t="shared" si="132"/>
        <v>2.7042924364381994E-3</v>
      </c>
      <c r="AF41" s="5">
        <f t="shared" si="133"/>
        <v>8.366254990917932E-4</v>
      </c>
      <c r="AG41" s="5">
        <f t="shared" si="134"/>
        <v>1.72550920972753E-4</v>
      </c>
      <c r="AH41" s="5">
        <f t="shared" si="135"/>
        <v>1.4570101338172146E-3</v>
      </c>
      <c r="AI41" s="5">
        <f t="shared" si="136"/>
        <v>1.1864267283618088E-3</v>
      </c>
      <c r="AJ41" s="5">
        <f t="shared" si="137"/>
        <v>4.8304687424634372E-4</v>
      </c>
      <c r="AK41" s="5">
        <f t="shared" si="138"/>
        <v>1.3111318614191246E-4</v>
      </c>
      <c r="AL41" s="5">
        <f t="shared" si="139"/>
        <v>5.3791110455852009E-7</v>
      </c>
      <c r="AM41" s="5">
        <f t="shared" si="140"/>
        <v>7.1179438806711498E-4</v>
      </c>
      <c r="AN41" s="5">
        <f t="shared" si="141"/>
        <v>4.4041489532968E-4</v>
      </c>
      <c r="AO41" s="5">
        <f t="shared" si="142"/>
        <v>1.3625091970376991E-4</v>
      </c>
      <c r="AP41" s="5">
        <f t="shared" si="143"/>
        <v>2.8101249249266081E-5</v>
      </c>
      <c r="AQ41" s="5">
        <f t="shared" si="144"/>
        <v>4.3468341961631966E-6</v>
      </c>
      <c r="AR41" s="5">
        <f t="shared" si="145"/>
        <v>1.8030177712468476E-4</v>
      </c>
      <c r="AS41" s="5">
        <f t="shared" si="146"/>
        <v>1.4681767997826151E-4</v>
      </c>
      <c r="AT41" s="5">
        <f t="shared" si="147"/>
        <v>5.9775980852626025E-5</v>
      </c>
      <c r="AU41" s="5">
        <f t="shared" si="148"/>
        <v>1.6224966400152776E-5</v>
      </c>
      <c r="AV41" s="5">
        <f t="shared" si="149"/>
        <v>3.3029512556445356E-6</v>
      </c>
      <c r="AW41" s="5">
        <f t="shared" si="150"/>
        <v>7.5282459314015448E-9</v>
      </c>
      <c r="AX41" s="5">
        <f t="shared" si="151"/>
        <v>9.6601008176504808E-5</v>
      </c>
      <c r="AY41" s="5">
        <f t="shared" si="152"/>
        <v>5.9770804066504404E-5</v>
      </c>
      <c r="AZ41" s="5">
        <f t="shared" si="153"/>
        <v>1.8491261562347603E-5</v>
      </c>
      <c r="BA41" s="5">
        <f t="shared" si="154"/>
        <v>3.8137544408995711E-6</v>
      </c>
      <c r="BB41" s="5">
        <f t="shared" si="155"/>
        <v>5.8992958186385503E-7</v>
      </c>
      <c r="BC41" s="5">
        <f t="shared" si="156"/>
        <v>7.3002479200202363E-8</v>
      </c>
      <c r="BD41" s="5">
        <f t="shared" si="157"/>
        <v>1.8593287994246828E-5</v>
      </c>
      <c r="BE41" s="5">
        <f t="shared" si="158"/>
        <v>1.514030227553008E-5</v>
      </c>
      <c r="BF41" s="5">
        <f t="shared" si="159"/>
        <v>6.1642877006301877E-6</v>
      </c>
      <c r="BG41" s="5">
        <f t="shared" si="160"/>
        <v>1.6731697146079708E-6</v>
      </c>
      <c r="BH41" s="5">
        <f t="shared" si="161"/>
        <v>3.4061075218736782E-7</v>
      </c>
      <c r="BI41" s="5">
        <f t="shared" si="162"/>
        <v>5.5471089868646051E-8</v>
      </c>
      <c r="BJ41" s="8">
        <f t="shared" si="163"/>
        <v>0.37076610045668801</v>
      </c>
      <c r="BK41" s="8">
        <f t="shared" si="164"/>
        <v>0.3748681833643181</v>
      </c>
      <c r="BL41" s="8">
        <f t="shared" si="165"/>
        <v>0.24497904170957224</v>
      </c>
      <c r="BM41" s="8">
        <f t="shared" si="166"/>
        <v>0.17451192075620037</v>
      </c>
      <c r="BN41" s="8">
        <f t="shared" si="167"/>
        <v>0.82546086548580866</v>
      </c>
    </row>
    <row r="42" spans="1:66" x14ac:dyDescent="0.25">
      <c r="A42" t="s">
        <v>154</v>
      </c>
      <c r="B42" t="s">
        <v>161</v>
      </c>
      <c r="C42" t="s">
        <v>163</v>
      </c>
      <c r="D42" s="11">
        <v>44230</v>
      </c>
      <c r="E42">
        <f>VLOOKUP(A42,home!$A$2:$E$405,3,FALSE)</f>
        <v>1.30872483221477</v>
      </c>
      <c r="F42">
        <f>VLOOKUP(B42,home!$B$2:$E$405,3,FALSE)</f>
        <v>0.56000000000000005</v>
      </c>
      <c r="G42">
        <f>VLOOKUP(C42,away!$B$2:$E$405,4,FALSE)</f>
        <v>1.02</v>
      </c>
      <c r="H42">
        <f>VLOOKUP(A42,away!$A$2:$E$405,3,FALSE)</f>
        <v>1.0302013422818801</v>
      </c>
      <c r="I42">
        <f>VLOOKUP(C42,away!$B$2:$E$405,3,FALSE)</f>
        <v>0.97</v>
      </c>
      <c r="J42">
        <f>VLOOKUP(B42,home!$B$2:$E$405,4,FALSE)</f>
        <v>0.52</v>
      </c>
      <c r="K42" s="3">
        <f t="shared" si="112"/>
        <v>0.74754362416107667</v>
      </c>
      <c r="L42" s="3">
        <f t="shared" si="113"/>
        <v>0.51963355704698033</v>
      </c>
      <c r="M42" s="5">
        <f t="shared" si="114"/>
        <v>0.28162547848738473</v>
      </c>
      <c r="N42" s="5">
        <f t="shared" si="115"/>
        <v>0.21052733084455691</v>
      </c>
      <c r="O42" s="5">
        <f t="shared" si="116"/>
        <v>0.14634204914145757</v>
      </c>
      <c r="P42" s="5">
        <f t="shared" si="117"/>
        <v>0.10939706578236356</v>
      </c>
      <c r="Q42" s="5">
        <f t="shared" si="118"/>
        <v>7.8689181942249026E-2</v>
      </c>
      <c r="R42" s="5">
        <f t="shared" si="119"/>
        <v>3.8022119770459786E-2</v>
      </c>
      <c r="S42" s="5">
        <f t="shared" si="120"/>
        <v>1.0623788431776127E-2</v>
      </c>
      <c r="T42" s="5">
        <f t="shared" si="121"/>
        <v>4.0889539513767878E-2</v>
      </c>
      <c r="U42" s="5">
        <f t="shared" si="122"/>
        <v>2.8423193211496035E-2</v>
      </c>
      <c r="V42" s="5">
        <f t="shared" si="123"/>
        <v>4.5853304031501658E-4</v>
      </c>
      <c r="W42" s="5">
        <f t="shared" si="124"/>
        <v>1.9607865417126401E-2</v>
      </c>
      <c r="X42" s="5">
        <f t="shared" si="125"/>
        <v>1.0188904852799864E-2</v>
      </c>
      <c r="Y42" s="5">
        <f t="shared" si="126"/>
        <v>2.6472484355368163E-3</v>
      </c>
      <c r="Z42" s="5">
        <f t="shared" si="127"/>
        <v>6.5858564475967793E-3</v>
      </c>
      <c r="AA42" s="5">
        <f t="shared" si="128"/>
        <v>4.9232149970410899E-3</v>
      </c>
      <c r="AB42" s="5">
        <f t="shared" si="129"/>
        <v>1.8401589907061301E-3</v>
      </c>
      <c r="AC42" s="5">
        <f t="shared" si="130"/>
        <v>1.1132286717307788E-5</v>
      </c>
      <c r="AD42" s="5">
        <f t="shared" si="131"/>
        <v>3.6644336939953273E-3</v>
      </c>
      <c r="AE42" s="5">
        <f t="shared" si="132"/>
        <v>1.9041627149735977E-3</v>
      </c>
      <c r="AF42" s="5">
        <f t="shared" si="133"/>
        <v>4.9473342238898286E-4</v>
      </c>
      <c r="AG42" s="5">
        <f t="shared" si="134"/>
        <v>8.5693362688671137E-5</v>
      </c>
      <c r="AH42" s="5">
        <f t="shared" si="135"/>
        <v>8.5555800301637575E-4</v>
      </c>
      <c r="AI42" s="5">
        <f t="shared" si="136"/>
        <v>6.3956693025487492E-4</v>
      </c>
      <c r="AJ42" s="5">
        <f t="shared" si="137"/>
        <v>2.3905209046815184E-4</v>
      </c>
      <c r="AK42" s="5">
        <f t="shared" si="138"/>
        <v>5.9567288690614607E-5</v>
      </c>
      <c r="AL42" s="5">
        <f t="shared" si="139"/>
        <v>1.729729154993348E-7</v>
      </c>
      <c r="AM42" s="5">
        <f t="shared" si="140"/>
        <v>5.4786480882144581E-4</v>
      </c>
      <c r="AN42" s="5">
        <f t="shared" si="141"/>
        <v>2.8468893938875175E-4</v>
      </c>
      <c r="AO42" s="5">
        <f t="shared" si="142"/>
        <v>7.3966963113254624E-5</v>
      </c>
      <c r="AP42" s="5">
        <f t="shared" si="143"/>
        <v>1.2811905382167763E-5</v>
      </c>
      <c r="AQ42" s="5">
        <f t="shared" si="144"/>
        <v>1.6643739915712961E-6</v>
      </c>
      <c r="AR42" s="5">
        <f t="shared" si="145"/>
        <v>8.8915329673482142E-5</v>
      </c>
      <c r="AS42" s="5">
        <f t="shared" si="146"/>
        <v>6.6468087787591759E-5</v>
      </c>
      <c r="AT42" s="5">
        <f t="shared" si="147"/>
        <v>2.484389761789647E-5</v>
      </c>
      <c r="AU42" s="5">
        <f t="shared" si="148"/>
        <v>6.1906324211896899E-6</v>
      </c>
      <c r="AV42" s="5">
        <f t="shared" si="149"/>
        <v>1.1569419489963003E-6</v>
      </c>
      <c r="AW42" s="5">
        <f t="shared" si="150"/>
        <v>1.866419812136694E-9</v>
      </c>
      <c r="AX42" s="5">
        <f t="shared" si="151"/>
        <v>6.8258807456116492E-5</v>
      </c>
      <c r="AY42" s="5">
        <f t="shared" si="152"/>
        <v>3.5469566918206758E-5</v>
      </c>
      <c r="AZ42" s="5">
        <f t="shared" si="153"/>
        <v>9.2155886123118378E-6</v>
      </c>
      <c r="BA42" s="5">
        <f t="shared" si="154"/>
        <v>1.5962430302990819E-6</v>
      </c>
      <c r="BB42" s="5">
        <f t="shared" si="155"/>
        <v>2.0736536093644062E-7</v>
      </c>
      <c r="BC42" s="5">
        <f t="shared" si="156"/>
        <v>2.1550800022346729E-8</v>
      </c>
      <c r="BD42" s="5">
        <f t="shared" si="157"/>
        <v>7.7005648390394011E-6</v>
      </c>
      <c r="BE42" s="5">
        <f t="shared" si="158"/>
        <v>5.7565081478628723E-6</v>
      </c>
      <c r="BF42" s="5">
        <f t="shared" si="159"/>
        <v>2.1516204816830888E-6</v>
      </c>
      <c r="BG42" s="5">
        <f t="shared" si="160"/>
        <v>5.361433908988594E-7</v>
      </c>
      <c r="BH42" s="5">
        <f t="shared" si="161"/>
        <v>1.0019764337563552E-7</v>
      </c>
      <c r="BI42" s="5">
        <f t="shared" si="162"/>
        <v>1.4980421892284337E-8</v>
      </c>
      <c r="BJ42" s="8">
        <f t="shared" si="163"/>
        <v>0.3697348603129586</v>
      </c>
      <c r="BK42" s="8">
        <f t="shared" si="164"/>
        <v>0.40215164056839042</v>
      </c>
      <c r="BL42" s="8">
        <f t="shared" si="165"/>
        <v>0.22154831532796454</v>
      </c>
      <c r="BM42" s="8">
        <f t="shared" si="166"/>
        <v>0.13538197898794035</v>
      </c>
      <c r="BN42" s="8">
        <f t="shared" si="167"/>
        <v>0.8646032259684715</v>
      </c>
    </row>
    <row r="43" spans="1:66" x14ac:dyDescent="0.25">
      <c r="A43" t="s">
        <v>154</v>
      </c>
      <c r="B43" t="s">
        <v>165</v>
      </c>
      <c r="C43" t="s">
        <v>157</v>
      </c>
      <c r="D43" s="11">
        <v>44230</v>
      </c>
      <c r="E43">
        <f>VLOOKUP(A43,home!$A$2:$E$405,3,FALSE)</f>
        <v>1.30872483221477</v>
      </c>
      <c r="F43">
        <f>VLOOKUP(B43,home!$B$2:$E$405,3,FALSE)</f>
        <v>0.81</v>
      </c>
      <c r="G43">
        <f>VLOOKUP(C43,away!$B$2:$E$405,4,FALSE)</f>
        <v>0.82</v>
      </c>
      <c r="H43">
        <f>VLOOKUP(A43,away!$A$2:$E$405,3,FALSE)</f>
        <v>1.0302013422818801</v>
      </c>
      <c r="I43">
        <f>VLOOKUP(C43,away!$B$2:$E$405,3,FALSE)</f>
        <v>1.02</v>
      </c>
      <c r="J43">
        <f>VLOOKUP(B43,home!$B$2:$E$405,4,FALSE)</f>
        <v>1.58</v>
      </c>
      <c r="K43" s="3">
        <f t="shared" si="112"/>
        <v>0.86925503355705014</v>
      </c>
      <c r="L43" s="3">
        <f t="shared" si="113"/>
        <v>1.6602724832214779</v>
      </c>
      <c r="M43" s="5">
        <f t="shared" si="114"/>
        <v>7.9696666729378099E-2</v>
      </c>
      <c r="N43" s="5">
        <f t="shared" si="115"/>
        <v>6.9276728712230604E-2</v>
      </c>
      <c r="O43" s="5">
        <f t="shared" si="116"/>
        <v>0.13231818277525911</v>
      </c>
      <c r="P43" s="5">
        <f t="shared" si="117"/>
        <v>0.11501824640851575</v>
      </c>
      <c r="Q43" s="5">
        <f t="shared" si="118"/>
        <v>3.0109572570736334E-2</v>
      </c>
      <c r="R43" s="5">
        <f t="shared" si="119"/>
        <v>0.10984211894581644</v>
      </c>
      <c r="S43" s="5">
        <f t="shared" si="120"/>
        <v>4.1498589432264969E-2</v>
      </c>
      <c r="T43" s="5">
        <f t="shared" si="121"/>
        <v>4.9990094820753714E-2</v>
      </c>
      <c r="U43" s="5">
        <f t="shared" si="122"/>
        <v>9.5480814790223162E-2</v>
      </c>
      <c r="V43" s="5">
        <f t="shared" si="123"/>
        <v>6.6545303458533664E-3</v>
      </c>
      <c r="W43" s="5">
        <f t="shared" si="124"/>
        <v>8.7242991717879498E-3</v>
      </c>
      <c r="X43" s="5">
        <f t="shared" si="125"/>
        <v>1.4484713850311463E-2</v>
      </c>
      <c r="Y43" s="5">
        <f t="shared" si="126"/>
        <v>1.2024285916504576E-2</v>
      </c>
      <c r="Z43" s="5">
        <f t="shared" si="127"/>
        <v>6.0789282528159877E-2</v>
      </c>
      <c r="AA43" s="5">
        <f t="shared" si="128"/>
        <v>5.2841389823924619E-2</v>
      </c>
      <c r="AB43" s="5">
        <f t="shared" si="129"/>
        <v>2.2966322042298381E-2</v>
      </c>
      <c r="AC43" s="5">
        <f t="shared" si="130"/>
        <v>6.0023872583287569E-4</v>
      </c>
      <c r="AD43" s="5">
        <f t="shared" si="131"/>
        <v>1.8959102423335694E-3</v>
      </c>
      <c r="AE43" s="5">
        <f t="shared" si="132"/>
        <v>3.1477276060041894E-3</v>
      </c>
      <c r="AF43" s="5">
        <f t="shared" si="133"/>
        <v>2.6130427644626875E-3</v>
      </c>
      <c r="AG43" s="5">
        <f t="shared" si="134"/>
        <v>1.446120999772794E-3</v>
      </c>
      <c r="AH43" s="5">
        <f t="shared" si="135"/>
        <v>2.5231693264069998E-2</v>
      </c>
      <c r="AI43" s="5">
        <f t="shared" si="136"/>
        <v>2.1932776374960362E-2</v>
      </c>
      <c r="AJ43" s="5">
        <f t="shared" si="137"/>
        <v>9.5325881319077242E-3</v>
      </c>
      <c r="AK43" s="5">
        <f t="shared" si="138"/>
        <v>2.762083405495662E-3</v>
      </c>
      <c r="AL43" s="5">
        <f t="shared" si="139"/>
        <v>3.4650586281712091E-5</v>
      </c>
      <c r="AM43" s="5">
        <f t="shared" si="140"/>
        <v>3.2960590426416448E-4</v>
      </c>
      <c r="AN43" s="5">
        <f t="shared" si="141"/>
        <v>5.4723561315712509E-4</v>
      </c>
      <c r="AO43" s="5">
        <f t="shared" si="142"/>
        <v>4.5428011518180419E-4</v>
      </c>
      <c r="AP43" s="5">
        <f t="shared" si="143"/>
        <v>2.5140959163701105E-4</v>
      </c>
      <c r="AQ43" s="5">
        <f t="shared" si="144"/>
        <v>1.043521067532195E-4</v>
      </c>
      <c r="AR43" s="5">
        <f t="shared" si="145"/>
        <v>8.3782972062840261E-3</v>
      </c>
      <c r="AS43" s="5">
        <f t="shared" si="146"/>
        <v>7.2828770191993601E-3</v>
      </c>
      <c r="AT43" s="5">
        <f t="shared" si="147"/>
        <v>3.1653387538580044E-3</v>
      </c>
      <c r="AU43" s="5">
        <f t="shared" si="148"/>
        <v>9.171622149014236E-4</v>
      </c>
      <c r="AV43" s="5">
        <f t="shared" si="149"/>
        <v>1.9931196797284885E-4</v>
      </c>
      <c r="AW43" s="5">
        <f t="shared" si="150"/>
        <v>1.3891037085105473E-6</v>
      </c>
      <c r="AX43" s="5">
        <f t="shared" si="151"/>
        <v>4.7751931895291346E-5</v>
      </c>
      <c r="AY43" s="5">
        <f t="shared" si="152"/>
        <v>7.9281218546418256E-5</v>
      </c>
      <c r="AZ43" s="5">
        <f t="shared" si="153"/>
        <v>6.5814212794443284E-5</v>
      </c>
      <c r="BA43" s="5">
        <f t="shared" si="154"/>
        <v>3.6423175502499042E-5</v>
      </c>
      <c r="BB43" s="5">
        <f t="shared" si="155"/>
        <v>1.5118099009586444E-5</v>
      </c>
      <c r="BC43" s="5">
        <f t="shared" si="156"/>
        <v>5.0200327568468492E-6</v>
      </c>
      <c r="BD43" s="5">
        <f t="shared" si="157"/>
        <v>2.3183760513074596E-3</v>
      </c>
      <c r="BE43" s="5">
        <f t="shared" si="158"/>
        <v>2.0152600522771271E-3</v>
      </c>
      <c r="BF43" s="5">
        <f t="shared" si="159"/>
        <v>8.7588747218416839E-4</v>
      </c>
      <c r="BG43" s="5">
        <f t="shared" si="160"/>
        <v>2.5378986467521633E-4</v>
      </c>
      <c r="BH43" s="5">
        <f t="shared" si="161"/>
        <v>5.5152029333673596E-5</v>
      </c>
      <c r="BI43" s="5">
        <f t="shared" si="162"/>
        <v>9.5882358218363732E-6</v>
      </c>
      <c r="BJ43" s="8">
        <f t="shared" si="163"/>
        <v>0.19564878865639632</v>
      </c>
      <c r="BK43" s="8">
        <f t="shared" si="164"/>
        <v>0.2435822034466732</v>
      </c>
      <c r="BL43" s="8">
        <f t="shared" si="165"/>
        <v>0.49837901042177052</v>
      </c>
      <c r="BM43" s="8">
        <f t="shared" si="166"/>
        <v>0.46205987679622557</v>
      </c>
      <c r="BN43" s="8">
        <f t="shared" si="167"/>
        <v>0.53626151614193629</v>
      </c>
    </row>
    <row r="44" spans="1:66" x14ac:dyDescent="0.25">
      <c r="A44" t="s">
        <v>154</v>
      </c>
      <c r="B44" t="s">
        <v>169</v>
      </c>
      <c r="C44" t="s">
        <v>167</v>
      </c>
      <c r="D44" s="11">
        <v>44230</v>
      </c>
      <c r="E44">
        <f>VLOOKUP(A44,home!$A$2:$E$405,3,FALSE)</f>
        <v>1.30872483221477</v>
      </c>
      <c r="F44">
        <f>VLOOKUP(B44,home!$B$2:$E$405,3,FALSE)</f>
        <v>0.76</v>
      </c>
      <c r="G44">
        <f>VLOOKUP(C44,away!$B$2:$E$405,4,FALSE)</f>
        <v>0.56000000000000005</v>
      </c>
      <c r="H44">
        <f>VLOOKUP(A44,away!$A$2:$E$405,3,FALSE)</f>
        <v>1.0302013422818801</v>
      </c>
      <c r="I44">
        <f>VLOOKUP(C44,away!$B$2:$E$405,3,FALSE)</f>
        <v>0.97</v>
      </c>
      <c r="J44">
        <f>VLOOKUP(B44,home!$B$2:$E$405,4,FALSE)</f>
        <v>1.42</v>
      </c>
      <c r="K44" s="3">
        <f t="shared" si="112"/>
        <v>0.55699328859060615</v>
      </c>
      <c r="L44" s="3">
        <f t="shared" si="113"/>
        <v>1.4189993288590614</v>
      </c>
      <c r="M44" s="5">
        <f t="shared" si="114"/>
        <v>0.1386236436804964</v>
      </c>
      <c r="N44" s="5">
        <f t="shared" si="115"/>
        <v>7.7212439170012095E-2</v>
      </c>
      <c r="O44" s="5">
        <f t="shared" si="116"/>
        <v>0.19670685734662208</v>
      </c>
      <c r="P44" s="5">
        <f t="shared" si="117"/>
        <v>0.10956439936181828</v>
      </c>
      <c r="Q44" s="5">
        <f t="shared" si="118"/>
        <v>2.1503405206703581E-2</v>
      </c>
      <c r="R44" s="5">
        <f t="shared" si="119"/>
        <v>0.13956344927841594</v>
      </c>
      <c r="S44" s="5">
        <f t="shared" si="120"/>
        <v>2.164918856696621E-2</v>
      </c>
      <c r="T44" s="5">
        <f t="shared" si="121"/>
        <v>3.0513317556496833E-2</v>
      </c>
      <c r="U44" s="5">
        <f t="shared" si="122"/>
        <v>7.7735904580633161E-2</v>
      </c>
      <c r="V44" s="5">
        <f t="shared" si="123"/>
        <v>1.9012151487082069E-3</v>
      </c>
      <c r="W44" s="5">
        <f t="shared" si="124"/>
        <v>3.9924174606593968E-3</v>
      </c>
      <c r="X44" s="5">
        <f t="shared" si="125"/>
        <v>5.665237697200883E-3</v>
      </c>
      <c r="Y44" s="5">
        <f t="shared" si="126"/>
        <v>4.019484245077554E-3</v>
      </c>
      <c r="Z44" s="5">
        <f t="shared" si="127"/>
        <v>6.6013480286442633E-2</v>
      </c>
      <c r="AA44" s="5">
        <f t="shared" si="128"/>
        <v>3.6769065476056836E-2</v>
      </c>
      <c r="AB44" s="5">
        <f t="shared" si="129"/>
        <v>1.0240061348956107E-2</v>
      </c>
      <c r="AC44" s="5">
        <f t="shared" si="130"/>
        <v>9.3916832247748107E-5</v>
      </c>
      <c r="AD44" s="5">
        <f t="shared" si="131"/>
        <v>5.5593743270980858E-4</v>
      </c>
      <c r="AE44" s="5">
        <f t="shared" si="132"/>
        <v>7.8887484390284795E-4</v>
      </c>
      <c r="AF44" s="5">
        <f t="shared" si="133"/>
        <v>5.5970643702596911E-4</v>
      </c>
      <c r="AG44" s="5">
        <f t="shared" si="134"/>
        <v>2.6474101949931561E-4</v>
      </c>
      <c r="AH44" s="5">
        <f t="shared" si="135"/>
        <v>2.3418271055528243E-2</v>
      </c>
      <c r="AI44" s="5">
        <f t="shared" si="136"/>
        <v>1.3043819808324881E-2</v>
      </c>
      <c r="AJ44" s="5">
        <f t="shared" si="137"/>
        <v>3.6326600454110822E-3</v>
      </c>
      <c r="AK44" s="5">
        <f t="shared" si="138"/>
        <v>6.7445575500840651E-4</v>
      </c>
      <c r="AL44" s="5">
        <f t="shared" si="139"/>
        <v>2.9691735239352701E-6</v>
      </c>
      <c r="AM44" s="5">
        <f t="shared" si="140"/>
        <v>6.1930683779131052E-5</v>
      </c>
      <c r="AN44" s="5">
        <f t="shared" si="141"/>
        <v>8.7879598718369726E-5</v>
      </c>
      <c r="AO44" s="5">
        <f t="shared" si="142"/>
        <v>6.2350545800885144E-5</v>
      </c>
      <c r="AP44" s="5">
        <f t="shared" si="143"/>
        <v>2.9491794215150734E-5</v>
      </c>
      <c r="AQ44" s="5">
        <f t="shared" si="144"/>
        <v>1.0462209049537108E-5</v>
      </c>
      <c r="AR44" s="5">
        <f t="shared" si="145"/>
        <v>6.6461021821668303E-3</v>
      </c>
      <c r="AS44" s="5">
        <f t="shared" si="146"/>
        <v>3.7018343107543062E-3</v>
      </c>
      <c r="AT44" s="5">
        <f t="shared" si="147"/>
        <v>1.0309484332822903E-3</v>
      </c>
      <c r="AU44" s="5">
        <f t="shared" si="148"/>
        <v>1.9141045274041201E-4</v>
      </c>
      <c r="AV44" s="5">
        <f t="shared" si="149"/>
        <v>2.6653584385624717E-5</v>
      </c>
      <c r="AW44" s="5">
        <f t="shared" si="150"/>
        <v>6.518763584819329E-8</v>
      </c>
      <c r="AX44" s="5">
        <f t="shared" si="151"/>
        <v>5.7491625371338472E-6</v>
      </c>
      <c r="AY44" s="5">
        <f t="shared" si="152"/>
        <v>8.158057781694589E-6</v>
      </c>
      <c r="AZ44" s="5">
        <f t="shared" si="153"/>
        <v>5.7881392585090325E-6</v>
      </c>
      <c r="BA44" s="5">
        <f t="shared" si="154"/>
        <v>2.7377885743890347E-6</v>
      </c>
      <c r="BB44" s="5">
        <f t="shared" si="155"/>
        <v>9.7123003740401155E-7</v>
      </c>
      <c r="BC44" s="5">
        <f t="shared" si="156"/>
        <v>2.7563495424881059E-7</v>
      </c>
      <c r="BD44" s="5">
        <f t="shared" si="157"/>
        <v>1.5718024226705767E-3</v>
      </c>
      <c r="BE44" s="5">
        <f t="shared" si="158"/>
        <v>8.754834004179664E-4</v>
      </c>
      <c r="BF44" s="5">
        <f t="shared" si="159"/>
        <v>2.4381918915264476E-4</v>
      </c>
      <c r="BG44" s="5">
        <f t="shared" si="160"/>
        <v>4.5268550662542218E-5</v>
      </c>
      <c r="BH44" s="5">
        <f t="shared" si="161"/>
        <v>6.303569725814962E-6</v>
      </c>
      <c r="BI44" s="5">
        <f t="shared" si="162"/>
        <v>7.0220920628837276E-7</v>
      </c>
      <c r="BJ44" s="8">
        <f t="shared" si="163"/>
        <v>0.14535135591399476</v>
      </c>
      <c r="BK44" s="8">
        <f t="shared" si="164"/>
        <v>0.27184349082154247</v>
      </c>
      <c r="BL44" s="8">
        <f t="shared" si="165"/>
        <v>0.51612487300012222</v>
      </c>
      <c r="BM44" s="8">
        <f t="shared" si="166"/>
        <v>0.31615091310788762</v>
      </c>
      <c r="BN44" s="8">
        <f t="shared" si="167"/>
        <v>0.68317419404406832</v>
      </c>
    </row>
    <row r="45" spans="1:66" x14ac:dyDescent="0.25">
      <c r="A45" t="s">
        <v>154</v>
      </c>
      <c r="B45" t="s">
        <v>162</v>
      </c>
      <c r="C45" t="s">
        <v>156</v>
      </c>
      <c r="D45" s="11">
        <v>44230</v>
      </c>
      <c r="E45">
        <f>VLOOKUP(A45,home!$A$2:$E$405,3,FALSE)</f>
        <v>1.30872483221477</v>
      </c>
      <c r="F45">
        <f>VLOOKUP(B45,home!$B$2:$E$405,3,FALSE)</f>
        <v>0.51</v>
      </c>
      <c r="G45">
        <f>VLOOKUP(C45,away!$B$2:$E$405,4,FALSE)</f>
        <v>0.76</v>
      </c>
      <c r="H45">
        <f>VLOOKUP(A45,away!$A$2:$E$405,3,FALSE)</f>
        <v>1.0302013422818801</v>
      </c>
      <c r="I45">
        <f>VLOOKUP(C45,away!$B$2:$E$405,3,FALSE)</f>
        <v>0.62</v>
      </c>
      <c r="J45">
        <f>VLOOKUP(B45,home!$B$2:$E$405,4,FALSE)</f>
        <v>0.97</v>
      </c>
      <c r="K45" s="3">
        <f t="shared" si="112"/>
        <v>0.50726174496644483</v>
      </c>
      <c r="L45" s="3">
        <f t="shared" si="113"/>
        <v>0.61956308724832265</v>
      </c>
      <c r="M45" s="5">
        <f t="shared" si="114"/>
        <v>0.32406057129706245</v>
      </c>
      <c r="N45" s="5">
        <f t="shared" si="115"/>
        <v>0.16438353087097088</v>
      </c>
      <c r="O45" s="5">
        <f t="shared" si="116"/>
        <v>0.20077596800826319</v>
      </c>
      <c r="P45" s="5">
        <f t="shared" si="117"/>
        <v>0.10184596787919867</v>
      </c>
      <c r="Q45" s="5">
        <f t="shared" si="118"/>
        <v>4.1692738356677063E-2</v>
      </c>
      <c r="R45" s="5">
        <f t="shared" si="119"/>
        <v>6.2196689292235E-2</v>
      </c>
      <c r="S45" s="5">
        <f t="shared" si="120"/>
        <v>8.0020543163690904E-3</v>
      </c>
      <c r="T45" s="5">
        <f t="shared" si="121"/>
        <v>2.58312816920994E-2</v>
      </c>
      <c r="U45" s="5">
        <f t="shared" si="122"/>
        <v>3.1550001141514912E-2</v>
      </c>
      <c r="V45" s="5">
        <f t="shared" si="123"/>
        <v>2.7943231710272188E-4</v>
      </c>
      <c r="W45" s="5">
        <f t="shared" si="124"/>
        <v>7.0497104037458109E-3</v>
      </c>
      <c r="X45" s="5">
        <f t="shared" si="125"/>
        <v>4.3677403419513736E-3</v>
      </c>
      <c r="Y45" s="5">
        <f t="shared" si="126"/>
        <v>1.3530453452792186E-3</v>
      </c>
      <c r="Z45" s="5">
        <f t="shared" si="127"/>
        <v>1.2844924278173939E-2</v>
      </c>
      <c r="AA45" s="5">
        <f t="shared" si="128"/>
        <v>6.515738703308363E-3</v>
      </c>
      <c r="AB45" s="5">
        <f t="shared" si="129"/>
        <v>1.6525924921928002E-3</v>
      </c>
      <c r="AC45" s="5">
        <f t="shared" si="130"/>
        <v>5.4887606887320529E-6</v>
      </c>
      <c r="AD45" s="5">
        <f t="shared" si="131"/>
        <v>8.9401210022805016E-4</v>
      </c>
      <c r="AE45" s="5">
        <f t="shared" si="132"/>
        <v>5.5389689685464763E-4</v>
      </c>
      <c r="AF45" s="5">
        <f t="shared" si="133"/>
        <v>1.7158703571626559E-4</v>
      </c>
      <c r="AG45" s="5">
        <f t="shared" si="134"/>
        <v>3.5436331193385912E-5</v>
      </c>
      <c r="AH45" s="5">
        <f t="shared" si="135"/>
        <v>1.9895602353140942E-3</v>
      </c>
      <c r="AI45" s="5">
        <f t="shared" si="136"/>
        <v>1.0092277966812779E-3</v>
      </c>
      <c r="AJ45" s="5">
        <f t="shared" si="137"/>
        <v>2.5597132660659265E-4</v>
      </c>
      <c r="AK45" s="5">
        <f t="shared" si="138"/>
        <v>4.3281487265278651E-5</v>
      </c>
      <c r="AL45" s="5">
        <f t="shared" si="139"/>
        <v>6.9000451682692069E-8</v>
      </c>
      <c r="AM45" s="5">
        <f t="shared" si="140"/>
        <v>9.0699627596559432E-5</v>
      </c>
      <c r="AN45" s="5">
        <f t="shared" si="141"/>
        <v>5.619414128599752E-5</v>
      </c>
      <c r="AO45" s="5">
        <f t="shared" si="142"/>
        <v>1.7407907830210523E-5</v>
      </c>
      <c r="AP45" s="5">
        <f t="shared" si="143"/>
        <v>3.5950990392731619E-6</v>
      </c>
      <c r="AQ45" s="5">
        <f t="shared" si="144"/>
        <v>5.5684766493388962E-7</v>
      </c>
      <c r="AR45" s="5">
        <f t="shared" si="145"/>
        <v>2.4653161633153998E-4</v>
      </c>
      <c r="AS45" s="5">
        <f t="shared" si="146"/>
        <v>1.2505605788973504E-4</v>
      </c>
      <c r="AT45" s="5">
        <f t="shared" si="147"/>
        <v>3.1718077071885864E-5</v>
      </c>
      <c r="AU45" s="5">
        <f t="shared" si="148"/>
        <v>5.3631223741550024E-6</v>
      </c>
      <c r="AV45" s="5">
        <f t="shared" si="149"/>
        <v>6.8012670349561226E-7</v>
      </c>
      <c r="AW45" s="5">
        <f t="shared" si="150"/>
        <v>6.0237519431065595E-10</v>
      </c>
      <c r="AX45" s="5">
        <f t="shared" si="151"/>
        <v>7.6680752270728994E-6</v>
      </c>
      <c r="AY45" s="5">
        <f t="shared" si="152"/>
        <v>4.7508563609376678E-6</v>
      </c>
      <c r="AZ45" s="5">
        <f t="shared" si="153"/>
        <v>1.4717276170279364E-6</v>
      </c>
      <c r="BA45" s="5">
        <f t="shared" si="154"/>
        <v>3.0394270199814856E-7</v>
      </c>
      <c r="BB45" s="5">
        <f t="shared" si="155"/>
        <v>4.7077919699142454E-8</v>
      </c>
      <c r="BC45" s="5">
        <f t="shared" si="156"/>
        <v>5.8335482540058664E-9</v>
      </c>
      <c r="BD45" s="5">
        <f t="shared" si="157"/>
        <v>2.5456981553114647E-5</v>
      </c>
      <c r="BE45" s="5">
        <f t="shared" si="158"/>
        <v>1.291335288421153E-5</v>
      </c>
      <c r="BF45" s="5">
        <f t="shared" si="159"/>
        <v>3.2752249587063066E-6</v>
      </c>
      <c r="BG45" s="5">
        <f t="shared" si="160"/>
        <v>5.5379877590367107E-7</v>
      </c>
      <c r="BH45" s="5">
        <f t="shared" si="161"/>
        <v>7.0230233356294337E-8</v>
      </c>
      <c r="BI45" s="5">
        <f t="shared" si="162"/>
        <v>7.1250221443429008E-9</v>
      </c>
      <c r="BJ45" s="8">
        <f t="shared" si="163"/>
        <v>0.24651568051150796</v>
      </c>
      <c r="BK45" s="8">
        <f t="shared" si="164"/>
        <v>0.43419833442723421</v>
      </c>
      <c r="BL45" s="8">
        <f t="shared" si="165"/>
        <v>0.30644065619717969</v>
      </c>
      <c r="BM45" s="8">
        <f t="shared" si="166"/>
        <v>0.10503937945570302</v>
      </c>
      <c r="BN45" s="8">
        <f t="shared" si="167"/>
        <v>0.8949554657044072</v>
      </c>
    </row>
    <row r="46" spans="1:66" x14ac:dyDescent="0.25">
      <c r="A46" t="s">
        <v>154</v>
      </c>
      <c r="B46" t="s">
        <v>170</v>
      </c>
      <c r="C46" t="s">
        <v>160</v>
      </c>
      <c r="D46" s="11">
        <v>44230</v>
      </c>
      <c r="E46">
        <f>VLOOKUP(A46,home!$A$2:$E$405,3,FALSE)</f>
        <v>1.30872483221477</v>
      </c>
      <c r="F46">
        <f>VLOOKUP(B46,home!$B$2:$E$405,3,FALSE)</f>
        <v>1.17</v>
      </c>
      <c r="G46">
        <f>VLOOKUP(C46,away!$B$2:$E$405,4,FALSE)</f>
        <v>1.1200000000000001</v>
      </c>
      <c r="H46">
        <f>VLOOKUP(A46,away!$A$2:$E$405,3,FALSE)</f>
        <v>1.0302013422818801</v>
      </c>
      <c r="I46">
        <f>VLOOKUP(C46,away!$B$2:$E$405,3,FALSE)</f>
        <v>0.82</v>
      </c>
      <c r="J46">
        <f>VLOOKUP(B46,home!$B$2:$E$405,4,FALSE)</f>
        <v>1.49</v>
      </c>
      <c r="K46" s="3">
        <f t="shared" si="112"/>
        <v>1.7149530201342347</v>
      </c>
      <c r="L46" s="3">
        <f t="shared" si="113"/>
        <v>1.258700000000001</v>
      </c>
      <c r="M46" s="5">
        <f t="shared" si="114"/>
        <v>5.1116240199833796E-2</v>
      </c>
      <c r="N46" s="5">
        <f t="shared" si="115"/>
        <v>8.766195050861196E-2</v>
      </c>
      <c r="O46" s="5">
        <f t="shared" si="116"/>
        <v>6.4340011539530853E-2</v>
      </c>
      <c r="P46" s="5">
        <f t="shared" si="117"/>
        <v>0.11034009710518995</v>
      </c>
      <c r="Q46" s="5">
        <f t="shared" si="118"/>
        <v>7.5168063387800937E-2</v>
      </c>
      <c r="R46" s="5">
        <f t="shared" si="119"/>
        <v>4.0492386262403784E-2</v>
      </c>
      <c r="S46" s="5">
        <f t="shared" si="120"/>
        <v>5.9545346946420843E-2</v>
      </c>
      <c r="T46" s="5">
        <f t="shared" si="121"/>
        <v>9.4614041386225117E-2</v>
      </c>
      <c r="U46" s="5">
        <f t="shared" si="122"/>
        <v>6.9442540113151374E-2</v>
      </c>
      <c r="V46" s="5">
        <f t="shared" si="123"/>
        <v>1.4281695859703748E-2</v>
      </c>
      <c r="W46" s="5">
        <f t="shared" si="124"/>
        <v>4.2969899108183607E-2</v>
      </c>
      <c r="X46" s="5">
        <f t="shared" si="125"/>
        <v>5.4086212007470741E-2</v>
      </c>
      <c r="Y46" s="5">
        <f t="shared" si="126"/>
        <v>3.4039157526901752E-2</v>
      </c>
      <c r="Z46" s="5">
        <f t="shared" si="127"/>
        <v>1.6989255529495886E-2</v>
      </c>
      <c r="AA46" s="5">
        <f t="shared" si="128"/>
        <v>2.9135775080141219E-2</v>
      </c>
      <c r="AB46" s="5">
        <f t="shared" si="129"/>
        <v>2.498324273381998E-2</v>
      </c>
      <c r="AC46" s="5">
        <f t="shared" si="130"/>
        <v>1.9267894384273699E-3</v>
      </c>
      <c r="AD46" s="5">
        <f t="shared" si="131"/>
        <v>1.8422839562610701E-2</v>
      </c>
      <c r="AE46" s="5">
        <f t="shared" si="132"/>
        <v>2.3188828157458107E-2</v>
      </c>
      <c r="AF46" s="5">
        <f t="shared" si="133"/>
        <v>1.4593889000896277E-2</v>
      </c>
      <c r="AG46" s="5">
        <f t="shared" si="134"/>
        <v>6.1231093618093826E-3</v>
      </c>
      <c r="AH46" s="5">
        <f t="shared" si="135"/>
        <v>5.3460939837441249E-3</v>
      </c>
      <c r="AI46" s="5">
        <f t="shared" si="136"/>
        <v>9.1683000233434495E-3</v>
      </c>
      <c r="AJ46" s="5">
        <f t="shared" si="137"/>
        <v>7.8616019072648112E-3</v>
      </c>
      <c r="AK46" s="5">
        <f t="shared" si="138"/>
        <v>4.4940926446522828E-3</v>
      </c>
      <c r="AL46" s="5">
        <f t="shared" si="139"/>
        <v>1.6636758330126303E-4</v>
      </c>
      <c r="AM46" s="5">
        <f t="shared" si="140"/>
        <v>6.3188608694695423E-3</v>
      </c>
      <c r="AN46" s="5">
        <f t="shared" si="141"/>
        <v>7.9535501764013191E-3</v>
      </c>
      <c r="AO46" s="5">
        <f t="shared" si="142"/>
        <v>5.005566803518176E-3</v>
      </c>
      <c r="AP46" s="5">
        <f t="shared" si="143"/>
        <v>2.1001689785294432E-3</v>
      </c>
      <c r="AQ46" s="5">
        <f t="shared" si="144"/>
        <v>6.6087067331875333E-4</v>
      </c>
      <c r="AR46" s="5">
        <f t="shared" si="145"/>
        <v>1.3458256994677465E-3</v>
      </c>
      <c r="AS46" s="5">
        <f t="shared" si="146"/>
        <v>2.3080278478764811E-3</v>
      </c>
      <c r="AT46" s="5">
        <f t="shared" si="147"/>
        <v>1.9790796641348447E-3</v>
      </c>
      <c r="AU46" s="5">
        <f t="shared" si="148"/>
        <v>1.1313428823647661E-3</v>
      </c>
      <c r="AV46" s="5">
        <f t="shared" si="149"/>
        <v>4.8504997322970628E-4</v>
      </c>
      <c r="AW46" s="5">
        <f t="shared" si="150"/>
        <v>9.9756376756042439E-6</v>
      </c>
      <c r="AX46" s="5">
        <f t="shared" si="151"/>
        <v>1.8060915886508034E-3</v>
      </c>
      <c r="AY46" s="5">
        <f t="shared" si="152"/>
        <v>2.2733274826347676E-3</v>
      </c>
      <c r="AZ46" s="5">
        <f t="shared" si="153"/>
        <v>1.4307186511961928E-3</v>
      </c>
      <c r="BA46" s="5">
        <f t="shared" si="154"/>
        <v>6.0028185542021614E-4</v>
      </c>
      <c r="BB46" s="5">
        <f t="shared" si="155"/>
        <v>1.8889369285435674E-4</v>
      </c>
      <c r="BC46" s="5">
        <f t="shared" si="156"/>
        <v>4.7552098239155785E-5</v>
      </c>
      <c r="BD46" s="5">
        <f t="shared" si="157"/>
        <v>2.8233180132000913E-4</v>
      </c>
      <c r="BE46" s="5">
        <f t="shared" si="158"/>
        <v>4.8418577535368841E-4</v>
      </c>
      <c r="BF46" s="5">
        <f t="shared" si="159"/>
        <v>4.1517792887442201E-4</v>
      </c>
      <c r="BG46" s="5">
        <f t="shared" si="160"/>
        <v>2.3733688100542214E-4</v>
      </c>
      <c r="BH46" s="5">
        <f t="shared" si="161"/>
        <v>1.0175540021737202E-4</v>
      </c>
      <c r="BI46" s="5">
        <f t="shared" si="162"/>
        <v>3.490114618355001E-5</v>
      </c>
      <c r="BJ46" s="8">
        <f t="shared" si="163"/>
        <v>0.47925387287820126</v>
      </c>
      <c r="BK46" s="8">
        <f t="shared" si="164"/>
        <v>0.23964986461551169</v>
      </c>
      <c r="BL46" s="8">
        <f t="shared" si="165"/>
        <v>0.26406905928807994</v>
      </c>
      <c r="BM46" s="8">
        <f t="shared" si="166"/>
        <v>0.56857995146295814</v>
      </c>
      <c r="BN46" s="8">
        <f t="shared" si="167"/>
        <v>0.42911874900337132</v>
      </c>
    </row>
    <row r="47" spans="1:66" x14ac:dyDescent="0.25">
      <c r="A47" t="s">
        <v>154</v>
      </c>
      <c r="B47" t="s">
        <v>166</v>
      </c>
      <c r="C47" t="s">
        <v>158</v>
      </c>
      <c r="D47" s="11">
        <v>44230</v>
      </c>
      <c r="E47">
        <f>VLOOKUP(A47,home!$A$2:$E$405,3,FALSE)</f>
        <v>1.30872483221477</v>
      </c>
      <c r="F47">
        <f>VLOOKUP(B47,home!$B$2:$E$405,3,FALSE)</f>
        <v>0.87</v>
      </c>
      <c r="G47">
        <f>VLOOKUP(C47,away!$B$2:$E$405,4,FALSE)</f>
        <v>0.46</v>
      </c>
      <c r="H47">
        <f>VLOOKUP(A47,away!$A$2:$E$405,3,FALSE)</f>
        <v>1.0302013422818801</v>
      </c>
      <c r="I47">
        <f>VLOOKUP(C47,away!$B$2:$E$405,3,FALSE)</f>
        <v>1.02</v>
      </c>
      <c r="J47">
        <f>VLOOKUP(B47,home!$B$2:$E$405,4,FALSE)</f>
        <v>0.83</v>
      </c>
      <c r="K47" s="3">
        <f t="shared" si="112"/>
        <v>0.52375167785235099</v>
      </c>
      <c r="L47" s="3">
        <f t="shared" si="113"/>
        <v>0.87216845637583962</v>
      </c>
      <c r="M47" s="5">
        <f t="shared" si="114"/>
        <v>0.24760510158896817</v>
      </c>
      <c r="N47" s="5">
        <f t="shared" si="115"/>
        <v>0.1296835874020239</v>
      </c>
      <c r="O47" s="5">
        <f t="shared" si="116"/>
        <v>0.21595335924363332</v>
      </c>
      <c r="P47" s="5">
        <f t="shared" si="117"/>
        <v>0.11310593424170447</v>
      </c>
      <c r="Q47" s="5">
        <f t="shared" si="118"/>
        <v>3.3960998245861011E-2</v>
      </c>
      <c r="R47" s="5">
        <f t="shared" si="119"/>
        <v>9.4173853990348402E-2</v>
      </c>
      <c r="S47" s="5">
        <f t="shared" si="120"/>
        <v>1.2916688992464152E-2</v>
      </c>
      <c r="T47" s="5">
        <f t="shared" si="121"/>
        <v>2.9619711417075194E-2</v>
      </c>
      <c r="U47" s="5">
        <f t="shared" si="122"/>
        <v>4.9323714037267305E-2</v>
      </c>
      <c r="V47" s="5">
        <f t="shared" si="123"/>
        <v>6.5559328428244404E-4</v>
      </c>
      <c r="W47" s="5">
        <f t="shared" si="124"/>
        <v>5.9290432709368183E-3</v>
      </c>
      <c r="X47" s="5">
        <f t="shared" si="125"/>
        <v>5.1711245173985242E-3</v>
      </c>
      <c r="Y47" s="5">
        <f t="shared" si="126"/>
        <v>2.2550458440333647E-3</v>
      </c>
      <c r="Z47" s="5">
        <f t="shared" si="127"/>
        <v>2.7378488288575295E-2</v>
      </c>
      <c r="AA47" s="5">
        <f t="shared" si="128"/>
        <v>1.4339529178202253E-2</v>
      </c>
      <c r="AB47" s="5">
        <f t="shared" si="129"/>
        <v>3.7551762333480863E-3</v>
      </c>
      <c r="AC47" s="5">
        <f t="shared" si="130"/>
        <v>1.8717175662349342E-5</v>
      </c>
      <c r="AD47" s="5">
        <f t="shared" si="131"/>
        <v>7.7633659030308731E-4</v>
      </c>
      <c r="AE47" s="5">
        <f t="shared" si="132"/>
        <v>6.770962855927263E-4</v>
      </c>
      <c r="AF47" s="5">
        <f t="shared" si="133"/>
        <v>2.9527101111161136E-4</v>
      </c>
      <c r="AG47" s="5">
        <f t="shared" si="134"/>
        <v>8.584202065791583E-5</v>
      </c>
      <c r="AH47" s="5">
        <f t="shared" si="135"/>
        <v>5.9696634671376784E-3</v>
      </c>
      <c r="AI47" s="5">
        <f t="shared" si="136"/>
        <v>3.1266212571272422E-3</v>
      </c>
      <c r="AJ47" s="5">
        <f t="shared" si="137"/>
        <v>8.1878656471460988E-4</v>
      </c>
      <c r="AK47" s="5">
        <f t="shared" si="138"/>
        <v>1.4294694569074652E-4</v>
      </c>
      <c r="AL47" s="5">
        <f t="shared" si="139"/>
        <v>3.4200000340387804E-7</v>
      </c>
      <c r="AM47" s="5">
        <f t="shared" si="140"/>
        <v>8.1321518349883039E-5</v>
      </c>
      <c r="AN47" s="5">
        <f t="shared" si="141"/>
        <v>7.0926063129357012E-5</v>
      </c>
      <c r="AO47" s="5">
        <f t="shared" si="142"/>
        <v>3.0929737498173325E-5</v>
      </c>
      <c r="AP47" s="5">
        <f t="shared" si="143"/>
        <v>8.9919804699639182E-6</v>
      </c>
      <c r="AQ47" s="5">
        <f t="shared" si="144"/>
        <v>1.9606304315625318E-6</v>
      </c>
      <c r="AR47" s="5">
        <f t="shared" si="145"/>
        <v>1.0413104342433428E-3</v>
      </c>
      <c r="AS47" s="5">
        <f t="shared" si="146"/>
        <v>5.4538808710011104E-4</v>
      </c>
      <c r="AT47" s="5">
        <f t="shared" si="147"/>
        <v>1.4282396284968362E-4</v>
      </c>
      <c r="AU47" s="5">
        <f t="shared" si="148"/>
        <v>2.4934763393347887E-5</v>
      </c>
      <c r="AV47" s="5">
        <f t="shared" si="149"/>
        <v>3.2649060410293332E-6</v>
      </c>
      <c r="AW47" s="5">
        <f t="shared" si="150"/>
        <v>4.3395971209604375E-9</v>
      </c>
      <c r="AX47" s="5">
        <f t="shared" si="151"/>
        <v>7.0987136135419982E-6</v>
      </c>
      <c r="AY47" s="5">
        <f t="shared" si="152"/>
        <v>6.1912740945770824E-6</v>
      </c>
      <c r="AZ47" s="5">
        <f t="shared" si="153"/>
        <v>2.6999169850335089E-6</v>
      </c>
      <c r="BA47" s="5">
        <f t="shared" si="154"/>
        <v>7.8492747639319548E-7</v>
      </c>
      <c r="BB47" s="5">
        <f t="shared" si="155"/>
        <v>1.7114724636320914E-7</v>
      </c>
      <c r="BC47" s="5">
        <f t="shared" si="156"/>
        <v>2.9853845934715142E-8</v>
      </c>
      <c r="BD47" s="5">
        <f t="shared" si="157"/>
        <v>1.5136635234034519E-4</v>
      </c>
      <c r="BE47" s="5">
        <f t="shared" si="158"/>
        <v>7.9278381008645934E-5</v>
      </c>
      <c r="BF47" s="5">
        <f t="shared" si="159"/>
        <v>2.0761092535348128E-5</v>
      </c>
      <c r="BG47" s="5">
        <f t="shared" si="160"/>
        <v>3.6245523498121681E-6</v>
      </c>
      <c r="BH47" s="5">
        <f t="shared" si="161"/>
        <v>4.7459134366945097E-7</v>
      </c>
      <c r="BI47" s="5">
        <f t="shared" si="162"/>
        <v>4.9713602508215344E-8</v>
      </c>
      <c r="BJ47" s="8">
        <f t="shared" si="163"/>
        <v>0.20866516236813498</v>
      </c>
      <c r="BK47" s="8">
        <f t="shared" si="164"/>
        <v>0.37430856855717964</v>
      </c>
      <c r="BL47" s="8">
        <f t="shared" si="165"/>
        <v>0.38961692775427748</v>
      </c>
      <c r="BM47" s="8">
        <f t="shared" si="166"/>
        <v>0.1654801253211306</v>
      </c>
      <c r="BN47" s="8">
        <f t="shared" si="167"/>
        <v>0.83448283471253926</v>
      </c>
    </row>
    <row r="48" spans="1:66" x14ac:dyDescent="0.25">
      <c r="A48" t="s">
        <v>154</v>
      </c>
      <c r="B48" t="s">
        <v>174</v>
      </c>
      <c r="C48" t="s">
        <v>168</v>
      </c>
      <c r="D48" s="11">
        <v>44230</v>
      </c>
      <c r="E48">
        <f>VLOOKUP(A48,home!$A$2:$E$405,3,FALSE)</f>
        <v>1.30872483221477</v>
      </c>
      <c r="F48">
        <f>VLOOKUP(B48,home!$B$2:$E$405,3,FALSE)</f>
        <v>1.22</v>
      </c>
      <c r="G48">
        <f>VLOOKUP(C48,away!$B$2:$E$405,4,FALSE)</f>
        <v>1.17</v>
      </c>
      <c r="H48">
        <f>VLOOKUP(A48,away!$A$2:$E$405,3,FALSE)</f>
        <v>1.0302013422818801</v>
      </c>
      <c r="I48">
        <f>VLOOKUP(C48,away!$B$2:$E$405,3,FALSE)</f>
        <v>0.41</v>
      </c>
      <c r="J48">
        <f>VLOOKUP(B48,home!$B$2:$E$405,4,FALSE)</f>
        <v>0.97</v>
      </c>
      <c r="K48" s="3">
        <f t="shared" si="112"/>
        <v>1.8680738255033627</v>
      </c>
      <c r="L48" s="3">
        <f t="shared" si="113"/>
        <v>0.4097110738255037</v>
      </c>
      <c r="M48" s="5">
        <f t="shared" si="114"/>
        <v>0.10251102765334057</v>
      </c>
      <c r="N48" s="5">
        <f t="shared" si="115"/>
        <v>0.19149816758465693</v>
      </c>
      <c r="O48" s="5">
        <f t="shared" si="116"/>
        <v>4.1999903218806069E-2</v>
      </c>
      <c r="P48" s="5">
        <f t="shared" si="117"/>
        <v>7.8458919876726055E-2</v>
      </c>
      <c r="Q48" s="5">
        <f t="shared" si="118"/>
        <v>0.1788663572483771</v>
      </c>
      <c r="R48" s="5">
        <f t="shared" si="119"/>
        <v>8.6039127241721303E-3</v>
      </c>
      <c r="S48" s="5">
        <f t="shared" si="120"/>
        <v>1.5012536331797074E-2</v>
      </c>
      <c r="T48" s="5">
        <f t="shared" si="121"/>
        <v>7.3283527299488754E-2</v>
      </c>
      <c r="U48" s="5">
        <f t="shared" si="122"/>
        <v>1.6072744156941293E-2</v>
      </c>
      <c r="V48" s="5">
        <f t="shared" si="123"/>
        <v>1.2766836593815876E-3</v>
      </c>
      <c r="W48" s="5">
        <f t="shared" si="124"/>
        <v>0.11137852007960897</v>
      </c>
      <c r="X48" s="5">
        <f t="shared" si="125"/>
        <v>4.5633013062912016E-2</v>
      </c>
      <c r="Y48" s="5">
        <f t="shared" si="126"/>
        <v>9.3481753919494592E-3</v>
      </c>
      <c r="Z48" s="5">
        <f t="shared" si="127"/>
        <v>1.1750394404404932E-3</v>
      </c>
      <c r="AA48" s="5">
        <f t="shared" si="128"/>
        <v>2.1950604226210028E-3</v>
      </c>
      <c r="AB48" s="5">
        <f t="shared" si="129"/>
        <v>2.0502674604483233E-3</v>
      </c>
      <c r="AC48" s="5">
        <f t="shared" si="130"/>
        <v>6.1071003305907033E-5</v>
      </c>
      <c r="AD48" s="5">
        <f t="shared" si="131"/>
        <v>5.2015824521004589E-2</v>
      </c>
      <c r="AE48" s="5">
        <f t="shared" si="132"/>
        <v>2.1311459320419758E-2</v>
      </c>
      <c r="AF48" s="5">
        <f t="shared" si="133"/>
        <v>4.3657704414788584E-3</v>
      </c>
      <c r="AG48" s="5">
        <f t="shared" si="134"/>
        <v>5.9623483188464901E-4</v>
      </c>
      <c r="AH48" s="5">
        <f t="shared" si="135"/>
        <v>1.2035666773254832E-4</v>
      </c>
      <c r="AI48" s="5">
        <f t="shared" si="136"/>
        <v>2.2483514071597866E-4</v>
      </c>
      <c r="AJ48" s="5">
        <f t="shared" si="137"/>
        <v>2.1000432071244262E-4</v>
      </c>
      <c r="AK48" s="5">
        <f t="shared" si="138"/>
        <v>1.3076785825517592E-4</v>
      </c>
      <c r="AL48" s="5">
        <f t="shared" si="139"/>
        <v>1.8696778541223744E-6</v>
      </c>
      <c r="AM48" s="5">
        <f t="shared" si="140"/>
        <v>1.9433880059932924E-2</v>
      </c>
      <c r="AN48" s="5">
        <f t="shared" si="141"/>
        <v>7.9622758679511636E-3</v>
      </c>
      <c r="AO48" s="5">
        <f t="shared" si="142"/>
        <v>1.6311162979765826E-3</v>
      </c>
      <c r="AP48" s="5">
        <f t="shared" si="143"/>
        <v>2.2276213665942205E-4</v>
      </c>
      <c r="AQ48" s="5">
        <f t="shared" si="144"/>
        <v>2.2817028554598842E-5</v>
      </c>
      <c r="AR48" s="5">
        <f t="shared" si="145"/>
        <v>9.8622919157523448E-6</v>
      </c>
      <c r="AS48" s="5">
        <f t="shared" si="146"/>
        <v>1.8423489387290369E-5</v>
      </c>
      <c r="AT48" s="5">
        <f t="shared" si="147"/>
        <v>1.720821914941807E-5</v>
      </c>
      <c r="AU48" s="5">
        <f t="shared" si="148"/>
        <v>1.0715407925517877E-5</v>
      </c>
      <c r="AV48" s="5">
        <f t="shared" si="149"/>
        <v>5.0042932688128114E-6</v>
      </c>
      <c r="AW48" s="5">
        <f t="shared" si="150"/>
        <v>3.9749898216897996E-8</v>
      </c>
      <c r="AX48" s="5">
        <f t="shared" si="151"/>
        <v>6.0506537779887373E-3</v>
      </c>
      <c r="AY48" s="5">
        <f t="shared" si="152"/>
        <v>2.4790198567261061E-3</v>
      </c>
      <c r="AZ48" s="5">
        <f t="shared" si="153"/>
        <v>5.0784094376699963E-4</v>
      </c>
      <c r="BA48" s="5">
        <f t="shared" si="154"/>
        <v>6.9356019467778238E-5</v>
      </c>
      <c r="BB48" s="5">
        <f t="shared" si="155"/>
        <v>7.1039823031014872E-6</v>
      </c>
      <c r="BC48" s="5">
        <f t="shared" si="156"/>
        <v>5.8211604356821709E-7</v>
      </c>
      <c r="BD48" s="5">
        <f t="shared" si="157"/>
        <v>6.7344836853057963E-7</v>
      </c>
      <c r="BE48" s="5">
        <f t="shared" si="158"/>
        <v>1.2580512700799183E-6</v>
      </c>
      <c r="BF48" s="5">
        <f t="shared" si="159"/>
        <v>1.175066324388779E-6</v>
      </c>
      <c r="BG48" s="5">
        <f t="shared" si="160"/>
        <v>7.3170354794037383E-7</v>
      </c>
      <c r="BH48" s="5">
        <f t="shared" si="161"/>
        <v>3.4171906148383957E-7</v>
      </c>
      <c r="BI48" s="5">
        <f t="shared" si="162"/>
        <v>1.2767128688670695E-7</v>
      </c>
      <c r="BJ48" s="8">
        <f t="shared" si="163"/>
        <v>0.72668445786915215</v>
      </c>
      <c r="BK48" s="8">
        <f t="shared" si="164"/>
        <v>0.19980112805913142</v>
      </c>
      <c r="BL48" s="8">
        <f t="shared" si="165"/>
        <v>7.1673373331911053E-2</v>
      </c>
      <c r="BM48" s="8">
        <f t="shared" si="166"/>
        <v>0.39491673028772845</v>
      </c>
      <c r="BN48" s="8">
        <f t="shared" si="167"/>
        <v>0.60193828830607887</v>
      </c>
    </row>
    <row r="49" spans="1:66" x14ac:dyDescent="0.25">
      <c r="A49" t="s">
        <v>154</v>
      </c>
      <c r="B49" t="s">
        <v>172</v>
      </c>
      <c r="C49" t="s">
        <v>164</v>
      </c>
      <c r="D49" s="11">
        <v>44230</v>
      </c>
      <c r="E49">
        <f>VLOOKUP(A49,home!$A$2:$E$405,3,FALSE)</f>
        <v>1.30872483221477</v>
      </c>
      <c r="F49">
        <f>VLOOKUP(B49,home!$B$2:$E$405,3,FALSE)</f>
        <v>0.87</v>
      </c>
      <c r="G49">
        <f>VLOOKUP(C49,away!$B$2:$E$405,4,FALSE)</f>
        <v>1.02</v>
      </c>
      <c r="H49">
        <f>VLOOKUP(A49,away!$A$2:$E$405,3,FALSE)</f>
        <v>1.0302013422818801</v>
      </c>
      <c r="I49">
        <f>VLOOKUP(C49,away!$B$2:$E$405,3,FALSE)</f>
        <v>0.41</v>
      </c>
      <c r="J49">
        <f>VLOOKUP(B49,home!$B$2:$E$405,4,FALSE)</f>
        <v>0.97</v>
      </c>
      <c r="K49" s="3">
        <f t="shared" si="112"/>
        <v>1.1613624161073868</v>
      </c>
      <c r="L49" s="3">
        <f t="shared" si="113"/>
        <v>0.4097110738255037</v>
      </c>
      <c r="M49" s="5">
        <f t="shared" si="114"/>
        <v>0.20782196777891079</v>
      </c>
      <c r="N49" s="5">
        <f t="shared" si="115"/>
        <v>0.24135662261990726</v>
      </c>
      <c r="O49" s="5">
        <f t="shared" si="116"/>
        <v>8.5146961583226766E-2</v>
      </c>
      <c r="P49" s="5">
        <f t="shared" si="117"/>
        <v>9.8886481028499063E-2</v>
      </c>
      <c r="Q49" s="5">
        <f t="shared" si="118"/>
        <v>0.14015125519468719</v>
      </c>
      <c r="R49" s="5">
        <f t="shared" si="119"/>
        <v>1.7442826531621373E-2</v>
      </c>
      <c r="S49" s="5">
        <f t="shared" si="120"/>
        <v>1.1763116568844278E-2</v>
      </c>
      <c r="T49" s="5">
        <f t="shared" si="121"/>
        <v>5.7421521263807486E-2</v>
      </c>
      <c r="U49" s="5">
        <f t="shared" si="122"/>
        <v>2.0257443164505822E-2</v>
      </c>
      <c r="V49" s="5">
        <f t="shared" si="123"/>
        <v>6.2190687958803227E-4</v>
      </c>
      <c r="W49" s="5">
        <f t="shared" si="124"/>
        <v>5.4255466784461588E-2</v>
      </c>
      <c r="X49" s="5">
        <f t="shared" si="125"/>
        <v>2.2229065557165705E-2</v>
      </c>
      <c r="Y49" s="5">
        <f t="shared" si="126"/>
        <v>4.5537471597819398E-3</v>
      </c>
      <c r="Z49" s="5">
        <f t="shared" si="127"/>
        <v>2.3821730629408604E-3</v>
      </c>
      <c r="AA49" s="5">
        <f t="shared" si="128"/>
        <v>2.7665662639629312E-3</v>
      </c>
      <c r="AB49" s="5">
        <f t="shared" si="129"/>
        <v>1.6064930403185886E-3</v>
      </c>
      <c r="AC49" s="5">
        <f t="shared" si="130"/>
        <v>1.8494851478868682E-5</v>
      </c>
      <c r="AD49" s="5">
        <f t="shared" si="131"/>
        <v>1.5752564997959101E-2</v>
      </c>
      <c r="AE49" s="5">
        <f t="shared" si="132"/>
        <v>6.4540003208198669E-3</v>
      </c>
      <c r="AF49" s="5">
        <f t="shared" si="133"/>
        <v>1.3221377009566262E-3</v>
      </c>
      <c r="AG49" s="5">
        <f t="shared" si="134"/>
        <v>1.8056481906804074E-4</v>
      </c>
      <c r="AH49" s="5">
        <f t="shared" si="135"/>
        <v>2.4400067091392218E-4</v>
      </c>
      <c r="AI49" s="5">
        <f t="shared" si="136"/>
        <v>2.8337320870441596E-4</v>
      </c>
      <c r="AJ49" s="5">
        <f t="shared" si="137"/>
        <v>1.6454949716053171E-4</v>
      </c>
      <c r="AK49" s="5">
        <f t="shared" si="138"/>
        <v>6.3700533863870202E-5</v>
      </c>
      <c r="AL49" s="5">
        <f t="shared" si="139"/>
        <v>3.520110601273302E-7</v>
      </c>
      <c r="AM49" s="5">
        <f t="shared" si="140"/>
        <v>3.6588873891836866E-3</v>
      </c>
      <c r="AN49" s="5">
        <f t="shared" si="141"/>
        <v>1.4990866812290419E-3</v>
      </c>
      <c r="AO49" s="5">
        <f t="shared" si="142"/>
        <v>3.0709620696193064E-4</v>
      </c>
      <c r="AP49" s="5">
        <f t="shared" si="143"/>
        <v>4.1940238907370586E-5</v>
      </c>
      <c r="AQ49" s="5">
        <f t="shared" si="144"/>
        <v>4.295845079809241E-6</v>
      </c>
      <c r="AR49" s="5">
        <f t="shared" si="145"/>
        <v>1.999395537885728E-5</v>
      </c>
      <c r="AS49" s="5">
        <f t="shared" si="146"/>
        <v>2.322022832633297E-5</v>
      </c>
      <c r="AT49" s="5">
        <f t="shared" si="147"/>
        <v>1.3483550235817624E-5</v>
      </c>
      <c r="AU49" s="5">
        <f t="shared" si="148"/>
        <v>5.2197628265248242E-6</v>
      </c>
      <c r="AV49" s="5">
        <f t="shared" si="149"/>
        <v>1.5155090919300985E-6</v>
      </c>
      <c r="AW49" s="5">
        <f t="shared" si="150"/>
        <v>4.652638157222894E-9</v>
      </c>
      <c r="AX49" s="5">
        <f t="shared" si="151"/>
        <v>7.0821571642786831E-4</v>
      </c>
      <c r="AY49" s="5">
        <f t="shared" si="152"/>
        <v>2.9016382167776036E-4</v>
      </c>
      <c r="AZ49" s="5">
        <f t="shared" si="153"/>
        <v>5.944166548245357E-5</v>
      </c>
      <c r="BA49" s="5">
        <f t="shared" si="154"/>
        <v>8.117969531597479E-6</v>
      </c>
      <c r="BB49" s="5">
        <f t="shared" si="155"/>
        <v>8.3150550351838073E-7</v>
      </c>
      <c r="BC49" s="5">
        <f t="shared" si="156"/>
        <v>6.8135402547666381E-8</v>
      </c>
      <c r="BD49" s="5">
        <f t="shared" si="157"/>
        <v>1.3652908213818038E-6</v>
      </c>
      <c r="BE49" s="5">
        <f t="shared" si="158"/>
        <v>1.5855974470092103E-6</v>
      </c>
      <c r="BF49" s="5">
        <f t="shared" si="159"/>
        <v>9.2072664101616055E-7</v>
      </c>
      <c r="BG49" s="5">
        <f t="shared" si="160"/>
        <v>3.5643243879498878E-7</v>
      </c>
      <c r="BH49" s="5">
        <f t="shared" si="161"/>
        <v>1.0348680957449913E-7</v>
      </c>
      <c r="BI49" s="5">
        <f t="shared" si="162"/>
        <v>2.4037138240537071E-8</v>
      </c>
      <c r="BJ49" s="8">
        <f t="shared" si="163"/>
        <v>0.55025509159400232</v>
      </c>
      <c r="BK49" s="8">
        <f t="shared" si="164"/>
        <v>0.31940248294005891</v>
      </c>
      <c r="BL49" s="8">
        <f t="shared" si="165"/>
        <v>0.12804370307143367</v>
      </c>
      <c r="BM49" s="8">
        <f t="shared" si="166"/>
        <v>0.20898717676254375</v>
      </c>
      <c r="BN49" s="8">
        <f t="shared" si="167"/>
        <v>0.79080611473685236</v>
      </c>
    </row>
    <row r="50" spans="1:66" x14ac:dyDescent="0.25">
      <c r="A50" t="s">
        <v>154</v>
      </c>
      <c r="B50" t="s">
        <v>173</v>
      </c>
      <c r="C50" t="s">
        <v>155</v>
      </c>
      <c r="D50" s="11">
        <v>44230</v>
      </c>
      <c r="E50">
        <f>VLOOKUP(A50,home!$A$2:$E$405,3,FALSE)</f>
        <v>1.30872483221477</v>
      </c>
      <c r="F50">
        <f>VLOOKUP(B50,home!$B$2:$E$405,3,FALSE)</f>
        <v>0.92</v>
      </c>
      <c r="G50">
        <f>VLOOKUP(C50,away!$B$2:$E$405,4,FALSE)</f>
        <v>0.87</v>
      </c>
      <c r="H50">
        <f>VLOOKUP(A50,away!$A$2:$E$405,3,FALSE)</f>
        <v>1.0302013422818801</v>
      </c>
      <c r="I50">
        <f>VLOOKUP(C50,away!$B$2:$E$405,3,FALSE)</f>
        <v>1.07</v>
      </c>
      <c r="J50">
        <f>VLOOKUP(B50,home!$B$2:$E$405,4,FALSE)</f>
        <v>0.97</v>
      </c>
      <c r="K50" s="3">
        <f t="shared" si="112"/>
        <v>1.047503355704702</v>
      </c>
      <c r="L50" s="3">
        <f t="shared" si="113"/>
        <v>1.0692459731543633</v>
      </c>
      <c r="M50" s="5">
        <f t="shared" si="114"/>
        <v>0.12042244672886519</v>
      </c>
      <c r="N50" s="5">
        <f t="shared" si="115"/>
        <v>0.126142917050657</v>
      </c>
      <c r="O50" s="5">
        <f t="shared" si="116"/>
        <v>0.12876121624223491</v>
      </c>
      <c r="P50" s="5">
        <f t="shared" si="117"/>
        <v>0.13487780609835984</v>
      </c>
      <c r="Q50" s="5">
        <f t="shared" si="118"/>
        <v>6.6067564454471539E-2</v>
      </c>
      <c r="R50" s="5">
        <f t="shared" si="119"/>
        <v>6.883870598273395E-2</v>
      </c>
      <c r="S50" s="5">
        <f t="shared" si="120"/>
        <v>3.7767092166103078E-2</v>
      </c>
      <c r="T50" s="5">
        <f t="shared" si="121"/>
        <v>7.0642477249060018E-2</v>
      </c>
      <c r="U50" s="5">
        <f t="shared" si="122"/>
        <v>7.2108775519283144E-2</v>
      </c>
      <c r="V50" s="5">
        <f t="shared" si="123"/>
        <v>4.7000673900271048E-3</v>
      </c>
      <c r="W50" s="5">
        <f t="shared" si="124"/>
        <v>2.3068665156431876E-2</v>
      </c>
      <c r="X50" s="5">
        <f t="shared" si="125"/>
        <v>2.466607732456115E-2</v>
      </c>
      <c r="Y50" s="5">
        <f t="shared" si="126"/>
        <v>1.3187051926400581E-2</v>
      </c>
      <c r="Z50" s="5">
        <f t="shared" si="127"/>
        <v>2.4535169723065152E-2</v>
      </c>
      <c r="AA50" s="5">
        <f t="shared" si="128"/>
        <v>2.5700672617695153E-2</v>
      </c>
      <c r="AB50" s="5">
        <f t="shared" si="129"/>
        <v>1.3460770405451808E-2</v>
      </c>
      <c r="AC50" s="5">
        <f t="shared" si="130"/>
        <v>3.2901609879501086E-4</v>
      </c>
      <c r="AD50" s="5">
        <f t="shared" si="131"/>
        <v>6.0411260407476301E-3</v>
      </c>
      <c r="AE50" s="5">
        <f t="shared" si="132"/>
        <v>6.4594496923873644E-3</v>
      </c>
      <c r="AF50" s="5">
        <f t="shared" si="133"/>
        <v>3.4533702861891903E-3</v>
      </c>
      <c r="AG50" s="5">
        <f t="shared" si="134"/>
        <v>1.2308340907729079E-3</v>
      </c>
      <c r="AH50" s="5">
        <f t="shared" si="135"/>
        <v>6.5585328567615651E-3</v>
      </c>
      <c r="AI50" s="5">
        <f t="shared" si="136"/>
        <v>6.8700851759572849E-3</v>
      </c>
      <c r="AJ50" s="5">
        <f t="shared" si="137"/>
        <v>3.5982186378961918E-3</v>
      </c>
      <c r="AK50" s="5">
        <f t="shared" si="138"/>
        <v>1.2563820325851545E-3</v>
      </c>
      <c r="AL50" s="5">
        <f t="shared" si="139"/>
        <v>1.4740431134547006E-5</v>
      </c>
      <c r="AM50" s="5">
        <f t="shared" si="140"/>
        <v>1.2656199599836409E-3</v>
      </c>
      <c r="AN50" s="5">
        <f t="shared" si="141"/>
        <v>1.3532590457562943E-3</v>
      </c>
      <c r="AO50" s="5">
        <f t="shared" si="142"/>
        <v>7.23483392654817E-4</v>
      </c>
      <c r="AP50" s="5">
        <f t="shared" si="143"/>
        <v>2.5786056808007343E-4</v>
      </c>
      <c r="AQ50" s="5">
        <f t="shared" si="144"/>
        <v>6.8929093513728747E-5</v>
      </c>
      <c r="AR50" s="5">
        <f t="shared" si="145"/>
        <v>1.4025369693785779E-3</v>
      </c>
      <c r="AS50" s="5">
        <f t="shared" si="146"/>
        <v>1.4691621819239631E-3</v>
      </c>
      <c r="AT50" s="5">
        <f t="shared" si="147"/>
        <v>7.6947615781989664E-4</v>
      </c>
      <c r="AU50" s="5">
        <f t="shared" si="148"/>
        <v>2.6867628581703424E-4</v>
      </c>
      <c r="AV50" s="5">
        <f t="shared" si="149"/>
        <v>7.0359827747904733E-5</v>
      </c>
      <c r="AW50" s="5">
        <f t="shared" si="150"/>
        <v>4.5860705522231074E-7</v>
      </c>
      <c r="AX50" s="5">
        <f t="shared" si="151"/>
        <v>2.2095685918828564E-4</v>
      </c>
      <c r="AY50" s="5">
        <f t="shared" si="152"/>
        <v>2.3625723192791006E-4</v>
      </c>
      <c r="AZ50" s="5">
        <f t="shared" si="153"/>
        <v>1.2630854693375715E-4</v>
      </c>
      <c r="BA50" s="5">
        <f t="shared" si="154"/>
        <v>4.5018301727966256E-5</v>
      </c>
      <c r="BB50" s="5">
        <f t="shared" si="155"/>
        <v>1.2033909460219006E-5</v>
      </c>
      <c r="BC50" s="5">
        <f t="shared" si="156"/>
        <v>2.5734418463286748E-6</v>
      </c>
      <c r="BD50" s="5">
        <f t="shared" si="157"/>
        <v>2.4994283445136138E-4</v>
      </c>
      <c r="BE50" s="5">
        <f t="shared" si="158"/>
        <v>2.6181595782214586E-4</v>
      </c>
      <c r="BF50" s="5">
        <f t="shared" si="159"/>
        <v>1.3712654719786924E-4</v>
      </c>
      <c r="BG50" s="5">
        <f t="shared" si="160"/>
        <v>4.7880172781989083E-5</v>
      </c>
      <c r="BH50" s="5">
        <f t="shared" si="161"/>
        <v>1.2538660415213623E-5</v>
      </c>
      <c r="BI50" s="5">
        <f t="shared" si="162"/>
        <v>2.6268577721955972E-6</v>
      </c>
      <c r="BJ50" s="8">
        <f t="shared" si="163"/>
        <v>0.34527183362275227</v>
      </c>
      <c r="BK50" s="8">
        <f t="shared" si="164"/>
        <v>0.29834742614521259</v>
      </c>
      <c r="BL50" s="8">
        <f t="shared" si="165"/>
        <v>0.3318455019237273</v>
      </c>
      <c r="BM50" s="8">
        <f t="shared" si="166"/>
        <v>0.35465347623256221</v>
      </c>
      <c r="BN50" s="8">
        <f t="shared" si="167"/>
        <v>0.64511065655732258</v>
      </c>
    </row>
    <row r="51" spans="1:66" x14ac:dyDescent="0.25">
      <c r="A51" t="s">
        <v>24</v>
      </c>
      <c r="B51" t="s">
        <v>25</v>
      </c>
      <c r="C51" t="s">
        <v>182</v>
      </c>
      <c r="D51" s="11">
        <v>44230</v>
      </c>
      <c r="E51">
        <f>VLOOKUP(A51,home!$A$2:$E$405,3,FALSE)</f>
        <v>1.59205776173285</v>
      </c>
      <c r="F51">
        <f>VLOOKUP(B51,home!$B$2:$E$405,3,FALSE)</f>
        <v>1.01</v>
      </c>
      <c r="G51">
        <f>VLOOKUP(C51,away!$B$2:$E$405,4,FALSE)</f>
        <v>1.21</v>
      </c>
      <c r="H51">
        <f>VLOOKUP(A51,away!$A$2:$E$405,3,FALSE)</f>
        <v>1.40794223826715</v>
      </c>
      <c r="I51">
        <f>VLOOKUP(C51,away!$B$2:$E$405,3,FALSE)</f>
        <v>0.94</v>
      </c>
      <c r="J51">
        <f>VLOOKUP(B51,home!$B$2:$E$405,4,FALSE)</f>
        <v>0.87</v>
      </c>
      <c r="K51" s="3">
        <f t="shared" si="112"/>
        <v>1.9456537906137159</v>
      </c>
      <c r="L51" s="3">
        <f t="shared" si="113"/>
        <v>1.1514151624548754</v>
      </c>
      <c r="M51" s="5">
        <f t="shared" si="114"/>
        <v>4.5181437418858772E-2</v>
      </c>
      <c r="N51" s="5">
        <f t="shared" si="115"/>
        <v>8.7907434979378959E-2</v>
      </c>
      <c r="O51" s="5">
        <f t="shared" si="116"/>
        <v>5.2022592105580065E-2</v>
      </c>
      <c r="P51" s="5">
        <f t="shared" si="117"/>
        <v>0.10121795352777303</v>
      </c>
      <c r="Q51" s="5">
        <f t="shared" si="118"/>
        <v>8.5518717045378723E-2</v>
      </c>
      <c r="R51" s="5">
        <f t="shared" si="119"/>
        <v>2.9949800670285093E-2</v>
      </c>
      <c r="S51" s="5">
        <f t="shared" si="120"/>
        <v>5.6688513588957427E-2</v>
      </c>
      <c r="T51" s="5">
        <f t="shared" si="121"/>
        <v>9.846754747973728E-2</v>
      </c>
      <c r="U51" s="5">
        <f t="shared" si="122"/>
        <v>5.8271943202265405E-2</v>
      </c>
      <c r="V51" s="5">
        <f t="shared" si="123"/>
        <v>1.4110749069141242E-2</v>
      </c>
      <c r="W51" s="5">
        <f t="shared" si="124"/>
        <v>5.5463271995920958E-2</v>
      </c>
      <c r="X51" s="5">
        <f t="shared" si="125"/>
        <v>6.3861252335462276E-2</v>
      </c>
      <c r="Y51" s="5">
        <f t="shared" si="126"/>
        <v>3.6765407116204046E-2</v>
      </c>
      <c r="Z51" s="5">
        <f t="shared" si="127"/>
        <v>1.1494884868089153E-2</v>
      </c>
      <c r="AA51" s="5">
        <f t="shared" si="128"/>
        <v>2.2365066316265905E-2</v>
      </c>
      <c r="AB51" s="5">
        <f t="shared" si="129"/>
        <v>2.1757338027784949E-2</v>
      </c>
      <c r="AC51" s="5">
        <f t="shared" si="130"/>
        <v>1.9757300026247157E-3</v>
      </c>
      <c r="AD51" s="5">
        <f t="shared" si="131"/>
        <v>2.6978081349675807E-2</v>
      </c>
      <c r="AE51" s="5">
        <f t="shared" si="132"/>
        <v>3.1062971919957817E-2</v>
      </c>
      <c r="AF51" s="5">
        <f t="shared" si="133"/>
        <v>1.7883188429774731E-2</v>
      </c>
      <c r="AG51" s="5">
        <f t="shared" si="134"/>
        <v>6.8636581036934088E-3</v>
      </c>
      <c r="AH51" s="5">
        <f t="shared" si="135"/>
        <v>3.3088461819477375E-3</v>
      </c>
      <c r="AI51" s="5">
        <f t="shared" si="136"/>
        <v>6.437869116464337E-3</v>
      </c>
      <c r="AJ51" s="5">
        <f t="shared" si="137"/>
        <v>6.2629322249619064E-3</v>
      </c>
      <c r="AK51" s="5">
        <f t="shared" si="138"/>
        <v>4.0618326079513078E-3</v>
      </c>
      <c r="AL51" s="5">
        <f t="shared" si="139"/>
        <v>1.7704558244587755E-4</v>
      </c>
      <c r="AM51" s="5">
        <f t="shared" si="140"/>
        <v>1.0498001248296385E-2</v>
      </c>
      <c r="AN51" s="5">
        <f t="shared" si="141"/>
        <v>1.2087557812758668E-2</v>
      </c>
      <c r="AO51" s="5">
        <f t="shared" si="142"/>
        <v>6.9588986713301094E-3</v>
      </c>
      <c r="AP51" s="5">
        <f t="shared" si="143"/>
        <v>2.6708604813855258E-3</v>
      </c>
      <c r="AQ51" s="5">
        <f t="shared" si="144"/>
        <v>7.6881731376720491E-4</v>
      </c>
      <c r="AR51" s="5">
        <f t="shared" si="145"/>
        <v>7.6197113282511035E-4</v>
      </c>
      <c r="AS51" s="5">
        <f t="shared" si="146"/>
        <v>1.4825320229194031E-3</v>
      </c>
      <c r="AT51" s="5">
        <f t="shared" si="147"/>
        <v>1.4422470250496787E-3</v>
      </c>
      <c r="AU51" s="5">
        <f t="shared" si="148"/>
        <v>9.3537113042975386E-4</v>
      </c>
      <c r="AV51" s="5">
        <f t="shared" si="149"/>
        <v>4.54977096387822E-4</v>
      </c>
      <c r="AW51" s="5">
        <f t="shared" si="150"/>
        <v>1.101742500168666E-5</v>
      </c>
      <c r="AX51" s="5">
        <f t="shared" si="151"/>
        <v>3.4042459871025605E-3</v>
      </c>
      <c r="AY51" s="5">
        <f t="shared" si="152"/>
        <v>3.9197004462760534E-3</v>
      </c>
      <c r="AZ51" s="5">
        <f t="shared" si="153"/>
        <v>2.2566012630616944E-3</v>
      </c>
      <c r="BA51" s="5">
        <f t="shared" si="154"/>
        <v>8.6609496996801962E-4</v>
      </c>
      <c r="BB51" s="5">
        <f t="shared" si="155"/>
        <v>2.4930872013676923E-4</v>
      </c>
      <c r="BC51" s="5">
        <f t="shared" si="156"/>
        <v>5.7411568099539087E-5</v>
      </c>
      <c r="BD51" s="5">
        <f t="shared" si="157"/>
        <v>1.4622418594795834E-4</v>
      </c>
      <c r="BE51" s="5">
        <f t="shared" si="158"/>
        <v>2.8450164166905003E-4</v>
      </c>
      <c r="BF51" s="5">
        <f t="shared" si="159"/>
        <v>2.7677084877460618E-4</v>
      </c>
      <c r="BG51" s="5">
        <f t="shared" si="160"/>
        <v>1.7950008368322929E-4</v>
      </c>
      <c r="BH51" s="5">
        <f t="shared" si="161"/>
        <v>8.7311254558438623E-5</v>
      </c>
      <c r="BI51" s="5">
        <f t="shared" si="162"/>
        <v>3.3975494678973036E-5</v>
      </c>
      <c r="BJ51" s="8">
        <f t="shared" si="163"/>
        <v>0.55450902923736667</v>
      </c>
      <c r="BK51" s="8">
        <f t="shared" si="164"/>
        <v>0.22327112963607712</v>
      </c>
      <c r="BL51" s="8">
        <f t="shared" si="165"/>
        <v>0.21052360237043075</v>
      </c>
      <c r="BM51" s="8">
        <f t="shared" si="166"/>
        <v>0.5940920273434348</v>
      </c>
      <c r="BN51" s="8">
        <f t="shared" si="167"/>
        <v>0.40179793574725464</v>
      </c>
    </row>
    <row r="52" spans="1:66" x14ac:dyDescent="0.25">
      <c r="A52" t="s">
        <v>24</v>
      </c>
      <c r="B52" t="s">
        <v>295</v>
      </c>
      <c r="C52" t="s">
        <v>183</v>
      </c>
      <c r="D52" s="11">
        <v>44230</v>
      </c>
      <c r="E52">
        <f>VLOOKUP(A52,home!$A$2:$E$405,3,FALSE)</f>
        <v>1.59205776173285</v>
      </c>
      <c r="F52">
        <f>VLOOKUP(B52,home!$B$2:$E$405,3,FALSE)</f>
        <v>1.3</v>
      </c>
      <c r="G52">
        <f>VLOOKUP(C52,away!$B$2:$E$405,4,FALSE)</f>
        <v>1.26</v>
      </c>
      <c r="H52">
        <f>VLOOKUP(A52,away!$A$2:$E$405,3,FALSE)</f>
        <v>1.40794223826715</v>
      </c>
      <c r="I52">
        <f>VLOOKUP(C52,away!$B$2:$E$405,3,FALSE)</f>
        <v>0.85</v>
      </c>
      <c r="J52">
        <f>VLOOKUP(B52,home!$B$2:$E$405,4,FALSE)</f>
        <v>0.51</v>
      </c>
      <c r="K52" s="3">
        <f t="shared" si="112"/>
        <v>2.6077906137184081</v>
      </c>
      <c r="L52" s="3">
        <f t="shared" si="113"/>
        <v>0.61034296028880952</v>
      </c>
      <c r="M52" s="5">
        <f t="shared" si="114"/>
        <v>4.0029701055892861E-2</v>
      </c>
      <c r="N52" s="5">
        <f t="shared" si="115"/>
        <v>0.10438907868351124</v>
      </c>
      <c r="O52" s="5">
        <f t="shared" si="116"/>
        <v>2.443184624192973E-2</v>
      </c>
      <c r="P52" s="5">
        <f t="shared" si="117"/>
        <v>6.3713139305515712E-2</v>
      </c>
      <c r="Q52" s="5">
        <f t="shared" si="118"/>
        <v>0.13611242978278654</v>
      </c>
      <c r="R52" s="5">
        <f t="shared" si="119"/>
        <v>7.4559026803102078E-3</v>
      </c>
      <c r="S52" s="5">
        <f t="shared" si="120"/>
        <v>2.5352201072498793E-2</v>
      </c>
      <c r="T52" s="5">
        <f t="shared" si="121"/>
        <v>8.3075263325728649E-2</v>
      </c>
      <c r="U52" s="5">
        <f t="shared" si="122"/>
        <v>1.944343302651088E-2</v>
      </c>
      <c r="V52" s="5">
        <f t="shared" si="123"/>
        <v>4.4835273032729894E-3</v>
      </c>
      <c r="W52" s="5">
        <f t="shared" si="124"/>
        <v>0.11831757226598552</v>
      </c>
      <c r="X52" s="5">
        <f t="shared" si="125"/>
        <v>7.2214297311006745E-2</v>
      </c>
      <c r="Y52" s="5">
        <f t="shared" si="126"/>
        <v>2.2037743997988034E-2</v>
      </c>
      <c r="Z52" s="5">
        <f t="shared" si="127"/>
        <v>1.5168859045086012E-3</v>
      </c>
      <c r="AA52" s="5">
        <f t="shared" si="128"/>
        <v>3.9557208238592875E-3</v>
      </c>
      <c r="AB52" s="5">
        <f t="shared" si="129"/>
        <v>5.1578458174753507E-3</v>
      </c>
      <c r="AC52" s="5">
        <f t="shared" si="130"/>
        <v>4.4601194881310275E-4</v>
      </c>
      <c r="AD52" s="5">
        <f t="shared" si="131"/>
        <v>7.7136863598296607E-2</v>
      </c>
      <c r="AE52" s="5">
        <f t="shared" si="132"/>
        <v>4.7079941675978461E-2</v>
      </c>
      <c r="AF52" s="5">
        <f t="shared" si="133"/>
        <v>1.4367455486370593E-2</v>
      </c>
      <c r="AG52" s="5">
        <f t="shared" si="134"/>
        <v>2.9230251044563764E-3</v>
      </c>
      <c r="AH52" s="5">
        <f t="shared" si="135"/>
        <v>2.3145515834453698E-4</v>
      </c>
      <c r="AI52" s="5">
        <f t="shared" si="136"/>
        <v>6.035865894275914E-4</v>
      </c>
      <c r="AJ52" s="5">
        <f t="shared" si="137"/>
        <v>7.870137212377899E-4</v>
      </c>
      <c r="AK52" s="5">
        <f t="shared" si="138"/>
        <v>6.8412233170383465E-4</v>
      </c>
      <c r="AL52" s="5">
        <f t="shared" si="139"/>
        <v>2.8395736842476833E-5</v>
      </c>
      <c r="AM52" s="5">
        <f t="shared" si="140"/>
        <v>4.0231357772663005E-2</v>
      </c>
      <c r="AN52" s="5">
        <f t="shared" si="141"/>
        <v>2.4554925999405345E-2</v>
      </c>
      <c r="AO52" s="5">
        <f t="shared" si="142"/>
        <v>7.493463112074856E-3</v>
      </c>
      <c r="AP52" s="5">
        <f t="shared" si="143"/>
        <v>1.5245274862129214E-3</v>
      </c>
      <c r="AQ52" s="5">
        <f t="shared" si="144"/>
        <v>2.3262115474421291E-4</v>
      </c>
      <c r="AR52" s="5">
        <f t="shared" si="145"/>
        <v>2.8253405303623974E-5</v>
      </c>
      <c r="AS52" s="5">
        <f t="shared" si="146"/>
        <v>7.3678965156372489E-5</v>
      </c>
      <c r="AT52" s="5">
        <f t="shared" si="147"/>
        <v>9.6069656881636939E-5</v>
      </c>
      <c r="AU52" s="5">
        <f t="shared" si="148"/>
        <v>8.3509849826360287E-5</v>
      </c>
      <c r="AV52" s="5">
        <f t="shared" si="149"/>
        <v>5.4444050632554033E-5</v>
      </c>
      <c r="AW52" s="5">
        <f t="shared" si="150"/>
        <v>1.2554438672378679E-6</v>
      </c>
      <c r="AX52" s="5">
        <f t="shared" si="151"/>
        <v>1.7485826196116296E-2</v>
      </c>
      <c r="AY52" s="5">
        <f t="shared" si="152"/>
        <v>1.0672350923633233E-2</v>
      </c>
      <c r="AZ52" s="5">
        <f t="shared" si="153"/>
        <v>3.2568971279856589E-3</v>
      </c>
      <c r="BA52" s="5">
        <f t="shared" si="154"/>
        <v>6.6260807815029642E-4</v>
      </c>
      <c r="BB52" s="5">
        <f t="shared" si="155"/>
        <v>1.0110454398238268E-4</v>
      </c>
      <c r="BC52" s="5">
        <f t="shared" si="156"/>
        <v>1.234168933457152E-5</v>
      </c>
      <c r="BD52" s="5">
        <f t="shared" si="157"/>
        <v>2.8740445052089007E-6</v>
      </c>
      <c r="BE52" s="5">
        <f t="shared" si="158"/>
        <v>7.4949062840927369E-6</v>
      </c>
      <c r="BF52" s="5">
        <f t="shared" si="159"/>
        <v>9.772573129178079E-6</v>
      </c>
      <c r="BG52" s="5">
        <f t="shared" si="160"/>
        <v>8.494941492715775E-6</v>
      </c>
      <c r="BH52" s="5">
        <f t="shared" si="161"/>
        <v>5.5382571721978085E-6</v>
      </c>
      <c r="BI52" s="5">
        <f t="shared" si="162"/>
        <v>2.8885230140032198E-6</v>
      </c>
      <c r="BJ52" s="8">
        <f t="shared" si="163"/>
        <v>0.78388169531641183</v>
      </c>
      <c r="BK52" s="8">
        <f t="shared" si="164"/>
        <v>0.14472532734646917</v>
      </c>
      <c r="BL52" s="8">
        <f t="shared" si="165"/>
        <v>6.3123945564197148E-2</v>
      </c>
      <c r="BM52" s="8">
        <f t="shared" si="166"/>
        <v>0.60644466090187443</v>
      </c>
      <c r="BN52" s="8">
        <f t="shared" si="167"/>
        <v>0.37613209774994627</v>
      </c>
    </row>
    <row r="53" spans="1:66" x14ac:dyDescent="0.25">
      <c r="A53" t="s">
        <v>27</v>
      </c>
      <c r="B53" t="s">
        <v>31</v>
      </c>
      <c r="C53" t="s">
        <v>188</v>
      </c>
      <c r="D53" s="11">
        <v>44230</v>
      </c>
      <c r="E53">
        <f>VLOOKUP(A53,home!$A$2:$E$405,3,FALSE)</f>
        <v>1.23411371237458</v>
      </c>
      <c r="F53">
        <f>VLOOKUP(B53,home!$B$2:$E$405,3,FALSE)</f>
        <v>0.59</v>
      </c>
      <c r="G53">
        <f>VLOOKUP(C53,away!$B$2:$E$405,4,FALSE)</f>
        <v>0.76</v>
      </c>
      <c r="H53">
        <f>VLOOKUP(A53,away!$A$2:$E$405,3,FALSE)</f>
        <v>1.09364548494983</v>
      </c>
      <c r="I53">
        <f>VLOOKUP(C53,away!$B$2:$E$405,3,FALSE)</f>
        <v>0.92</v>
      </c>
      <c r="J53">
        <f>VLOOKUP(B53,home!$B$2:$E$405,4,FALSE)</f>
        <v>1.1000000000000001</v>
      </c>
      <c r="K53" s="3">
        <f t="shared" si="112"/>
        <v>0.55337658862876171</v>
      </c>
      <c r="L53" s="3">
        <f t="shared" si="113"/>
        <v>1.1067692307692283</v>
      </c>
      <c r="M53" s="5">
        <f t="shared" si="114"/>
        <v>0.19011125617130023</v>
      </c>
      <c r="N53" s="5">
        <f t="shared" si="115"/>
        <v>0.10520311840000275</v>
      </c>
      <c r="O53" s="5">
        <f t="shared" si="116"/>
        <v>0.21040928875328163</v>
      </c>
      <c r="P53" s="5">
        <f t="shared" si="117"/>
        <v>0.11643557442609508</v>
      </c>
      <c r="Q53" s="5">
        <f t="shared" si="118"/>
        <v>2.9108471386650611E-2</v>
      </c>
      <c r="R53" s="5">
        <f t="shared" si="119"/>
        <v>0.11643726333008499</v>
      </c>
      <c r="S53" s="5">
        <f t="shared" si="120"/>
        <v>1.7828038256344665E-2</v>
      </c>
      <c r="T53" s="5">
        <f t="shared" si="121"/>
        <v>3.2216360485471385E-2</v>
      </c>
      <c r="U53" s="5">
        <f t="shared" si="122"/>
        <v>6.4433655570871246E-2</v>
      </c>
      <c r="V53" s="5">
        <f t="shared" si="123"/>
        <v>1.2132181714558583E-3</v>
      </c>
      <c r="W53" s="5">
        <f t="shared" si="124"/>
        <v>5.3693155320475461E-3</v>
      </c>
      <c r="X53" s="5">
        <f t="shared" si="125"/>
        <v>5.9425932211615322E-3</v>
      </c>
      <c r="Y53" s="5">
        <f t="shared" si="126"/>
        <v>3.2885396640796897E-3</v>
      </c>
      <c r="Z53" s="5">
        <f t="shared" si="127"/>
        <v>4.2956393456237411E-2</v>
      </c>
      <c r="AA53" s="5">
        <f t="shared" si="128"/>
        <v>2.3771062470607524E-2</v>
      </c>
      <c r="AB53" s="5">
        <f t="shared" si="129"/>
        <v>6.5771747290329866E-3</v>
      </c>
      <c r="AC53" s="5">
        <f t="shared" si="130"/>
        <v>4.6440488829589365E-5</v>
      </c>
      <c r="AD53" s="5">
        <f t="shared" si="131"/>
        <v>7.4281337809897383E-4</v>
      </c>
      <c r="AE53" s="5">
        <f t="shared" si="132"/>
        <v>8.2212299108369309E-4</v>
      </c>
      <c r="AF53" s="5">
        <f t="shared" si="133"/>
        <v>4.549502152196981E-4</v>
      </c>
      <c r="AG53" s="5">
        <f t="shared" si="134"/>
        <v>1.6784163324566671E-4</v>
      </c>
      <c r="AH53" s="5">
        <f t="shared" si="135"/>
        <v>1.1885703635545046E-2</v>
      </c>
      <c r="AI53" s="5">
        <f t="shared" si="136"/>
        <v>6.5772701312903888E-3</v>
      </c>
      <c r="AJ53" s="5">
        <f t="shared" si="137"/>
        <v>1.8198536538716612E-3</v>
      </c>
      <c r="AK53" s="5">
        <f t="shared" si="138"/>
        <v>3.356881355943624E-4</v>
      </c>
      <c r="AL53" s="5">
        <f t="shared" si="139"/>
        <v>1.1377180083707622E-6</v>
      </c>
      <c r="AM53" s="5">
        <f t="shared" si="140"/>
        <v>8.221110663204334E-5</v>
      </c>
      <c r="AN53" s="5">
        <f t="shared" si="141"/>
        <v>9.0988723247833602E-5</v>
      </c>
      <c r="AO53" s="5">
        <f t="shared" si="142"/>
        <v>5.0351759618839495E-5</v>
      </c>
      <c r="AP53" s="5">
        <f t="shared" si="143"/>
        <v>1.8575926087073361E-5</v>
      </c>
      <c r="AQ53" s="5">
        <f t="shared" si="144"/>
        <v>5.1398158565540555E-6</v>
      </c>
      <c r="AR53" s="5">
        <f t="shared" si="145"/>
        <v>2.6309462139726407E-3</v>
      </c>
      <c r="AS53" s="5">
        <f t="shared" si="146"/>
        <v>1.4559040407539361E-3</v>
      </c>
      <c r="AT53" s="5">
        <f t="shared" si="147"/>
        <v>4.0283160572162133E-4</v>
      </c>
      <c r="AU53" s="5">
        <f t="shared" si="148"/>
        <v>7.4305859922025732E-5</v>
      </c>
      <c r="AV53" s="5">
        <f t="shared" si="149"/>
        <v>1.0279780819694306E-5</v>
      </c>
      <c r="AW53" s="5">
        <f t="shared" si="150"/>
        <v>1.935574938056846E-8</v>
      </c>
      <c r="AX53" s="5">
        <f t="shared" si="151"/>
        <v>7.5822836225725853E-6</v>
      </c>
      <c r="AY53" s="5">
        <f t="shared" si="152"/>
        <v>8.3918382124287774E-6</v>
      </c>
      <c r="AZ53" s="5">
        <f t="shared" si="153"/>
        <v>4.6439141615548071E-6</v>
      </c>
      <c r="BA53" s="5">
        <f t="shared" si="154"/>
        <v>1.7132471014474467E-6</v>
      </c>
      <c r="BB53" s="5">
        <f t="shared" si="155"/>
        <v>4.7404229414665003E-7</v>
      </c>
      <c r="BC53" s="5">
        <f t="shared" si="156"/>
        <v>1.0493108504895356E-7</v>
      </c>
      <c r="BD53" s="5">
        <f t="shared" si="157"/>
        <v>4.85308386238952E-4</v>
      </c>
      <c r="BE53" s="5">
        <f t="shared" si="158"/>
        <v>2.6855829920984073E-4</v>
      </c>
      <c r="BF53" s="5">
        <f t="shared" si="159"/>
        <v>7.4306937732341962E-5</v>
      </c>
      <c r="BG53" s="5">
        <f t="shared" si="160"/>
        <v>1.3706573237924404E-5</v>
      </c>
      <c r="BH53" s="5">
        <f t="shared" si="161"/>
        <v>1.8962241850482217E-6</v>
      </c>
      <c r="BI53" s="5">
        <f t="shared" si="162"/>
        <v>2.0986521415946773E-7</v>
      </c>
      <c r="BJ53" s="8">
        <f t="shared" si="163"/>
        <v>0.18358630449498109</v>
      </c>
      <c r="BK53" s="8">
        <f t="shared" si="164"/>
        <v>0.32564405707024618</v>
      </c>
      <c r="BL53" s="8">
        <f t="shared" si="165"/>
        <v>0.44766521419718802</v>
      </c>
      <c r="BM53" s="8">
        <f t="shared" si="166"/>
        <v>0.23213862426877444</v>
      </c>
      <c r="BN53" s="8">
        <f t="shared" si="167"/>
        <v>0.76770497246741531</v>
      </c>
    </row>
    <row r="54" spans="1:66" x14ac:dyDescent="0.25">
      <c r="A54" t="s">
        <v>27</v>
      </c>
      <c r="B54" t="s">
        <v>187</v>
      </c>
      <c r="C54" t="s">
        <v>190</v>
      </c>
      <c r="D54" s="11">
        <v>44230</v>
      </c>
      <c r="E54">
        <f>VLOOKUP(A54,home!$A$2:$E$405,3,FALSE)</f>
        <v>1.23411371237458</v>
      </c>
      <c r="F54">
        <f>VLOOKUP(B54,home!$B$2:$E$405,3,FALSE)</f>
        <v>0.59</v>
      </c>
      <c r="G54">
        <f>VLOOKUP(C54,away!$B$2:$E$405,4,FALSE)</f>
        <v>1.5</v>
      </c>
      <c r="H54">
        <f>VLOOKUP(A54,away!$A$2:$E$405,3,FALSE)</f>
        <v>1.09364548494983</v>
      </c>
      <c r="I54">
        <f>VLOOKUP(C54,away!$B$2:$E$405,3,FALSE)</f>
        <v>1.22</v>
      </c>
      <c r="J54">
        <f>VLOOKUP(B54,home!$B$2:$E$405,4,FALSE)</f>
        <v>1.1000000000000001</v>
      </c>
      <c r="K54" s="3">
        <f t="shared" si="112"/>
        <v>1.0921906354515034</v>
      </c>
      <c r="L54" s="3">
        <f t="shared" si="113"/>
        <v>1.4676722408026719</v>
      </c>
      <c r="M54" s="5">
        <f t="shared" si="114"/>
        <v>7.7315341485690053E-2</v>
      </c>
      <c r="N54" s="5">
        <f t="shared" si="115"/>
        <v>8.4443091947405791E-2</v>
      </c>
      <c r="O54" s="5">
        <f t="shared" si="116"/>
        <v>0.1134735804867265</v>
      </c>
      <c r="P54" s="5">
        <f t="shared" si="117"/>
        <v>0.12393478197875513</v>
      </c>
      <c r="Q54" s="5">
        <f t="shared" si="118"/>
        <v>4.6113977126763427E-2</v>
      </c>
      <c r="R54" s="5">
        <f t="shared" si="119"/>
        <v>8.3271012072428124E-2</v>
      </c>
      <c r="S54" s="5">
        <f t="shared" si="120"/>
        <v>4.9666178435506393E-2</v>
      </c>
      <c r="T54" s="5">
        <f t="shared" si="121"/>
        <v>6.7680204141960049E-2</v>
      </c>
      <c r="U54" s="5">
        <f t="shared" si="122"/>
        <v>9.0947819590075071E-2</v>
      </c>
      <c r="V54" s="5">
        <f t="shared" si="123"/>
        <v>8.8459761425539549E-3</v>
      </c>
      <c r="W54" s="5">
        <f t="shared" si="124"/>
        <v>1.6788417993758617E-2</v>
      </c>
      <c r="X54" s="5">
        <f t="shared" si="125"/>
        <v>2.4639895056431611E-2</v>
      </c>
      <c r="Y54" s="5">
        <f t="shared" si="126"/>
        <v>1.808164499530783E-2</v>
      </c>
      <c r="Z54" s="5">
        <f t="shared" si="127"/>
        <v>4.0738184294082318E-2</v>
      </c>
      <c r="AA54" s="5">
        <f t="shared" si="128"/>
        <v>4.4493863391294214E-2</v>
      </c>
      <c r="AB54" s="5">
        <f t="shared" si="129"/>
        <v>2.4297890465515004E-2</v>
      </c>
      <c r="AC54" s="5">
        <f t="shared" si="130"/>
        <v>8.8624400373663828E-4</v>
      </c>
      <c r="AD54" s="5">
        <f t="shared" si="131"/>
        <v>4.5840382292071684E-3</v>
      </c>
      <c r="AE54" s="5">
        <f t="shared" si="132"/>
        <v>6.7278656597855972E-3</v>
      </c>
      <c r="AF54" s="5">
        <f t="shared" si="133"/>
        <v>4.9371508343584378E-3</v>
      </c>
      <c r="AG54" s="5">
        <f t="shared" si="134"/>
        <v>2.4153730760812101E-3</v>
      </c>
      <c r="AH54" s="5">
        <f t="shared" si="135"/>
        <v>1.4947575557282005E-2</v>
      </c>
      <c r="AI54" s="5">
        <f t="shared" si="136"/>
        <v>1.6325602046367189E-2</v>
      </c>
      <c r="AJ54" s="5">
        <f t="shared" si="137"/>
        <v>8.9153348365750736E-3</v>
      </c>
      <c r="AK54" s="5">
        <f t="shared" si="138"/>
        <v>3.2457484068072855E-3</v>
      </c>
      <c r="AL54" s="5">
        <f t="shared" si="139"/>
        <v>5.6825181275779956E-5</v>
      </c>
      <c r="AM54" s="5">
        <f t="shared" si="140"/>
        <v>1.0013287252983525E-3</v>
      </c>
      <c r="AN54" s="5">
        <f t="shared" si="141"/>
        <v>1.4696223740387163E-3</v>
      </c>
      <c r="AO54" s="5">
        <f t="shared" si="142"/>
        <v>1.0784619814195727E-3</v>
      </c>
      <c r="AP54" s="5">
        <f t="shared" si="143"/>
        <v>5.2760957096351796E-4</v>
      </c>
      <c r="AQ54" s="5">
        <f t="shared" si="144"/>
        <v>1.9358948032124074E-4</v>
      </c>
      <c r="AR54" s="5">
        <f t="shared" si="145"/>
        <v>4.3876283425446595E-3</v>
      </c>
      <c r="AS54" s="5">
        <f t="shared" si="146"/>
        <v>4.792126587568878E-3</v>
      </c>
      <c r="AT54" s="5">
        <f t="shared" si="147"/>
        <v>2.6169578914204488E-3</v>
      </c>
      <c r="AU54" s="5">
        <f t="shared" si="148"/>
        <v>9.5273896746010905E-4</v>
      </c>
      <c r="AV54" s="5">
        <f t="shared" si="149"/>
        <v>2.6014314457241633E-4</v>
      </c>
      <c r="AW54" s="5">
        <f t="shared" si="150"/>
        <v>2.5302641238775614E-6</v>
      </c>
      <c r="AX54" s="5">
        <f t="shared" si="151"/>
        <v>1.8227364279657521E-4</v>
      </c>
      <c r="AY54" s="5">
        <f t="shared" si="152"/>
        <v>2.6751796576251536E-4</v>
      </c>
      <c r="AZ54" s="5">
        <f t="shared" si="153"/>
        <v>1.9631434613282171E-4</v>
      </c>
      <c r="BA54" s="5">
        <f t="shared" si="154"/>
        <v>9.6041705430156615E-5</v>
      </c>
      <c r="BB54" s="5">
        <f t="shared" si="155"/>
        <v>3.523943625479703E-5</v>
      </c>
      <c r="BC54" s="5">
        <f t="shared" si="156"/>
        <v>1.0343988474540161E-5</v>
      </c>
      <c r="BD54" s="5">
        <f t="shared" si="157"/>
        <v>1.0732667202186389E-3</v>
      </c>
      <c r="BE54" s="5">
        <f t="shared" si="158"/>
        <v>1.172211861164546E-3</v>
      </c>
      <c r="BF54" s="5">
        <f t="shared" si="159"/>
        <v>6.4013940876454746E-4</v>
      </c>
      <c r="BG54" s="5">
        <f t="shared" si="160"/>
        <v>2.3305142254536698E-4</v>
      </c>
      <c r="BH54" s="5">
        <f t="shared" si="161"/>
        <v>6.3634145320675287E-5</v>
      </c>
      <c r="BI54" s="5">
        <f t="shared" si="162"/>
        <v>1.3900123522840332E-5</v>
      </c>
      <c r="BJ54" s="8">
        <f t="shared" si="163"/>
        <v>0.28147000227795249</v>
      </c>
      <c r="BK54" s="8">
        <f t="shared" si="164"/>
        <v>0.26097286519328045</v>
      </c>
      <c r="BL54" s="8">
        <f t="shared" si="165"/>
        <v>0.41612422546817363</v>
      </c>
      <c r="BM54" s="8">
        <f t="shared" si="166"/>
        <v>0.47048850443408119</v>
      </c>
      <c r="BN54" s="8">
        <f t="shared" si="167"/>
        <v>0.52855178509776901</v>
      </c>
    </row>
    <row r="55" spans="1:66" x14ac:dyDescent="0.25">
      <c r="A55" t="s">
        <v>27</v>
      </c>
      <c r="B55" t="s">
        <v>191</v>
      </c>
      <c r="C55" t="s">
        <v>189</v>
      </c>
      <c r="D55" s="11">
        <v>44230</v>
      </c>
      <c r="E55">
        <f>VLOOKUP(A55,home!$A$2:$E$405,3,FALSE)</f>
        <v>1.23411371237458</v>
      </c>
      <c r="F55">
        <f>VLOOKUP(B55,home!$B$2:$E$405,3,FALSE)</f>
        <v>1.3</v>
      </c>
      <c r="G55">
        <f>VLOOKUP(C55,away!$B$2:$E$405,4,FALSE)</f>
        <v>0.81</v>
      </c>
      <c r="H55">
        <f>VLOOKUP(A55,away!$A$2:$E$405,3,FALSE)</f>
        <v>1.09364548494983</v>
      </c>
      <c r="I55">
        <f>VLOOKUP(C55,away!$B$2:$E$405,3,FALSE)</f>
        <v>0.76</v>
      </c>
      <c r="J55">
        <f>VLOOKUP(B55,home!$B$2:$E$405,4,FALSE)</f>
        <v>1.28</v>
      </c>
      <c r="K55" s="3">
        <f t="shared" si="112"/>
        <v>1.299521739130433</v>
      </c>
      <c r="L55" s="3">
        <f t="shared" si="113"/>
        <v>1.0638983277591947</v>
      </c>
      <c r="M55" s="5">
        <f t="shared" si="114"/>
        <v>9.4097851298192967E-2</v>
      </c>
      <c r="N55" s="5">
        <f t="shared" si="115"/>
        <v>0.12228220336746458</v>
      </c>
      <c r="O55" s="5">
        <f t="shared" si="116"/>
        <v>0.10011054664188085</v>
      </c>
      <c r="P55" s="5">
        <f t="shared" si="117"/>
        <v>0.13009583167735531</v>
      </c>
      <c r="Q55" s="5">
        <f t="shared" si="118"/>
        <v>7.945419079239445E-2</v>
      </c>
      <c r="R55" s="5">
        <f t="shared" si="119"/>
        <v>5.3253721581677946E-2</v>
      </c>
      <c r="S55" s="5">
        <f t="shared" si="120"/>
        <v>4.4966290904423119E-2</v>
      </c>
      <c r="T55" s="5">
        <f t="shared" si="121"/>
        <v>8.4531180717488455E-2</v>
      </c>
      <c r="U55" s="5">
        <f t="shared" si="122"/>
        <v>6.9204368884989986E-2</v>
      </c>
      <c r="V55" s="5">
        <f t="shared" si="123"/>
        <v>6.9076167131106991E-3</v>
      </c>
      <c r="W55" s="5">
        <f t="shared" si="124"/>
        <v>3.4417482733244568E-2</v>
      </c>
      <c r="X55" s="5">
        <f t="shared" si="125"/>
        <v>3.6616702325579849E-2</v>
      </c>
      <c r="Y55" s="5">
        <f t="shared" si="126"/>
        <v>1.9478224186120306E-2</v>
      </c>
      <c r="Z55" s="5">
        <f t="shared" si="127"/>
        <v>1.8885515112566968E-2</v>
      </c>
      <c r="AA55" s="5">
        <f t="shared" si="128"/>
        <v>2.4542137443457103E-2</v>
      </c>
      <c r="AB55" s="5">
        <f t="shared" si="129"/>
        <v>1.5946520566249751E-2</v>
      </c>
      <c r="AC55" s="5">
        <f t="shared" si="130"/>
        <v>5.9688673067619851E-4</v>
      </c>
      <c r="AD55" s="5">
        <f t="shared" si="131"/>
        <v>1.1181566754499403E-2</v>
      </c>
      <c r="AE55" s="5">
        <f t="shared" si="132"/>
        <v>1.189605017183972E-2</v>
      </c>
      <c r="AF55" s="5">
        <f t="shared" si="133"/>
        <v>6.328093942379878E-3</v>
      </c>
      <c r="AG55" s="5">
        <f t="shared" si="134"/>
        <v>2.2441495210670146E-3</v>
      </c>
      <c r="AH55" s="5">
        <f t="shared" si="135"/>
        <v>5.0230669867827489E-3</v>
      </c>
      <c r="AI55" s="5">
        <f t="shared" si="136"/>
        <v>6.5275847464325819E-3</v>
      </c>
      <c r="AJ55" s="5">
        <f t="shared" si="137"/>
        <v>4.2413691410026783E-3</v>
      </c>
      <c r="AK55" s="5">
        <f t="shared" si="138"/>
        <v>1.8372504674699843E-3</v>
      </c>
      <c r="AL55" s="5">
        <f t="shared" si="139"/>
        <v>3.3009244981979258E-5</v>
      </c>
      <c r="AM55" s="5">
        <f t="shared" si="140"/>
        <v>2.9061378150020186E-3</v>
      </c>
      <c r="AN55" s="5">
        <f t="shared" si="141"/>
        <v>3.0918351616184068E-3</v>
      </c>
      <c r="AO55" s="5">
        <f t="shared" si="142"/>
        <v>1.6446991290764513E-3</v>
      </c>
      <c r="AP55" s="5">
        <f t="shared" si="143"/>
        <v>5.8326421769714688E-4</v>
      </c>
      <c r="AQ55" s="5">
        <f t="shared" si="144"/>
        <v>1.5513345646244234E-4</v>
      </c>
      <c r="AR55" s="5">
        <f t="shared" si="145"/>
        <v>1.0688065134921169E-3</v>
      </c>
      <c r="AS55" s="5">
        <f t="shared" si="146"/>
        <v>1.3889372992072103E-3</v>
      </c>
      <c r="AT55" s="5">
        <f t="shared" si="147"/>
        <v>9.0247710730444045E-4</v>
      </c>
      <c r="AU55" s="5">
        <f t="shared" si="148"/>
        <v>3.9092954000322311E-4</v>
      </c>
      <c r="AV55" s="5">
        <f t="shared" si="149"/>
        <v>1.270053589256121E-4</v>
      </c>
      <c r="AW55" s="5">
        <f t="shared" si="150"/>
        <v>1.2677008028599509E-6</v>
      </c>
      <c r="AX55" s="5">
        <f t="shared" si="151"/>
        <v>6.2943154458402323E-4</v>
      </c>
      <c r="AY55" s="5">
        <f t="shared" si="152"/>
        <v>6.6965116772182921E-4</v>
      </c>
      <c r="AZ55" s="5">
        <f t="shared" si="153"/>
        <v>3.5622037876062305E-4</v>
      </c>
      <c r="BA55" s="5">
        <f t="shared" si="154"/>
        <v>1.2632742175905796E-4</v>
      </c>
      <c r="BB55" s="5">
        <f t="shared" si="155"/>
        <v>3.3599883189898061E-5</v>
      </c>
      <c r="BC55" s="5">
        <f t="shared" si="156"/>
        <v>7.1493719077273662E-6</v>
      </c>
      <c r="BD55" s="5">
        <f t="shared" si="157"/>
        <v>1.8951691040039969E-4</v>
      </c>
      <c r="BE55" s="5">
        <f t="shared" si="158"/>
        <v>2.4628134499815379E-4</v>
      </c>
      <c r="BF55" s="5">
        <f t="shared" si="159"/>
        <v>1.6002398088369154E-4</v>
      </c>
      <c r="BG55" s="5">
        <f t="shared" si="160"/>
        <v>6.9318213980183361E-5</v>
      </c>
      <c r="BH55" s="5">
        <f t="shared" si="161"/>
        <v>2.2520131496235834E-5</v>
      </c>
      <c r="BI55" s="5">
        <f t="shared" si="162"/>
        <v>5.8530800894868847E-6</v>
      </c>
      <c r="BJ55" s="8">
        <f t="shared" si="163"/>
        <v>0.41863329405985783</v>
      </c>
      <c r="BK55" s="8">
        <f t="shared" si="164"/>
        <v>0.27736713773646204</v>
      </c>
      <c r="BL55" s="8">
        <f t="shared" si="165"/>
        <v>0.28525823594072447</v>
      </c>
      <c r="BM55" s="8">
        <f t="shared" si="166"/>
        <v>0.42018145402372631</v>
      </c>
      <c r="BN55" s="8">
        <f t="shared" si="167"/>
        <v>0.57929434535896607</v>
      </c>
    </row>
    <row r="56" spans="1:66" x14ac:dyDescent="0.25">
      <c r="A56" t="s">
        <v>27</v>
      </c>
      <c r="B56" t="s">
        <v>28</v>
      </c>
      <c r="C56" t="s">
        <v>192</v>
      </c>
      <c r="D56" s="11">
        <v>44230</v>
      </c>
      <c r="E56">
        <f>VLOOKUP(A56,home!$A$2:$E$405,3,FALSE)</f>
        <v>1.23411371237458</v>
      </c>
      <c r="F56">
        <f>VLOOKUP(B56,home!$B$2:$E$405,3,FALSE)</f>
        <v>1.19</v>
      </c>
      <c r="G56">
        <f>VLOOKUP(C56,away!$B$2:$E$405,4,FALSE)</f>
        <v>0.7</v>
      </c>
      <c r="H56">
        <f>VLOOKUP(A56,away!$A$2:$E$405,3,FALSE)</f>
        <v>1.09364548494983</v>
      </c>
      <c r="I56">
        <f>VLOOKUP(C56,away!$B$2:$E$405,3,FALSE)</f>
        <v>0.59</v>
      </c>
      <c r="J56">
        <f>VLOOKUP(B56,home!$B$2:$E$405,4,FALSE)</f>
        <v>0.73</v>
      </c>
      <c r="K56" s="3">
        <f t="shared" si="112"/>
        <v>1.0280167224080252</v>
      </c>
      <c r="L56" s="3">
        <f t="shared" si="113"/>
        <v>0.47103311036789175</v>
      </c>
      <c r="M56" s="5">
        <f t="shared" si="114"/>
        <v>0.22334227186815106</v>
      </c>
      <c r="N56" s="5">
        <f t="shared" si="115"/>
        <v>0.22959959030105873</v>
      </c>
      <c r="O56" s="5">
        <f t="shared" si="116"/>
        <v>0.10520160499468646</v>
      </c>
      <c r="P56" s="5">
        <f t="shared" si="117"/>
        <v>0.10814900915870131</v>
      </c>
      <c r="Q56" s="5">
        <f t="shared" si="118"/>
        <v>0.1180161091437599</v>
      </c>
      <c r="R56" s="5">
        <f t="shared" si="119"/>
        <v>2.4776719608170749E-2</v>
      </c>
      <c r="S56" s="5">
        <f t="shared" si="120"/>
        <v>1.3092246358219255E-2</v>
      </c>
      <c r="T56" s="5">
        <f t="shared" si="121"/>
        <v>5.5589494963501809E-2</v>
      </c>
      <c r="U56" s="5">
        <f t="shared" si="122"/>
        <v>2.5470882083614345E-2</v>
      </c>
      <c r="V56" s="5">
        <f t="shared" si="123"/>
        <v>7.0440637017673516E-4</v>
      </c>
      <c r="W56" s="5">
        <f t="shared" si="124"/>
        <v>4.0440844571105285E-2</v>
      </c>
      <c r="X56" s="5">
        <f t="shared" si="125"/>
        <v>1.9048976804232187E-2</v>
      </c>
      <c r="Y56" s="5">
        <f t="shared" si="126"/>
        <v>4.4863493967116546E-3</v>
      </c>
      <c r="Z56" s="5">
        <f t="shared" si="127"/>
        <v>3.8902184339166005E-3</v>
      </c>
      <c r="AA56" s="5">
        <f t="shared" si="128"/>
        <v>3.9992096038862241E-3</v>
      </c>
      <c r="AB56" s="5">
        <f t="shared" si="129"/>
        <v>2.0556271746049065E-3</v>
      </c>
      <c r="AC56" s="5">
        <f t="shared" si="130"/>
        <v>2.1318414764946585E-5</v>
      </c>
      <c r="AD56" s="5">
        <f t="shared" si="131"/>
        <v>1.0393466121850006E-2</v>
      </c>
      <c r="AE56" s="5">
        <f t="shared" si="132"/>
        <v>4.8956666748783172E-3</v>
      </c>
      <c r="AF56" s="5">
        <f t="shared" si="133"/>
        <v>1.153010550596184E-3</v>
      </c>
      <c r="AG56" s="5">
        <f t="shared" si="134"/>
        <v>1.8103538197810533E-4</v>
      </c>
      <c r="AH56" s="5">
        <f t="shared" si="135"/>
        <v>4.5810542223456133E-4</v>
      </c>
      <c r="AI56" s="5">
        <f t="shared" si="136"/>
        <v>4.709400346829182E-4</v>
      </c>
      <c r="AJ56" s="5">
        <f t="shared" si="137"/>
        <v>2.4206711545272764E-4</v>
      </c>
      <c r="AK56" s="5">
        <f t="shared" si="138"/>
        <v>8.2949680876826039E-5</v>
      </c>
      <c r="AL56" s="5">
        <f t="shared" si="139"/>
        <v>4.1292056615673398E-7</v>
      </c>
      <c r="AM56" s="5">
        <f t="shared" si="140"/>
        <v>2.1369313954086194E-3</v>
      </c>
      <c r="AN56" s="5">
        <f t="shared" si="141"/>
        <v>1.0065654418221208E-3</v>
      </c>
      <c r="AO56" s="5">
        <f t="shared" si="142"/>
        <v>2.370628254251524E-4</v>
      </c>
      <c r="AP56" s="5">
        <f t="shared" si="143"/>
        <v>3.7221480004203358E-5</v>
      </c>
      <c r="AQ56" s="5">
        <f t="shared" si="144"/>
        <v>4.3831373747190495E-6</v>
      </c>
      <c r="AR56" s="5">
        <f t="shared" si="145"/>
        <v>4.3156564382308369E-5</v>
      </c>
      <c r="AS56" s="5">
        <f t="shared" si="146"/>
        <v>4.4365669866691569E-5</v>
      </c>
      <c r="AT56" s="5">
        <f t="shared" si="147"/>
        <v>2.2804325261896376E-5</v>
      </c>
      <c r="AU56" s="5">
        <f t="shared" si="148"/>
        <v>7.8144092374870834E-6</v>
      </c>
      <c r="AV56" s="5">
        <f t="shared" si="149"/>
        <v>2.0083358429691163E-6</v>
      </c>
      <c r="AW56" s="5">
        <f t="shared" si="150"/>
        <v>5.5541247319101942E-9</v>
      </c>
      <c r="AX56" s="5">
        <f t="shared" si="151"/>
        <v>3.6613353485312917E-4</v>
      </c>
      <c r="AY56" s="5">
        <f t="shared" si="152"/>
        <v>1.7246101773186031E-4</v>
      </c>
      <c r="AZ56" s="5">
        <f t="shared" si="153"/>
        <v>4.0617424799725141E-5</v>
      </c>
      <c r="BA56" s="5">
        <f t="shared" si="154"/>
        <v>6.3773839795161596E-6</v>
      </c>
      <c r="BB56" s="5">
        <f t="shared" si="155"/>
        <v>7.5098975297046511E-7</v>
      </c>
      <c r="BC56" s="5">
        <f t="shared" si="156"/>
        <v>7.0748207839218594E-8</v>
      </c>
      <c r="BD56" s="5">
        <f t="shared" si="157"/>
        <v>3.3880284589651442E-6</v>
      </c>
      <c r="BE56" s="5">
        <f t="shared" si="158"/>
        <v>3.4829499118104602E-6</v>
      </c>
      <c r="BF56" s="5">
        <f t="shared" si="159"/>
        <v>1.7902653763253547E-6</v>
      </c>
      <c r="BG56" s="5">
        <f t="shared" si="160"/>
        <v>6.1347424813685374E-7</v>
      </c>
      <c r="BH56" s="5">
        <f t="shared" si="161"/>
        <v>1.5766544646284398E-7</v>
      </c>
      <c r="BI56" s="5">
        <f t="shared" si="162"/>
        <v>3.2416543101946174E-8</v>
      </c>
      <c r="BJ56" s="8">
        <f t="shared" si="163"/>
        <v>0.48781311928903204</v>
      </c>
      <c r="BK56" s="8">
        <f t="shared" si="164"/>
        <v>0.34548212610831136</v>
      </c>
      <c r="BL56" s="8">
        <f t="shared" si="165"/>
        <v>0.16288771982278588</v>
      </c>
      <c r="BM56" s="8">
        <f t="shared" si="166"/>
        <v>0.19081542311591052</v>
      </c>
      <c r="BN56" s="8">
        <f t="shared" si="167"/>
        <v>0.80908530507452825</v>
      </c>
    </row>
    <row r="57" spans="1:66" x14ac:dyDescent="0.25">
      <c r="A57" t="s">
        <v>27</v>
      </c>
      <c r="B57" t="s">
        <v>186</v>
      </c>
      <c r="C57" t="s">
        <v>296</v>
      </c>
      <c r="D57" s="11">
        <v>44230</v>
      </c>
      <c r="E57">
        <f>VLOOKUP(A57,home!$A$2:$E$405,3,FALSE)</f>
        <v>1.23411371237458</v>
      </c>
      <c r="F57">
        <f>VLOOKUP(B57,home!$B$2:$E$405,3,FALSE)</f>
        <v>1.1299999999999999</v>
      </c>
      <c r="G57">
        <f>VLOOKUP(C57,away!$B$2:$E$405,4,FALSE)</f>
        <v>1.24</v>
      </c>
      <c r="H57">
        <f>VLOOKUP(A57,away!$A$2:$E$405,3,FALSE)</f>
        <v>1.09364548494983</v>
      </c>
      <c r="I57">
        <f>VLOOKUP(C57,away!$B$2:$E$405,3,FALSE)</f>
        <v>0.49</v>
      </c>
      <c r="J57">
        <f>VLOOKUP(B57,home!$B$2:$E$405,4,FALSE)</f>
        <v>0.73</v>
      </c>
      <c r="K57" s="3">
        <f t="shared" si="112"/>
        <v>1.7292401337792616</v>
      </c>
      <c r="L57" s="3">
        <f t="shared" si="113"/>
        <v>0.39119698996655417</v>
      </c>
      <c r="M57" s="5">
        <f t="shared" si="114"/>
        <v>0.11997917130236659</v>
      </c>
      <c r="N57" s="5">
        <f t="shared" si="115"/>
        <v>0.20747279823362932</v>
      </c>
      <c r="O57" s="5">
        <f t="shared" si="116"/>
        <v>4.6935490672167381E-2</v>
      </c>
      <c r="P57" s="5">
        <f t="shared" si="117"/>
        <v>8.1162734168934006E-2</v>
      </c>
      <c r="Q57" s="5">
        <f t="shared" si="118"/>
        <v>0.17938514468653952</v>
      </c>
      <c r="R57" s="5">
        <f t="shared" si="119"/>
        <v>9.1805113367775821E-3</v>
      </c>
      <c r="S57" s="5">
        <f t="shared" si="120"/>
        <v>1.3726110428733881E-2</v>
      </c>
      <c r="T57" s="5">
        <f t="shared" si="121"/>
        <v>7.0174928646089055E-2</v>
      </c>
      <c r="U57" s="5">
        <f t="shared" si="122"/>
        <v>1.587530865217129E-2</v>
      </c>
      <c r="V57" s="5">
        <f t="shared" si="123"/>
        <v>1.0317056052385597E-3</v>
      </c>
      <c r="W57" s="5">
        <f t="shared" si="124"/>
        <v>0.10339999719858792</v>
      </c>
      <c r="X57" s="5">
        <f t="shared" si="125"/>
        <v>4.0449767666637722E-2</v>
      </c>
      <c r="Y57" s="5">
        <f t="shared" si="126"/>
        <v>7.9119136780175636E-3</v>
      </c>
      <c r="Z57" s="5">
        <f t="shared" si="127"/>
        <v>1.1971294671004053E-3</v>
      </c>
      <c r="AA57" s="5">
        <f t="shared" si="128"/>
        <v>2.0701243198398009E-3</v>
      </c>
      <c r="AB57" s="5">
        <f t="shared" si="129"/>
        <v>1.7898710278897408E-3</v>
      </c>
      <c r="AC57" s="5">
        <f t="shared" si="130"/>
        <v>4.3620096132951025E-5</v>
      </c>
      <c r="AD57" s="5">
        <f t="shared" si="131"/>
        <v>4.4700856247115395E-2</v>
      </c>
      <c r="AE57" s="5">
        <f t="shared" si="132"/>
        <v>1.7486840412799177E-2</v>
      </c>
      <c r="AF57" s="5">
        <f t="shared" si="133"/>
        <v>3.4203996667562676E-3</v>
      </c>
      <c r="AG57" s="5">
        <f t="shared" si="134"/>
        <v>4.4601668470588561E-4</v>
      </c>
      <c r="AH57" s="5">
        <f t="shared" si="135"/>
        <v>1.1707836103248591E-4</v>
      </c>
      <c r="AI57" s="5">
        <f t="shared" si="136"/>
        <v>2.0245660069447263E-4</v>
      </c>
      <c r="AJ57" s="5">
        <f t="shared" si="137"/>
        <v>1.7504803963470225E-4</v>
      </c>
      <c r="AK57" s="5">
        <f t="shared" si="138"/>
        <v>1.0090003182523665E-4</v>
      </c>
      <c r="AL57" s="5">
        <f t="shared" si="139"/>
        <v>1.1803136255841816E-6</v>
      </c>
      <c r="AM57" s="5">
        <f t="shared" si="140"/>
        <v>1.5459702927361853E-2</v>
      </c>
      <c r="AN57" s="5">
        <f t="shared" si="141"/>
        <v>6.0477892509610822E-3</v>
      </c>
      <c r="AO57" s="5">
        <f t="shared" si="142"/>
        <v>1.1829384754640285E-3</v>
      </c>
      <c r="AP57" s="5">
        <f t="shared" si="143"/>
        <v>1.5425399030571748E-4</v>
      </c>
      <c r="AQ57" s="5">
        <f t="shared" si="144"/>
        <v>1.5085924174481677E-5</v>
      </c>
      <c r="AR57" s="5">
        <f t="shared" si="145"/>
        <v>9.1601404852252023E-6</v>
      </c>
      <c r="AS57" s="5">
        <f t="shared" si="146"/>
        <v>1.5840082558107659E-5</v>
      </c>
      <c r="AT57" s="5">
        <f t="shared" si="147"/>
        <v>1.3695653240928322E-5</v>
      </c>
      <c r="AU57" s="5">
        <f t="shared" si="148"/>
        <v>7.8943577475124214E-6</v>
      </c>
      <c r="AV57" s="5">
        <f t="shared" si="149"/>
        <v>3.412810061852435E-6</v>
      </c>
      <c r="AW57" s="5">
        <f t="shared" si="150"/>
        <v>2.2179192528304833E-8</v>
      </c>
      <c r="AX57" s="5">
        <f t="shared" si="151"/>
        <v>4.4555897930498084E-3</v>
      </c>
      <c r="AY57" s="5">
        <f t="shared" si="152"/>
        <v>1.7430133155667867E-3</v>
      </c>
      <c r="AZ57" s="5">
        <f t="shared" si="153"/>
        <v>3.4093078126067538E-4</v>
      </c>
      <c r="BA57" s="5">
        <f t="shared" si="154"/>
        <v>4.4457031805373966E-5</v>
      </c>
      <c r="BB57" s="5">
        <f t="shared" si="155"/>
        <v>4.3478642562774146E-6</v>
      </c>
      <c r="BC57" s="5">
        <f t="shared" si="156"/>
        <v>3.4017428196777916E-7</v>
      </c>
      <c r="BD57" s="5">
        <f t="shared" si="157"/>
        <v>5.9723656424847801E-7</v>
      </c>
      <c r="BE57" s="5">
        <f t="shared" si="158"/>
        <v>1.0327654362589046E-6</v>
      </c>
      <c r="BF57" s="5">
        <f t="shared" si="159"/>
        <v>8.9294972057947313E-7</v>
      </c>
      <c r="BG57" s="5">
        <f t="shared" si="160"/>
        <v>5.1470816475766736E-7</v>
      </c>
      <c r="BH57" s="5">
        <f t="shared" si="161"/>
        <v>2.2251350392070689E-7</v>
      </c>
      <c r="BI57" s="5">
        <f t="shared" si="162"/>
        <v>7.6955856257506987E-8</v>
      </c>
      <c r="BJ57" s="8">
        <f t="shared" si="163"/>
        <v>0.70429711264936568</v>
      </c>
      <c r="BK57" s="8">
        <f t="shared" si="164"/>
        <v>0.21768753523059833</v>
      </c>
      <c r="BL57" s="8">
        <f t="shared" si="165"/>
        <v>7.6500129215372317E-2</v>
      </c>
      <c r="BM57" s="8">
        <f t="shared" si="166"/>
        <v>0.35382306502564842</v>
      </c>
      <c r="BN57" s="8">
        <f t="shared" si="167"/>
        <v>0.64411585040041441</v>
      </c>
    </row>
    <row r="58" spans="1:66" x14ac:dyDescent="0.25">
      <c r="A58" t="s">
        <v>27</v>
      </c>
      <c r="B58" t="s">
        <v>195</v>
      </c>
      <c r="C58" t="s">
        <v>29</v>
      </c>
      <c r="D58" s="11">
        <v>44230</v>
      </c>
      <c r="E58">
        <f>VLOOKUP(A58,home!$A$2:$E$405,3,FALSE)</f>
        <v>1.23411371237458</v>
      </c>
      <c r="F58">
        <f>VLOOKUP(B58,home!$B$2:$E$405,3,FALSE)</f>
        <v>1.62</v>
      </c>
      <c r="G58">
        <f>VLOOKUP(C58,away!$B$2:$E$405,4,FALSE)</f>
        <v>1.1299999999999999</v>
      </c>
      <c r="H58">
        <f>VLOOKUP(A58,away!$A$2:$E$405,3,FALSE)</f>
        <v>1.09364548494983</v>
      </c>
      <c r="I58">
        <f>VLOOKUP(C58,away!$B$2:$E$405,3,FALSE)</f>
        <v>0.54</v>
      </c>
      <c r="J58">
        <f>VLOOKUP(B58,home!$B$2:$E$405,4,FALSE)</f>
        <v>1.28</v>
      </c>
      <c r="K58" s="3">
        <f t="shared" si="112"/>
        <v>2.2591685618729063</v>
      </c>
      <c r="L58" s="3">
        <f t="shared" si="113"/>
        <v>0.75592775919732258</v>
      </c>
      <c r="M58" s="5">
        <f t="shared" si="114"/>
        <v>4.9041111567162517E-2</v>
      </c>
      <c r="N58" s="5">
        <f t="shared" si="115"/>
        <v>0.11079213749183528</v>
      </c>
      <c r="O58" s="5">
        <f t="shared" si="116"/>
        <v>3.7071537575511057E-2</v>
      </c>
      <c r="P58" s="5">
        <f t="shared" si="117"/>
        <v>8.3750852230884715E-2</v>
      </c>
      <c r="Q58" s="5">
        <f t="shared" si="118"/>
        <v>0.12514905696212744</v>
      </c>
      <c r="R58" s="5">
        <f t="shared" si="119"/>
        <v>1.4011702164727706E-2</v>
      </c>
      <c r="S58" s="5">
        <f t="shared" si="120"/>
        <v>3.5756761140056097E-2</v>
      </c>
      <c r="T58" s="5">
        <f t="shared" si="121"/>
        <v>9.4603646195039082E-2</v>
      </c>
      <c r="U58" s="5">
        <f t="shared" si="122"/>
        <v>3.1654797028879376E-2</v>
      </c>
      <c r="V58" s="5">
        <f t="shared" si="123"/>
        <v>6.7849178481714616E-3</v>
      </c>
      <c r="W58" s="5">
        <f t="shared" si="124"/>
        <v>9.4244271678959962E-2</v>
      </c>
      <c r="X58" s="5">
        <f t="shared" si="125"/>
        <v>7.1241861107459878E-2</v>
      </c>
      <c r="Y58" s="5">
        <f t="shared" si="126"/>
        <v>2.6926850214004514E-2</v>
      </c>
      <c r="Z58" s="5">
        <f t="shared" si="127"/>
        <v>3.5306115399742974E-3</v>
      </c>
      <c r="AA58" s="5">
        <f t="shared" si="128"/>
        <v>7.9762465952956194E-3</v>
      </c>
      <c r="AB58" s="5">
        <f t="shared" si="129"/>
        <v>9.009842774918838E-3</v>
      </c>
      <c r="AC58" s="5">
        <f t="shared" si="130"/>
        <v>7.2419169593388464E-4</v>
      </c>
      <c r="AD58" s="5">
        <f t="shared" si="131"/>
        <v>5.3228423928428859E-2</v>
      </c>
      <c r="AE58" s="5">
        <f t="shared" si="132"/>
        <v>4.0236843225822369E-2</v>
      </c>
      <c r="AF58" s="5">
        <f t="shared" si="133"/>
        <v>1.5208073368434934E-2</v>
      </c>
      <c r="AG58" s="5">
        <f t="shared" si="134"/>
        <v>3.8320682743698334E-3</v>
      </c>
      <c r="AH58" s="5">
        <f t="shared" si="135"/>
        <v>6.6722181750224457E-4</v>
      </c>
      <c r="AI58" s="5">
        <f t="shared" si="136"/>
        <v>1.5073665538967724E-3</v>
      </c>
      <c r="AJ58" s="5">
        <f t="shared" si="137"/>
        <v>1.7026975648911456E-3</v>
      </c>
      <c r="AK58" s="5">
        <f t="shared" si="138"/>
        <v>1.2822269363265428E-3</v>
      </c>
      <c r="AL58" s="5">
        <f t="shared" si="139"/>
        <v>4.9470062790015902E-5</v>
      </c>
      <c r="AM58" s="5">
        <f t="shared" si="140"/>
        <v>2.4050396387430017E-2</v>
      </c>
      <c r="AN58" s="5">
        <f t="shared" si="141"/>
        <v>1.8180362248957353E-2</v>
      </c>
      <c r="AO58" s="5">
        <f t="shared" si="142"/>
        <v>6.8715202481249632E-3</v>
      </c>
      <c r="AP58" s="5">
        <f t="shared" si="143"/>
        <v>1.7314576344813783E-3</v>
      </c>
      <c r="AQ58" s="5">
        <f t="shared" si="144"/>
        <v>3.2721422244465123E-4</v>
      </c>
      <c r="AR58" s="5">
        <f t="shared" si="145"/>
        <v>1.0087429867840736E-4</v>
      </c>
      <c r="AS58" s="5">
        <f t="shared" si="146"/>
        <v>2.2789204427523554E-4</v>
      </c>
      <c r="AT58" s="5">
        <f t="shared" si="147"/>
        <v>2.5742327096378039E-4</v>
      </c>
      <c r="AU58" s="5">
        <f t="shared" si="148"/>
        <v>1.9385418695195438E-4</v>
      </c>
      <c r="AV58" s="5">
        <f t="shared" si="149"/>
        <v>1.0948732118732206E-4</v>
      </c>
      <c r="AW58" s="5">
        <f t="shared" si="150"/>
        <v>2.346761152802882E-6</v>
      </c>
      <c r="AX58" s="5">
        <f t="shared" si="151"/>
        <v>9.0556499031772611E-3</v>
      </c>
      <c r="AY58" s="5">
        <f t="shared" si="152"/>
        <v>6.845417139384238E-3</v>
      </c>
      <c r="AZ58" s="5">
        <f t="shared" si="153"/>
        <v>2.5873204194728364E-3</v>
      </c>
      <c r="BA58" s="5">
        <f t="shared" si="154"/>
        <v>6.5194244233919281E-4</v>
      </c>
      <c r="BB58" s="5">
        <f t="shared" si="155"/>
        <v>1.232053473907739E-4</v>
      </c>
      <c r="BC58" s="5">
        <f t="shared" si="156"/>
        <v>1.8626868434847086E-5</v>
      </c>
      <c r="BD58" s="5">
        <f t="shared" si="157"/>
        <v>1.2708947093428317E-5</v>
      </c>
      <c r="BE58" s="5">
        <f t="shared" si="158"/>
        <v>2.8711653727979298E-5</v>
      </c>
      <c r="BF58" s="5">
        <f t="shared" si="159"/>
        <v>3.2432232730815939E-5</v>
      </c>
      <c r="BG58" s="5">
        <f t="shared" si="160"/>
        <v>2.4423293525601614E-5</v>
      </c>
      <c r="BH58" s="5">
        <f t="shared" si="161"/>
        <v>1.3794084227608314E-5</v>
      </c>
      <c r="BI58" s="5">
        <f t="shared" si="162"/>
        <v>6.2326322853679269E-6</v>
      </c>
      <c r="BJ58" s="8">
        <f t="shared" si="163"/>
        <v>0.7059063453081198</v>
      </c>
      <c r="BK58" s="8">
        <f t="shared" si="164"/>
        <v>0.18295272168438292</v>
      </c>
      <c r="BL58" s="8">
        <f t="shared" si="165"/>
        <v>0.10589147297759682</v>
      </c>
      <c r="BM58" s="8">
        <f t="shared" si="166"/>
        <v>0.57162168313959383</v>
      </c>
      <c r="BN58" s="8">
        <f t="shared" si="167"/>
        <v>0.41981639799224868</v>
      </c>
    </row>
    <row r="59" spans="1:66" x14ac:dyDescent="0.25">
      <c r="A59" t="s">
        <v>27</v>
      </c>
      <c r="B59" t="s">
        <v>194</v>
      </c>
      <c r="C59" t="s">
        <v>298</v>
      </c>
      <c r="D59" s="11">
        <v>44230</v>
      </c>
      <c r="E59">
        <f>VLOOKUP(A59,home!$A$2:$E$405,3,FALSE)</f>
        <v>1.23411371237458</v>
      </c>
      <c r="F59">
        <f>VLOOKUP(B59,home!$B$2:$E$405,3,FALSE)</f>
        <v>0.7</v>
      </c>
      <c r="G59">
        <f>VLOOKUP(C59,away!$B$2:$E$405,4,FALSE)</f>
        <v>0.76</v>
      </c>
      <c r="H59">
        <f>VLOOKUP(A59,away!$A$2:$E$405,3,FALSE)</f>
        <v>1.09364548494983</v>
      </c>
      <c r="I59">
        <f>VLOOKUP(C59,away!$B$2:$E$405,3,FALSE)</f>
        <v>1.46</v>
      </c>
      <c r="J59">
        <f>VLOOKUP(B59,home!$B$2:$E$405,4,FALSE)</f>
        <v>0.91</v>
      </c>
      <c r="K59" s="3">
        <f t="shared" si="112"/>
        <v>0.65654849498327661</v>
      </c>
      <c r="L59" s="3">
        <f t="shared" si="113"/>
        <v>1.4530173913043443</v>
      </c>
      <c r="M59" s="5">
        <f t="shared" si="114"/>
        <v>0.12129060892265785</v>
      </c>
      <c r="N59" s="5">
        <f t="shared" si="115"/>
        <v>7.9633166743776199E-2</v>
      </c>
      <c r="O59" s="5">
        <f t="shared" si="116"/>
        <v>0.17623736416651573</v>
      </c>
      <c r="P59" s="5">
        <f t="shared" si="117"/>
        <v>0.11570837620334554</v>
      </c>
      <c r="Q59" s="5">
        <f t="shared" si="118"/>
        <v>2.6141517888189282E-2</v>
      </c>
      <c r="R59" s="5">
        <f t="shared" si="119"/>
        <v>0.12803797756579222</v>
      </c>
      <c r="S59" s="5">
        <f t="shared" si="120"/>
        <v>2.7595764508347477E-2</v>
      </c>
      <c r="T59" s="5">
        <f t="shared" si="121"/>
        <v>3.7984080126632638E-2</v>
      </c>
      <c r="U59" s="5">
        <f t="shared" si="122"/>
        <v>8.4063141471523425E-2</v>
      </c>
      <c r="V59" s="5">
        <f t="shared" si="123"/>
        <v>2.9250786187658413E-3</v>
      </c>
      <c r="W59" s="5">
        <f t="shared" si="124"/>
        <v>5.7210580753563594E-3</v>
      </c>
      <c r="X59" s="5">
        <f t="shared" si="125"/>
        <v>8.3127968801549497E-3</v>
      </c>
      <c r="Y59" s="5">
        <f t="shared" si="126"/>
        <v>6.03931921862282E-3</v>
      </c>
      <c r="Z59" s="5">
        <f t="shared" si="127"/>
        <v>6.2013802716843883E-2</v>
      </c>
      <c r="AA59" s="5">
        <f t="shared" si="128"/>
        <v>4.0715068841933683E-2</v>
      </c>
      <c r="AB59" s="5">
        <f t="shared" si="129"/>
        <v>1.3365708585656026E-2</v>
      </c>
      <c r="AC59" s="5">
        <f t="shared" si="130"/>
        <v>1.7440349476084542E-4</v>
      </c>
      <c r="AD59" s="5">
        <f t="shared" si="131"/>
        <v>9.3903801727178459E-4</v>
      </c>
      <c r="AE59" s="5">
        <f t="shared" si="132"/>
        <v>1.364438570191852E-3</v>
      </c>
      <c r="AF59" s="5">
        <f t="shared" si="133"/>
        <v>9.9127648592759734E-4</v>
      </c>
      <c r="AG59" s="5">
        <f t="shared" si="134"/>
        <v>4.8011399121461858E-4</v>
      </c>
      <c r="AH59" s="5">
        <f t="shared" si="135"/>
        <v>2.2526783462122679E-2</v>
      </c>
      <c r="AI59" s="5">
        <f t="shared" si="136"/>
        <v>1.4789925778870811E-2</v>
      </c>
      <c r="AJ59" s="5">
        <f t="shared" si="137"/>
        <v>4.8551517555159972E-3</v>
      </c>
      <c r="AK59" s="5">
        <f t="shared" si="138"/>
        <v>1.0625475259998139E-3</v>
      </c>
      <c r="AL59" s="5">
        <f t="shared" si="139"/>
        <v>6.6550725937352771E-6</v>
      </c>
      <c r="AM59" s="5">
        <f t="shared" si="140"/>
        <v>1.2330479939437407E-4</v>
      </c>
      <c r="AN59" s="5">
        <f t="shared" si="141"/>
        <v>1.7916401795131887E-4</v>
      </c>
      <c r="AO59" s="5">
        <f t="shared" si="142"/>
        <v>1.3016421698961507E-4</v>
      </c>
      <c r="AP59" s="5">
        <f t="shared" si="143"/>
        <v>6.3043623670474381E-5</v>
      </c>
      <c r="AQ59" s="5">
        <f t="shared" si="144"/>
        <v>2.2900870401011365E-5</v>
      </c>
      <c r="AR59" s="5">
        <f t="shared" si="145"/>
        <v>6.5463616281222639E-3</v>
      </c>
      <c r="AS59" s="5">
        <f t="shared" si="146"/>
        <v>4.2980038745599443E-3</v>
      </c>
      <c r="AT59" s="5">
        <f t="shared" si="147"/>
        <v>1.4109239876373115E-3</v>
      </c>
      <c r="AU59" s="5">
        <f t="shared" si="148"/>
        <v>3.0878000687302671E-4</v>
      </c>
      <c r="AV59" s="5">
        <f t="shared" si="149"/>
        <v>5.068226219835286E-5</v>
      </c>
      <c r="AW59" s="5">
        <f t="shared" si="150"/>
        <v>1.7635505753411109E-7</v>
      </c>
      <c r="AX59" s="5">
        <f t="shared" si="151"/>
        <v>1.3492596744431852E-5</v>
      </c>
      <c r="AY59" s="5">
        <f t="shared" si="152"/>
        <v>1.9604977723515855E-5</v>
      </c>
      <c r="AZ59" s="5">
        <f t="shared" si="153"/>
        <v>1.4243186794201399E-5</v>
      </c>
      <c r="BA59" s="5">
        <f t="shared" si="154"/>
        <v>6.8985327065236704E-6</v>
      </c>
      <c r="BB59" s="5">
        <f t="shared" si="155"/>
        <v>2.5059219992651792E-6</v>
      </c>
      <c r="BC59" s="5">
        <f t="shared" si="156"/>
        <v>7.2822964923689103E-7</v>
      </c>
      <c r="BD59" s="5">
        <f t="shared" si="157"/>
        <v>1.5853295492381807E-3</v>
      </c>
      <c r="BE59" s="5">
        <f t="shared" si="158"/>
        <v>1.0408457296048439E-3</v>
      </c>
      <c r="BF59" s="5">
        <f t="shared" si="159"/>
        <v>3.416828486409153E-4</v>
      </c>
      <c r="BG59" s="5">
        <f t="shared" si="160"/>
        <v>7.4777120012263886E-5</v>
      </c>
      <c r="BH59" s="5">
        <f t="shared" si="161"/>
        <v>1.2273701400808925E-5</v>
      </c>
      <c r="BI59" s="5">
        <f t="shared" si="162"/>
        <v>1.611656036515047E-6</v>
      </c>
      <c r="BJ59" s="8">
        <f t="shared" si="163"/>
        <v>0.16818285697136209</v>
      </c>
      <c r="BK59" s="8">
        <f t="shared" si="164"/>
        <v>0.26772049179819479</v>
      </c>
      <c r="BL59" s="8">
        <f t="shared" si="165"/>
        <v>0.5013249415182548</v>
      </c>
      <c r="BM59" s="8">
        <f t="shared" si="166"/>
        <v>0.35217365289171282</v>
      </c>
      <c r="BN59" s="8">
        <f t="shared" si="167"/>
        <v>0.64704901149027672</v>
      </c>
    </row>
    <row r="60" spans="1:66" x14ac:dyDescent="0.25">
      <c r="A60" t="s">
        <v>27</v>
      </c>
      <c r="B60" t="s">
        <v>299</v>
      </c>
      <c r="C60" t="s">
        <v>328</v>
      </c>
      <c r="D60" s="11">
        <v>44230</v>
      </c>
      <c r="E60">
        <f>VLOOKUP(A60,home!$A$2:$E$405,3,FALSE)</f>
        <v>1.23411371237458</v>
      </c>
      <c r="F60">
        <f>VLOOKUP(B60,home!$B$2:$E$405,3,FALSE)</f>
        <v>1.08</v>
      </c>
      <c r="G60">
        <f>VLOOKUP(C60,away!$B$2:$E$405,4,FALSE)</f>
        <v>0.92</v>
      </c>
      <c r="H60">
        <f>VLOOKUP(A60,away!$A$2:$E$405,3,FALSE)</f>
        <v>1.09364548494983</v>
      </c>
      <c r="I60">
        <f>VLOOKUP(C60,away!$B$2:$E$405,3,FALSE)</f>
        <v>0.7</v>
      </c>
      <c r="J60">
        <f>VLOOKUP(B60,home!$B$2:$E$405,4,FALSE)</f>
        <v>0.55000000000000004</v>
      </c>
      <c r="K60" s="3">
        <f t="shared" si="112"/>
        <v>1.2262153846153829</v>
      </c>
      <c r="L60" s="3">
        <f t="shared" si="113"/>
        <v>0.42105351170568461</v>
      </c>
      <c r="M60" s="5">
        <f t="shared" si="114"/>
        <v>0.19257513372837079</v>
      </c>
      <c r="N60" s="5">
        <f t="shared" si="115"/>
        <v>0.23613859167209297</v>
      </c>
      <c r="O60" s="5">
        <f t="shared" si="116"/>
        <v>8.1084436323522358E-2</v>
      </c>
      <c r="P60" s="5">
        <f t="shared" si="117"/>
        <v>9.9426983272769484E-2</v>
      </c>
      <c r="Q60" s="5">
        <f t="shared" si="118"/>
        <v>0.1447783870048652</v>
      </c>
      <c r="R60" s="5">
        <f t="shared" si="119"/>
        <v>1.7070443329347526E-2</v>
      </c>
      <c r="S60" s="5">
        <f t="shared" si="120"/>
        <v>1.2833594882332395E-2</v>
      </c>
      <c r="T60" s="5">
        <f t="shared" si="121"/>
        <v>6.0959448267483153E-2</v>
      </c>
      <c r="U60" s="5">
        <f t="shared" si="122"/>
        <v>2.0932040232650974E-2</v>
      </c>
      <c r="V60" s="5">
        <f t="shared" si="123"/>
        <v>7.3622383060512758E-4</v>
      </c>
      <c r="W60" s="5">
        <f t="shared" si="124"/>
        <v>5.9176495168388486E-2</v>
      </c>
      <c r="X60" s="5">
        <f t="shared" si="125"/>
        <v>2.4916471101084452E-2</v>
      </c>
      <c r="Y60" s="5">
        <f t="shared" si="126"/>
        <v>5.2455838282124065E-3</v>
      </c>
      <c r="Z60" s="5">
        <f t="shared" si="127"/>
        <v>2.3958567033982186E-3</v>
      </c>
      <c r="AA60" s="5">
        <f t="shared" si="128"/>
        <v>2.9378363490407899E-3</v>
      </c>
      <c r="AB60" s="5">
        <f t="shared" si="129"/>
        <v>1.8012100643380528E-3</v>
      </c>
      <c r="AC60" s="5">
        <f t="shared" si="130"/>
        <v>2.3757128280720935E-5</v>
      </c>
      <c r="AD60" s="5">
        <f t="shared" si="131"/>
        <v>1.8140782195773964E-2</v>
      </c>
      <c r="AE60" s="5">
        <f t="shared" si="132"/>
        <v>7.6382400486185885E-3</v>
      </c>
      <c r="AF60" s="5">
        <f t="shared" si="133"/>
        <v>1.6080538978609277E-3</v>
      </c>
      <c r="AG60" s="5">
        <f t="shared" si="134"/>
        <v>2.2569224690211935E-4</v>
      </c>
      <c r="AH60" s="5">
        <f t="shared" si="135"/>
        <v>2.5219596962735614E-4</v>
      </c>
      <c r="AI60" s="5">
        <f t="shared" si="136"/>
        <v>3.0924657789505792E-4</v>
      </c>
      <c r="AJ60" s="5">
        <f t="shared" si="137"/>
        <v>1.8960145572728974E-4</v>
      </c>
      <c r="AK60" s="5">
        <f t="shared" si="138"/>
        <v>7.7497407319424995E-5</v>
      </c>
      <c r="AL60" s="5">
        <f t="shared" si="139"/>
        <v>4.9063439301733436E-7</v>
      </c>
      <c r="AM60" s="5">
        <f t="shared" si="140"/>
        <v>4.4489012434829733E-3</v>
      </c>
      <c r="AN60" s="5">
        <f t="shared" si="141"/>
        <v>1.873225491800293E-3</v>
      </c>
      <c r="AO60" s="5">
        <f t="shared" si="142"/>
        <v>3.9436408576956064E-4</v>
      </c>
      <c r="AP60" s="5">
        <f t="shared" si="143"/>
        <v>5.5349461067958452E-5</v>
      </c>
      <c r="AQ60" s="5">
        <f t="shared" si="144"/>
        <v>5.8262712384202432E-6</v>
      </c>
      <c r="AR60" s="5">
        <f t="shared" si="145"/>
        <v>2.1237599729923702E-5</v>
      </c>
      <c r="AS60" s="5">
        <f t="shared" si="146"/>
        <v>2.6041871521135939E-5</v>
      </c>
      <c r="AT60" s="5">
        <f t="shared" si="147"/>
        <v>1.5966471751697052E-5</v>
      </c>
      <c r="AU60" s="5">
        <f t="shared" si="148"/>
        <v>6.5261110999859453E-6</v>
      </c>
      <c r="AV60" s="5">
        <f t="shared" si="149"/>
        <v>2.0006044581279971E-6</v>
      </c>
      <c r="AW60" s="5">
        <f t="shared" si="150"/>
        <v>7.0365461814428743E-9</v>
      </c>
      <c r="AX60" s="5">
        <f t="shared" si="151"/>
        <v>9.0921852489888742E-4</v>
      </c>
      <c r="AY60" s="5">
        <f t="shared" si="152"/>
        <v>3.82829652816539E-4</v>
      </c>
      <c r="AZ60" s="5">
        <f t="shared" si="153"/>
        <v>8.0595884851735879E-5</v>
      </c>
      <c r="BA60" s="5">
        <f t="shared" si="154"/>
        <v>1.1311726781950129E-5</v>
      </c>
      <c r="BB60" s="5">
        <f t="shared" si="155"/>
        <v>1.1907105712488358E-6</v>
      </c>
      <c r="BC60" s="5">
        <f t="shared" si="156"/>
        <v>1.0027057348988084E-7</v>
      </c>
      <c r="BD60" s="5">
        <f t="shared" si="157"/>
        <v>1.4903609910806786E-6</v>
      </c>
      <c r="BE60" s="5">
        <f t="shared" si="158"/>
        <v>1.8275035758937574E-6</v>
      </c>
      <c r="BF60" s="5">
        <f t="shared" si="159"/>
        <v>1.1204565001002759E-6</v>
      </c>
      <c r="BG60" s="5">
        <f t="shared" si="160"/>
        <v>4.5797366607175499E-7</v>
      </c>
      <c r="BH60" s="5">
        <f t="shared" si="161"/>
        <v>1.4039358877147355E-7</v>
      </c>
      <c r="BI60" s="5">
        <f t="shared" si="162"/>
        <v>3.443055569058927E-8</v>
      </c>
      <c r="BJ60" s="8">
        <f t="shared" si="163"/>
        <v>0.56699065875513532</v>
      </c>
      <c r="BK60" s="8">
        <f t="shared" si="164"/>
        <v>0.30597901312956804</v>
      </c>
      <c r="BL60" s="8">
        <f t="shared" si="165"/>
        <v>0.12473135148690731</v>
      </c>
      <c r="BM60" s="8">
        <f t="shared" si="166"/>
        <v>0.22864008212777034</v>
      </c>
      <c r="BN60" s="8">
        <f t="shared" si="167"/>
        <v>0.77107397533096833</v>
      </c>
    </row>
    <row r="61" spans="1:66" x14ac:dyDescent="0.25">
      <c r="A61" t="s">
        <v>27</v>
      </c>
      <c r="B61" t="s">
        <v>30</v>
      </c>
      <c r="C61" t="s">
        <v>297</v>
      </c>
      <c r="D61" s="11">
        <v>44230</v>
      </c>
      <c r="E61">
        <f>VLOOKUP(A61,home!$A$2:$E$405,3,FALSE)</f>
        <v>1.23411371237458</v>
      </c>
      <c r="F61">
        <f>VLOOKUP(B61,home!$B$2:$E$405,3,FALSE)</f>
        <v>0.97</v>
      </c>
      <c r="G61">
        <f>VLOOKUP(C61,away!$B$2:$E$405,4,FALSE)</f>
        <v>0.97</v>
      </c>
      <c r="H61">
        <f>VLOOKUP(A61,away!$A$2:$E$405,3,FALSE)</f>
        <v>1.09364548494983</v>
      </c>
      <c r="I61">
        <f>VLOOKUP(C61,away!$B$2:$E$405,3,FALSE)</f>
        <v>0.86</v>
      </c>
      <c r="J61">
        <f>VLOOKUP(B61,home!$B$2:$E$405,4,FALSE)</f>
        <v>1.1000000000000001</v>
      </c>
      <c r="K61" s="3">
        <f t="shared" si="112"/>
        <v>1.1611775919732423</v>
      </c>
      <c r="L61" s="3">
        <f t="shared" si="113"/>
        <v>1.0345886287625392</v>
      </c>
      <c r="M61" s="5">
        <f t="shared" si="114"/>
        <v>0.11127326894661702</v>
      </c>
      <c r="N61" s="5">
        <f t="shared" si="115"/>
        <v>0.12920802648642371</v>
      </c>
      <c r="O61" s="5">
        <f t="shared" si="116"/>
        <v>0.11512205873740571</v>
      </c>
      <c r="P61" s="5">
        <f t="shared" si="117"/>
        <v>0.13367715494770291</v>
      </c>
      <c r="Q61" s="5">
        <f t="shared" si="118"/>
        <v>7.5016732529560204E-2</v>
      </c>
      <c r="R61" s="5">
        <f t="shared" si="119"/>
        <v>5.9551986444726548E-2</v>
      </c>
      <c r="S61" s="5">
        <f t="shared" si="120"/>
        <v>4.0147966182886782E-2</v>
      </c>
      <c r="T61" s="5">
        <f t="shared" si="121"/>
        <v>7.7611458442003844E-2</v>
      </c>
      <c r="U61" s="5">
        <f t="shared" si="122"/>
        <v>6.915043221711073E-2</v>
      </c>
      <c r="V61" s="5">
        <f t="shared" si="123"/>
        <v>5.3590447963239377E-3</v>
      </c>
      <c r="W61" s="5">
        <f t="shared" si="124"/>
        <v>2.9035916278791853E-2</v>
      </c>
      <c r="X61" s="5">
        <f t="shared" si="125"/>
        <v>3.0040228807739145E-2</v>
      </c>
      <c r="Y61" s="5">
        <f t="shared" si="126"/>
        <v>1.5539639564955889E-2</v>
      </c>
      <c r="Z61" s="5">
        <f t="shared" si="127"/>
        <v>2.0537269331978317E-2</v>
      </c>
      <c r="AA61" s="5">
        <f t="shared" si="128"/>
        <v>2.3847416948612501E-2</v>
      </c>
      <c r="AB61" s="5">
        <f t="shared" si="129"/>
        <v>1.3845543093585877E-2</v>
      </c>
      <c r="AC61" s="5">
        <f t="shared" si="130"/>
        <v>4.0237755908921268E-4</v>
      </c>
      <c r="AD61" s="5">
        <f t="shared" si="131"/>
        <v>8.4289638363360449E-3</v>
      </c>
      <c r="AE61" s="5">
        <f t="shared" si="132"/>
        <v>8.7205101373239377E-3</v>
      </c>
      <c r="AF61" s="5">
        <f t="shared" si="133"/>
        <v>4.5110703125418984E-3</v>
      </c>
      <c r="AG61" s="5">
        <f t="shared" si="134"/>
        <v>1.5557006829680406E-3</v>
      </c>
      <c r="AH61" s="5">
        <f t="shared" si="135"/>
        <v>5.3119063291745998E-3</v>
      </c>
      <c r="AI61" s="5">
        <f t="shared" si="136"/>
        <v>6.1680666000983866E-3</v>
      </c>
      <c r="AJ61" s="5">
        <f t="shared" si="137"/>
        <v>3.5811103609164146E-3</v>
      </c>
      <c r="AK61" s="5">
        <f t="shared" si="138"/>
        <v>1.3861017018264509E-3</v>
      </c>
      <c r="AL61" s="5">
        <f t="shared" si="139"/>
        <v>1.9335708503235268E-5</v>
      </c>
      <c r="AM61" s="5">
        <f t="shared" si="140"/>
        <v>1.9575047860612457E-3</v>
      </c>
      <c r="AN61" s="5">
        <f t="shared" si="141"/>
        <v>2.0252121924072114E-3</v>
      </c>
      <c r="AO61" s="5">
        <f t="shared" si="142"/>
        <v>1.0476307525478766E-3</v>
      </c>
      <c r="AP61" s="5">
        <f t="shared" si="143"/>
        <v>3.6128895457599152E-4</v>
      </c>
      <c r="AQ61" s="5">
        <f t="shared" si="144"/>
        <v>9.34463610254566E-5</v>
      </c>
      <c r="AR61" s="5">
        <f t="shared" si="145"/>
        <v>1.0991275770431605E-3</v>
      </c>
      <c r="AS61" s="5">
        <f t="shared" si="146"/>
        <v>1.2762823131823614E-3</v>
      </c>
      <c r="AT61" s="5">
        <f t="shared" si="147"/>
        <v>7.4099521154956708E-4</v>
      </c>
      <c r="AU61" s="5">
        <f t="shared" si="148"/>
        <v>2.8680901180361002E-4</v>
      </c>
      <c r="AV61" s="5">
        <f t="shared" si="149"/>
        <v>8.3259049420585243E-5</v>
      </c>
      <c r="AW61" s="5">
        <f t="shared" si="150"/>
        <v>6.4524394315189602E-7</v>
      </c>
      <c r="AX61" s="5">
        <f t="shared" si="151"/>
        <v>3.7883511562578233E-4</v>
      </c>
      <c r="AY61" s="5">
        <f t="shared" si="152"/>
        <v>3.9193850280237606E-4</v>
      </c>
      <c r="AZ61" s="5">
        <f t="shared" si="153"/>
        <v>2.0274755908677647E-4</v>
      </c>
      <c r="BA61" s="5">
        <f t="shared" si="154"/>
        <v>6.9920106380179982E-5</v>
      </c>
      <c r="BB61" s="5">
        <f t="shared" si="155"/>
        <v>1.808463674570032E-5</v>
      </c>
      <c r="BC61" s="5">
        <f t="shared" si="156"/>
        <v>3.7420319064805449E-6</v>
      </c>
      <c r="BD61" s="5">
        <f t="shared" si="157"/>
        <v>1.8952414879469588E-4</v>
      </c>
      <c r="BE61" s="5">
        <f t="shared" si="158"/>
        <v>2.2007119471820344E-4</v>
      </c>
      <c r="BF61" s="5">
        <f t="shared" si="159"/>
        <v>1.2777086997277902E-4</v>
      </c>
      <c r="BG61" s="5">
        <f t="shared" si="160"/>
        <v>4.9454890373105951E-5</v>
      </c>
      <c r="BH61" s="5">
        <f t="shared" si="161"/>
        <v>1.4356477628685957E-5</v>
      </c>
      <c r="BI61" s="5">
        <f t="shared" si="162"/>
        <v>3.3340840244190565E-6</v>
      </c>
      <c r="BJ61" s="8">
        <f t="shared" si="163"/>
        <v>0.38621859807780984</v>
      </c>
      <c r="BK61" s="8">
        <f t="shared" si="164"/>
        <v>0.29127108664392548</v>
      </c>
      <c r="BL61" s="8">
        <f t="shared" si="165"/>
        <v>0.30205560726196851</v>
      </c>
      <c r="BM61" s="8">
        <f t="shared" si="166"/>
        <v>0.3758420399643867</v>
      </c>
      <c r="BN61" s="8">
        <f t="shared" si="167"/>
        <v>0.62384922809243615</v>
      </c>
    </row>
    <row r="62" spans="1:66" x14ac:dyDescent="0.25">
      <c r="A62" t="s">
        <v>37</v>
      </c>
      <c r="B62" t="s">
        <v>226</v>
      </c>
      <c r="C62" t="s">
        <v>231</v>
      </c>
      <c r="D62" s="11">
        <v>44230</v>
      </c>
      <c r="E62">
        <f>VLOOKUP(A62,home!$A$2:$E$405,3,FALSE)</f>
        <v>1.5436893203883499</v>
      </c>
      <c r="F62">
        <f>VLOOKUP(B62,home!$B$2:$E$405,3,FALSE)</f>
        <v>1.23</v>
      </c>
      <c r="G62">
        <f>VLOOKUP(C62,away!$B$2:$E$405,4,FALSE)</f>
        <v>0.77</v>
      </c>
      <c r="H62">
        <f>VLOOKUP(A62,away!$A$2:$E$405,3,FALSE)</f>
        <v>1.2815533980582501</v>
      </c>
      <c r="I62">
        <f>VLOOKUP(C62,away!$B$2:$E$405,3,FALSE)</f>
        <v>0.88</v>
      </c>
      <c r="J62">
        <f>VLOOKUP(B62,home!$B$2:$E$405,4,FALSE)</f>
        <v>1.01</v>
      </c>
      <c r="K62" s="3">
        <f t="shared" si="112"/>
        <v>1.4620281553398062</v>
      </c>
      <c r="L62" s="3">
        <f t="shared" si="113"/>
        <v>1.1390446601941728</v>
      </c>
      <c r="M62" s="5">
        <f t="shared" si="114"/>
        <v>7.4193939092543099E-2</v>
      </c>
      <c r="N62" s="5">
        <f t="shared" si="115"/>
        <v>0.10847362790886471</v>
      </c>
      <c r="O62" s="5">
        <f t="shared" si="116"/>
        <v>8.4510210142132905E-2</v>
      </c>
      <c r="P62" s="5">
        <f t="shared" si="117"/>
        <v>0.12355630664148194</v>
      </c>
      <c r="Q62" s="5">
        <f t="shared" si="118"/>
        <v>7.9295749057307019E-2</v>
      </c>
      <c r="R62" s="5">
        <f t="shared" si="119"/>
        <v>4.8130451797141968E-2</v>
      </c>
      <c r="S62" s="5">
        <f t="shared" si="120"/>
        <v>5.1440053923549729E-2</v>
      </c>
      <c r="T62" s="5">
        <f t="shared" si="121"/>
        <v>9.0321399539822669E-2</v>
      </c>
      <c r="U62" s="5">
        <f t="shared" si="122"/>
        <v>7.0368075656646933E-2</v>
      </c>
      <c r="V62" s="5">
        <f t="shared" si="123"/>
        <v>9.5182124547410381E-3</v>
      </c>
      <c r="W62" s="5">
        <f t="shared" si="124"/>
        <v>3.8644205906847577E-2</v>
      </c>
      <c r="X62" s="5">
        <f t="shared" si="125"/>
        <v>4.401747638563884E-2</v>
      </c>
      <c r="Y62" s="5">
        <f t="shared" si="126"/>
        <v>2.5068935716142517E-2</v>
      </c>
      <c r="Z62" s="5">
        <f t="shared" si="127"/>
        <v>1.8274244704089195E-2</v>
      </c>
      <c r="AA62" s="5">
        <f t="shared" si="128"/>
        <v>2.6717460274947744E-2</v>
      </c>
      <c r="AB62" s="5">
        <f t="shared" si="129"/>
        <v>1.9530839580573205E-2</v>
      </c>
      <c r="AC62" s="5">
        <f t="shared" si="130"/>
        <v>9.9067658955763276E-4</v>
      </c>
      <c r="AD62" s="5">
        <f t="shared" si="131"/>
        <v>1.4124729269140008E-2</v>
      </c>
      <c r="AE62" s="5">
        <f t="shared" si="132"/>
        <v>1.6088697450702266E-2</v>
      </c>
      <c r="AF62" s="5">
        <f t="shared" si="133"/>
        <v>9.1628724603510115E-3</v>
      </c>
      <c r="AG62" s="5">
        <f t="shared" si="134"/>
        <v>3.4789736493343534E-3</v>
      </c>
      <c r="AH62" s="5">
        <f t="shared" si="135"/>
        <v>5.2037952123186104E-3</v>
      </c>
      <c r="AI62" s="5">
        <f t="shared" si="136"/>
        <v>7.6080951150322923E-3</v>
      </c>
      <c r="AJ62" s="5">
        <f t="shared" si="137"/>
        <v>5.5616246333402286E-3</v>
      </c>
      <c r="AK62" s="5">
        <f t="shared" si="138"/>
        <v>2.7104172677916128E-3</v>
      </c>
      <c r="AL62" s="5">
        <f t="shared" si="139"/>
        <v>6.5991557789777866E-5</v>
      </c>
      <c r="AM62" s="5">
        <f t="shared" si="140"/>
        <v>4.1301503756069873E-3</v>
      </c>
      <c r="AN62" s="5">
        <f t="shared" si="141"/>
        <v>4.7044257311340959E-3</v>
      </c>
      <c r="AO62" s="5">
        <f t="shared" si="142"/>
        <v>2.6792755041641805E-3</v>
      </c>
      <c r="AP62" s="5">
        <f t="shared" si="143"/>
        <v>1.0172714854024198E-3</v>
      </c>
      <c r="AQ62" s="5">
        <f t="shared" si="144"/>
        <v>2.896794133538552E-4</v>
      </c>
      <c r="AR62" s="5">
        <f t="shared" si="145"/>
        <v>1.1854710298671029E-3</v>
      </c>
      <c r="AS62" s="5">
        <f t="shared" si="146"/>
        <v>1.7331920230053807E-3</v>
      </c>
      <c r="AT62" s="5">
        <f t="shared" si="147"/>
        <v>1.2669877681221122E-3</v>
      </c>
      <c r="AU62" s="5">
        <f t="shared" si="148"/>
        <v>6.1745726315522317E-4</v>
      </c>
      <c r="AV62" s="5">
        <f t="shared" si="149"/>
        <v>2.2568497586299914E-4</v>
      </c>
      <c r="AW62" s="5">
        <f t="shared" si="150"/>
        <v>3.0526876400437959E-6</v>
      </c>
      <c r="AX62" s="5">
        <f t="shared" si="151"/>
        <v>1.0063993558207817E-3</v>
      </c>
      <c r="AY62" s="5">
        <f t="shared" si="152"/>
        <v>1.1463338122705167E-3</v>
      </c>
      <c r="AZ62" s="5">
        <f t="shared" si="153"/>
        <v>6.5286270383338083E-4</v>
      </c>
      <c r="BA62" s="5">
        <f t="shared" si="154"/>
        <v>2.4787992554711405E-4</v>
      </c>
      <c r="BB62" s="5">
        <f t="shared" si="155"/>
        <v>7.0586576390942345E-5</v>
      </c>
      <c r="BC62" s="5">
        <f t="shared" si="156"/>
        <v>1.6080252583898189E-5</v>
      </c>
      <c r="BD62" s="5">
        <f t="shared" si="157"/>
        <v>2.2505074106416828E-4</v>
      </c>
      <c r="BE62" s="5">
        <f t="shared" si="158"/>
        <v>3.290305198159023E-4</v>
      </c>
      <c r="BF62" s="5">
        <f t="shared" si="159"/>
        <v>2.4052594196847068E-4</v>
      </c>
      <c r="BG62" s="5">
        <f t="shared" si="160"/>
        <v>1.1721856641584413E-4</v>
      </c>
      <c r="BH62" s="5">
        <f t="shared" si="161"/>
        <v>4.2844211107133305E-5</v>
      </c>
      <c r="BI62" s="5">
        <f t="shared" si="162"/>
        <v>1.2527888586390269E-5</v>
      </c>
      <c r="BJ62" s="8">
        <f t="shared" si="163"/>
        <v>0.44463761248025907</v>
      </c>
      <c r="BK62" s="8">
        <f t="shared" si="164"/>
        <v>0.2609115140719338</v>
      </c>
      <c r="BL62" s="8">
        <f t="shared" si="165"/>
        <v>0.27633696060889618</v>
      </c>
      <c r="BM62" s="8">
        <f t="shared" si="166"/>
        <v>0.48085676610107614</v>
      </c>
      <c r="BN62" s="8">
        <f t="shared" si="167"/>
        <v>0.51816028463947161</v>
      </c>
    </row>
    <row r="63" spans="1:66" x14ac:dyDescent="0.25">
      <c r="A63" t="s">
        <v>40</v>
      </c>
      <c r="B63" t="s">
        <v>236</v>
      </c>
      <c r="C63" t="s">
        <v>41</v>
      </c>
      <c r="D63" s="11">
        <v>44230</v>
      </c>
      <c r="E63">
        <f>VLOOKUP(A63,home!$A$2:$E$405,3,FALSE)</f>
        <v>1.47741935483871</v>
      </c>
      <c r="F63">
        <f>VLOOKUP(B63,home!$B$2:$E$405,3,FALSE)</f>
        <v>1.22</v>
      </c>
      <c r="G63">
        <f>VLOOKUP(C63,away!$B$2:$E$405,4,FALSE)</f>
        <v>1.26</v>
      </c>
      <c r="H63">
        <f>VLOOKUP(A63,away!$A$2:$E$405,3,FALSE)</f>
        <v>1.1741935483871</v>
      </c>
      <c r="I63">
        <f>VLOOKUP(C63,away!$B$2:$E$405,3,FALSE)</f>
        <v>0.44</v>
      </c>
      <c r="J63">
        <f>VLOOKUP(B63,home!$B$2:$E$405,4,FALSE)</f>
        <v>0.74</v>
      </c>
      <c r="K63" s="3">
        <f t="shared" si="112"/>
        <v>2.271089032258065</v>
      </c>
      <c r="L63" s="3">
        <f t="shared" si="113"/>
        <v>0.38231741935483976</v>
      </c>
      <c r="M63" s="5">
        <f t="shared" si="114"/>
        <v>7.0410952571940577E-2</v>
      </c>
      <c r="N63" s="5">
        <f t="shared" si="115"/>
        <v>0.15990954213697703</v>
      </c>
      <c r="O63" s="5">
        <f t="shared" si="116"/>
        <v>2.691933368162033E-2</v>
      </c>
      <c r="P63" s="5">
        <f t="shared" si="117"/>
        <v>6.1136203480023056E-2</v>
      </c>
      <c r="Q63" s="5">
        <f t="shared" si="118"/>
        <v>0.18158440365034872</v>
      </c>
      <c r="R63" s="5">
        <f t="shared" si="119"/>
        <v>5.1458650919544513E-3</v>
      </c>
      <c r="S63" s="5">
        <f t="shared" si="120"/>
        <v>1.3270788277334949E-2</v>
      </c>
      <c r="T63" s="5">
        <f t="shared" si="121"/>
        <v>6.9422880598688855E-2</v>
      </c>
      <c r="U63" s="5">
        <f t="shared" si="122"/>
        <v>1.1686717771817394E-2</v>
      </c>
      <c r="V63" s="5">
        <f t="shared" si="123"/>
        <v>1.2803020976262392E-3</v>
      </c>
      <c r="W63" s="5">
        <f t="shared" si="124"/>
        <v>0.13746478251980945</v>
      </c>
      <c r="X63" s="5">
        <f t="shared" si="125"/>
        <v>5.2555180905147825E-2</v>
      </c>
      <c r="Y63" s="5">
        <f t="shared" si="126"/>
        <v>1.0046380568691433E-2</v>
      </c>
      <c r="Z63" s="5">
        <f t="shared" si="127"/>
        <v>6.5578462076806051E-4</v>
      </c>
      <c r="AA63" s="5">
        <f t="shared" si="128"/>
        <v>1.4893452597498568E-3</v>
      </c>
      <c r="AB63" s="5">
        <f t="shared" si="129"/>
        <v>1.6912178423317194E-3</v>
      </c>
      <c r="AC63" s="5">
        <f t="shared" si="130"/>
        <v>6.9478545859400271E-5</v>
      </c>
      <c r="AD63" s="5">
        <f t="shared" si="131"/>
        <v>7.8048689975619853E-2</v>
      </c>
      <c r="AE63" s="5">
        <f t="shared" si="132"/>
        <v>2.9839373735504927E-2</v>
      </c>
      <c r="AF63" s="5">
        <f t="shared" si="133"/>
        <v>5.7040561808614143E-3</v>
      </c>
      <c r="AG63" s="5">
        <f t="shared" si="134"/>
        <v>7.2692001297398651E-4</v>
      </c>
      <c r="AH63" s="5">
        <f t="shared" si="135"/>
        <v>6.2679470966159274E-5</v>
      </c>
      <c r="AI63" s="5">
        <f t="shared" si="136"/>
        <v>1.4235065905898216E-4</v>
      </c>
      <c r="AJ63" s="5">
        <f t="shared" si="137"/>
        <v>1.616455102617808E-4</v>
      </c>
      <c r="AK63" s="5">
        <f t="shared" si="138"/>
        <v>1.2237044848976294E-4</v>
      </c>
      <c r="AL63" s="5">
        <f t="shared" si="139"/>
        <v>2.4130646508816814E-6</v>
      </c>
      <c r="AM63" s="5">
        <f t="shared" si="140"/>
        <v>3.5451104757148043E-2</v>
      </c>
      <c r="AN63" s="5">
        <f t="shared" si="141"/>
        <v>1.355357488403092E-2</v>
      </c>
      <c r="AO63" s="5">
        <f t="shared" si="142"/>
        <v>2.5908838863476368E-3</v>
      </c>
      <c r="AP63" s="5">
        <f t="shared" si="143"/>
        <v>3.3018001375882222E-4</v>
      </c>
      <c r="AQ63" s="5">
        <f t="shared" si="144"/>
        <v>3.1558392695704593E-5</v>
      </c>
      <c r="AR63" s="5">
        <f t="shared" si="145"/>
        <v>4.7926907172617247E-6</v>
      </c>
      <c r="AS63" s="5">
        <f t="shared" si="146"/>
        <v>1.0884627322978142E-5</v>
      </c>
      <c r="AT63" s="5">
        <f t="shared" si="147"/>
        <v>1.2359978866716062E-5</v>
      </c>
      <c r="AU63" s="5">
        <f t="shared" si="148"/>
        <v>9.3568708143801047E-6</v>
      </c>
      <c r="AV63" s="5">
        <f t="shared" si="149"/>
        <v>5.3125716706985605E-6</v>
      </c>
      <c r="AW63" s="5">
        <f t="shared" si="150"/>
        <v>5.8200230266426391E-8</v>
      </c>
      <c r="AX63" s="5">
        <f t="shared" si="151"/>
        <v>1.3418769199231774E-2</v>
      </c>
      <c r="AY63" s="5">
        <f t="shared" si="152"/>
        <v>5.1302292111685003E-3</v>
      </c>
      <c r="AZ63" s="5">
        <f t="shared" si="153"/>
        <v>9.806879963563781E-4</v>
      </c>
      <c r="BA63" s="5">
        <f t="shared" si="154"/>
        <v>1.249780346530797E-4</v>
      </c>
      <c r="BB63" s="5">
        <f t="shared" si="155"/>
        <v>1.1945319921151291E-5</v>
      </c>
      <c r="BC63" s="5">
        <f t="shared" si="156"/>
        <v>9.1338077712450395E-7</v>
      </c>
      <c r="BD63" s="5">
        <f t="shared" si="157"/>
        <v>3.0538819113156636E-7</v>
      </c>
      <c r="BE63" s="5">
        <f t="shared" si="158"/>
        <v>6.9356377146003004E-7</v>
      </c>
      <c r="BF63" s="5">
        <f t="shared" si="159"/>
        <v>7.8757253726720681E-7</v>
      </c>
      <c r="BG63" s="5">
        <f t="shared" si="160"/>
        <v>5.9621578383173657E-7</v>
      </c>
      <c r="BH63" s="5">
        <f t="shared" si="161"/>
        <v>3.3851478187985051E-7</v>
      </c>
      <c r="BI63" s="5">
        <f t="shared" si="162"/>
        <v>1.5375944167691194E-7</v>
      </c>
      <c r="BJ63" s="8">
        <f t="shared" si="163"/>
        <v>0.79692703536071285</v>
      </c>
      <c r="BK63" s="8">
        <f t="shared" si="164"/>
        <v>0.1513003672486036</v>
      </c>
      <c r="BL63" s="8">
        <f t="shared" si="165"/>
        <v>4.7467107490149728E-2</v>
      </c>
      <c r="BM63" s="8">
        <f t="shared" si="166"/>
        <v>0.48611382309643159</v>
      </c>
      <c r="BN63" s="8">
        <f t="shared" si="167"/>
        <v>0.50510630061286421</v>
      </c>
    </row>
    <row r="64" spans="1:66" x14ac:dyDescent="0.25">
      <c r="A64" t="s">
        <v>40</v>
      </c>
      <c r="B64" t="s">
        <v>318</v>
      </c>
      <c r="C64" t="s">
        <v>320</v>
      </c>
      <c r="D64" s="11">
        <v>44230</v>
      </c>
      <c r="E64">
        <f>VLOOKUP(A64,home!$A$2:$E$405,3,FALSE)</f>
        <v>1.47741935483871</v>
      </c>
      <c r="F64">
        <f>VLOOKUP(B64,home!$B$2:$E$405,3,FALSE)</f>
        <v>0.9</v>
      </c>
      <c r="G64">
        <f>VLOOKUP(C64,away!$B$2:$E$405,4,FALSE)</f>
        <v>1.02</v>
      </c>
      <c r="H64">
        <f>VLOOKUP(A64,away!$A$2:$E$405,3,FALSE)</f>
        <v>1.1741935483871</v>
      </c>
      <c r="I64">
        <f>VLOOKUP(C64,away!$B$2:$E$405,3,FALSE)</f>
        <v>1.45</v>
      </c>
      <c r="J64">
        <f>VLOOKUP(B64,home!$B$2:$E$405,4,FALSE)</f>
        <v>1.02</v>
      </c>
      <c r="K64" s="3">
        <f t="shared" si="112"/>
        <v>1.3562709677419358</v>
      </c>
      <c r="L64" s="3">
        <f t="shared" si="113"/>
        <v>1.736632258064521</v>
      </c>
      <c r="M64" s="5">
        <f t="shared" si="114"/>
        <v>4.5370043532527167E-2</v>
      </c>
      <c r="N64" s="5">
        <f t="shared" si="115"/>
        <v>6.1534072848354361E-2</v>
      </c>
      <c r="O64" s="5">
        <f t="shared" si="116"/>
        <v>7.8791081148378267E-2</v>
      </c>
      <c r="P64" s="5">
        <f t="shared" si="117"/>
        <v>0.10686205587854437</v>
      </c>
      <c r="Q64" s="5">
        <f t="shared" si="118"/>
        <v>4.1728438265570184E-2</v>
      </c>
      <c r="R64" s="5">
        <f t="shared" si="119"/>
        <v>6.8415566585026552E-2</v>
      </c>
      <c r="S64" s="5">
        <f t="shared" si="120"/>
        <v>6.292422321791559E-2</v>
      </c>
      <c r="T64" s="5">
        <f t="shared" si="121"/>
        <v>7.2466951970643123E-2</v>
      </c>
      <c r="U64" s="5">
        <f t="shared" si="122"/>
        <v>9.279004670088678E-2</v>
      </c>
      <c r="V64" s="5">
        <f t="shared" si="123"/>
        <v>1.6467576239193794E-2</v>
      </c>
      <c r="W64" s="5">
        <f t="shared" si="124"/>
        <v>1.8865023116268163E-2</v>
      </c>
      <c r="X64" s="5">
        <f t="shared" si="125"/>
        <v>3.2761607692844169E-2</v>
      </c>
      <c r="Y64" s="5">
        <f t="shared" si="126"/>
        <v>2.8447432372723978E-2</v>
      </c>
      <c r="Z64" s="5">
        <f t="shared" si="127"/>
        <v>3.9604226628439404E-2</v>
      </c>
      <c r="AA64" s="5">
        <f t="shared" si="128"/>
        <v>5.3714062776024439E-2</v>
      </c>
      <c r="AB64" s="5">
        <f t="shared" si="129"/>
        <v>3.6425411951294888E-2</v>
      </c>
      <c r="AC64" s="5">
        <f t="shared" si="130"/>
        <v>2.4241753413175777E-3</v>
      </c>
      <c r="AD64" s="5">
        <f t="shared" si="131"/>
        <v>6.3965207895937534E-3</v>
      </c>
      <c r="AE64" s="5">
        <f t="shared" si="132"/>
        <v>1.1108404342588854E-2</v>
      </c>
      <c r="AF64" s="5">
        <f t="shared" si="133"/>
        <v>9.6456066584819072E-3</v>
      </c>
      <c r="AG64" s="5">
        <f t="shared" si="134"/>
        <v>5.5836238905738692E-3</v>
      </c>
      <c r="AH64" s="5">
        <f t="shared" si="135"/>
        <v>1.7194494379661449E-2</v>
      </c>
      <c r="AI64" s="5">
        <f t="shared" si="136"/>
        <v>2.3320393532136705E-2</v>
      </c>
      <c r="AJ64" s="5">
        <f t="shared" si="137"/>
        <v>1.581438635197692E-2</v>
      </c>
      <c r="AK64" s="5">
        <f t="shared" si="138"/>
        <v>7.1495310272801978E-3</v>
      </c>
      <c r="AL64" s="5">
        <f t="shared" si="139"/>
        <v>2.2839066539360545E-4</v>
      </c>
      <c r="AM64" s="5">
        <f t="shared" si="140"/>
        <v>1.7350830882967465E-3</v>
      </c>
      <c r="AN64" s="5">
        <f t="shared" si="141"/>
        <v>3.0132012615583419E-3</v>
      </c>
      <c r="AO64" s="5">
        <f t="shared" si="142"/>
        <v>2.6164112554314637E-3</v>
      </c>
      <c r="AP64" s="5">
        <f t="shared" si="143"/>
        <v>1.5145813955151231E-3</v>
      </c>
      <c r="AQ64" s="5">
        <f t="shared" si="144"/>
        <v>6.5756772722898587E-4</v>
      </c>
      <c r="AR64" s="5">
        <f t="shared" si="145"/>
        <v>5.9721027201658271E-3</v>
      </c>
      <c r="AS64" s="5">
        <f t="shared" si="146"/>
        <v>8.0997895357335526E-3</v>
      </c>
      <c r="AT64" s="5">
        <f t="shared" si="147"/>
        <v>5.4927546960676765E-3</v>
      </c>
      <c r="AU64" s="5">
        <f t="shared" si="148"/>
        <v>2.4832212424015896E-3</v>
      </c>
      <c r="AV64" s="5">
        <f t="shared" si="149"/>
        <v>8.4198021938733413E-4</v>
      </c>
      <c r="AW64" s="5">
        <f t="shared" si="150"/>
        <v>1.4942737877209773E-5</v>
      </c>
      <c r="AX64" s="5">
        <f t="shared" si="151"/>
        <v>3.9220713654614884E-4</v>
      </c>
      <c r="AY64" s="5">
        <f t="shared" si="152"/>
        <v>6.8111956516915843E-4</v>
      </c>
      <c r="AZ64" s="5">
        <f t="shared" si="153"/>
        <v>5.9142710423582023E-4</v>
      </c>
      <c r="BA64" s="5">
        <f t="shared" si="154"/>
        <v>3.4236379583653766E-4</v>
      </c>
      <c r="BB64" s="5">
        <f t="shared" si="155"/>
        <v>1.4864000296078688E-4</v>
      </c>
      <c r="BC64" s="5">
        <f t="shared" si="156"/>
        <v>5.1626604796101604E-5</v>
      </c>
      <c r="BD64" s="5">
        <f t="shared" si="157"/>
        <v>1.7285577053858096E-3</v>
      </c>
      <c r="BE64" s="5">
        <f t="shared" si="158"/>
        <v>2.3443926318813912E-3</v>
      </c>
      <c r="BF64" s="5">
        <f t="shared" si="159"/>
        <v>1.5898158318044197E-3</v>
      </c>
      <c r="BG64" s="5">
        <f t="shared" si="160"/>
        <v>7.1874035224427687E-4</v>
      </c>
      <c r="BH64" s="5">
        <f t="shared" si="161"/>
        <v>2.4370166827338132E-4</v>
      </c>
      <c r="BI64" s="5">
        <f t="shared" si="162"/>
        <v>6.6105099493892635E-5</v>
      </c>
      <c r="BJ64" s="8">
        <f t="shared" si="163"/>
        <v>0.3002819108852175</v>
      </c>
      <c r="BK64" s="8">
        <f t="shared" si="164"/>
        <v>0.23495758444006129</v>
      </c>
      <c r="BL64" s="8">
        <f t="shared" si="165"/>
        <v>0.42319613615550544</v>
      </c>
      <c r="BM64" s="8">
        <f t="shared" si="166"/>
        <v>0.59467242302353063</v>
      </c>
      <c r="BN64" s="8">
        <f t="shared" si="167"/>
        <v>0.40270125825840086</v>
      </c>
    </row>
    <row r="65" spans="1:66" x14ac:dyDescent="0.25">
      <c r="A65" t="s">
        <v>69</v>
      </c>
      <c r="B65" t="s">
        <v>75</v>
      </c>
      <c r="C65" t="s">
        <v>78</v>
      </c>
      <c r="D65" s="11">
        <v>44258</v>
      </c>
      <c r="E65">
        <f>VLOOKUP(A65,home!$A$2:$E$405,3,FALSE)</f>
        <v>1.32758620689655</v>
      </c>
      <c r="F65">
        <f>VLOOKUP(B65,home!$B$2:$E$405,3,FALSE)</f>
        <v>0.6</v>
      </c>
      <c r="G65">
        <f>VLOOKUP(C65,away!$B$2:$E$405,4,FALSE)</f>
        <v>0.65</v>
      </c>
      <c r="H65">
        <f>VLOOKUP(A65,away!$A$2:$E$405,3,FALSE)</f>
        <v>1.2896551724137899</v>
      </c>
      <c r="I65">
        <f>VLOOKUP(C65,away!$B$2:$E$405,3,FALSE)</f>
        <v>1.41</v>
      </c>
      <c r="J65">
        <f>VLOOKUP(B65,home!$B$2:$E$405,4,FALSE)</f>
        <v>0.83</v>
      </c>
      <c r="K65" s="3">
        <f t="shared" si="112"/>
        <v>0.5177586206896545</v>
      </c>
      <c r="L65" s="3">
        <f t="shared" si="113"/>
        <v>1.5092834482758581</v>
      </c>
      <c r="M65" s="5">
        <f t="shared" si="114"/>
        <v>0.13172457767995693</v>
      </c>
      <c r="N65" s="5">
        <f t="shared" si="115"/>
        <v>6.8201535650501743E-2</v>
      </c>
      <c r="O65" s="5">
        <f t="shared" si="116"/>
        <v>0.19880972482348655</v>
      </c>
      <c r="P65" s="5">
        <f t="shared" si="117"/>
        <v>0.10293544890429814</v>
      </c>
      <c r="Q65" s="5">
        <f t="shared" si="118"/>
        <v>1.7655966513660044E-2</v>
      </c>
      <c r="R65" s="5">
        <f t="shared" si="119"/>
        <v>0.15003011351618314</v>
      </c>
      <c r="S65" s="5">
        <f t="shared" si="120"/>
        <v>2.0109585522591525E-2</v>
      </c>
      <c r="T65" s="5">
        <f t="shared" si="121"/>
        <v>2.664785802237991E-2</v>
      </c>
      <c r="U65" s="5">
        <f t="shared" si="122"/>
        <v>7.7679384636051257E-2</v>
      </c>
      <c r="V65" s="5">
        <f t="shared" si="123"/>
        <v>1.7460583704319605E-3</v>
      </c>
      <c r="W65" s="5">
        <f t="shared" si="124"/>
        <v>3.0471762896851179E-3</v>
      </c>
      <c r="X65" s="5">
        <f t="shared" si="125"/>
        <v>4.5990527380003901E-3</v>
      </c>
      <c r="Y65" s="5">
        <f t="shared" si="126"/>
        <v>3.4706370876058782E-3</v>
      </c>
      <c r="Z65" s="5">
        <f t="shared" si="127"/>
        <v>7.5479322357641113E-2</v>
      </c>
      <c r="AA65" s="5">
        <f t="shared" si="128"/>
        <v>3.9080069834482055E-2</v>
      </c>
      <c r="AB65" s="5">
        <f t="shared" si="129"/>
        <v>1.0117021526978404E-2</v>
      </c>
      <c r="AC65" s="5">
        <f t="shared" si="130"/>
        <v>8.5277983681509271E-5</v>
      </c>
      <c r="AD65" s="5">
        <f t="shared" si="131"/>
        <v>3.9442544818639637E-4</v>
      </c>
      <c r="AE65" s="5">
        <f t="shared" si="132"/>
        <v>5.9529980052651507E-4</v>
      </c>
      <c r="AF65" s="5">
        <f t="shared" si="133"/>
        <v>4.4923806784829466E-4</v>
      </c>
      <c r="AG65" s="5">
        <f t="shared" si="134"/>
        <v>2.2600919337961936E-4</v>
      </c>
      <c r="AH65" s="5">
        <f t="shared" si="135"/>
        <v>2.8479922980366407E-2</v>
      </c>
      <c r="AI65" s="5">
        <f t="shared" si="136"/>
        <v>1.4745725639662102E-2</v>
      </c>
      <c r="AJ65" s="5">
        <f t="shared" si="137"/>
        <v>3.8173632841297621E-3</v>
      </c>
      <c r="AK65" s="5">
        <f t="shared" si="138"/>
        <v>6.588242495541186E-4</v>
      </c>
      <c r="AL65" s="5">
        <f t="shared" si="139"/>
        <v>2.6656005087333807E-6</v>
      </c>
      <c r="AM65" s="5">
        <f t="shared" si="140"/>
        <v>4.0843435203577483E-5</v>
      </c>
      <c r="AN65" s="5">
        <f t="shared" si="141"/>
        <v>6.1644320723486988E-5</v>
      </c>
      <c r="AO65" s="5">
        <f t="shared" si="142"/>
        <v>4.6519376474083705E-5</v>
      </c>
      <c r="AP65" s="5">
        <f t="shared" si="143"/>
        <v>2.3403641645482629E-5</v>
      </c>
      <c r="AQ65" s="5">
        <f t="shared" si="144"/>
        <v>8.8306822412266222E-6</v>
      </c>
      <c r="AR65" s="5">
        <f t="shared" si="145"/>
        <v>8.5968552724876544E-3</v>
      </c>
      <c r="AS65" s="5">
        <f t="shared" si="146"/>
        <v>4.4510959281517911E-3</v>
      </c>
      <c r="AT65" s="5">
        <f t="shared" si="147"/>
        <v>1.1522966441586046E-3</v>
      </c>
      <c r="AU65" s="5">
        <f t="shared" si="148"/>
        <v>1.9887050703495897E-4</v>
      </c>
      <c r="AV65" s="5">
        <f t="shared" si="149"/>
        <v>2.5741729854568139E-5</v>
      </c>
      <c r="AW65" s="5">
        <f t="shared" si="150"/>
        <v>5.7861636124634157E-8</v>
      </c>
      <c r="AX65" s="5">
        <f t="shared" si="151"/>
        <v>3.524506779205259E-6</v>
      </c>
      <c r="AY65" s="5">
        <f t="shared" si="152"/>
        <v>5.3194797451905512E-6</v>
      </c>
      <c r="AZ65" s="5">
        <f t="shared" si="153"/>
        <v>4.0143013664273899E-6</v>
      </c>
      <c r="BA65" s="5">
        <f t="shared" si="154"/>
        <v>2.0195728695800069E-6</v>
      </c>
      <c r="BB65" s="5">
        <f t="shared" si="155"/>
        <v>7.6202697616102053E-7</v>
      </c>
      <c r="BC65" s="5">
        <f t="shared" si="156"/>
        <v>2.3002294045190607E-7</v>
      </c>
      <c r="BD65" s="5">
        <f t="shared" si="157"/>
        <v>2.1625152283314417E-3</v>
      </c>
      <c r="BE65" s="5">
        <f t="shared" si="158"/>
        <v>1.1196609018412603E-3</v>
      </c>
      <c r="BF65" s="5">
        <f t="shared" si="159"/>
        <v>2.8985704208873286E-4</v>
      </c>
      <c r="BG65" s="5">
        <f t="shared" si="160"/>
        <v>5.0025327436348492E-5</v>
      </c>
      <c r="BH65" s="5">
        <f t="shared" si="161"/>
        <v>6.4752611332480299E-6</v>
      </c>
      <c r="BI65" s="5">
        <f t="shared" si="162"/>
        <v>6.7052445459116595E-7</v>
      </c>
      <c r="BJ65" s="8">
        <f t="shared" si="163"/>
        <v>0.12548431017873879</v>
      </c>
      <c r="BK65" s="8">
        <f t="shared" si="164"/>
        <v>0.25660893354121395</v>
      </c>
      <c r="BL65" s="8">
        <f t="shared" si="165"/>
        <v>0.54147221485786701</v>
      </c>
      <c r="BM65" s="8">
        <f t="shared" si="166"/>
        <v>0.32968215222926522</v>
      </c>
      <c r="BN65" s="8">
        <f t="shared" si="167"/>
        <v>0.66935736708808657</v>
      </c>
    </row>
    <row r="66" spans="1:66" x14ac:dyDescent="0.25">
      <c r="A66" t="s">
        <v>69</v>
      </c>
      <c r="B66" t="s">
        <v>258</v>
      </c>
      <c r="C66" t="s">
        <v>351</v>
      </c>
      <c r="D66" s="11">
        <v>44258</v>
      </c>
      <c r="E66">
        <f>VLOOKUP(A66,home!$A$2:$E$405,3,FALSE)</f>
        <v>1.32758620689655</v>
      </c>
      <c r="F66">
        <f>VLOOKUP(B66,home!$B$2:$E$405,3,FALSE)</f>
        <v>0.5</v>
      </c>
      <c r="G66">
        <f>VLOOKUP(C66,away!$B$2:$E$405,4,FALSE)</f>
        <v>0.6</v>
      </c>
      <c r="H66">
        <f>VLOOKUP(A66,away!$A$2:$E$405,3,FALSE)</f>
        <v>1.2896551724137899</v>
      </c>
      <c r="I66">
        <f>VLOOKUP(C66,away!$B$2:$E$405,3,FALSE)</f>
        <v>0.95</v>
      </c>
      <c r="J66">
        <f>VLOOKUP(B66,home!$B$2:$E$405,4,FALSE)</f>
        <v>1.1399999999999999</v>
      </c>
      <c r="K66" s="3">
        <f t="shared" si="112"/>
        <v>0.39827586206896498</v>
      </c>
      <c r="L66" s="3">
        <f t="shared" si="113"/>
        <v>1.3966965517241343</v>
      </c>
      <c r="M66" s="5">
        <f t="shared" si="114"/>
        <v>0.16613203523631734</v>
      </c>
      <c r="N66" s="5">
        <f t="shared" si="115"/>
        <v>6.6166379551015952E-2</v>
      </c>
      <c r="O66" s="5">
        <f t="shared" si="116"/>
        <v>0.23203604074547682</v>
      </c>
      <c r="P66" s="5">
        <f t="shared" si="117"/>
        <v>9.2414354158974268E-2</v>
      </c>
      <c r="Q66" s="5">
        <f t="shared" si="118"/>
        <v>1.3176235927831606E-2</v>
      </c>
      <c r="R66" s="5">
        <f t="shared" si="119"/>
        <v>0.16204196899246412</v>
      </c>
      <c r="S66" s="5">
        <f t="shared" si="120"/>
        <v>1.2851845284492945E-2</v>
      </c>
      <c r="T66" s="5">
        <f t="shared" si="121"/>
        <v>1.8403203285106053E-2</v>
      </c>
      <c r="U66" s="5">
        <f t="shared" si="122"/>
        <v>6.4537404891826147E-2</v>
      </c>
      <c r="V66" s="5">
        <f t="shared" si="123"/>
        <v>7.9434474447990665E-4</v>
      </c>
      <c r="W66" s="5">
        <f t="shared" si="124"/>
        <v>1.7492589076604002E-3</v>
      </c>
      <c r="X66" s="5">
        <f t="shared" si="125"/>
        <v>2.4431838844020072E-3</v>
      </c>
      <c r="Y66" s="5">
        <f t="shared" si="126"/>
        <v>1.7061932532861299E-3</v>
      </c>
      <c r="Z66" s="5">
        <f t="shared" si="127"/>
        <v>7.5441153108787906E-2</v>
      </c>
      <c r="AA66" s="5">
        <f t="shared" si="128"/>
        <v>3.0046390289879283E-2</v>
      </c>
      <c r="AB66" s="5">
        <f t="shared" si="129"/>
        <v>5.9833759973811238E-3</v>
      </c>
      <c r="AC66" s="5">
        <f t="shared" si="130"/>
        <v>2.7616910412651708E-5</v>
      </c>
      <c r="AD66" s="5">
        <f t="shared" si="131"/>
        <v>1.7417189985756548E-4</v>
      </c>
      <c r="AE66" s="5">
        <f t="shared" si="132"/>
        <v>2.4326529193830293E-4</v>
      </c>
      <c r="AF66" s="5">
        <f t="shared" si="133"/>
        <v>1.6988389720219631E-4</v>
      </c>
      <c r="AG66" s="5">
        <f t="shared" si="134"/>
        <v>7.9092084471921626E-5</v>
      </c>
      <c r="AH66" s="5">
        <f t="shared" si="135"/>
        <v>2.634209960128412E-2</v>
      </c>
      <c r="AI66" s="5">
        <f t="shared" si="136"/>
        <v>1.0491422427407972E-2</v>
      </c>
      <c r="AJ66" s="5">
        <f t="shared" si="137"/>
        <v>2.0892401558027913E-3</v>
      </c>
      <c r="AK66" s="5">
        <f t="shared" si="138"/>
        <v>2.7736464137381842E-4</v>
      </c>
      <c r="AL66" s="5">
        <f t="shared" si="139"/>
        <v>6.1449892816181837E-7</v>
      </c>
      <c r="AM66" s="5">
        <f t="shared" si="140"/>
        <v>1.3873692712792273E-5</v>
      </c>
      <c r="AN66" s="5">
        <f t="shared" si="141"/>
        <v>1.9377338771637219E-5</v>
      </c>
      <c r="AO66" s="5">
        <f t="shared" si="142"/>
        <v>1.353213112196804E-5</v>
      </c>
      <c r="AP66" s="5">
        <f t="shared" si="143"/>
        <v>6.3000936251772002E-6</v>
      </c>
      <c r="AQ66" s="5">
        <f t="shared" si="144"/>
        <v>2.1998297604560481E-6</v>
      </c>
      <c r="AR66" s="5">
        <f t="shared" si="145"/>
        <v>7.3583839356574469E-3</v>
      </c>
      <c r="AS66" s="5">
        <f t="shared" si="146"/>
        <v>2.9306667054083933E-3</v>
      </c>
      <c r="AT66" s="5">
        <f t="shared" si="147"/>
        <v>5.8360690426667052E-4</v>
      </c>
      <c r="AU66" s="5">
        <f t="shared" si="148"/>
        <v>7.7478847635402697E-5</v>
      </c>
      <c r="AV66" s="5">
        <f t="shared" si="149"/>
        <v>7.7144887085249992E-6</v>
      </c>
      <c r="AW66" s="5">
        <f t="shared" si="150"/>
        <v>9.495212229617463E-9</v>
      </c>
      <c r="AX66" s="5">
        <f t="shared" si="151"/>
        <v>9.2092615421120899E-7</v>
      </c>
      <c r="AY66" s="5">
        <f t="shared" si="152"/>
        <v>1.2862543839793639E-6</v>
      </c>
      <c r="AZ66" s="5">
        <f t="shared" si="153"/>
        <v>8.9825353137201426E-7</v>
      </c>
      <c r="BA66" s="5">
        <f t="shared" si="154"/>
        <v>4.1819586994710626E-7</v>
      </c>
      <c r="BB66" s="5">
        <f t="shared" si="155"/>
        <v>1.4602318237509939E-7</v>
      </c>
      <c r="BC66" s="5">
        <f t="shared" si="156"/>
        <v>4.0790015059017151E-8</v>
      </c>
      <c r="BD66" s="5">
        <f t="shared" si="157"/>
        <v>1.7129049115325035E-3</v>
      </c>
      <c r="BE66" s="5">
        <f t="shared" si="158"/>
        <v>6.8220868028277207E-4</v>
      </c>
      <c r="BF66" s="5">
        <f t="shared" si="159"/>
        <v>1.3585362512527597E-4</v>
      </c>
      <c r="BG66" s="5">
        <f t="shared" si="160"/>
        <v>1.8035739887321091E-5</v>
      </c>
      <c r="BH66" s="5">
        <f t="shared" si="161"/>
        <v>1.7957999629186061E-6</v>
      </c>
      <c r="BI66" s="5">
        <f t="shared" si="162"/>
        <v>1.4304475566696471E-7</v>
      </c>
      <c r="BJ66" s="8">
        <f t="shared" si="163"/>
        <v>0.1043698615119011</v>
      </c>
      <c r="BK66" s="8">
        <f t="shared" si="164"/>
        <v>0.27222209708798933</v>
      </c>
      <c r="BL66" s="8">
        <f t="shared" si="165"/>
        <v>0.54735410042611921</v>
      </c>
      <c r="BM66" s="8">
        <f t="shared" si="166"/>
        <v>0.26741892076354568</v>
      </c>
      <c r="BN66" s="8">
        <f t="shared" si="167"/>
        <v>0.73196701461208014</v>
      </c>
    </row>
    <row r="67" spans="1:66" x14ac:dyDescent="0.25">
      <c r="A67" t="s">
        <v>69</v>
      </c>
      <c r="B67" t="s">
        <v>263</v>
      </c>
      <c r="C67" t="s">
        <v>261</v>
      </c>
      <c r="D67" s="11">
        <v>44258</v>
      </c>
      <c r="E67">
        <f>VLOOKUP(A67,home!$A$2:$E$405,3,FALSE)</f>
        <v>1.32758620689655</v>
      </c>
      <c r="F67">
        <f>VLOOKUP(B67,home!$B$2:$E$405,3,FALSE)</f>
        <v>0.75</v>
      </c>
      <c r="G67">
        <f>VLOOKUP(C67,away!$B$2:$E$405,4,FALSE)</f>
        <v>0.65</v>
      </c>
      <c r="H67">
        <f>VLOOKUP(A67,away!$A$2:$E$405,3,FALSE)</f>
        <v>1.2896551724137899</v>
      </c>
      <c r="I67">
        <f>VLOOKUP(C67,away!$B$2:$E$405,3,FALSE)</f>
        <v>1.36</v>
      </c>
      <c r="J67">
        <f>VLOOKUP(B67,home!$B$2:$E$405,4,FALSE)</f>
        <v>1.0900000000000001</v>
      </c>
      <c r="K67" s="3">
        <f t="shared" si="112"/>
        <v>0.64719827586206824</v>
      </c>
      <c r="L67" s="3">
        <f t="shared" si="113"/>
        <v>1.9117848275862024</v>
      </c>
      <c r="M67" s="5">
        <f t="shared" si="114"/>
        <v>7.738339135042939E-2</v>
      </c>
      <c r="N67" s="5">
        <f t="shared" si="115"/>
        <v>5.0082397462357583E-2</v>
      </c>
      <c r="O67" s="5">
        <f t="shared" si="116"/>
        <v>0.14794039349091628</v>
      </c>
      <c r="P67" s="5">
        <f t="shared" si="117"/>
        <v>9.574676759767696E-2</v>
      </c>
      <c r="Q67" s="5">
        <f t="shared" si="118"/>
        <v>1.6206620644338324E-2</v>
      </c>
      <c r="R67" s="5">
        <f t="shared" si="119"/>
        <v>0.14141509983153319</v>
      </c>
      <c r="S67" s="5">
        <f t="shared" si="120"/>
        <v>2.9616960905373572E-2</v>
      </c>
      <c r="T67" s="5">
        <f t="shared" si="121"/>
        <v>3.0983571454291328E-2</v>
      </c>
      <c r="U67" s="5">
        <f t="shared" si="122"/>
        <v>9.1523608791830538E-2</v>
      </c>
      <c r="V67" s="5">
        <f t="shared" si="123"/>
        <v>4.071686620302082E-3</v>
      </c>
      <c r="W67" s="5">
        <f t="shared" si="124"/>
        <v>3.4962989795221219E-3</v>
      </c>
      <c r="X67" s="5">
        <f t="shared" si="125"/>
        <v>6.6841713417555154E-3</v>
      </c>
      <c r="Y67" s="5">
        <f t="shared" si="126"/>
        <v>6.3893486780773534E-3</v>
      </c>
      <c r="Z67" s="5">
        <f t="shared" si="127"/>
        <v>9.0118414083171103E-2</v>
      </c>
      <c r="AA67" s="5">
        <f t="shared" si="128"/>
        <v>5.8324482218052268E-2</v>
      </c>
      <c r="AB67" s="5">
        <f t="shared" si="129"/>
        <v>1.8873752166035641E-2</v>
      </c>
      <c r="AC67" s="5">
        <f t="shared" si="130"/>
        <v>3.1486959423825291E-4</v>
      </c>
      <c r="AD67" s="5">
        <f t="shared" si="131"/>
        <v>5.6569966786125634E-4</v>
      </c>
      <c r="AE67" s="5">
        <f t="shared" si="132"/>
        <v>1.0814960419877038E-3</v>
      </c>
      <c r="AF67" s="5">
        <f t="shared" si="133"/>
        <v>1.0337938620833117E-3</v>
      </c>
      <c r="AG67" s="5">
        <f t="shared" si="134"/>
        <v>6.5879714012753948E-4</v>
      </c>
      <c r="AH67" s="5">
        <f t="shared" si="135"/>
        <v>4.3071754182584326E-2</v>
      </c>
      <c r="AI67" s="5">
        <f t="shared" si="136"/>
        <v>2.78759650453234E-2</v>
      </c>
      <c r="AJ67" s="5">
        <f t="shared" si="137"/>
        <v>9.0206382576622918E-3</v>
      </c>
      <c r="AK67" s="5">
        <f t="shared" si="138"/>
        <v>1.9460471758448159E-3</v>
      </c>
      <c r="AL67" s="5">
        <f t="shared" si="139"/>
        <v>1.5583574375323653E-5</v>
      </c>
      <c r="AM67" s="5">
        <f t="shared" si="140"/>
        <v>7.3223969939109973E-5</v>
      </c>
      <c r="AN67" s="5">
        <f t="shared" si="141"/>
        <v>1.3998847474521863E-4</v>
      </c>
      <c r="AO67" s="5">
        <f t="shared" si="142"/>
        <v>1.3381392102742166E-4</v>
      </c>
      <c r="AP67" s="5">
        <f t="shared" si="143"/>
        <v>8.5274474646681019E-5</v>
      </c>
      <c r="AQ67" s="5">
        <f t="shared" si="144"/>
        <v>4.0756611702477273E-5</v>
      </c>
      <c r="AR67" s="5">
        <f t="shared" si="145"/>
        <v>1.6468785228757443E-2</v>
      </c>
      <c r="AS67" s="5">
        <f t="shared" si="146"/>
        <v>1.0658569405594513E-2</v>
      </c>
      <c r="AT67" s="5">
        <f t="shared" si="147"/>
        <v>3.4491038712284789E-3</v>
      </c>
      <c r="AU67" s="5">
        <f t="shared" si="148"/>
        <v>7.4408469290941897E-4</v>
      </c>
      <c r="AV67" s="5">
        <f t="shared" si="149"/>
        <v>1.2039258258658308E-4</v>
      </c>
      <c r="AW67" s="5">
        <f t="shared" si="150"/>
        <v>5.3560045781887902E-7</v>
      </c>
      <c r="AX67" s="5">
        <f t="shared" si="151"/>
        <v>7.8984045160613128E-6</v>
      </c>
      <c r="AY67" s="5">
        <f t="shared" si="152"/>
        <v>1.5100049915944358E-5</v>
      </c>
      <c r="AZ67" s="5">
        <f t="shared" si="153"/>
        <v>1.4434023162548371E-5</v>
      </c>
      <c r="BA67" s="5">
        <f t="shared" si="154"/>
        <v>9.1982488277292654E-6</v>
      </c>
      <c r="BB67" s="5">
        <f t="shared" si="155"/>
        <v>4.3962681373038456E-6</v>
      </c>
      <c r="BC67" s="5">
        <f t="shared" si="156"/>
        <v>1.6809437445796286E-6</v>
      </c>
      <c r="BD67" s="5">
        <f t="shared" si="157"/>
        <v>5.2474622881857128E-3</v>
      </c>
      <c r="BE67" s="5">
        <f t="shared" si="158"/>
        <v>3.3961485455650166E-3</v>
      </c>
      <c r="BF67" s="5">
        <f t="shared" si="159"/>
        <v>1.0989907416305747E-3</v>
      </c>
      <c r="BG67" s="5">
        <f t="shared" si="160"/>
        <v>2.3708830439056125E-4</v>
      </c>
      <c r="BH67" s="5">
        <f t="shared" si="161"/>
        <v>3.8360785457158101E-5</v>
      </c>
      <c r="BI67" s="5">
        <f t="shared" si="162"/>
        <v>4.9654068417174865E-6</v>
      </c>
      <c r="BJ67" s="8">
        <f t="shared" si="163"/>
        <v>0.11770796066276713</v>
      </c>
      <c r="BK67" s="8">
        <f t="shared" si="164"/>
        <v>0.20716435969231153</v>
      </c>
      <c r="BL67" s="8">
        <f t="shared" si="165"/>
        <v>0.58145569301292988</v>
      </c>
      <c r="BM67" s="8">
        <f t="shared" si="166"/>
        <v>0.4676571926244697</v>
      </c>
      <c r="BN67" s="8">
        <f t="shared" si="167"/>
        <v>0.52877467037725179</v>
      </c>
    </row>
    <row r="68" spans="1:66" x14ac:dyDescent="0.25">
      <c r="A68" t="s">
        <v>80</v>
      </c>
      <c r="B68" t="s">
        <v>90</v>
      </c>
      <c r="C68" t="s">
        <v>359</v>
      </c>
      <c r="D68" s="11">
        <v>44258</v>
      </c>
      <c r="E68">
        <f>VLOOKUP(A68,home!$A$2:$E$405,3,FALSE)</f>
        <v>1.20888888888889</v>
      </c>
      <c r="F68">
        <f>VLOOKUP(B68,home!$B$2:$E$405,3,FALSE)</f>
        <v>1.18</v>
      </c>
      <c r="G68">
        <f>VLOOKUP(C68,away!$B$2:$E$405,4,FALSE)</f>
        <v>0.87</v>
      </c>
      <c r="H68">
        <f>VLOOKUP(A68,away!$A$2:$E$405,3,FALSE)</f>
        <v>1.02444444444444</v>
      </c>
      <c r="I68">
        <f>VLOOKUP(C68,away!$B$2:$E$405,3,FALSE)</f>
        <v>1.31</v>
      </c>
      <c r="J68">
        <f>VLOOKUP(B68,home!$B$2:$E$405,4,FALSE)</f>
        <v>0.51</v>
      </c>
      <c r="K68" s="3">
        <f t="shared" si="112"/>
        <v>1.2410453333333344</v>
      </c>
      <c r="L68" s="3">
        <f t="shared" si="113"/>
        <v>0.68443133333333039</v>
      </c>
      <c r="M68" s="5">
        <f t="shared" si="114"/>
        <v>0.14580623931512307</v>
      </c>
      <c r="N68" s="5">
        <f t="shared" si="115"/>
        <v>0.1809521528729168</v>
      </c>
      <c r="O68" s="5">
        <f t="shared" si="116"/>
        <v>9.979435878276835E-2</v>
      </c>
      <c r="P68" s="5">
        <f t="shared" si="117"/>
        <v>0.1238493232603471</v>
      </c>
      <c r="Q68" s="5">
        <f t="shared" si="118"/>
        <v>0.1122849124397768</v>
      </c>
      <c r="R68" s="5">
        <f t="shared" si="119"/>
        <v>3.4151193020417435E-2</v>
      </c>
      <c r="S68" s="5">
        <f t="shared" si="120"/>
        <v>2.6299723084715457E-2</v>
      </c>
      <c r="T68" s="5">
        <f t="shared" si="121"/>
        <v>7.6851312334372701E-2</v>
      </c>
      <c r="U68" s="5">
        <f t="shared" si="122"/>
        <v>4.2383178725754998E-2</v>
      </c>
      <c r="V68" s="5">
        <f t="shared" si="123"/>
        <v>2.4821395551888124E-3</v>
      </c>
      <c r="W68" s="5">
        <f t="shared" si="124"/>
        <v>4.6450222195709004E-2</v>
      </c>
      <c r="X68" s="5">
        <f t="shared" si="125"/>
        <v>3.179198751103858E-2</v>
      </c>
      <c r="Y68" s="5">
        <f t="shared" si="126"/>
        <v>1.0879716200748358E-2</v>
      </c>
      <c r="Z68" s="5">
        <f t="shared" si="127"/>
        <v>7.7913821912960817E-3</v>
      </c>
      <c r="AA68" s="5">
        <f t="shared" si="128"/>
        <v>9.6694585087244486E-3</v>
      </c>
      <c r="AB68" s="5">
        <f t="shared" si="129"/>
        <v>6.0001181790563926E-3</v>
      </c>
      <c r="AC68" s="5">
        <f t="shared" si="130"/>
        <v>1.3177218340922728E-4</v>
      </c>
      <c r="AD68" s="5">
        <f t="shared" si="131"/>
        <v>1.4411707872070287E-2</v>
      </c>
      <c r="AE68" s="5">
        <f t="shared" si="132"/>
        <v>9.8638244344915211E-3</v>
      </c>
      <c r="AF68" s="5">
        <f t="shared" si="133"/>
        <v>3.3755552547324571E-3</v>
      </c>
      <c r="AG68" s="5">
        <f t="shared" si="134"/>
        <v>7.7011192791228875E-4</v>
      </c>
      <c r="AH68" s="5">
        <f t="shared" si="135"/>
        <v>1.3331665254245849E-3</v>
      </c>
      <c r="AI68" s="5">
        <f t="shared" si="136"/>
        <v>1.654520094934397E-3</v>
      </c>
      <c r="AJ68" s="5">
        <f t="shared" si="137"/>
        <v>1.0266672213622798E-3</v>
      </c>
      <c r="AK68" s="5">
        <f t="shared" si="138"/>
        <v>4.2471352131931943E-4</v>
      </c>
      <c r="AL68" s="5">
        <f t="shared" si="139"/>
        <v>4.4771460580640406E-6</v>
      </c>
      <c r="AM68" s="5">
        <f t="shared" si="140"/>
        <v>3.5771165599992201E-3</v>
      </c>
      <c r="AN68" s="5">
        <f t="shared" si="141"/>
        <v>2.4482906566490026E-3</v>
      </c>
      <c r="AO68" s="5">
        <f t="shared" si="142"/>
        <v>8.378434192589057E-4</v>
      </c>
      <c r="AP68" s="5">
        <f t="shared" si="143"/>
        <v>1.9114876285597656E-4</v>
      </c>
      <c r="AQ68" s="5">
        <f t="shared" si="144"/>
        <v>3.2707050656633135E-5</v>
      </c>
      <c r="AR68" s="5">
        <f t="shared" si="145"/>
        <v>1.8249218851034245E-4</v>
      </c>
      <c r="AS68" s="5">
        <f t="shared" si="146"/>
        <v>2.2648107892054762E-4</v>
      </c>
      <c r="AT68" s="5">
        <f t="shared" si="147"/>
        <v>1.4053664304132217E-4</v>
      </c>
      <c r="AU68" s="5">
        <f t="shared" si="148"/>
        <v>5.8137448336255148E-5</v>
      </c>
      <c r="AV68" s="5">
        <f t="shared" si="149"/>
        <v>1.8037802237404325E-5</v>
      </c>
      <c r="AW68" s="5">
        <f t="shared" si="150"/>
        <v>1.0563705641768592E-7</v>
      </c>
      <c r="AX68" s="5">
        <f t="shared" si="151"/>
        <v>7.3989396892940322E-4</v>
      </c>
      <c r="AY68" s="5">
        <f t="shared" si="152"/>
        <v>5.0640661567964121E-4</v>
      </c>
      <c r="AZ68" s="5">
        <f t="shared" si="153"/>
        <v>1.7330027758921809E-4</v>
      </c>
      <c r="BA68" s="5">
        <f t="shared" si="154"/>
        <v>3.953738001914162E-5</v>
      </c>
      <c r="BB68" s="5">
        <f t="shared" si="155"/>
        <v>6.7651554307519149E-6</v>
      </c>
      <c r="BC68" s="5">
        <f t="shared" si="156"/>
        <v>9.2605687033535119E-7</v>
      </c>
      <c r="BD68" s="5">
        <f t="shared" si="157"/>
        <v>2.0817228650841863E-5</v>
      </c>
      <c r="BE68" s="5">
        <f t="shared" si="158"/>
        <v>2.5835124470060275E-5</v>
      </c>
      <c r="BF68" s="5">
        <f t="shared" si="159"/>
        <v>1.6031280329827073E-5</v>
      </c>
      <c r="BG68" s="5">
        <f t="shared" si="160"/>
        <v>6.6318485468967871E-6</v>
      </c>
      <c r="BH68" s="5">
        <f t="shared" si="161"/>
        <v>2.0576061726249286E-6</v>
      </c>
      <c r="BI68" s="5">
        <f t="shared" si="162"/>
        <v>5.1071650767480594E-7</v>
      </c>
      <c r="BJ68" s="8">
        <f t="shared" si="163"/>
        <v>0.49618543894770695</v>
      </c>
      <c r="BK68" s="8">
        <f t="shared" si="164"/>
        <v>0.29908008116052137</v>
      </c>
      <c r="BL68" s="8">
        <f t="shared" si="165"/>
        <v>0.19713494354548594</v>
      </c>
      <c r="BM68" s="8">
        <f t="shared" si="166"/>
        <v>0.30284736517503763</v>
      </c>
      <c r="BN68" s="8">
        <f t="shared" si="167"/>
        <v>0.69683817969134965</v>
      </c>
    </row>
    <row r="69" spans="1:66" x14ac:dyDescent="0.25">
      <c r="A69" t="s">
        <v>80</v>
      </c>
      <c r="B69" t="s">
        <v>410</v>
      </c>
      <c r="C69" t="s">
        <v>97</v>
      </c>
      <c r="D69" s="11">
        <v>44258</v>
      </c>
      <c r="E69">
        <f>VLOOKUP(A69,home!$A$2:$E$405,3,FALSE)</f>
        <v>1.20888888888889</v>
      </c>
      <c r="F69">
        <f>VLOOKUP(B69,home!$B$2:$E$405,3,FALSE)</f>
        <v>0.91</v>
      </c>
      <c r="G69">
        <f>VLOOKUP(C69,away!$B$2:$E$405,4,FALSE)</f>
        <v>1</v>
      </c>
      <c r="H69">
        <f>VLOOKUP(A69,away!$A$2:$E$405,3,FALSE)</f>
        <v>1.02444444444444</v>
      </c>
      <c r="I69">
        <f>VLOOKUP(C69,away!$B$2:$E$405,3,FALSE)</f>
        <v>1.0900000000000001</v>
      </c>
      <c r="J69">
        <f>VLOOKUP(B69,home!$B$2:$E$405,4,FALSE)</f>
        <v>1.1299999999999999</v>
      </c>
      <c r="K69" s="3">
        <f t="shared" si="112"/>
        <v>1.10008888888889</v>
      </c>
      <c r="L69" s="3">
        <f t="shared" si="113"/>
        <v>1.2618082222222167</v>
      </c>
      <c r="M69" s="5">
        <f t="shared" si="114"/>
        <v>9.4241267345002711E-2</v>
      </c>
      <c r="N69" s="5">
        <f t="shared" si="115"/>
        <v>0.10367377108104486</v>
      </c>
      <c r="O69" s="5">
        <f t="shared" si="116"/>
        <v>0.11891440600856651</v>
      </c>
      <c r="P69" s="5">
        <f t="shared" si="117"/>
        <v>0.13081641677884628</v>
      </c>
      <c r="Q69" s="5">
        <f t="shared" si="118"/>
        <v>5.7025181817733896E-2</v>
      </c>
      <c r="R69" s="5">
        <f t="shared" si="119"/>
        <v>7.50235876211401E-2</v>
      </c>
      <c r="S69" s="5">
        <f t="shared" si="120"/>
        <v>4.5396606446857848E-2</v>
      </c>
      <c r="T69" s="5">
        <f t="shared" si="121"/>
        <v>7.1954843291333476E-2</v>
      </c>
      <c r="U69" s="5">
        <f t="shared" si="122"/>
        <v>8.2532615146598293E-2</v>
      </c>
      <c r="V69" s="5">
        <f t="shared" si="123"/>
        <v>7.0016760133058131E-3</v>
      </c>
      <c r="W69" s="5">
        <f t="shared" si="124"/>
        <v>2.0910922968185926E-2</v>
      </c>
      <c r="X69" s="5">
        <f t="shared" si="125"/>
        <v>2.63855745355124E-2</v>
      </c>
      <c r="Y69" s="5">
        <f t="shared" si="126"/>
        <v>1.6646767448483347E-2</v>
      </c>
      <c r="Z69" s="5">
        <f t="shared" si="127"/>
        <v>3.1555126573654495E-2</v>
      </c>
      <c r="AA69" s="5">
        <f t="shared" si="128"/>
        <v>3.4713444131159864E-2</v>
      </c>
      <c r="AB69" s="5">
        <f t="shared" si="129"/>
        <v>1.9093937091877108E-2</v>
      </c>
      <c r="AC69" s="5">
        <f t="shared" si="130"/>
        <v>6.0743968201980162E-4</v>
      </c>
      <c r="AD69" s="5">
        <f t="shared" si="131"/>
        <v>5.7509685034282118E-3</v>
      </c>
      <c r="AE69" s="5">
        <f t="shared" si="132"/>
        <v>7.2566193433667141E-3</v>
      </c>
      <c r="AF69" s="5">
        <f t="shared" si="133"/>
        <v>4.5782309764984515E-3</v>
      </c>
      <c r="AG69" s="5">
        <f t="shared" si="134"/>
        <v>1.9256164964593981E-3</v>
      </c>
      <c r="AH69" s="5">
        <f t="shared" si="135"/>
        <v>9.9541295409750017E-3</v>
      </c>
      <c r="AI69" s="5">
        <f t="shared" si="136"/>
        <v>1.0950427306587266E-2</v>
      </c>
      <c r="AJ69" s="5">
        <f t="shared" si="137"/>
        <v>6.0232217042810732E-3</v>
      </c>
      <c r="AK69" s="5">
        <f t="shared" si="138"/>
        <v>2.2086930907313364E-3</v>
      </c>
      <c r="AL69" s="5">
        <f t="shared" si="139"/>
        <v>3.372751018731954E-5</v>
      </c>
      <c r="AM69" s="5">
        <f t="shared" si="140"/>
        <v>1.2653153101942669E-3</v>
      </c>
      <c r="AN69" s="5">
        <f t="shared" si="141"/>
        <v>1.5965852621067805E-3</v>
      </c>
      <c r="AO69" s="5">
        <f t="shared" si="142"/>
        <v>1.0072922056025744E-3</v>
      </c>
      <c r="AP69" s="5">
        <f t="shared" si="143"/>
        <v>4.2366986240322663E-4</v>
      </c>
      <c r="AQ69" s="5">
        <f t="shared" si="144"/>
        <v>1.3364752897203664E-4</v>
      </c>
      <c r="AR69" s="5">
        <f t="shared" si="145"/>
        <v>2.5120404999734625E-3</v>
      </c>
      <c r="AS69" s="5">
        <f t="shared" si="146"/>
        <v>2.7634678424596983E-3</v>
      </c>
      <c r="AT69" s="5">
        <f t="shared" si="147"/>
        <v>1.5200301341458339E-3</v>
      </c>
      <c r="AU69" s="5">
        <f t="shared" si="148"/>
        <v>5.5738942045003995E-4</v>
      </c>
      <c r="AV69" s="5">
        <f t="shared" si="149"/>
        <v>1.5329447705532686E-4</v>
      </c>
      <c r="AW69" s="5">
        <f t="shared" si="150"/>
        <v>1.3004777094050141E-6</v>
      </c>
      <c r="AX69" s="5">
        <f t="shared" si="151"/>
        <v>2.3199321894761855E-4</v>
      </c>
      <c r="AY69" s="5">
        <f t="shared" si="152"/>
        <v>2.9273095116790404E-4</v>
      </c>
      <c r="AZ69" s="5">
        <f t="shared" si="153"/>
        <v>1.8468516054129578E-4</v>
      </c>
      <c r="BA69" s="5">
        <f t="shared" si="154"/>
        <v>7.7679084697812362E-5</v>
      </c>
      <c r="BB69" s="5">
        <f t="shared" si="155"/>
        <v>2.4504026941598903E-5</v>
      </c>
      <c r="BC69" s="5">
        <f t="shared" si="156"/>
        <v>6.183876534492841E-6</v>
      </c>
      <c r="BD69" s="5">
        <f t="shared" si="157"/>
        <v>5.2828555957028657E-4</v>
      </c>
      <c r="BE69" s="5">
        <f t="shared" si="158"/>
        <v>5.8116107424372213E-4</v>
      </c>
      <c r="BF69" s="5">
        <f t="shared" si="159"/>
        <v>3.1966442021512501E-4</v>
      </c>
      <c r="BG69" s="5">
        <f t="shared" si="160"/>
        <v>1.1721975895058931E-4</v>
      </c>
      <c r="BH69" s="5">
        <f t="shared" si="161"/>
        <v>3.2238038594944357E-5</v>
      </c>
      <c r="BI69" s="5">
        <f t="shared" si="162"/>
        <v>7.0929416115738874E-6</v>
      </c>
      <c r="BJ69" s="8">
        <f t="shared" si="163"/>
        <v>0.32135278295015623</v>
      </c>
      <c r="BK69" s="8">
        <f t="shared" si="164"/>
        <v>0.27838986472738769</v>
      </c>
      <c r="BL69" s="8">
        <f t="shared" si="165"/>
        <v>0.36850634580918706</v>
      </c>
      <c r="BM69" s="8">
        <f t="shared" si="166"/>
        <v>0.41981805893459262</v>
      </c>
      <c r="BN69" s="8">
        <f t="shared" si="167"/>
        <v>0.5796946306523344</v>
      </c>
    </row>
    <row r="70" spans="1:66" x14ac:dyDescent="0.25">
      <c r="A70" t="s">
        <v>80</v>
      </c>
      <c r="B70" t="s">
        <v>95</v>
      </c>
      <c r="C70" t="s">
        <v>435</v>
      </c>
      <c r="D70" s="11">
        <v>44258</v>
      </c>
      <c r="E70">
        <f>VLOOKUP(A70,home!$A$2:$E$405,3,FALSE)</f>
        <v>1.20888888888889</v>
      </c>
      <c r="F70">
        <f>VLOOKUP(B70,home!$B$2:$E$405,3,FALSE)</f>
        <v>1.65</v>
      </c>
      <c r="G70">
        <f>VLOOKUP(C70,away!$B$2:$E$405,4,FALSE)</f>
        <v>1.61</v>
      </c>
      <c r="H70">
        <f>VLOOKUP(A70,away!$A$2:$E$405,3,FALSE)</f>
        <v>1.02444444444444</v>
      </c>
      <c r="I70">
        <f>VLOOKUP(C70,away!$B$2:$E$405,3,FALSE)</f>
        <v>0.56999999999999995</v>
      </c>
      <c r="J70">
        <f>VLOOKUP(B70,home!$B$2:$E$405,4,FALSE)</f>
        <v>0.62</v>
      </c>
      <c r="K70" s="3">
        <f t="shared" si="112"/>
        <v>3.2114133333333363</v>
      </c>
      <c r="L70" s="3">
        <f t="shared" si="113"/>
        <v>0.36203866666666507</v>
      </c>
      <c r="M70" s="5">
        <f t="shared" si="114"/>
        <v>2.8058827237385831E-2</v>
      </c>
      <c r="N70" s="5">
        <f t="shared" si="115"/>
        <v>9.0108491907837443E-2</v>
      </c>
      <c r="O70" s="5">
        <f t="shared" si="116"/>
        <v>1.0158380401253471E-2</v>
      </c>
      <c r="P70" s="5">
        <f t="shared" si="117"/>
        <v>3.2622758265657442E-2</v>
      </c>
      <c r="Q70" s="5">
        <f t="shared" si="118"/>
        <v>0.14468780617969415</v>
      </c>
      <c r="R70" s="5">
        <f t="shared" si="119"/>
        <v>1.8388632479812942E-3</v>
      </c>
      <c r="S70" s="5">
        <f t="shared" si="120"/>
        <v>9.4822597881203743E-3</v>
      </c>
      <c r="T70" s="5">
        <f t="shared" si="121"/>
        <v>5.2382580432221333E-2</v>
      </c>
      <c r="U70" s="5">
        <f t="shared" si="122"/>
        <v>5.9053499527437735E-3</v>
      </c>
      <c r="V70" s="5">
        <f t="shared" si="123"/>
        <v>1.2249560391377025E-3</v>
      </c>
      <c r="W70" s="5">
        <f t="shared" si="124"/>
        <v>0.15488411664540641</v>
      </c>
      <c r="X70" s="5">
        <f t="shared" si="125"/>
        <v>5.6074039078147161E-2</v>
      </c>
      <c r="Y70" s="5">
        <f t="shared" si="126"/>
        <v>1.0150485171233434E-2</v>
      </c>
      <c r="Z70" s="5">
        <f t="shared" si="127"/>
        <v>2.2191319949382694E-4</v>
      </c>
      <c r="AA70" s="5">
        <f t="shared" si="128"/>
        <v>7.1265500769713641E-4</v>
      </c>
      <c r="AB70" s="5">
        <f t="shared" si="129"/>
        <v>1.144314896892678E-3</v>
      </c>
      <c r="AC70" s="5">
        <f t="shared" si="130"/>
        <v>8.9012640328748108E-5</v>
      </c>
      <c r="AD70" s="5">
        <f t="shared" si="131"/>
        <v>0.1243492293291535</v>
      </c>
      <c r="AE70" s="5">
        <f t="shared" si="132"/>
        <v>4.5019229187354091E-2</v>
      </c>
      <c r="AF70" s="5">
        <f t="shared" si="133"/>
        <v>8.1493508546753423E-3</v>
      </c>
      <c r="AG70" s="5">
        <f t="shared" si="134"/>
        <v>9.8346003920850278E-4</v>
      </c>
      <c r="AH70" s="5">
        <f t="shared" si="135"/>
        <v>2.0085289715119687E-5</v>
      </c>
      <c r="AI70" s="5">
        <f t="shared" si="136"/>
        <v>6.4502167194998298E-5</v>
      </c>
      <c r="AJ70" s="5">
        <f t="shared" si="137"/>
        <v>1.0357155987945686E-4</v>
      </c>
      <c r="AK70" s="5">
        <f t="shared" si="138"/>
        <v>1.1087036278367325E-4</v>
      </c>
      <c r="AL70" s="5">
        <f t="shared" si="139"/>
        <v>4.1396425067453466E-6</v>
      </c>
      <c r="AM70" s="5">
        <f t="shared" si="140"/>
        <v>7.9867354611473651E-2</v>
      </c>
      <c r="AN70" s="5">
        <f t="shared" si="141"/>
        <v>2.8915070573731643E-2</v>
      </c>
      <c r="AO70" s="5">
        <f t="shared" si="142"/>
        <v>5.2341867985431622E-3</v>
      </c>
      <c r="AP70" s="5">
        <f t="shared" si="143"/>
        <v>6.3165933654294219E-4</v>
      </c>
      <c r="AQ70" s="5">
        <f t="shared" si="144"/>
        <v>5.7171275997389262E-5</v>
      </c>
      <c r="AR70" s="5">
        <f t="shared" si="145"/>
        <v>1.4543303016151237E-6</v>
      </c>
      <c r="AS70" s="5">
        <f t="shared" si="146"/>
        <v>4.6704557216775004E-6</v>
      </c>
      <c r="AT70" s="5">
        <f t="shared" si="147"/>
        <v>7.4993818886690502E-6</v>
      </c>
      <c r="AU70" s="5">
        <f t="shared" si="148"/>
        <v>8.0278716630101069E-6</v>
      </c>
      <c r="AV70" s="5">
        <f t="shared" si="149"/>
        <v>6.4452035242198815E-6</v>
      </c>
      <c r="AW70" s="5">
        <f t="shared" si="150"/>
        <v>1.3369387155110898E-7</v>
      </c>
      <c r="AX70" s="5">
        <f t="shared" si="151"/>
        <v>4.2747847916224692E-2</v>
      </c>
      <c r="AY70" s="5">
        <f t="shared" si="152"/>
        <v>1.5476373862459362E-2</v>
      </c>
      <c r="AZ70" s="5">
        <f t="shared" si="153"/>
        <v>2.8015228789998064E-3</v>
      </c>
      <c r="BA70" s="5">
        <f t="shared" si="154"/>
        <v>3.3808653591641555E-4</v>
      </c>
      <c r="BB70" s="5">
        <f t="shared" si="155"/>
        <v>3.0600099670282659E-5</v>
      </c>
      <c r="BC70" s="5">
        <f t="shared" si="156"/>
        <v>2.2156838568992399E-6</v>
      </c>
      <c r="BD70" s="5">
        <f t="shared" si="157"/>
        <v>8.7753967214944608E-8</v>
      </c>
      <c r="BE70" s="5">
        <f t="shared" si="158"/>
        <v>2.8181426036696956E-7</v>
      </c>
      <c r="BF70" s="5">
        <f t="shared" si="159"/>
        <v>4.5251103663297943E-7</v>
      </c>
      <c r="BG70" s="5">
        <f t="shared" si="160"/>
        <v>4.8439999217454654E-7</v>
      </c>
      <c r="BH70" s="5">
        <f t="shared" si="161"/>
        <v>3.8890214838397571E-7</v>
      </c>
      <c r="BI70" s="5">
        <f t="shared" si="162"/>
        <v>2.4978510893645581E-7</v>
      </c>
      <c r="BJ70" s="8">
        <f t="shared" si="163"/>
        <v>0.86289087839834766</v>
      </c>
      <c r="BK70" s="8">
        <f t="shared" si="164"/>
        <v>8.6958327475596203E-2</v>
      </c>
      <c r="BL70" s="8">
        <f t="shared" si="165"/>
        <v>2.0088635295754498E-2</v>
      </c>
      <c r="BM70" s="8">
        <f t="shared" si="166"/>
        <v>0.64720838696079475</v>
      </c>
      <c r="BN70" s="8">
        <f t="shared" si="167"/>
        <v>0.30747512723980958</v>
      </c>
    </row>
    <row r="71" spans="1:66" x14ac:dyDescent="0.25">
      <c r="A71" t="s">
        <v>80</v>
      </c>
      <c r="B71" t="s">
        <v>87</v>
      </c>
      <c r="C71" t="s">
        <v>85</v>
      </c>
      <c r="D71" s="11">
        <v>44258</v>
      </c>
      <c r="E71">
        <f>VLOOKUP(A71,home!$A$2:$E$405,3,FALSE)</f>
        <v>1.20888888888889</v>
      </c>
      <c r="F71">
        <f>VLOOKUP(B71,home!$B$2:$E$405,3,FALSE)</f>
        <v>0.65</v>
      </c>
      <c r="G71">
        <f>VLOOKUP(C71,away!$B$2:$E$405,4,FALSE)</f>
        <v>0.83</v>
      </c>
      <c r="H71">
        <f>VLOOKUP(A71,away!$A$2:$E$405,3,FALSE)</f>
        <v>1.02444444444444</v>
      </c>
      <c r="I71">
        <f>VLOOKUP(C71,away!$B$2:$E$405,3,FALSE)</f>
        <v>1.01</v>
      </c>
      <c r="J71">
        <f>VLOOKUP(B71,home!$B$2:$E$405,4,FALSE)</f>
        <v>1.1299999999999999</v>
      </c>
      <c r="K71" s="3">
        <f t="shared" si="112"/>
        <v>0.65219555555555619</v>
      </c>
      <c r="L71" s="3">
        <f t="shared" si="113"/>
        <v>1.1691984444444394</v>
      </c>
      <c r="M71" s="5">
        <f t="shared" si="114"/>
        <v>0.16180004439109005</v>
      </c>
      <c r="N71" s="5">
        <f t="shared" si="115"/>
        <v>0.10552526984056064</v>
      </c>
      <c r="O71" s="5">
        <f t="shared" si="116"/>
        <v>0.18917636021310372</v>
      </c>
      <c r="P71" s="5">
        <f t="shared" si="117"/>
        <v>0.12337998134716321</v>
      </c>
      <c r="Q71" s="5">
        <f t="shared" si="118"/>
        <v>3.4411555994407213E-2</v>
      </c>
      <c r="R71" s="5">
        <f t="shared" si="119"/>
        <v>0.11059235304341095</v>
      </c>
      <c r="S71" s="5">
        <f t="shared" si="120"/>
        <v>2.3520728709491966E-2</v>
      </c>
      <c r="T71" s="5">
        <f t="shared" si="121"/>
        <v>4.0233937739573629E-2</v>
      </c>
      <c r="U71" s="5">
        <f t="shared" si="122"/>
        <v>7.2127841133343612E-2</v>
      </c>
      <c r="V71" s="5">
        <f t="shared" si="123"/>
        <v>1.9928486974771808E-3</v>
      </c>
      <c r="W71" s="5">
        <f t="shared" si="124"/>
        <v>7.4810212931011805E-3</v>
      </c>
      <c r="X71" s="5">
        <f t="shared" si="125"/>
        <v>8.7467984587496286E-3</v>
      </c>
      <c r="Y71" s="5">
        <f t="shared" si="126"/>
        <v>5.1133715759195441E-3</v>
      </c>
      <c r="Z71" s="5">
        <f t="shared" si="127"/>
        <v>4.3101469048602105E-2</v>
      </c>
      <c r="AA71" s="5">
        <f t="shared" si="128"/>
        <v>2.8110586551413665E-2</v>
      </c>
      <c r="AB71" s="5">
        <f t="shared" si="129"/>
        <v>9.166799806445889E-3</v>
      </c>
      <c r="AC71" s="5">
        <f t="shared" si="130"/>
        <v>9.4977428794819119E-5</v>
      </c>
      <c r="AD71" s="5">
        <f t="shared" si="131"/>
        <v>1.2197722095942671E-3</v>
      </c>
      <c r="AE71" s="5">
        <f t="shared" si="132"/>
        <v>1.4261557700341737E-3</v>
      </c>
      <c r="AF71" s="5">
        <f t="shared" si="133"/>
        <v>8.3372955392970914E-4</v>
      </c>
      <c r="AG71" s="5">
        <f t="shared" si="134"/>
        <v>3.2493176584732402E-4</v>
      </c>
      <c r="AH71" s="5">
        <f t="shared" si="135"/>
        <v>1.2598542641223946E-2</v>
      </c>
      <c r="AI71" s="5">
        <f t="shared" si="136"/>
        <v>8.2167135170834165E-3</v>
      </c>
      <c r="AJ71" s="5">
        <f t="shared" si="137"/>
        <v>2.6794520185575333E-3</v>
      </c>
      <c r="AK71" s="5">
        <f t="shared" si="138"/>
        <v>5.8250889927586235E-4</v>
      </c>
      <c r="AL71" s="5">
        <f t="shared" si="139"/>
        <v>2.8969864469954621E-6</v>
      </c>
      <c r="AM71" s="5">
        <f t="shared" si="140"/>
        <v>1.5910600277751236E-4</v>
      </c>
      <c r="AN71" s="5">
        <f t="shared" si="141"/>
        <v>1.8602649094924008E-4</v>
      </c>
      <c r="AO71" s="5">
        <f t="shared" si="142"/>
        <v>1.0875094192165458E-4</v>
      </c>
      <c r="AP71" s="5">
        <f t="shared" si="143"/>
        <v>4.2383810708888697E-5</v>
      </c>
      <c r="AQ71" s="5">
        <f t="shared" si="144"/>
        <v>1.2388771387615072E-5</v>
      </c>
      <c r="AR71" s="5">
        <f t="shared" si="145"/>
        <v>2.9460392916771929E-3</v>
      </c>
      <c r="AS71" s="5">
        <f t="shared" si="146"/>
        <v>1.9213937325239044E-3</v>
      </c>
      <c r="AT71" s="5">
        <f t="shared" si="147"/>
        <v>6.2656222641219574E-4</v>
      </c>
      <c r="AU71" s="5">
        <f t="shared" si="148"/>
        <v>1.3621369978167607E-4</v>
      </c>
      <c r="AV71" s="5">
        <f t="shared" si="149"/>
        <v>2.2209492400846985E-5</v>
      </c>
      <c r="AW71" s="5">
        <f t="shared" si="150"/>
        <v>6.1363486425211354E-8</v>
      </c>
      <c r="AX71" s="5">
        <f t="shared" si="151"/>
        <v>1.729470464561725E-5</v>
      </c>
      <c r="AY71" s="5">
        <f t="shared" si="152"/>
        <v>2.0220941768781709E-5</v>
      </c>
      <c r="AZ71" s="5">
        <f t="shared" si="153"/>
        <v>1.1821146830630586E-5</v>
      </c>
      <c r="BA71" s="5">
        <f t="shared" si="154"/>
        <v>4.6070888286408643E-6</v>
      </c>
      <c r="BB71" s="5">
        <f t="shared" si="155"/>
        <v>1.3466502729660648E-6</v>
      </c>
      <c r="BC71" s="5">
        <f t="shared" si="156"/>
        <v>3.1490028087252028E-7</v>
      </c>
      <c r="BD71" s="5">
        <f t="shared" si="157"/>
        <v>5.7408409285019594E-4</v>
      </c>
      <c r="BE71" s="5">
        <f t="shared" si="158"/>
        <v>3.7441509387204112E-4</v>
      </c>
      <c r="BF71" s="5">
        <f t="shared" si="159"/>
        <v>1.2209593007813077E-4</v>
      </c>
      <c r="BG71" s="5">
        <f t="shared" si="160"/>
        <v>2.6543474316126282E-5</v>
      </c>
      <c r="BH71" s="5">
        <f t="shared" si="161"/>
        <v>4.3278839944951533E-6</v>
      </c>
      <c r="BI71" s="5">
        <f t="shared" si="162"/>
        <v>5.6452534123395354E-7</v>
      </c>
      <c r="BJ71" s="8">
        <f t="shared" si="163"/>
        <v>0.20588080565208972</v>
      </c>
      <c r="BK71" s="8">
        <f t="shared" si="164"/>
        <v>0.31081169850223306</v>
      </c>
      <c r="BL71" s="8">
        <f t="shared" si="165"/>
        <v>0.44000560726710669</v>
      </c>
      <c r="BM71" s="8">
        <f t="shared" si="166"/>
        <v>0.27489385606201333</v>
      </c>
      <c r="BN71" s="8">
        <f t="shared" si="167"/>
        <v>0.72488556482973587</v>
      </c>
    </row>
    <row r="72" spans="1:66" x14ac:dyDescent="0.25">
      <c r="A72" t="s">
        <v>80</v>
      </c>
      <c r="B72" t="s">
        <v>416</v>
      </c>
      <c r="C72" t="s">
        <v>92</v>
      </c>
      <c r="D72" s="11">
        <v>44258</v>
      </c>
      <c r="E72">
        <f>VLOOKUP(A72,home!$A$2:$E$405,3,FALSE)</f>
        <v>1.20888888888889</v>
      </c>
      <c r="F72">
        <f>VLOOKUP(B72,home!$B$2:$E$405,3,FALSE)</f>
        <v>0.69</v>
      </c>
      <c r="G72">
        <f>VLOOKUP(C72,away!$B$2:$E$405,4,FALSE)</f>
        <v>1.02</v>
      </c>
      <c r="H72">
        <f>VLOOKUP(A72,away!$A$2:$E$405,3,FALSE)</f>
        <v>1.02444444444444</v>
      </c>
      <c r="I72">
        <f>VLOOKUP(C72,away!$B$2:$E$405,3,FALSE)</f>
        <v>0.83</v>
      </c>
      <c r="J72">
        <f>VLOOKUP(B72,home!$B$2:$E$405,4,FALSE)</f>
        <v>0.76</v>
      </c>
      <c r="K72" s="3">
        <f t="shared" si="112"/>
        <v>0.85081600000000079</v>
      </c>
      <c r="L72" s="3">
        <f t="shared" si="113"/>
        <v>0.64621955555555277</v>
      </c>
      <c r="M72" s="5">
        <f t="shared" si="114"/>
        <v>0.22379259850780558</v>
      </c>
      <c r="N72" s="5">
        <f t="shared" si="115"/>
        <v>0.19040632349201728</v>
      </c>
      <c r="O72" s="5">
        <f t="shared" si="116"/>
        <v>0.14461915354433638</v>
      </c>
      <c r="P72" s="5">
        <f t="shared" si="117"/>
        <v>0.12304428974197822</v>
      </c>
      <c r="Q72" s="5">
        <f t="shared" si="118"/>
        <v>8.1000373264092165E-2</v>
      </c>
      <c r="R72" s="5">
        <f t="shared" si="119"/>
        <v>4.6727862564120655E-2</v>
      </c>
      <c r="S72" s="5">
        <f t="shared" si="120"/>
        <v>1.691286635377692E-2</v>
      </c>
      <c r="T72" s="5">
        <f t="shared" si="121"/>
        <v>5.234402521055552E-2</v>
      </c>
      <c r="U72" s="5">
        <f t="shared" si="122"/>
        <v>3.9756813115354908E-2</v>
      </c>
      <c r="V72" s="5">
        <f t="shared" si="123"/>
        <v>1.0332144047049184E-3</v>
      </c>
      <c r="W72" s="5">
        <f t="shared" si="124"/>
        <v>2.2972137859687301E-2</v>
      </c>
      <c r="X72" s="5">
        <f t="shared" si="125"/>
        <v>1.4845044717848015E-2</v>
      </c>
      <c r="Y72" s="5">
        <f t="shared" si="126"/>
        <v>4.7965790998850252E-3</v>
      </c>
      <c r="Z72" s="5">
        <f t="shared" si="127"/>
        <v>1.0065486192749003E-2</v>
      </c>
      <c r="AA72" s="5">
        <f t="shared" si="128"/>
        <v>8.5638767005699439E-3</v>
      </c>
      <c r="AB72" s="5">
        <f t="shared" si="129"/>
        <v>3.6431416594360617E-3</v>
      </c>
      <c r="AC72" s="5">
        <f t="shared" si="130"/>
        <v>3.5504730000505165E-5</v>
      </c>
      <c r="AD72" s="5">
        <f t="shared" si="131"/>
        <v>4.886265611306932E-3</v>
      </c>
      <c r="AE72" s="5">
        <f t="shared" si="132"/>
        <v>3.1576003916651469E-3</v>
      </c>
      <c r="AF72" s="5">
        <f t="shared" si="133"/>
        <v>1.0202515608619452E-3</v>
      </c>
      <c r="AG72" s="5">
        <f t="shared" si="134"/>
        <v>2.1976883673835513E-4</v>
      </c>
      <c r="AH72" s="5">
        <f t="shared" si="135"/>
        <v>1.6261285034822029E-3</v>
      </c>
      <c r="AI72" s="5">
        <f t="shared" si="136"/>
        <v>1.3835361488187153E-3</v>
      </c>
      <c r="AJ72" s="5">
        <f t="shared" si="137"/>
        <v>5.8856734599667252E-4</v>
      </c>
      <c r="AK72" s="5">
        <f t="shared" si="138"/>
        <v>1.6692083835050179E-4</v>
      </c>
      <c r="AL72" s="5">
        <f t="shared" si="139"/>
        <v>7.808398158870288E-7</v>
      </c>
      <c r="AM72" s="5">
        <f t="shared" si="140"/>
        <v>8.3146259246994468E-4</v>
      </c>
      <c r="AN72" s="5">
        <f t="shared" si="141"/>
        <v>5.3730738696699534E-4</v>
      </c>
      <c r="AO72" s="5">
        <f t="shared" si="142"/>
        <v>1.7360927040126355E-4</v>
      </c>
      <c r="AP72" s="5">
        <f t="shared" si="143"/>
        <v>3.7396568519676119E-5</v>
      </c>
      <c r="AQ72" s="5">
        <f t="shared" si="144"/>
        <v>6.0415984720219672E-6</v>
      </c>
      <c r="AR72" s="5">
        <f t="shared" si="145"/>
        <v>2.1016720775929713E-4</v>
      </c>
      <c r="AS72" s="5">
        <f t="shared" si="146"/>
        <v>1.788136230369343E-4</v>
      </c>
      <c r="AT72" s="5">
        <f t="shared" si="147"/>
        <v>7.606874574889622E-5</v>
      </c>
      <c r="AU72" s="5">
        <f t="shared" si="148"/>
        <v>2.1573501994364315E-5</v>
      </c>
      <c r="AV72" s="5">
        <f t="shared" si="149"/>
        <v>4.5887701682092716E-6</v>
      </c>
      <c r="AW72" s="5">
        <f t="shared" si="150"/>
        <v>1.1925461489877022E-8</v>
      </c>
      <c r="AX72" s="5">
        <f t="shared" si="151"/>
        <v>1.1790361284581813E-4</v>
      </c>
      <c r="AY72" s="5">
        <f t="shared" si="152"/>
        <v>7.6191620291618555E-5</v>
      </c>
      <c r="AZ72" s="5">
        <f t="shared" si="153"/>
        <v>2.4618257500953588E-5</v>
      </c>
      <c r="BA72" s="5">
        <f t="shared" si="154"/>
        <v>5.3029331402727955E-6</v>
      </c>
      <c r="BB72" s="5">
        <f t="shared" si="155"/>
        <v>8.5671477426197417E-7</v>
      </c>
      <c r="BC72" s="5">
        <f t="shared" si="156"/>
        <v>1.1072516813228977E-7</v>
      </c>
      <c r="BD72" s="5">
        <f t="shared" si="157"/>
        <v>2.263569326509408E-5</v>
      </c>
      <c r="BE72" s="5">
        <f t="shared" si="158"/>
        <v>1.9258810001034302E-5</v>
      </c>
      <c r="BF72" s="5">
        <f t="shared" si="159"/>
        <v>8.1928518449200084E-6</v>
      </c>
      <c r="BG72" s="5">
        <f t="shared" si="160"/>
        <v>2.3235364784291559E-6</v>
      </c>
      <c r="BH72" s="5">
        <f t="shared" si="161"/>
        <v>4.9422550310779558E-7</v>
      </c>
      <c r="BI72" s="5">
        <f t="shared" si="162"/>
        <v>8.4098993130432544E-8</v>
      </c>
      <c r="BJ72" s="8">
        <f t="shared" si="163"/>
        <v>0.37745917132520873</v>
      </c>
      <c r="BK72" s="8">
        <f t="shared" si="164"/>
        <v>0.36489544619837366</v>
      </c>
      <c r="BL72" s="8">
        <f t="shared" si="165"/>
        <v>0.24762020148525943</v>
      </c>
      <c r="BM72" s="8">
        <f t="shared" si="166"/>
        <v>0.19037352439241026</v>
      </c>
      <c r="BN72" s="8">
        <f t="shared" si="167"/>
        <v>0.80959060111435033</v>
      </c>
    </row>
    <row r="73" spans="1:66" x14ac:dyDescent="0.25">
      <c r="A73" t="s">
        <v>80</v>
      </c>
      <c r="B73" t="s">
        <v>84</v>
      </c>
      <c r="C73" t="s">
        <v>98</v>
      </c>
      <c r="D73" s="11">
        <v>44258</v>
      </c>
      <c r="E73">
        <f>VLOOKUP(A73,home!$A$2:$E$405,3,FALSE)</f>
        <v>1.20888888888889</v>
      </c>
      <c r="F73">
        <f>VLOOKUP(B73,home!$B$2:$E$405,3,FALSE)</f>
        <v>1.1299999999999999</v>
      </c>
      <c r="G73">
        <f>VLOOKUP(C73,away!$B$2:$E$405,4,FALSE)</f>
        <v>0.83</v>
      </c>
      <c r="H73">
        <f>VLOOKUP(A73,away!$A$2:$E$405,3,FALSE)</f>
        <v>1.02444444444444</v>
      </c>
      <c r="I73">
        <f>VLOOKUP(C73,away!$B$2:$E$405,3,FALSE)</f>
        <v>1.01</v>
      </c>
      <c r="J73">
        <f>VLOOKUP(B73,home!$B$2:$E$405,4,FALSE)</f>
        <v>1.08</v>
      </c>
      <c r="K73" s="3">
        <f t="shared" si="112"/>
        <v>1.1338168888888898</v>
      </c>
      <c r="L73" s="3">
        <f t="shared" si="113"/>
        <v>1.1174639999999953</v>
      </c>
      <c r="M73" s="5">
        <f t="shared" si="114"/>
        <v>0.10526430629232854</v>
      </c>
      <c r="N73" s="5">
        <f t="shared" si="115"/>
        <v>0.11935044827141514</v>
      </c>
      <c r="O73" s="5">
        <f t="shared" si="116"/>
        <v>0.11762907276665013</v>
      </c>
      <c r="P73" s="5">
        <f t="shared" si="117"/>
        <v>0.13336982932716809</v>
      </c>
      <c r="Q73" s="5">
        <f t="shared" si="118"/>
        <v>6.7660776973295172E-2</v>
      </c>
      <c r="R73" s="5">
        <f t="shared" si="119"/>
        <v>6.5723127085055691E-2</v>
      </c>
      <c r="S73" s="5">
        <f t="shared" si="120"/>
        <v>4.2244878632839745E-2</v>
      </c>
      <c r="T73" s="5">
        <f t="shared" si="121"/>
        <v>7.560848247968599E-2</v>
      </c>
      <c r="U73" s="5">
        <f t="shared" si="122"/>
        <v>7.4517991479626983E-2</v>
      </c>
      <c r="V73" s="5">
        <f t="shared" si="123"/>
        <v>5.9471380519919275E-3</v>
      </c>
      <c r="W73" s="5">
        <f t="shared" si="124"/>
        <v>2.5571643882555506E-2</v>
      </c>
      <c r="X73" s="5">
        <f t="shared" si="125"/>
        <v>2.8575391459575886E-2</v>
      </c>
      <c r="Y73" s="5">
        <f t="shared" si="126"/>
        <v>1.5965985620991691E-2</v>
      </c>
      <c r="Z73" s="5">
        <f t="shared" si="127"/>
        <v>2.4481076161658125E-2</v>
      </c>
      <c r="AA73" s="5">
        <f t="shared" si="128"/>
        <v>2.7757057610263178E-2</v>
      </c>
      <c r="AB73" s="5">
        <f t="shared" si="129"/>
        <v>1.5735710352189146E-2</v>
      </c>
      <c r="AC73" s="5">
        <f t="shared" si="130"/>
        <v>4.7093882943127525E-4</v>
      </c>
      <c r="AD73" s="5">
        <f t="shared" si="131"/>
        <v>7.2483904276734274E-3</v>
      </c>
      <c r="AE73" s="5">
        <f t="shared" si="132"/>
        <v>8.0998153608696256E-3</v>
      </c>
      <c r="AF73" s="5">
        <f t="shared" si="133"/>
        <v>4.5256260362093893E-3</v>
      </c>
      <c r="AG73" s="5">
        <f t="shared" si="134"/>
        <v>1.6857413909755561E-3</v>
      </c>
      <c r="AH73" s="5">
        <f t="shared" si="135"/>
        <v>6.8391803229777559E-3</v>
      </c>
      <c r="AI73" s="5">
        <f t="shared" si="136"/>
        <v>7.7543781563487509E-3</v>
      </c>
      <c r="AJ73" s="5">
        <f t="shared" si="137"/>
        <v>4.3960224582496547E-3</v>
      </c>
      <c r="AK73" s="5">
        <f t="shared" si="138"/>
        <v>1.6614281690327702E-3</v>
      </c>
      <c r="AL73" s="5">
        <f t="shared" si="139"/>
        <v>2.3867171510296752E-5</v>
      </c>
      <c r="AM73" s="5">
        <f t="shared" si="140"/>
        <v>1.6436694968313373E-3</v>
      </c>
      <c r="AN73" s="5">
        <f t="shared" si="141"/>
        <v>1.8367414906071259E-3</v>
      </c>
      <c r="AO73" s="5">
        <f t="shared" si="142"/>
        <v>1.0262462465298965E-3</v>
      </c>
      <c r="AP73" s="5">
        <f t="shared" si="143"/>
        <v>3.8226441187742653E-4</v>
      </c>
      <c r="AQ73" s="5">
        <f t="shared" si="144"/>
        <v>1.0679167968854869E-4</v>
      </c>
      <c r="AR73" s="5">
        <f t="shared" si="145"/>
        <v>1.5285075600871949E-3</v>
      </c>
      <c r="AS73" s="5">
        <f t="shared" si="146"/>
        <v>1.733047686421211E-3</v>
      </c>
      <c r="AT73" s="5">
        <f t="shared" si="147"/>
        <v>9.8247936805709334E-4</v>
      </c>
      <c r="AU73" s="5">
        <f t="shared" si="148"/>
        <v>3.7131723349600516E-4</v>
      </c>
      <c r="AV73" s="5">
        <f t="shared" si="149"/>
        <v>1.0525143761831756E-4</v>
      </c>
      <c r="AW73" s="5">
        <f t="shared" si="150"/>
        <v>8.3999154735387908E-7</v>
      </c>
      <c r="AX73" s="5">
        <f t="shared" si="151"/>
        <v>3.1060337254314537E-4</v>
      </c>
      <c r="AY73" s="5">
        <f t="shared" si="152"/>
        <v>3.4708808709555192E-4</v>
      </c>
      <c r="AZ73" s="5">
        <f t="shared" si="153"/>
        <v>1.9392922107907114E-4</v>
      </c>
      <c r="BA73" s="5">
        <f t="shared" si="154"/>
        <v>7.223630770130075E-5</v>
      </c>
      <c r="BB73" s="5">
        <f t="shared" si="155"/>
        <v>2.0180368337281503E-5</v>
      </c>
      <c r="BC73" s="5">
        <f t="shared" si="156"/>
        <v>4.5101670247303637E-6</v>
      </c>
      <c r="BD73" s="5">
        <f t="shared" si="157"/>
        <v>2.8467536202087857E-4</v>
      </c>
      <c r="BE73" s="5">
        <f t="shared" si="158"/>
        <v>3.2276973330983098E-4</v>
      </c>
      <c r="BF73" s="5">
        <f t="shared" si="159"/>
        <v>1.8298088742442468E-4</v>
      </c>
      <c r="BG73" s="5">
        <f t="shared" si="160"/>
        <v>6.9155606835229742E-5</v>
      </c>
      <c r="BH73" s="5">
        <f t="shared" si="161"/>
        <v>1.9602448747785872E-5</v>
      </c>
      <c r="BI73" s="5">
        <f t="shared" si="162"/>
        <v>4.4451174907636931E-6</v>
      </c>
      <c r="BJ73" s="8">
        <f t="shared" si="163"/>
        <v>0.36023656275256277</v>
      </c>
      <c r="BK73" s="8">
        <f t="shared" si="164"/>
        <v>0.28766804639236548</v>
      </c>
      <c r="BL73" s="8">
        <f t="shared" si="165"/>
        <v>0.3276182008419028</v>
      </c>
      <c r="BM73" s="8">
        <f t="shared" si="166"/>
        <v>0.39066007733702823</v>
      </c>
      <c r="BN73" s="8">
        <f t="shared" si="167"/>
        <v>0.60899756071591282</v>
      </c>
    </row>
    <row r="74" spans="1:66" x14ac:dyDescent="0.25">
      <c r="A74" t="s">
        <v>21</v>
      </c>
      <c r="B74" t="s">
        <v>264</v>
      </c>
      <c r="C74" t="s">
        <v>372</v>
      </c>
      <c r="D74" s="11">
        <v>44258</v>
      </c>
      <c r="E74">
        <f>VLOOKUP(A74,home!$A$2:$E$405,3,FALSE)</f>
        <v>1.36</v>
      </c>
      <c r="F74">
        <f>VLOOKUP(B74,home!$B$2:$E$405,3,FALSE)</f>
        <v>1.42</v>
      </c>
      <c r="G74">
        <f>VLOOKUP(C74,away!$B$2:$E$405,4,FALSE)</f>
        <v>1.52</v>
      </c>
      <c r="H74">
        <f>VLOOKUP(A74,away!$A$2:$E$405,3,FALSE)</f>
        <v>1.3333333333333299</v>
      </c>
      <c r="I74">
        <f>VLOOKUP(C74,away!$B$2:$E$405,3,FALSE)</f>
        <v>0.79</v>
      </c>
      <c r="J74">
        <f>VLOOKUP(B74,home!$B$2:$E$405,4,FALSE)</f>
        <v>1.25</v>
      </c>
      <c r="K74" s="3">
        <f t="shared" si="112"/>
        <v>2.9354240000000003</v>
      </c>
      <c r="L74" s="3">
        <f t="shared" si="113"/>
        <v>1.3166666666666635</v>
      </c>
      <c r="M74" s="5">
        <f t="shared" si="114"/>
        <v>1.4234443302605048E-2</v>
      </c>
      <c r="N74" s="5">
        <f t="shared" si="115"/>
        <v>4.1784126497106125E-2</v>
      </c>
      <c r="O74" s="5">
        <f t="shared" si="116"/>
        <v>1.8742017015096601E-2</v>
      </c>
      <c r="P74" s="5">
        <f t="shared" si="117"/>
        <v>5.5015766554522928E-2</v>
      </c>
      <c r="Q74" s="5">
        <f t="shared" si="118"/>
        <v>6.1327063869320637E-2</v>
      </c>
      <c r="R74" s="5">
        <f t="shared" si="119"/>
        <v>1.2338494534938568E-2</v>
      </c>
      <c r="S74" s="5">
        <f t="shared" si="120"/>
        <v>5.3158639667837265E-2</v>
      </c>
      <c r="T74" s="5">
        <f t="shared" si="121"/>
        <v>8.074730076127197E-2</v>
      </c>
      <c r="U74" s="5">
        <f t="shared" si="122"/>
        <v>3.6218712981727512E-2</v>
      </c>
      <c r="V74" s="5">
        <f t="shared" si="123"/>
        <v>2.2828534422921057E-2</v>
      </c>
      <c r="W74" s="5">
        <f t="shared" si="124"/>
        <v>6.0006978377178888E-2</v>
      </c>
      <c r="X74" s="5">
        <f t="shared" si="125"/>
        <v>7.9009188196618674E-2</v>
      </c>
      <c r="Y74" s="5">
        <f t="shared" si="126"/>
        <v>5.2014382229440513E-2</v>
      </c>
      <c r="Z74" s="5">
        <f t="shared" si="127"/>
        <v>5.4152281570008023E-3</v>
      </c>
      <c r="AA74" s="5">
        <f t="shared" si="128"/>
        <v>1.5895990697535924E-2</v>
      </c>
      <c r="AB74" s="5">
        <f t="shared" si="129"/>
        <v>2.3330736298661853E-2</v>
      </c>
      <c r="AC74" s="5">
        <f t="shared" si="130"/>
        <v>5.514482081832927E-3</v>
      </c>
      <c r="AD74" s="5">
        <f t="shared" si="131"/>
        <v>4.4036481123962995E-2</v>
      </c>
      <c r="AE74" s="5">
        <f t="shared" si="132"/>
        <v>5.7981366813217798E-2</v>
      </c>
      <c r="AF74" s="5">
        <f t="shared" si="133"/>
        <v>3.8171066485368298E-2</v>
      </c>
      <c r="AG74" s="5">
        <f t="shared" si="134"/>
        <v>1.6752856957467158E-2</v>
      </c>
      <c r="AH74" s="5">
        <f t="shared" si="135"/>
        <v>1.782512601679427E-3</v>
      </c>
      <c r="AI74" s="5">
        <f t="shared" si="136"/>
        <v>5.2324302712722301E-3</v>
      </c>
      <c r="AJ74" s="5">
        <f t="shared" si="137"/>
        <v>7.6797006983095094E-3</v>
      </c>
      <c r="AK74" s="5">
        <f t="shared" si="138"/>
        <v>7.514392580878165E-3</v>
      </c>
      <c r="AL74" s="5">
        <f t="shared" si="139"/>
        <v>8.5253340066400039E-4</v>
      </c>
      <c r="AM74" s="5">
        <f t="shared" si="140"/>
        <v>2.5853148713365578E-2</v>
      </c>
      <c r="AN74" s="5">
        <f t="shared" si="141"/>
        <v>3.4039979139264591E-2</v>
      </c>
      <c r="AO74" s="5">
        <f t="shared" si="142"/>
        <v>2.240965293334914E-2</v>
      </c>
      <c r="AP74" s="5">
        <f t="shared" si="143"/>
        <v>9.8353476763032091E-3</v>
      </c>
      <c r="AQ74" s="5">
        <f t="shared" si="144"/>
        <v>3.2374686101164659E-3</v>
      </c>
      <c r="AR74" s="5">
        <f t="shared" si="145"/>
        <v>4.6939498510891446E-4</v>
      </c>
      <c r="AS74" s="5">
        <f t="shared" si="146"/>
        <v>1.3778733047683503E-3</v>
      </c>
      <c r="AT74" s="5">
        <f t="shared" si="147"/>
        <v>2.0223211838881652E-3</v>
      </c>
      <c r="AU74" s="5">
        <f t="shared" si="148"/>
        <v>1.9787900462979111E-3</v>
      </c>
      <c r="AV74" s="5">
        <f t="shared" si="149"/>
        <v>1.4521469482160002E-3</v>
      </c>
      <c r="AW74" s="5">
        <f t="shared" si="150"/>
        <v>9.152833953877166E-5</v>
      </c>
      <c r="AX74" s="5">
        <f t="shared" si="151"/>
        <v>1.2648325534797075E-2</v>
      </c>
      <c r="AY74" s="5">
        <f t="shared" si="152"/>
        <v>1.6653628620816107E-2</v>
      </c>
      <c r="AZ74" s="5">
        <f t="shared" si="153"/>
        <v>1.0963638842037247E-2</v>
      </c>
      <c r="BA74" s="5">
        <f t="shared" si="154"/>
        <v>4.8118192695607801E-3</v>
      </c>
      <c r="BB74" s="5">
        <f t="shared" si="155"/>
        <v>1.5838905095637533E-3</v>
      </c>
      <c r="BC74" s="5">
        <f t="shared" si="156"/>
        <v>4.1709116751845388E-4</v>
      </c>
      <c r="BD74" s="5">
        <f t="shared" si="157"/>
        <v>1.0300612173223383E-4</v>
      </c>
      <c r="BE74" s="5">
        <f t="shared" si="158"/>
        <v>3.0236664187972075E-4</v>
      </c>
      <c r="BF74" s="5">
        <f t="shared" si="159"/>
        <v>4.4378714868656882E-4</v>
      </c>
      <c r="BG74" s="5">
        <f t="shared" si="160"/>
        <v>4.3423448238204086E-4</v>
      </c>
      <c r="BH74" s="5">
        <f t="shared" si="161"/>
        <v>3.1866558030295503E-4</v>
      </c>
      <c r="BI74" s="5">
        <f t="shared" si="162"/>
        <v>1.8708371847904419E-4</v>
      </c>
      <c r="BJ74" s="8">
        <f t="shared" si="163"/>
        <v>0.67428480232764543</v>
      </c>
      <c r="BK74" s="8">
        <f t="shared" si="164"/>
        <v>0.1682580280511993</v>
      </c>
      <c r="BL74" s="8">
        <f t="shared" si="165"/>
        <v>0.13782465784184167</v>
      </c>
      <c r="BM74" s="8">
        <f t="shared" si="166"/>
        <v>0.76577870432281969</v>
      </c>
      <c r="BN74" s="8">
        <f t="shared" si="167"/>
        <v>0.20344191177358992</v>
      </c>
    </row>
    <row r="75" spans="1:66" x14ac:dyDescent="0.25">
      <c r="A75" t="s">
        <v>21</v>
      </c>
      <c r="B75" t="s">
        <v>274</v>
      </c>
      <c r="C75" t="s">
        <v>265</v>
      </c>
      <c r="D75" s="11">
        <v>44258</v>
      </c>
      <c r="E75">
        <f>VLOOKUP(A75,home!$A$2:$E$405,3,FALSE)</f>
        <v>1.36</v>
      </c>
      <c r="F75">
        <f>VLOOKUP(B75,home!$B$2:$E$405,3,FALSE)</f>
        <v>1.52</v>
      </c>
      <c r="G75">
        <f>VLOOKUP(C75,away!$B$2:$E$405,4,FALSE)</f>
        <v>0.69</v>
      </c>
      <c r="H75">
        <f>VLOOKUP(A75,away!$A$2:$E$405,3,FALSE)</f>
        <v>1.3333333333333299</v>
      </c>
      <c r="I75">
        <f>VLOOKUP(C75,away!$B$2:$E$405,3,FALSE)</f>
        <v>0.98</v>
      </c>
      <c r="J75">
        <f>VLOOKUP(B75,home!$B$2:$E$405,4,FALSE)</f>
        <v>0.8</v>
      </c>
      <c r="K75" s="3">
        <f t="shared" si="112"/>
        <v>1.4263680000000001</v>
      </c>
      <c r="L75" s="3">
        <f t="shared" si="113"/>
        <v>1.0453333333333308</v>
      </c>
      <c r="M75" s="5">
        <f t="shared" si="114"/>
        <v>8.4441074308977904E-2</v>
      </c>
      <c r="N75" s="5">
        <f t="shared" si="115"/>
        <v>0.1204440462799482</v>
      </c>
      <c r="O75" s="5">
        <f t="shared" si="116"/>
        <v>8.8269069677651329E-2</v>
      </c>
      <c r="P75" s="5">
        <f t="shared" si="117"/>
        <v>0.12590417637797219</v>
      </c>
      <c r="Q75" s="5">
        <f t="shared" si="118"/>
        <v>8.5898766702118601E-2</v>
      </c>
      <c r="R75" s="5">
        <f t="shared" si="119"/>
        <v>4.613530041818565E-2</v>
      </c>
      <c r="S75" s="5">
        <f t="shared" si="120"/>
        <v>4.693172652982857E-2</v>
      </c>
      <c r="T75" s="5">
        <f t="shared" si="121"/>
        <v>8.9792844125947735E-2</v>
      </c>
      <c r="U75" s="5">
        <f t="shared" si="122"/>
        <v>6.5805916186886637E-2</v>
      </c>
      <c r="V75" s="5">
        <f t="shared" si="123"/>
        <v>7.7751792176308614E-3</v>
      </c>
      <c r="W75" s="5">
        <f t="shared" si="124"/>
        <v>4.0841084021122492E-2</v>
      </c>
      <c r="X75" s="5">
        <f t="shared" si="125"/>
        <v>4.26925464967466E-2</v>
      </c>
      <c r="Y75" s="5">
        <f t="shared" si="126"/>
        <v>2.231397096896617E-2</v>
      </c>
      <c r="Z75" s="5">
        <f t="shared" si="127"/>
        <v>1.6075589123492211E-2</v>
      </c>
      <c r="AA75" s="5">
        <f t="shared" si="128"/>
        <v>2.2929705906897337E-2</v>
      </c>
      <c r="AB75" s="5">
        <f t="shared" si="129"/>
        <v>1.6353099377504676E-2</v>
      </c>
      <c r="AC75" s="5">
        <f t="shared" si="130"/>
        <v>7.2456409957918661E-4</v>
      </c>
      <c r="AD75" s="5">
        <f t="shared" si="131"/>
        <v>1.4563603833260119E-2</v>
      </c>
      <c r="AE75" s="5">
        <f t="shared" si="132"/>
        <v>1.5223820540367873E-2</v>
      </c>
      <c r="AF75" s="5">
        <f t="shared" si="133"/>
        <v>7.9569835357655889E-3</v>
      </c>
      <c r="AG75" s="5">
        <f t="shared" si="134"/>
        <v>2.7725667075734254E-3</v>
      </c>
      <c r="AH75" s="5">
        <f t="shared" si="135"/>
        <v>4.2010872909392866E-3</v>
      </c>
      <c r="AI75" s="5">
        <f t="shared" si="136"/>
        <v>5.992296477002489E-3</v>
      </c>
      <c r="AJ75" s="5">
        <f t="shared" si="137"/>
        <v>4.273609970654544E-3</v>
      </c>
      <c r="AK75" s="5">
        <f t="shared" si="138"/>
        <v>2.0319135022075266E-3</v>
      </c>
      <c r="AL75" s="5">
        <f t="shared" si="139"/>
        <v>4.3213872839543082E-5</v>
      </c>
      <c r="AM75" s="5">
        <f t="shared" si="140"/>
        <v>4.1546116944879107E-3</v>
      </c>
      <c r="AN75" s="5">
        <f t="shared" si="141"/>
        <v>4.3429540913046847E-3</v>
      </c>
      <c r="AO75" s="5">
        <f t="shared" si="142"/>
        <v>2.2699173383885765E-3</v>
      </c>
      <c r="AP75" s="5">
        <f t="shared" si="143"/>
        <v>7.909400859096177E-4</v>
      </c>
      <c r="AQ75" s="5">
        <f t="shared" si="144"/>
        <v>2.066990091177129E-4</v>
      </c>
      <c r="AR75" s="5">
        <f t="shared" si="145"/>
        <v>8.7830731629237157E-4</v>
      </c>
      <c r="AS75" s="5">
        <f t="shared" si="146"/>
        <v>1.2527894501253175E-3</v>
      </c>
      <c r="AT75" s="5">
        <f t="shared" si="147"/>
        <v>8.9346939119817469E-4</v>
      </c>
      <c r="AU75" s="5">
        <f t="shared" si="148"/>
        <v>4.2480538286151929E-4</v>
      </c>
      <c r="AV75" s="5">
        <f t="shared" si="149"/>
        <v>1.5148220108535495E-4</v>
      </c>
      <c r="AW75" s="5">
        <f t="shared" si="150"/>
        <v>1.7898105975379347E-6</v>
      </c>
      <c r="AX75" s="5">
        <f t="shared" si="151"/>
        <v>9.876675289072212E-4</v>
      </c>
      <c r="AY75" s="5">
        <f t="shared" si="152"/>
        <v>1.0324417902176791E-3</v>
      </c>
      <c r="AZ75" s="5">
        <f t="shared" si="153"/>
        <v>5.3962290902043902E-4</v>
      </c>
      <c r="BA75" s="5">
        <f t="shared" si="154"/>
        <v>1.8802860474312143E-4</v>
      </c>
      <c r="BB75" s="5">
        <f t="shared" si="155"/>
        <v>4.9138142039535606E-5</v>
      </c>
      <c r="BC75" s="5">
        <f t="shared" si="156"/>
        <v>1.0273147562398888E-5</v>
      </c>
      <c r="BD75" s="5">
        <f t="shared" si="157"/>
        <v>1.5302065243849274E-4</v>
      </c>
      <c r="BE75" s="5">
        <f t="shared" si="158"/>
        <v>2.1826376197738804E-4</v>
      </c>
      <c r="BF75" s="5">
        <f t="shared" si="159"/>
        <v>1.5566222282208155E-4</v>
      </c>
      <c r="BG75" s="5">
        <f t="shared" si="160"/>
        <v>7.4010537814095604E-5</v>
      </c>
      <c r="BH75" s="5">
        <f t="shared" si="161"/>
        <v>2.6391565700203991E-5</v>
      </c>
      <c r="BI75" s="5">
        <f t="shared" si="162"/>
        <v>7.5288169569337072E-6</v>
      </c>
      <c r="BJ75" s="8">
        <f t="shared" si="163"/>
        <v>0.45707252755351557</v>
      </c>
      <c r="BK75" s="8">
        <f t="shared" si="164"/>
        <v>0.26685237619704594</v>
      </c>
      <c r="BL75" s="8">
        <f t="shared" si="165"/>
        <v>0.26022773010720135</v>
      </c>
      <c r="BM75" s="8">
        <f t="shared" si="166"/>
        <v>0.44810513723678114</v>
      </c>
      <c r="BN75" s="8">
        <f t="shared" si="167"/>
        <v>0.55109243376485395</v>
      </c>
    </row>
    <row r="76" spans="1:66" x14ac:dyDescent="0.25">
      <c r="A76" t="s">
        <v>21</v>
      </c>
      <c r="B76" t="s">
        <v>275</v>
      </c>
      <c r="C76" t="s">
        <v>152</v>
      </c>
      <c r="D76" s="11">
        <v>44258</v>
      </c>
      <c r="E76">
        <f>VLOOKUP(A76,home!$A$2:$E$405,3,FALSE)</f>
        <v>1.36</v>
      </c>
      <c r="F76">
        <f>VLOOKUP(B76,home!$B$2:$E$405,3,FALSE)</f>
        <v>0.83</v>
      </c>
      <c r="G76">
        <f>VLOOKUP(C76,away!$B$2:$E$405,4,FALSE)</f>
        <v>1.06</v>
      </c>
      <c r="H76">
        <f>VLOOKUP(A76,away!$A$2:$E$405,3,FALSE)</f>
        <v>1.3333333333333299</v>
      </c>
      <c r="I76">
        <f>VLOOKUP(C76,away!$B$2:$E$405,3,FALSE)</f>
        <v>0.83</v>
      </c>
      <c r="J76">
        <f>VLOOKUP(B76,home!$B$2:$E$405,4,FALSE)</f>
        <v>0.85</v>
      </c>
      <c r="K76" s="3">
        <f t="shared" si="112"/>
        <v>1.196528</v>
      </c>
      <c r="L76" s="3">
        <f t="shared" si="113"/>
        <v>0.94066666666666421</v>
      </c>
      <c r="M76" s="5">
        <f t="shared" si="114"/>
        <v>0.11798536747360164</v>
      </c>
      <c r="N76" s="5">
        <f t="shared" si="115"/>
        <v>0.14117279577245362</v>
      </c>
      <c r="O76" s="5">
        <f t="shared" si="116"/>
        <v>0.11098490233683432</v>
      </c>
      <c r="P76" s="5">
        <f t="shared" si="117"/>
        <v>0.13279654322328771</v>
      </c>
      <c r="Q76" s="5">
        <f t="shared" si="118"/>
        <v>8.4458601490011206E-2</v>
      </c>
      <c r="R76" s="5">
        <f t="shared" si="119"/>
        <v>5.2199899065757602E-2</v>
      </c>
      <c r="S76" s="5">
        <f t="shared" si="120"/>
        <v>3.7366756297131938E-2</v>
      </c>
      <c r="T76" s="5">
        <f t="shared" si="121"/>
        <v>7.9447391134936998E-2</v>
      </c>
      <c r="U76" s="5">
        <f t="shared" si="122"/>
        <v>6.2458640829352811E-2</v>
      </c>
      <c r="V76" s="5">
        <f t="shared" si="123"/>
        <v>4.6730616534917061E-3</v>
      </c>
      <c r="W76" s="5">
        <f t="shared" si="124"/>
        <v>3.3685693841213379E-2</v>
      </c>
      <c r="X76" s="5">
        <f t="shared" si="125"/>
        <v>3.1687009339967973E-2</v>
      </c>
      <c r="Y76" s="5">
        <f t="shared" si="126"/>
        <v>1.490345672623156E-2</v>
      </c>
      <c r="Z76" s="5">
        <f t="shared" si="127"/>
        <v>1.6367568351507506E-2</v>
      </c>
      <c r="AA76" s="5">
        <f t="shared" si="128"/>
        <v>1.9584253824492574E-2</v>
      </c>
      <c r="AB76" s="5">
        <f t="shared" si="129"/>
        <v>1.1716554030056229E-2</v>
      </c>
      <c r="AC76" s="5">
        <f t="shared" si="130"/>
        <v>3.2873061250150715E-4</v>
      </c>
      <c r="AD76" s="5">
        <f t="shared" si="131"/>
        <v>1.0076468970109838E-2</v>
      </c>
      <c r="AE76" s="5">
        <f t="shared" si="132"/>
        <v>9.4785984778832967E-3</v>
      </c>
      <c r="AF76" s="5">
        <f t="shared" si="133"/>
        <v>4.4581008174310989E-3</v>
      </c>
      <c r="AG76" s="5">
        <f t="shared" si="134"/>
        <v>1.3978622785322809E-3</v>
      </c>
      <c r="AH76" s="5">
        <f t="shared" si="135"/>
        <v>3.8491064906628382E-3</v>
      </c>
      <c r="AI76" s="5">
        <f t="shared" si="136"/>
        <v>4.6055636910598248E-3</v>
      </c>
      <c r="AJ76" s="5">
        <f t="shared" si="137"/>
        <v>2.7553429560682151E-3</v>
      </c>
      <c r="AK76" s="5">
        <f t="shared" si="138"/>
        <v>1.0989483321794632E-3</v>
      </c>
      <c r="AL76" s="5">
        <f t="shared" si="139"/>
        <v>1.4799899318580011E-5</v>
      </c>
      <c r="AM76" s="5">
        <f t="shared" si="140"/>
        <v>2.4113554527735157E-3</v>
      </c>
      <c r="AN76" s="5">
        <f t="shared" si="141"/>
        <v>2.2682816959089481E-3</v>
      </c>
      <c r="AO76" s="5">
        <f t="shared" si="142"/>
        <v>1.066848490975839E-3</v>
      </c>
      <c r="AP76" s="5">
        <f t="shared" si="143"/>
        <v>3.3451627128153443E-4</v>
      </c>
      <c r="AQ76" s="5">
        <f t="shared" si="144"/>
        <v>7.8667076463040622E-5</v>
      </c>
      <c r="AR76" s="5">
        <f t="shared" si="145"/>
        <v>7.24145234443367E-4</v>
      </c>
      <c r="AS76" s="5">
        <f t="shared" si="146"/>
        <v>8.6646004907805303E-4</v>
      </c>
      <c r="AT76" s="5">
        <f t="shared" si="147"/>
        <v>5.1837185480163236E-4</v>
      </c>
      <c r="AU76" s="5">
        <f t="shared" si="148"/>
        <v>2.0674881289402922E-4</v>
      </c>
      <c r="AV76" s="5">
        <f t="shared" si="149"/>
        <v>6.1845185898616733E-5</v>
      </c>
      <c r="AW76" s="5">
        <f t="shared" si="150"/>
        <v>4.6271638773809458E-7</v>
      </c>
      <c r="AX76" s="5">
        <f t="shared" si="151"/>
        <v>4.8087571953269901E-4</v>
      </c>
      <c r="AY76" s="5">
        <f t="shared" si="152"/>
        <v>4.5234376017375772E-4</v>
      </c>
      <c r="AZ76" s="5">
        <f t="shared" si="153"/>
        <v>2.127523485350568E-4</v>
      </c>
      <c r="BA76" s="5">
        <f t="shared" si="154"/>
        <v>6.6709680840658755E-5</v>
      </c>
      <c r="BB76" s="5">
        <f t="shared" si="155"/>
        <v>1.5687893277694873E-5</v>
      </c>
      <c r="BC76" s="5">
        <f t="shared" si="156"/>
        <v>2.9514156553103219E-6</v>
      </c>
      <c r="BD76" s="5">
        <f t="shared" si="157"/>
        <v>1.1352988064439863E-4</v>
      </c>
      <c r="BE76" s="5">
        <f t="shared" si="158"/>
        <v>1.3584168102768102E-4</v>
      </c>
      <c r="BF76" s="5">
        <f t="shared" si="159"/>
        <v>8.1269187458344567E-5</v>
      </c>
      <c r="BG76" s="5">
        <f t="shared" si="160"/>
        <v>3.2413619443719371E-5</v>
      </c>
      <c r="BH76" s="5">
        <f t="shared" si="161"/>
        <v>9.695950811438661E-6</v>
      </c>
      <c r="BI76" s="5">
        <f t="shared" si="162"/>
        <v>2.3202953265018143E-6</v>
      </c>
      <c r="BJ76" s="8">
        <f t="shared" si="163"/>
        <v>0.41815696865418933</v>
      </c>
      <c r="BK76" s="8">
        <f t="shared" si="164"/>
        <v>0.29361760291950684</v>
      </c>
      <c r="BL76" s="8">
        <f t="shared" si="165"/>
        <v>0.27200585330829163</v>
      </c>
      <c r="BM76" s="8">
        <f t="shared" si="166"/>
        <v>0.36009800282776316</v>
      </c>
      <c r="BN76" s="8">
        <f t="shared" si="167"/>
        <v>0.63959810936194605</v>
      </c>
    </row>
    <row r="77" spans="1:66" x14ac:dyDescent="0.25">
      <c r="A77" t="s">
        <v>21</v>
      </c>
      <c r="B77" t="s">
        <v>268</v>
      </c>
      <c r="C77" t="s">
        <v>151</v>
      </c>
      <c r="D77" s="11">
        <v>44258</v>
      </c>
      <c r="E77">
        <f>VLOOKUP(A77,home!$A$2:$E$405,3,FALSE)</f>
        <v>1.36</v>
      </c>
      <c r="F77">
        <f>VLOOKUP(B77,home!$B$2:$E$405,3,FALSE)</f>
        <v>0.93</v>
      </c>
      <c r="G77">
        <f>VLOOKUP(C77,away!$B$2:$E$405,4,FALSE)</f>
        <v>1.32</v>
      </c>
      <c r="H77">
        <f>VLOOKUP(A77,away!$A$2:$E$405,3,FALSE)</f>
        <v>1.3333333333333299</v>
      </c>
      <c r="I77">
        <f>VLOOKUP(C77,away!$B$2:$E$405,3,FALSE)</f>
        <v>0.64</v>
      </c>
      <c r="J77">
        <f>VLOOKUP(B77,home!$B$2:$E$405,4,FALSE)</f>
        <v>1.25</v>
      </c>
      <c r="K77" s="3">
        <f t="shared" si="112"/>
        <v>1.6695360000000004</v>
      </c>
      <c r="L77" s="3">
        <f t="shared" si="113"/>
        <v>1.066666666666664</v>
      </c>
      <c r="M77" s="5">
        <f t="shared" si="114"/>
        <v>6.4816008157427135E-2</v>
      </c>
      <c r="N77" s="5">
        <f t="shared" si="115"/>
        <v>0.1082126589951183</v>
      </c>
      <c r="O77" s="5">
        <f t="shared" si="116"/>
        <v>6.9137075367922102E-2</v>
      </c>
      <c r="P77" s="5">
        <f t="shared" si="117"/>
        <v>0.11542683626145922</v>
      </c>
      <c r="Q77" s="5">
        <f t="shared" si="118"/>
        <v>9.0332464924036932E-2</v>
      </c>
      <c r="R77" s="5">
        <f t="shared" si="119"/>
        <v>3.6873106862891684E-2</v>
      </c>
      <c r="S77" s="5">
        <f t="shared" si="120"/>
        <v>5.1389135601229631E-2</v>
      </c>
      <c r="T77" s="5">
        <f t="shared" si="121"/>
        <v>9.6354629252305826E-2</v>
      </c>
      <c r="U77" s="5">
        <f t="shared" si="122"/>
        <v>6.1560979339444759E-2</v>
      </c>
      <c r="V77" s="5">
        <f t="shared" si="123"/>
        <v>1.0168416224608515E-2</v>
      </c>
      <c r="W77" s="5">
        <f t="shared" si="124"/>
        <v>5.0271100719805666E-2</v>
      </c>
      <c r="X77" s="5">
        <f t="shared" si="125"/>
        <v>5.3622507434459239E-2</v>
      </c>
      <c r="Y77" s="5">
        <f t="shared" si="126"/>
        <v>2.8598670631711516E-2</v>
      </c>
      <c r="Z77" s="5">
        <f t="shared" si="127"/>
        <v>1.3110437995694791E-2</v>
      </c>
      <c r="AA77" s="5">
        <f t="shared" si="128"/>
        <v>2.1888348209580306E-2</v>
      </c>
      <c r="AB77" s="5">
        <f t="shared" si="129"/>
        <v>1.8271692658214937E-2</v>
      </c>
      <c r="AC77" s="5">
        <f t="shared" si="130"/>
        <v>1.1317691299978644E-3</v>
      </c>
      <c r="AD77" s="5">
        <f t="shared" si="131"/>
        <v>2.0982353102835378E-2</v>
      </c>
      <c r="AE77" s="5">
        <f t="shared" si="132"/>
        <v>2.2381176643024345E-2</v>
      </c>
      <c r="AF77" s="5">
        <f t="shared" si="133"/>
        <v>1.1936627542946285E-2</v>
      </c>
      <c r="AG77" s="5">
        <f t="shared" si="134"/>
        <v>4.2441342374920027E-3</v>
      </c>
      <c r="AH77" s="5">
        <f t="shared" si="135"/>
        <v>3.4961167988519352E-3</v>
      </c>
      <c r="AI77" s="5">
        <f t="shared" si="136"/>
        <v>5.8368928558880659E-3</v>
      </c>
      <c r="AJ77" s="5">
        <f t="shared" si="137"/>
        <v>4.8724513755239703E-3</v>
      </c>
      <c r="AK77" s="5">
        <f t="shared" si="138"/>
        <v>2.7115776598955971E-3</v>
      </c>
      <c r="AL77" s="5">
        <f t="shared" si="139"/>
        <v>8.0619917065391394E-5</v>
      </c>
      <c r="AM77" s="5">
        <f t="shared" si="140"/>
        <v>7.0061587739790763E-3</v>
      </c>
      <c r="AN77" s="5">
        <f t="shared" si="141"/>
        <v>7.4732360255776618E-3</v>
      </c>
      <c r="AO77" s="5">
        <f t="shared" si="142"/>
        <v>3.9857258803080754E-3</v>
      </c>
      <c r="AP77" s="5">
        <f t="shared" si="143"/>
        <v>1.4171469796650901E-3</v>
      </c>
      <c r="AQ77" s="5">
        <f t="shared" si="144"/>
        <v>3.7790586124402309E-4</v>
      </c>
      <c r="AR77" s="5">
        <f t="shared" si="145"/>
        <v>7.458382504217444E-4</v>
      </c>
      <c r="AS77" s="5">
        <f t="shared" si="146"/>
        <v>1.2452038092561179E-3</v>
      </c>
      <c r="AT77" s="5">
        <f t="shared" si="147"/>
        <v>1.0394562934451113E-3</v>
      </c>
      <c r="AU77" s="5">
        <f t="shared" si="148"/>
        <v>5.7846990077772603E-4</v>
      </c>
      <c r="AV77" s="5">
        <f t="shared" si="149"/>
        <v>2.4144408106621049E-4</v>
      </c>
      <c r="AW77" s="5">
        <f t="shared" si="150"/>
        <v>3.9880845587462166E-6</v>
      </c>
      <c r="AX77" s="5">
        <f t="shared" si="151"/>
        <v>1.9495057158123198E-3</v>
      </c>
      <c r="AY77" s="5">
        <f t="shared" si="152"/>
        <v>2.0794727635331358E-3</v>
      </c>
      <c r="AZ77" s="5">
        <f t="shared" si="153"/>
        <v>1.1090521405510028E-3</v>
      </c>
      <c r="BA77" s="5">
        <f t="shared" si="154"/>
        <v>3.9432964997368892E-4</v>
      </c>
      <c r="BB77" s="5">
        <f t="shared" si="155"/>
        <v>1.0515457332631678E-4</v>
      </c>
      <c r="BC77" s="5">
        <f t="shared" si="156"/>
        <v>2.2432975642947526E-5</v>
      </c>
      <c r="BD77" s="5">
        <f t="shared" si="157"/>
        <v>1.3259346674164311E-4</v>
      </c>
      <c r="BE77" s="5">
        <f t="shared" si="158"/>
        <v>2.2136956608997594E-4</v>
      </c>
      <c r="BF77" s="5">
        <f t="shared" si="159"/>
        <v>1.8479222994579708E-4</v>
      </c>
      <c r="BG77" s="5">
        <f t="shared" si="160"/>
        <v>1.0283909347159546E-4</v>
      </c>
      <c r="BH77" s="5">
        <f t="shared" si="161"/>
        <v>4.2923392189548417E-5</v>
      </c>
      <c r="BI77" s="5">
        <f t="shared" si="162"/>
        <v>1.4332429700513989E-5</v>
      </c>
      <c r="BJ77" s="8">
        <f t="shared" si="163"/>
        <v>0.5128564448233488</v>
      </c>
      <c r="BK77" s="8">
        <f t="shared" si="164"/>
        <v>0.24509225805532087</v>
      </c>
      <c r="BL77" s="8">
        <f t="shared" si="165"/>
        <v>0.22919750364131933</v>
      </c>
      <c r="BM77" s="8">
        <f t="shared" si="166"/>
        <v>0.51338300926785396</v>
      </c>
      <c r="BN77" s="8">
        <f t="shared" si="167"/>
        <v>0.48479815056885533</v>
      </c>
    </row>
    <row r="78" spans="1:66" x14ac:dyDescent="0.25">
      <c r="A78" t="s">
        <v>21</v>
      </c>
      <c r="B78" t="s">
        <v>271</v>
      </c>
      <c r="C78" t="s">
        <v>267</v>
      </c>
      <c r="D78" s="11">
        <v>44258</v>
      </c>
      <c r="E78">
        <f>VLOOKUP(A78,home!$A$2:$E$405,3,FALSE)</f>
        <v>1.36</v>
      </c>
      <c r="F78">
        <f>VLOOKUP(B78,home!$B$2:$E$405,3,FALSE)</f>
        <v>0.69</v>
      </c>
      <c r="G78">
        <f>VLOOKUP(C78,away!$B$2:$E$405,4,FALSE)</f>
        <v>1.01</v>
      </c>
      <c r="H78">
        <f>VLOOKUP(A78,away!$A$2:$E$405,3,FALSE)</f>
        <v>1.3333333333333299</v>
      </c>
      <c r="I78">
        <f>VLOOKUP(C78,away!$B$2:$E$405,3,FALSE)</f>
        <v>1.1499999999999999</v>
      </c>
      <c r="J78">
        <f>VLOOKUP(B78,home!$B$2:$E$405,4,FALSE)</f>
        <v>1.25</v>
      </c>
      <c r="K78" s="3">
        <f t="shared" si="112"/>
        <v>0.94778400000000007</v>
      </c>
      <c r="L78" s="3">
        <f t="shared" si="113"/>
        <v>1.9166666666666616</v>
      </c>
      <c r="M78" s="5">
        <f t="shared" si="114"/>
        <v>5.7014442464794861E-2</v>
      </c>
      <c r="N78" s="5">
        <f t="shared" si="115"/>
        <v>5.4037376337053133E-2</v>
      </c>
      <c r="O78" s="5">
        <f t="shared" si="116"/>
        <v>0.10927768139085654</v>
      </c>
      <c r="P78" s="5">
        <f t="shared" si="117"/>
        <v>0.10357163797935158</v>
      </c>
      <c r="Q78" s="5">
        <f t="shared" si="118"/>
        <v>2.5607880347118781E-2</v>
      </c>
      <c r="R78" s="5">
        <f t="shared" si="119"/>
        <v>0.10472444466623726</v>
      </c>
      <c r="S78" s="5">
        <f t="shared" si="120"/>
        <v>4.703669688758947E-2</v>
      </c>
      <c r="T78" s="5">
        <f t="shared" si="121"/>
        <v>4.9081770665310873E-2</v>
      </c>
      <c r="U78" s="5">
        <f t="shared" si="122"/>
        <v>9.9256153063545016E-2</v>
      </c>
      <c r="V78" s="5">
        <f t="shared" si="123"/>
        <v>9.494022783582046E-3</v>
      </c>
      <c r="W78" s="5">
        <f t="shared" si="124"/>
        <v>8.0902464223045444E-3</v>
      </c>
      <c r="X78" s="5">
        <f t="shared" si="125"/>
        <v>1.5506305642750337E-2</v>
      </c>
      <c r="Y78" s="5">
        <f t="shared" si="126"/>
        <v>1.4860209574302371E-2</v>
      </c>
      <c r="Z78" s="5">
        <f t="shared" si="127"/>
        <v>6.6907284092318081E-2</v>
      </c>
      <c r="AA78" s="5">
        <f t="shared" si="128"/>
        <v>6.3413653346153606E-2</v>
      </c>
      <c r="AB78" s="5">
        <f t="shared" si="129"/>
        <v>3.0051223011515419E-2</v>
      </c>
      <c r="AC78" s="5">
        <f t="shared" si="130"/>
        <v>1.0779193045210081E-3</v>
      </c>
      <c r="AD78" s="5">
        <f t="shared" si="131"/>
        <v>1.9169515287793726E-3</v>
      </c>
      <c r="AE78" s="5">
        <f t="shared" si="132"/>
        <v>3.6741570968271214E-3</v>
      </c>
      <c r="AF78" s="5">
        <f t="shared" si="133"/>
        <v>3.5210672177926491E-3</v>
      </c>
      <c r="AG78" s="5">
        <f t="shared" si="134"/>
        <v>2.2495707224786314E-3</v>
      </c>
      <c r="AH78" s="5">
        <f t="shared" si="135"/>
        <v>3.2059740294235667E-2</v>
      </c>
      <c r="AI78" s="5">
        <f t="shared" si="136"/>
        <v>3.0385708895031862E-2</v>
      </c>
      <c r="AJ78" s="5">
        <f t="shared" si="137"/>
        <v>1.4399544359684437E-2</v>
      </c>
      <c r="AK78" s="5">
        <f t="shared" si="138"/>
        <v>4.5492192504663857E-3</v>
      </c>
      <c r="AL78" s="5">
        <f t="shared" si="139"/>
        <v>7.8325324708903828E-5</v>
      </c>
      <c r="AM78" s="5">
        <f t="shared" si="140"/>
        <v>3.6337119755052588E-4</v>
      </c>
      <c r="AN78" s="5">
        <f t="shared" si="141"/>
        <v>6.9646146197183947E-4</v>
      </c>
      <c r="AO78" s="5">
        <f t="shared" si="142"/>
        <v>6.6744223438967788E-4</v>
      </c>
      <c r="AP78" s="5">
        <f t="shared" si="143"/>
        <v>4.2642142752673755E-4</v>
      </c>
      <c r="AQ78" s="5">
        <f t="shared" si="144"/>
        <v>2.0432693402322794E-4</v>
      </c>
      <c r="AR78" s="5">
        <f t="shared" si="145"/>
        <v>1.2289567112790306E-2</v>
      </c>
      <c r="AS78" s="5">
        <f t="shared" si="146"/>
        <v>1.1647855076428848E-2</v>
      </c>
      <c r="AT78" s="5">
        <f t="shared" si="147"/>
        <v>5.5198253378790189E-3</v>
      </c>
      <c r="AU78" s="5">
        <f t="shared" si="148"/>
        <v>1.7438673793454432E-3</v>
      </c>
      <c r="AV78" s="5">
        <f t="shared" si="149"/>
        <v>4.1320240006638534E-4</v>
      </c>
      <c r="AW78" s="5">
        <f t="shared" si="150"/>
        <v>3.9523524531013397E-6</v>
      </c>
      <c r="AX78" s="5">
        <f t="shared" si="151"/>
        <v>5.7399567849871248E-5</v>
      </c>
      <c r="AY78" s="5">
        <f t="shared" si="152"/>
        <v>1.100158383789196E-4</v>
      </c>
      <c r="AZ78" s="5">
        <f t="shared" si="153"/>
        <v>1.0543184511313103E-4</v>
      </c>
      <c r="BA78" s="5">
        <f t="shared" si="154"/>
        <v>6.7359234377833537E-5</v>
      </c>
      <c r="BB78" s="5">
        <f t="shared" si="155"/>
        <v>3.2276299806045164E-5</v>
      </c>
      <c r="BC78" s="5">
        <f t="shared" si="156"/>
        <v>1.2372581592317277E-5</v>
      </c>
      <c r="BD78" s="5">
        <f t="shared" si="157"/>
        <v>3.9258339388080011E-3</v>
      </c>
      <c r="BE78" s="5">
        <f t="shared" si="158"/>
        <v>3.7208425938592029E-3</v>
      </c>
      <c r="BF78" s="5">
        <f t="shared" si="159"/>
        <v>1.7632775384891252E-3</v>
      </c>
      <c r="BG78" s="5">
        <f t="shared" si="160"/>
        <v>5.5706874617979252E-4</v>
      </c>
      <c r="BH78" s="5">
        <f t="shared" si="161"/>
        <v>1.319952111323171E-4</v>
      </c>
      <c r="BI78" s="5">
        <f t="shared" si="162"/>
        <v>2.5020589837566418E-5</v>
      </c>
      <c r="BJ78" s="8">
        <f t="shared" si="163"/>
        <v>0.18128841417729794</v>
      </c>
      <c r="BK78" s="8">
        <f t="shared" si="164"/>
        <v>0.21838306058292678</v>
      </c>
      <c r="BL78" s="8">
        <f t="shared" si="165"/>
        <v>0.5298557242025419</v>
      </c>
      <c r="BM78" s="8">
        <f t="shared" si="166"/>
        <v>0.54209495638374683</v>
      </c>
      <c r="BN78" s="8">
        <f t="shared" si="167"/>
        <v>0.45423346318541219</v>
      </c>
    </row>
    <row r="79" spans="1:66" x14ac:dyDescent="0.25">
      <c r="A79" t="s">
        <v>21</v>
      </c>
      <c r="B79" t="s">
        <v>269</v>
      </c>
      <c r="C79" t="s">
        <v>153</v>
      </c>
      <c r="D79" s="11">
        <v>44258</v>
      </c>
      <c r="E79">
        <f>VLOOKUP(A79,home!$A$2:$E$405,3,FALSE)</f>
        <v>1.36</v>
      </c>
      <c r="F79">
        <f>VLOOKUP(B79,home!$B$2:$E$405,3,FALSE)</f>
        <v>0.64</v>
      </c>
      <c r="G79">
        <f>VLOOKUP(C79,away!$B$2:$E$405,4,FALSE)</f>
        <v>0.54</v>
      </c>
      <c r="H79">
        <f>VLOOKUP(A79,away!$A$2:$E$405,3,FALSE)</f>
        <v>1.3333333333333299</v>
      </c>
      <c r="I79">
        <f>VLOOKUP(C79,away!$B$2:$E$405,3,FALSE)</f>
        <v>1.57</v>
      </c>
      <c r="J79">
        <f>VLOOKUP(B79,home!$B$2:$E$405,4,FALSE)</f>
        <v>0.75</v>
      </c>
      <c r="K79" s="3">
        <f t="shared" si="112"/>
        <v>0.47001600000000004</v>
      </c>
      <c r="L79" s="3">
        <f t="shared" si="113"/>
        <v>1.5699999999999958</v>
      </c>
      <c r="M79" s="5">
        <f t="shared" si="114"/>
        <v>0.13002663043569598</v>
      </c>
      <c r="N79" s="5">
        <f t="shared" si="115"/>
        <v>6.1114596730864078E-2</v>
      </c>
      <c r="O79" s="5">
        <f t="shared" si="116"/>
        <v>0.20414180978404214</v>
      </c>
      <c r="P79" s="5">
        <f t="shared" si="117"/>
        <v>9.5949916867456353E-2</v>
      </c>
      <c r="Q79" s="5">
        <f t="shared" si="118"/>
        <v>1.4362419148526907E-2</v>
      </c>
      <c r="R79" s="5">
        <f t="shared" si="119"/>
        <v>0.16025132068047271</v>
      </c>
      <c r="S79" s="5">
        <f t="shared" si="120"/>
        <v>1.7700963479601897E-2</v>
      </c>
      <c r="T79" s="5">
        <f t="shared" si="121"/>
        <v>2.2548998063187185E-2</v>
      </c>
      <c r="U79" s="5">
        <f t="shared" si="122"/>
        <v>7.5320684740953048E-2</v>
      </c>
      <c r="V79" s="5">
        <f t="shared" si="123"/>
        <v>1.4513317333112012E-3</v>
      </c>
      <c r="W79" s="5">
        <f t="shared" si="124"/>
        <v>2.2501889328380075E-3</v>
      </c>
      <c r="X79" s="5">
        <f t="shared" si="125"/>
        <v>3.5327966245556628E-3</v>
      </c>
      <c r="Y79" s="5">
        <f t="shared" si="126"/>
        <v>2.7732453502761884E-3</v>
      </c>
      <c r="Z79" s="5">
        <f t="shared" si="127"/>
        <v>8.386485782278047E-2</v>
      </c>
      <c r="AA79" s="5">
        <f t="shared" si="128"/>
        <v>3.9417825014431987E-2</v>
      </c>
      <c r="AB79" s="5">
        <f t="shared" si="129"/>
        <v>9.2635042209916335E-3</v>
      </c>
      <c r="AC79" s="5">
        <f t="shared" si="130"/>
        <v>6.6935883966467118E-5</v>
      </c>
      <c r="AD79" s="5">
        <f t="shared" si="131"/>
        <v>2.644062003641972E-4</v>
      </c>
      <c r="AE79" s="5">
        <f t="shared" si="132"/>
        <v>4.1511773457178855E-4</v>
      </c>
      <c r="AF79" s="5">
        <f t="shared" si="133"/>
        <v>3.258674216388532E-4</v>
      </c>
      <c r="AG79" s="5">
        <f t="shared" si="134"/>
        <v>1.7053728399099937E-4</v>
      </c>
      <c r="AH79" s="5">
        <f t="shared" si="135"/>
        <v>3.2916956695441271E-2</v>
      </c>
      <c r="AI79" s="5">
        <f t="shared" si="136"/>
        <v>1.5471496318164524E-2</v>
      </c>
      <c r="AJ79" s="5">
        <f t="shared" si="137"/>
        <v>3.6359254067392091E-3</v>
      </c>
      <c r="AK79" s="5">
        <f t="shared" si="138"/>
        <v>5.6964770532464532E-4</v>
      </c>
      <c r="AL79" s="5">
        <f t="shared" si="139"/>
        <v>1.9757468083304466E-6</v>
      </c>
      <c r="AM79" s="5">
        <f t="shared" si="140"/>
        <v>2.4855028934075718E-5</v>
      </c>
      <c r="AN79" s="5">
        <f t="shared" si="141"/>
        <v>3.9022395426498776E-5</v>
      </c>
      <c r="AO79" s="5">
        <f t="shared" si="142"/>
        <v>3.0632580409801466E-5</v>
      </c>
      <c r="AP79" s="5">
        <f t="shared" si="143"/>
        <v>1.6031050414462721E-5</v>
      </c>
      <c r="AQ79" s="5">
        <f t="shared" si="144"/>
        <v>6.2921872876766063E-6</v>
      </c>
      <c r="AR79" s="5">
        <f t="shared" si="145"/>
        <v>1.033592440236852E-2</v>
      </c>
      <c r="AS79" s="5">
        <f t="shared" si="146"/>
        <v>4.858049843903642E-3</v>
      </c>
      <c r="AT79" s="5">
        <f t="shared" si="147"/>
        <v>1.1416805777161073E-3</v>
      </c>
      <c r="AU79" s="5">
        <f t="shared" si="148"/>
        <v>1.7886937947193796E-4</v>
      </c>
      <c r="AV79" s="5">
        <f t="shared" si="149"/>
        <v>2.1017867565470594E-5</v>
      </c>
      <c r="AW79" s="5">
        <f t="shared" si="150"/>
        <v>4.0498700017412716E-8</v>
      </c>
      <c r="AX79" s="5">
        <f t="shared" si="151"/>
        <v>1.9470435465797542E-6</v>
      </c>
      <c r="AY79" s="5">
        <f t="shared" si="152"/>
        <v>3.0568583681302064E-6</v>
      </c>
      <c r="AZ79" s="5">
        <f t="shared" si="153"/>
        <v>2.3996338189822062E-6</v>
      </c>
      <c r="BA79" s="5">
        <f t="shared" si="154"/>
        <v>1.2558083652673508E-6</v>
      </c>
      <c r="BB79" s="5">
        <f t="shared" si="155"/>
        <v>4.9290478336743428E-7</v>
      </c>
      <c r="BC79" s="5">
        <f t="shared" si="156"/>
        <v>1.5477210197737377E-7</v>
      </c>
      <c r="BD79" s="5">
        <f t="shared" si="157"/>
        <v>2.7045668852864234E-3</v>
      </c>
      <c r="BE79" s="5">
        <f t="shared" si="158"/>
        <v>1.2711897091547835E-3</v>
      </c>
      <c r="BF79" s="5">
        <f t="shared" si="159"/>
        <v>2.9873975116904739E-4</v>
      </c>
      <c r="BG79" s="5">
        <f t="shared" si="160"/>
        <v>4.6804154295156995E-5</v>
      </c>
      <c r="BH79" s="5">
        <f t="shared" si="161"/>
        <v>5.499675346298127E-6</v>
      </c>
      <c r="BI79" s="5">
        <f t="shared" si="162"/>
        <v>5.1698708151313237E-7</v>
      </c>
      <c r="BJ79" s="8">
        <f t="shared" si="163"/>
        <v>0.1078843137542707</v>
      </c>
      <c r="BK79" s="8">
        <f t="shared" si="164"/>
        <v>0.24520081100520835</v>
      </c>
      <c r="BL79" s="8">
        <f t="shared" si="165"/>
        <v>0.56185202979991977</v>
      </c>
      <c r="BM79" s="8">
        <f t="shared" si="166"/>
        <v>0.33295230237545342</v>
      </c>
      <c r="BN79" s="8">
        <f t="shared" si="167"/>
        <v>0.66584669364705817</v>
      </c>
    </row>
    <row r="80" spans="1:66" x14ac:dyDescent="0.25">
      <c r="A80" t="s">
        <v>21</v>
      </c>
      <c r="B80" t="s">
        <v>272</v>
      </c>
      <c r="C80" t="s">
        <v>150</v>
      </c>
      <c r="D80" s="11">
        <v>44258</v>
      </c>
      <c r="E80">
        <f>VLOOKUP(A80,home!$A$2:$E$405,3,FALSE)</f>
        <v>1.36</v>
      </c>
      <c r="F80">
        <f>VLOOKUP(B80,home!$B$2:$E$405,3,FALSE)</f>
        <v>1.1499999999999999</v>
      </c>
      <c r="G80">
        <f>VLOOKUP(C80,away!$B$2:$E$405,4,FALSE)</f>
        <v>0.88</v>
      </c>
      <c r="H80">
        <f>VLOOKUP(A80,away!$A$2:$E$405,3,FALSE)</f>
        <v>1.3333333333333299</v>
      </c>
      <c r="I80">
        <f>VLOOKUP(C80,away!$B$2:$E$405,3,FALSE)</f>
        <v>0.74</v>
      </c>
      <c r="J80">
        <f>VLOOKUP(B80,home!$B$2:$E$405,4,FALSE)</f>
        <v>0.47</v>
      </c>
      <c r="K80" s="3">
        <f t="shared" si="112"/>
        <v>1.37632</v>
      </c>
      <c r="L80" s="3">
        <f t="shared" si="113"/>
        <v>0.46373333333333211</v>
      </c>
      <c r="M80" s="5">
        <f t="shared" si="114"/>
        <v>0.15880895607006484</v>
      </c>
      <c r="N80" s="5">
        <f t="shared" si="115"/>
        <v>0.21857194241835165</v>
      </c>
      <c r="O80" s="5">
        <f t="shared" si="116"/>
        <v>7.3645006561557882E-2</v>
      </c>
      <c r="P80" s="5">
        <f t="shared" si="117"/>
        <v>0.10135909543080335</v>
      </c>
      <c r="Q80" s="5">
        <f t="shared" si="118"/>
        <v>0.15041246789461288</v>
      </c>
      <c r="R80" s="5">
        <f t="shared" si="119"/>
        <v>1.7075822188073173E-2</v>
      </c>
      <c r="S80" s="5">
        <f t="shared" si="120"/>
        <v>1.6172995655890563E-2</v>
      </c>
      <c r="T80" s="5">
        <f t="shared" si="121"/>
        <v>6.9751275111661626E-2</v>
      </c>
      <c r="U80" s="5">
        <f t="shared" si="122"/>
        <v>2.3501795593888868E-2</v>
      </c>
      <c r="V80" s="5">
        <f t="shared" si="123"/>
        <v>1.1469267859484265E-3</v>
      </c>
      <c r="W80" s="5">
        <f t="shared" si="124"/>
        <v>6.9005229270904508E-2</v>
      </c>
      <c r="X80" s="5">
        <f t="shared" si="125"/>
        <v>3.2000024987227364E-2</v>
      </c>
      <c r="Y80" s="5">
        <f t="shared" si="126"/>
        <v>7.4197391270384308E-3</v>
      </c>
      <c r="Z80" s="5">
        <f t="shared" si="127"/>
        <v>2.6395426475608152E-3</v>
      </c>
      <c r="AA80" s="5">
        <f t="shared" si="128"/>
        <v>3.6328553366909012E-3</v>
      </c>
      <c r="AB80" s="5">
        <f t="shared" si="129"/>
        <v>2.4999857284972106E-3</v>
      </c>
      <c r="AC80" s="5">
        <f t="shared" si="130"/>
        <v>4.5751300975825591E-5</v>
      </c>
      <c r="AD80" s="5">
        <f t="shared" si="131"/>
        <v>2.3743319287532844E-2</v>
      </c>
      <c r="AE80" s="5">
        <f t="shared" si="132"/>
        <v>1.1010568597605202E-2</v>
      </c>
      <c r="AF80" s="5">
        <f t="shared" si="133"/>
        <v>2.5529838388313854E-3</v>
      </c>
      <c r="AG80" s="5">
        <f t="shared" si="134"/>
        <v>3.9463456850913499E-4</v>
      </c>
      <c r="AH80" s="5">
        <f t="shared" si="135"/>
        <v>3.0601097760721638E-4</v>
      </c>
      <c r="AI80" s="5">
        <f t="shared" si="136"/>
        <v>4.2116902870036402E-4</v>
      </c>
      <c r="AJ80" s="5">
        <f t="shared" si="137"/>
        <v>2.8983167879044253E-4</v>
      </c>
      <c r="AK80" s="5">
        <f t="shared" si="138"/>
        <v>1.3296704538428723E-4</v>
      </c>
      <c r="AL80" s="5">
        <f t="shared" si="139"/>
        <v>1.1680224079166363E-6</v>
      </c>
      <c r="AM80" s="5">
        <f t="shared" si="140"/>
        <v>6.5356810403634355E-3</v>
      </c>
      <c r="AN80" s="5">
        <f t="shared" si="141"/>
        <v>3.030813154451196E-3</v>
      </c>
      <c r="AO80" s="5">
        <f t="shared" si="142"/>
        <v>7.0274454341208198E-4</v>
      </c>
      <c r="AP80" s="5">
        <f t="shared" si="143"/>
        <v>1.0862868986609844E-4</v>
      </c>
      <c r="AQ80" s="5">
        <f t="shared" si="144"/>
        <v>1.2593686111809646E-5</v>
      </c>
      <c r="AR80" s="5">
        <f t="shared" si="145"/>
        <v>2.8381498136477242E-5</v>
      </c>
      <c r="AS80" s="5">
        <f t="shared" si="146"/>
        <v>3.9062023515196355E-5</v>
      </c>
      <c r="AT80" s="5">
        <f t="shared" si="147"/>
        <v>2.6880922102217526E-5</v>
      </c>
      <c r="AU80" s="5">
        <f t="shared" si="148"/>
        <v>1.2332250235908004E-5</v>
      </c>
      <c r="AV80" s="5">
        <f t="shared" si="149"/>
        <v>4.24328066117123E-6</v>
      </c>
      <c r="AW80" s="5">
        <f t="shared" si="150"/>
        <v>2.0707916683011683E-8</v>
      </c>
      <c r="AX80" s="5">
        <f t="shared" si="151"/>
        <v>1.4991980882454983E-3</v>
      </c>
      <c r="AY80" s="5">
        <f t="shared" si="152"/>
        <v>6.9522812678904388E-4</v>
      </c>
      <c r="AZ80" s="5">
        <f t="shared" si="153"/>
        <v>1.6120022833148587E-4</v>
      </c>
      <c r="BA80" s="5">
        <f t="shared" si="154"/>
        <v>2.4917973072751396E-5</v>
      </c>
      <c r="BB80" s="5">
        <f t="shared" si="155"/>
        <v>2.888823678234304E-6</v>
      </c>
      <c r="BC80" s="5">
        <f t="shared" si="156"/>
        <v>2.6792876674397044E-7</v>
      </c>
      <c r="BD80" s="5">
        <f t="shared" si="157"/>
        <v>2.1935744559703887E-6</v>
      </c>
      <c r="BE80" s="5">
        <f t="shared" si="158"/>
        <v>3.0190603952411651E-6</v>
      </c>
      <c r="BF80" s="5">
        <f t="shared" si="159"/>
        <v>2.0775966015891602E-6</v>
      </c>
      <c r="BG80" s="5">
        <f t="shared" si="160"/>
        <v>9.5314591823306402E-7</v>
      </c>
      <c r="BH80" s="5">
        <f t="shared" si="161"/>
        <v>3.2795844754563296E-7</v>
      </c>
      <c r="BI80" s="5">
        <f t="shared" si="162"/>
        <v>9.0275154105201038E-8</v>
      </c>
      <c r="BJ80" s="8">
        <f t="shared" si="163"/>
        <v>0.59763634738536331</v>
      </c>
      <c r="BK80" s="8">
        <f t="shared" si="164"/>
        <v>0.27823012139288</v>
      </c>
      <c r="BL80" s="8">
        <f t="shared" si="165"/>
        <v>0.12162500572481401</v>
      </c>
      <c r="BM80" s="8">
        <f t="shared" si="166"/>
        <v>0.27956251916828218</v>
      </c>
      <c r="BN80" s="8">
        <f t="shared" si="167"/>
        <v>0.71987329056346372</v>
      </c>
    </row>
    <row r="81" spans="1:66" x14ac:dyDescent="0.25">
      <c r="A81" t="s">
        <v>21</v>
      </c>
      <c r="B81" t="s">
        <v>22</v>
      </c>
      <c r="C81" t="s">
        <v>397</v>
      </c>
      <c r="D81" s="11">
        <v>44258</v>
      </c>
      <c r="E81">
        <f>VLOOKUP(A81,home!$A$2:$E$405,3,FALSE)</f>
        <v>1.36</v>
      </c>
      <c r="F81">
        <f>VLOOKUP(B81,home!$B$2:$E$405,3,FALSE)</f>
        <v>1.38</v>
      </c>
      <c r="G81">
        <f>VLOOKUP(C81,away!$B$2:$E$405,4,FALSE)</f>
        <v>1.32</v>
      </c>
      <c r="H81">
        <f>VLOOKUP(A81,away!$A$2:$E$405,3,FALSE)</f>
        <v>1.3333333333333299</v>
      </c>
      <c r="I81">
        <f>VLOOKUP(C81,away!$B$2:$E$405,3,FALSE)</f>
        <v>0.69</v>
      </c>
      <c r="J81">
        <f>VLOOKUP(B81,home!$B$2:$E$405,4,FALSE)</f>
        <v>1.41</v>
      </c>
      <c r="K81" s="3">
        <f t="shared" si="112"/>
        <v>2.477376</v>
      </c>
      <c r="L81" s="3">
        <f t="shared" si="113"/>
        <v>1.2971999999999966</v>
      </c>
      <c r="M81" s="5">
        <f t="shared" si="114"/>
        <v>2.2946818030421812E-2</v>
      </c>
      <c r="N81" s="5">
        <f t="shared" si="115"/>
        <v>5.6847896264934278E-2</v>
      </c>
      <c r="O81" s="5">
        <f t="shared" si="116"/>
        <v>2.9766612349063096E-2</v>
      </c>
      <c r="P81" s="5">
        <f t="shared" si="117"/>
        <v>7.3743091034872546E-2</v>
      </c>
      <c r="Q81" s="5">
        <f t="shared" si="118"/>
        <v>7.0416806928618916E-2</v>
      </c>
      <c r="R81" s="5">
        <f t="shared" si="119"/>
        <v>1.9306624769602276E-2</v>
      </c>
      <c r="S81" s="5">
        <f t="shared" si="120"/>
        <v>5.9246160711345662E-2</v>
      </c>
      <c r="T81" s="5">
        <f t="shared" si="121"/>
        <v>9.1344681947804207E-2</v>
      </c>
      <c r="U81" s="5">
        <f t="shared" si="122"/>
        <v>4.7829768845218217E-2</v>
      </c>
      <c r="V81" s="5">
        <f t="shared" si="123"/>
        <v>2.115517239815241E-2</v>
      </c>
      <c r="W81" s="5">
        <f t="shared" si="124"/>
        <v>5.8149635827198065E-2</v>
      </c>
      <c r="X81" s="5">
        <f t="shared" si="125"/>
        <v>7.5431707595041128E-2</v>
      </c>
      <c r="Y81" s="5">
        <f t="shared" si="126"/>
        <v>4.8925005546143562E-2</v>
      </c>
      <c r="Z81" s="5">
        <f t="shared" si="127"/>
        <v>8.3481845503759998E-3</v>
      </c>
      <c r="AA81" s="5">
        <f t="shared" si="128"/>
        <v>2.0681592048672294E-2</v>
      </c>
      <c r="AB81" s="5">
        <f t="shared" si="129"/>
        <v>2.5618039891585787E-2</v>
      </c>
      <c r="AC81" s="5">
        <f t="shared" si="130"/>
        <v>4.2490853251067823E-3</v>
      </c>
      <c r="AD81" s="5">
        <f t="shared" si="131"/>
        <v>3.6014628051760166E-2</v>
      </c>
      <c r="AE81" s="5">
        <f t="shared" si="132"/>
        <v>4.6718175508743166E-2</v>
      </c>
      <c r="AF81" s="5">
        <f t="shared" si="133"/>
        <v>3.0301408634970745E-2</v>
      </c>
      <c r="AG81" s="5">
        <f t="shared" si="134"/>
        <v>1.3102329093761311E-2</v>
      </c>
      <c r="AH81" s="5">
        <f t="shared" si="135"/>
        <v>2.70731624968693E-3</v>
      </c>
      <c r="AI81" s="5">
        <f t="shared" si="136"/>
        <v>6.7070403013844088E-3</v>
      </c>
      <c r="AJ81" s="5">
        <f t="shared" si="137"/>
        <v>8.3079303368412509E-3</v>
      </c>
      <c r="AK81" s="5">
        <f t="shared" si="138"/>
        <v>6.86062240872081E-3</v>
      </c>
      <c r="AL81" s="5">
        <f t="shared" si="139"/>
        <v>5.4620328714661518E-4</v>
      </c>
      <c r="AM81" s="5">
        <f t="shared" si="140"/>
        <v>1.7844355036871474E-2</v>
      </c>
      <c r="AN81" s="5">
        <f t="shared" si="141"/>
        <v>2.3147697353829617E-2</v>
      </c>
      <c r="AO81" s="5">
        <f t="shared" si="142"/>
        <v>1.5013596503693853E-2</v>
      </c>
      <c r="AP81" s="5">
        <f t="shared" si="143"/>
        <v>6.4918791281972019E-3</v>
      </c>
      <c r="AQ81" s="5">
        <f t="shared" si="144"/>
        <v>2.1053164012743474E-3</v>
      </c>
      <c r="AR81" s="5">
        <f t="shared" si="145"/>
        <v>7.0238612781877514E-4</v>
      </c>
      <c r="AS81" s="5">
        <f t="shared" si="146"/>
        <v>1.7400745357911663E-3</v>
      </c>
      <c r="AT81" s="5">
        <f t="shared" si="147"/>
        <v>2.1554094465900883E-3</v>
      </c>
      <c r="AU81" s="5">
        <f t="shared" si="148"/>
        <v>1.7799198777185222E-3</v>
      </c>
      <c r="AV81" s="5">
        <f t="shared" si="149"/>
        <v>1.1023826967457007E-3</v>
      </c>
      <c r="AW81" s="5">
        <f t="shared" si="150"/>
        <v>4.8758537959622585E-5</v>
      </c>
      <c r="AX81" s="5">
        <f t="shared" si="151"/>
        <v>7.3678628173040883E-3</v>
      </c>
      <c r="AY81" s="5">
        <f t="shared" si="152"/>
        <v>9.5575916466068382E-3</v>
      </c>
      <c r="AZ81" s="5">
        <f t="shared" si="153"/>
        <v>6.1990539419891797E-3</v>
      </c>
      <c r="BA81" s="5">
        <f t="shared" si="154"/>
        <v>2.6804709245161133E-3</v>
      </c>
      <c r="BB81" s="5">
        <f t="shared" si="155"/>
        <v>8.6927672082057336E-4</v>
      </c>
      <c r="BC81" s="5">
        <f t="shared" si="156"/>
        <v>2.2552515244968893E-4</v>
      </c>
      <c r="BD81" s="5">
        <f t="shared" si="157"/>
        <v>1.518558808344187E-4</v>
      </c>
      <c r="BE81" s="5">
        <f t="shared" si="158"/>
        <v>3.7620411463804888E-4</v>
      </c>
      <c r="BF81" s="5">
        <f t="shared" si="159"/>
        <v>4.6599952235277554E-4</v>
      </c>
      <c r="BG81" s="5">
        <f t="shared" si="160"/>
        <v>3.848186775627432E-4</v>
      </c>
      <c r="BH81" s="5">
        <f t="shared" si="161"/>
        <v>2.3833513903641969E-4</v>
      </c>
      <c r="BI81" s="5">
        <f t="shared" si="162"/>
        <v>1.1808915068109782E-4</v>
      </c>
      <c r="BJ81" s="8">
        <f t="shared" si="163"/>
        <v>0.6187549010265283</v>
      </c>
      <c r="BK81" s="8">
        <f t="shared" si="164"/>
        <v>0.19144412243365264</v>
      </c>
      <c r="BL81" s="8">
        <f t="shared" si="165"/>
        <v>0.17700102237054482</v>
      </c>
      <c r="BM81" s="8">
        <f t="shared" si="166"/>
        <v>0.71301154789494159</v>
      </c>
      <c r="BN81" s="8">
        <f t="shared" si="167"/>
        <v>0.2730278493775129</v>
      </c>
    </row>
    <row r="82" spans="1:66" x14ac:dyDescent="0.25">
      <c r="A82" t="s">
        <v>21</v>
      </c>
      <c r="B82" t="s">
        <v>266</v>
      </c>
      <c r="C82" t="s">
        <v>273</v>
      </c>
      <c r="D82" s="11">
        <v>44258</v>
      </c>
      <c r="E82">
        <f>VLOOKUP(A82,home!$A$2:$E$405,3,FALSE)</f>
        <v>1.36</v>
      </c>
      <c r="F82">
        <f>VLOOKUP(B82,home!$B$2:$E$405,3,FALSE)</f>
        <v>0.74</v>
      </c>
      <c r="G82">
        <f>VLOOKUP(C82,away!$B$2:$E$405,4,FALSE)</f>
        <v>1.06</v>
      </c>
      <c r="H82">
        <f>VLOOKUP(A82,away!$A$2:$E$405,3,FALSE)</f>
        <v>1.3333333333333299</v>
      </c>
      <c r="I82">
        <f>VLOOKUP(C82,away!$B$2:$E$405,3,FALSE)</f>
        <v>1.1000000000000001</v>
      </c>
      <c r="J82">
        <f>VLOOKUP(B82,home!$B$2:$E$405,4,FALSE)</f>
        <v>1.1499999999999999</v>
      </c>
      <c r="K82" s="3">
        <f t="shared" ref="K82:K104" si="168">E82*F82*G82</f>
        <v>1.066784</v>
      </c>
      <c r="L82" s="3">
        <f t="shared" ref="L82:L104" si="169">H82*I82*J82</f>
        <v>1.6866666666666623</v>
      </c>
      <c r="M82" s="5">
        <f t="shared" si="114"/>
        <v>6.3707647627308295E-2</v>
      </c>
      <c r="N82" s="5">
        <f t="shared" si="115"/>
        <v>6.7962299166450441E-2</v>
      </c>
      <c r="O82" s="5">
        <f t="shared" si="116"/>
        <v>0.10745356566472639</v>
      </c>
      <c r="P82" s="5">
        <f t="shared" si="117"/>
        <v>0.11462974459407946</v>
      </c>
      <c r="Q82" s="5">
        <f t="shared" si="118"/>
        <v>3.6250546676991333E-2</v>
      </c>
      <c r="R82" s="5">
        <f t="shared" si="119"/>
        <v>9.0619173710585699E-2</v>
      </c>
      <c r="S82" s="5">
        <f t="shared" si="120"/>
        <v>5.1563583161056144E-2</v>
      </c>
      <c r="T82" s="5">
        <f t="shared" si="121"/>
        <v>6.1142588728525224E-2</v>
      </c>
      <c r="U82" s="5">
        <f t="shared" si="122"/>
        <v>9.667108460767343E-2</v>
      </c>
      <c r="V82" s="5">
        <f t="shared" si="123"/>
        <v>1.0308757771272327E-2</v>
      </c>
      <c r="W82" s="5">
        <f t="shared" si="124"/>
        <v>1.2890501062089173E-2</v>
      </c>
      <c r="X82" s="5">
        <f t="shared" si="125"/>
        <v>2.1741978458057018E-2</v>
      </c>
      <c r="Y82" s="5">
        <f t="shared" si="126"/>
        <v>1.8335735166294706E-2</v>
      </c>
      <c r="Z82" s="5">
        <f t="shared" si="127"/>
        <v>5.0948113219506923E-2</v>
      </c>
      <c r="AA82" s="5">
        <f t="shared" si="128"/>
        <v>5.4350632012758464E-2</v>
      </c>
      <c r="AB82" s="5">
        <f t="shared" si="129"/>
        <v>2.8990192310549261E-2</v>
      </c>
      <c r="AC82" s="5">
        <f t="shared" si="130"/>
        <v>1.159290048382519E-3</v>
      </c>
      <c r="AD82" s="5">
        <f t="shared" si="131"/>
        <v>3.4378450712549339E-3</v>
      </c>
      <c r="AE82" s="5">
        <f t="shared" si="132"/>
        <v>5.7984986868499736E-3</v>
      </c>
      <c r="AF82" s="5">
        <f t="shared" si="133"/>
        <v>4.8900672259101323E-3</v>
      </c>
      <c r="AG82" s="5">
        <f t="shared" si="134"/>
        <v>2.7493044625672446E-3</v>
      </c>
      <c r="AH82" s="5">
        <f t="shared" si="135"/>
        <v>2.1483121074225373E-2</v>
      </c>
      <c r="AI82" s="5">
        <f t="shared" si="136"/>
        <v>2.2917849832046436E-2</v>
      </c>
      <c r="AJ82" s="5">
        <f t="shared" si="137"/>
        <v>1.2224197757614911E-2</v>
      </c>
      <c r="AK82" s="5">
        <f t="shared" si="138"/>
        <v>4.3468595268864882E-3</v>
      </c>
      <c r="AL82" s="5">
        <f t="shared" si="139"/>
        <v>8.3436841324891866E-5</v>
      </c>
      <c r="AM82" s="5">
        <f t="shared" si="140"/>
        <v>7.3348762329872492E-4</v>
      </c>
      <c r="AN82" s="5">
        <f t="shared" si="141"/>
        <v>1.2371491246305128E-3</v>
      </c>
      <c r="AO82" s="5">
        <f t="shared" si="142"/>
        <v>1.0433290951050633E-3</v>
      </c>
      <c r="AP82" s="5">
        <f t="shared" si="143"/>
        <v>5.865828023590673E-4</v>
      </c>
      <c r="AQ82" s="5">
        <f t="shared" si="144"/>
        <v>2.4734241499473948E-4</v>
      </c>
      <c r="AR82" s="5">
        <f t="shared" si="145"/>
        <v>7.2469728423720037E-3</v>
      </c>
      <c r="AS82" s="5">
        <f t="shared" si="146"/>
        <v>7.730954676676974E-3</v>
      </c>
      <c r="AT82" s="5">
        <f t="shared" si="147"/>
        <v>4.1236293769020844E-3</v>
      </c>
      <c r="AU82" s="5">
        <f t="shared" si="148"/>
        <v>1.466340613736371E-3</v>
      </c>
      <c r="AV82" s="5">
        <f t="shared" si="149"/>
        <v>3.9106717632103518E-4</v>
      </c>
      <c r="AW82" s="5">
        <f t="shared" si="150"/>
        <v>4.1702405733316888E-6</v>
      </c>
      <c r="AX82" s="5">
        <f t="shared" si="151"/>
        <v>1.3041214345551775E-4</v>
      </c>
      <c r="AY82" s="5">
        <f t="shared" si="152"/>
        <v>2.1996181529497272E-4</v>
      </c>
      <c r="AZ82" s="5">
        <f t="shared" si="153"/>
        <v>1.8550113089875985E-4</v>
      </c>
      <c r="BA82" s="5">
        <f t="shared" si="154"/>
        <v>1.0429285803863581E-4</v>
      </c>
      <c r="BB82" s="5">
        <f t="shared" si="155"/>
        <v>4.3976821806291333E-5</v>
      </c>
      <c r="BC82" s="5">
        <f t="shared" si="156"/>
        <v>1.4834847889322232E-5</v>
      </c>
      <c r="BD82" s="5">
        <f t="shared" si="157"/>
        <v>2.0372045879112387E-3</v>
      </c>
      <c r="BE82" s="5">
        <f t="shared" si="158"/>
        <v>2.1732572591103023E-3</v>
      </c>
      <c r="BF82" s="5">
        <f t="shared" si="159"/>
        <v>1.1591980359513623E-3</v>
      </c>
      <c r="BG82" s="5">
        <f t="shared" si="160"/>
        <v>4.1220463919477935E-4</v>
      </c>
      <c r="BH82" s="5">
        <f t="shared" si="161"/>
        <v>1.0993332845469087E-4</v>
      </c>
      <c r="BI82" s="5">
        <f t="shared" si="162"/>
        <v>2.3455023172441798E-5</v>
      </c>
      <c r="BJ82" s="8">
        <f t="shared" si="163"/>
        <v>0.23974623538276185</v>
      </c>
      <c r="BK82" s="8">
        <f t="shared" si="164"/>
        <v>0.24167242185871859</v>
      </c>
      <c r="BL82" s="8">
        <f t="shared" si="165"/>
        <v>0.46593089405686983</v>
      </c>
      <c r="BM82" s="8">
        <f t="shared" si="166"/>
        <v>0.51745889550299395</v>
      </c>
      <c r="BN82" s="8">
        <f t="shared" si="167"/>
        <v>0.4806229774401416</v>
      </c>
    </row>
    <row r="83" spans="1:66" x14ac:dyDescent="0.25">
      <c r="A83" t="s">
        <v>21</v>
      </c>
      <c r="B83" t="s">
        <v>270</v>
      </c>
      <c r="C83" t="s">
        <v>23</v>
      </c>
      <c r="D83" s="11">
        <v>44258</v>
      </c>
      <c r="E83">
        <f>VLOOKUP(A83,home!$A$2:$E$405,3,FALSE)</f>
        <v>1.36</v>
      </c>
      <c r="F83">
        <f>VLOOKUP(B83,home!$B$2:$E$405,3,FALSE)</f>
        <v>0.78</v>
      </c>
      <c r="G83">
        <f>VLOOKUP(C83,away!$B$2:$E$405,4,FALSE)</f>
        <v>1.03</v>
      </c>
      <c r="H83">
        <f>VLOOKUP(A83,away!$A$2:$E$405,3,FALSE)</f>
        <v>1.3333333333333299</v>
      </c>
      <c r="I83">
        <f>VLOOKUP(C83,away!$B$2:$E$405,3,FALSE)</f>
        <v>1.37</v>
      </c>
      <c r="J83">
        <f>VLOOKUP(B83,home!$B$2:$E$405,4,FALSE)</f>
        <v>0.95</v>
      </c>
      <c r="K83" s="3">
        <f t="shared" si="168"/>
        <v>1.0926240000000003</v>
      </c>
      <c r="L83" s="3">
        <f t="shared" si="169"/>
        <v>1.735333333333329</v>
      </c>
      <c r="M83" s="5">
        <f t="shared" si="114"/>
        <v>5.9133520457599793E-2</v>
      </c>
      <c r="N83" s="5">
        <f t="shared" si="115"/>
        <v>6.4610703656464527E-2</v>
      </c>
      <c r="O83" s="5">
        <f t="shared" si="116"/>
        <v>0.10261636916742126</v>
      </c>
      <c r="P83" s="5">
        <f t="shared" si="117"/>
        <v>0.11212110774518451</v>
      </c>
      <c r="Q83" s="5">
        <f t="shared" si="118"/>
        <v>3.5297602735970456E-2</v>
      </c>
      <c r="R83" s="5">
        <f t="shared" si="119"/>
        <v>8.9036802980932292E-2</v>
      </c>
      <c r="S83" s="5">
        <f t="shared" si="120"/>
        <v>5.3147278839169969E-2</v>
      </c>
      <c r="T83" s="5">
        <f t="shared" si="121"/>
        <v>6.1253106614487247E-2</v>
      </c>
      <c r="U83" s="5">
        <f t="shared" si="122"/>
        <v>9.7283747820238187E-2</v>
      </c>
      <c r="V83" s="5">
        <f t="shared" si="123"/>
        <v>1.1196754829817987E-2</v>
      </c>
      <c r="W83" s="5">
        <f t="shared" si="124"/>
        <v>1.2855669297262333E-2</v>
      </c>
      <c r="X83" s="5">
        <f t="shared" si="125"/>
        <v>2.2308871453849181E-2</v>
      </c>
      <c r="Y83" s="5">
        <f t="shared" si="126"/>
        <v>1.9356664131456425E-2</v>
      </c>
      <c r="Z83" s="5">
        <f t="shared" si="127"/>
        <v>5.1502844035414698E-2</v>
      </c>
      <c r="AA83" s="5">
        <f t="shared" si="128"/>
        <v>5.6273243461350965E-2</v>
      </c>
      <c r="AB83" s="5">
        <f t="shared" si="129"/>
        <v>3.0742748181857567E-2</v>
      </c>
      <c r="AC83" s="5">
        <f t="shared" si="130"/>
        <v>1.3268622273751079E-3</v>
      </c>
      <c r="AD83" s="5">
        <f t="shared" si="131"/>
        <v>3.5116032025629905E-3</v>
      </c>
      <c r="AE83" s="5">
        <f t="shared" si="132"/>
        <v>6.0938020908476286E-3</v>
      </c>
      <c r="AF83" s="5">
        <f t="shared" si="133"/>
        <v>5.2873889474921122E-3</v>
      </c>
      <c r="AG83" s="5">
        <f t="shared" si="134"/>
        <v>3.0584607622937627E-3</v>
      </c>
      <c r="AH83" s="5">
        <f t="shared" si="135"/>
        <v>2.2343650504030699E-2</v>
      </c>
      <c r="AI83" s="5">
        <f t="shared" si="136"/>
        <v>2.4413208788316043E-2</v>
      </c>
      <c r="AJ83" s="5">
        <f t="shared" si="137"/>
        <v>1.3337228919562514E-2</v>
      </c>
      <c r="AK83" s="5">
        <f t="shared" si="138"/>
        <v>4.8575254703360268E-3</v>
      </c>
      <c r="AL83" s="5">
        <f t="shared" si="139"/>
        <v>1.0063277924757491E-4</v>
      </c>
      <c r="AM83" s="5">
        <f t="shared" si="140"/>
        <v>7.6737238751943744E-4</v>
      </c>
      <c r="AN83" s="5">
        <f t="shared" si="141"/>
        <v>1.3316468831420605E-3</v>
      </c>
      <c r="AO83" s="5">
        <f t="shared" si="142"/>
        <v>1.1554256122729249E-3</v>
      </c>
      <c r="AP83" s="5">
        <f t="shared" si="143"/>
        <v>6.6834952638809234E-4</v>
      </c>
      <c r="AQ83" s="5">
        <f t="shared" si="144"/>
        <v>2.8995230286470012E-4</v>
      </c>
      <c r="AR83" s="5">
        <f t="shared" si="145"/>
        <v>7.7547363015988942E-3</v>
      </c>
      <c r="AS83" s="5">
        <f t="shared" si="146"/>
        <v>8.4730109967981922E-3</v>
      </c>
      <c r="AT83" s="5">
        <f t="shared" si="147"/>
        <v>4.6289075836828137E-3</v>
      </c>
      <c r="AU83" s="5">
        <f t="shared" si="148"/>
        <v>1.6858851732379511E-3</v>
      </c>
      <c r="AV83" s="5">
        <f t="shared" si="149"/>
        <v>4.6050965038098589E-4</v>
      </c>
      <c r="AW83" s="5">
        <f t="shared" si="150"/>
        <v>5.3001799042619124E-6</v>
      </c>
      <c r="AX83" s="5">
        <f t="shared" si="151"/>
        <v>1.3974158125683959E-4</v>
      </c>
      <c r="AY83" s="5">
        <f t="shared" si="152"/>
        <v>2.4249822400770175E-4</v>
      </c>
      <c r="AZ83" s="5">
        <f t="shared" si="153"/>
        <v>2.1040762569734869E-4</v>
      </c>
      <c r="BA83" s="5">
        <f t="shared" si="154"/>
        <v>1.2170912215337714E-4</v>
      </c>
      <c r="BB83" s="5">
        <f t="shared" si="155"/>
        <v>5.2801474160873344E-5</v>
      </c>
      <c r="BC83" s="5">
        <f t="shared" si="156"/>
        <v>1.8325631632100378E-5</v>
      </c>
      <c r="BD83" s="5">
        <f t="shared" si="157"/>
        <v>2.2428420658957655E-3</v>
      </c>
      <c r="BE83" s="5">
        <f t="shared" si="158"/>
        <v>2.4505830694072956E-3</v>
      </c>
      <c r="BF83" s="5">
        <f t="shared" si="159"/>
        <v>1.3387829378140384E-3</v>
      </c>
      <c r="BG83" s="5">
        <f t="shared" si="160"/>
        <v>4.8759545621537549E-4</v>
      </c>
      <c r="BH83" s="5">
        <f t="shared" si="161"/>
        <v>1.3318962443796716E-4</v>
      </c>
      <c r="BI83" s="5">
        <f t="shared" si="162"/>
        <v>2.9105236042381899E-5</v>
      </c>
      <c r="BJ83" s="8">
        <f t="shared" si="163"/>
        <v>0.23863210326378209</v>
      </c>
      <c r="BK83" s="8">
        <f t="shared" si="164"/>
        <v>0.23726865510240266</v>
      </c>
      <c r="BL83" s="8">
        <f t="shared" si="165"/>
        <v>0.47058967338955726</v>
      </c>
      <c r="BM83" s="8">
        <f t="shared" si="166"/>
        <v>0.53493997100348034</v>
      </c>
      <c r="BN83" s="8">
        <f t="shared" si="167"/>
        <v>0.46281610674357282</v>
      </c>
    </row>
    <row r="84" spans="1:66" x14ac:dyDescent="0.25">
      <c r="A84" t="s">
        <v>24</v>
      </c>
      <c r="B84" t="s">
        <v>290</v>
      </c>
      <c r="C84" t="s">
        <v>286</v>
      </c>
      <c r="D84" s="11">
        <v>44258</v>
      </c>
      <c r="E84">
        <f>VLOOKUP(A84,home!$A$2:$E$405,3,FALSE)</f>
        <v>1.59205776173285</v>
      </c>
      <c r="F84">
        <f>VLOOKUP(B84,home!$B$2:$E$405,3,FALSE)</f>
        <v>1.01</v>
      </c>
      <c r="G84">
        <f>VLOOKUP(C84,away!$B$2:$E$405,4,FALSE)</f>
        <v>0.81</v>
      </c>
      <c r="H84">
        <f>VLOOKUP(A84,away!$A$2:$E$405,3,FALSE)</f>
        <v>1.40794223826715</v>
      </c>
      <c r="I84">
        <f>VLOOKUP(C84,away!$B$2:$E$405,3,FALSE)</f>
        <v>1.1200000000000001</v>
      </c>
      <c r="J84">
        <f>VLOOKUP(B84,home!$B$2:$E$405,4,FALSE)</f>
        <v>1.0900000000000001</v>
      </c>
      <c r="K84" s="3">
        <f t="shared" si="168"/>
        <v>1.3024624548736448</v>
      </c>
      <c r="L84" s="3">
        <f t="shared" si="169"/>
        <v>1.7188158844765371</v>
      </c>
      <c r="M84" s="5">
        <f t="shared" ref="M84:M104" si="170">_xlfn.POISSON.DIST(0,K84,FALSE) * _xlfn.POISSON.DIST(0,L84,FALSE)</f>
        <v>4.873887370155041E-2</v>
      </c>
      <c r="N84" s="5">
        <f t="shared" ref="N84:N104" si="171">_xlfn.POISSON.DIST(1,K84,FALSE) * _xlfn.POISSON.DIST(0,L84,FALSE)</f>
        <v>6.3480553089097863E-2</v>
      </c>
      <c r="O84" s="5">
        <f t="shared" ref="O84:O104" si="172">_xlfn.POISSON.DIST(0,K84,FALSE) * _xlfn.POISSON.DIST(1,L84,FALSE)</f>
        <v>8.3773150309720601E-2</v>
      </c>
      <c r="P84" s="5">
        <f t="shared" ref="P84:P104" si="173">_xlfn.POISSON.DIST(1,K84,FALSE) * _xlfn.POISSON.DIST(1,L84,FALSE)</f>
        <v>0.10911138300489751</v>
      </c>
      <c r="Q84" s="5">
        <f t="shared" ref="Q84:Q104" si="174">_xlfn.POISSON.DIST(2,K84,FALSE) * _xlfn.POISSON.DIST(0,L84,FALSE)</f>
        <v>4.1340518506581582E-2</v>
      </c>
      <c r="R84" s="5">
        <f t="shared" ref="R84:R104" si="175">_xlfn.POISSON.DIST(0,K84,FALSE) * _xlfn.POISSON.DIST(2,L84,FALSE)</f>
        <v>7.1995310722494169E-2</v>
      </c>
      <c r="S84" s="5">
        <f t="shared" ref="S84:S104" si="176">_xlfn.POISSON.DIST(2,K84,FALSE) * _xlfn.POISSON.DIST(2,L84,FALSE)</f>
        <v>6.106672660381323E-2</v>
      </c>
      <c r="T84" s="5">
        <f t="shared" ref="T84:T104" si="177">_xlfn.POISSON.DIST(2,K84,FALSE) * _xlfn.POISSON.DIST(1,L84,FALSE)</f>
        <v>7.1056739881608669E-2</v>
      </c>
      <c r="U84" s="5">
        <f t="shared" ref="U84:U104" si="178">_xlfn.POISSON.DIST(1,K84,FALSE) * _xlfn.POISSON.DIST(2,L84,FALSE)</f>
        <v>9.377118914301058E-2</v>
      </c>
      <c r="V84" s="5">
        <f t="shared" ref="V84:V104" si="179">_xlfn.POISSON.DIST(3,K84,FALSE) * _xlfn.POISSON.DIST(3,L84,FALSE)</f>
        <v>1.5189962547771461E-2</v>
      </c>
      <c r="W84" s="5">
        <f t="shared" ref="W84:W104" si="180">_xlfn.POISSON.DIST(3,K84,FALSE) * _xlfn.POISSON.DIST(0,L84,FALSE)</f>
        <v>1.7948157739943855E-2</v>
      </c>
      <c r="X84" s="5">
        <f t="shared" ref="X84:X104" si="181">_xlfn.POISSON.DIST(3,K84,FALSE) * _xlfn.POISSON.DIST(1,L84,FALSE)</f>
        <v>3.0849578620506003E-2</v>
      </c>
      <c r="Y84" s="5">
        <f t="shared" ref="Y84:Y104" si="182">_xlfn.POISSON.DIST(3,K84,FALSE) * _xlfn.POISSON.DIST(2,L84,FALSE)</f>
        <v>2.6512372881166753E-2</v>
      </c>
      <c r="Z84" s="5">
        <f t="shared" ref="Z84:Z104" si="183">_xlfn.POISSON.DIST(0,K84,FALSE) * _xlfn.POISSON.DIST(3,L84,FALSE)</f>
        <v>4.1248894559215633E-2</v>
      </c>
      <c r="AA84" s="5">
        <f t="shared" ref="AA84:AA104" si="184">_xlfn.POISSON.DIST(1,K84,FALSE) * _xlfn.POISSON.DIST(3,L84,FALSE)</f>
        <v>5.3725136468420115E-2</v>
      </c>
      <c r="AB84" s="5">
        <f t="shared" ref="AB84:AB104" si="185">_xlfn.POISSON.DIST(2,K84,FALSE) * _xlfn.POISSON.DIST(3,L84,FALSE)</f>
        <v>3.4987486566540035E-2</v>
      </c>
      <c r="AC84" s="5">
        <f t="shared" ref="AC84:AC104" si="186">_xlfn.POISSON.DIST(4,K84,FALSE) * _xlfn.POISSON.DIST(4,L84,FALSE)</f>
        <v>2.1253540750768556E-3</v>
      </c>
      <c r="AD84" s="5">
        <f t="shared" ref="AD84:AD104" si="187">_xlfn.POISSON.DIST(4,K84,FALSE) * _xlfn.POISSON.DIST(0,L84,FALSE)</f>
        <v>5.8442003976066723E-3</v>
      </c>
      <c r="AE84" s="5">
        <f t="shared" ref="AE84:AE104" si="188">_xlfn.POISSON.DIST(4,K84,FALSE) * _xlfn.POISSON.DIST(1,L84,FALSE)</f>
        <v>1.0045104475470442E-2</v>
      </c>
      <c r="AF84" s="5">
        <f t="shared" ref="AF84:AF104" si="189">_xlfn.POISSON.DIST(4,K84,FALSE) * _xlfn.POISSON.DIST(2,L84,FALSE)</f>
        <v>8.6328425668324767E-3</v>
      </c>
      <c r="AG84" s="5">
        <f t="shared" ref="AG84:AG104" si="190">_xlfn.POISSON.DIST(4,K84,FALSE) * _xlfn.POISSON.DIST(3,L84,FALSE)</f>
        <v>4.9460889773522863E-3</v>
      </c>
      <c r="AH84" s="5">
        <f t="shared" ref="AH84:AH104" si="191">_xlfn.POISSON.DIST(0,K84,FALSE) * _xlfn.POISSON.DIST(4,L84,FALSE)</f>
        <v>1.772481379636941E-2</v>
      </c>
      <c r="AI84" s="5">
        <f t="shared" ref="AI84:AI104" si="192">_xlfn.POISSON.DIST(1,K84,FALSE) * _xlfn.POISSON.DIST(4,L84,FALSE)</f>
        <v>2.3085904489397548E-2</v>
      </c>
      <c r="AJ84" s="5">
        <f t="shared" ref="AJ84:AJ104" si="193">_xlfn.POISSON.DIST(2,K84,FALSE) * _xlfn.POISSON.DIST(4,L84,FALSE)</f>
        <v>1.5034261917119618E-2</v>
      </c>
      <c r="AK84" s="5">
        <f t="shared" ref="AK84:AK104" si="194">_xlfn.POISSON.DIST(3,K84,FALSE) * _xlfn.POISSON.DIST(4,L84,FALSE)</f>
        <v>6.5271872279283197E-3</v>
      </c>
      <c r="AL84" s="5">
        <f t="shared" ref="AL84:AL104" si="195">_xlfn.POISSON.DIST(5,K84,FALSE) * _xlfn.POISSON.DIST(5,L84,FALSE)</f>
        <v>1.9032062490960129E-4</v>
      </c>
      <c r="AM84" s="5">
        <f t="shared" ref="AM84:AM104" si="196">_xlfn.POISSON.DIST(5,K84,FALSE) * _xlfn.POISSON.DIST(0,L84,FALSE)</f>
        <v>1.5223703193280628E-3</v>
      </c>
      <c r="AN84" s="5">
        <f t="shared" ref="AN84:AN104" si="197">_xlfn.POISSON.DIST(5,K84,FALSE) * _xlfn.POISSON.DIST(1,L84,FALSE)</f>
        <v>2.6166742869166925E-3</v>
      </c>
      <c r="AO84" s="5">
        <f t="shared" ref="AO84:AO104" si="198">_xlfn.POISSON.DIST(5,K84,FALSE) * _xlfn.POISSON.DIST(2,L84,FALSE)</f>
        <v>2.2487906644268639E-3</v>
      </c>
      <c r="AP84" s="5">
        <f t="shared" ref="AP84:AP104" si="199">_xlfn.POISSON.DIST(5,K84,FALSE) * _xlfn.POISSON.DIST(3,L84,FALSE)</f>
        <v>1.2884190382931463E-3</v>
      </c>
      <c r="AQ84" s="5">
        <f t="shared" ref="AQ84:AQ104" si="200">_xlfn.POISSON.DIST(5,K84,FALSE) * _xlfn.POISSON.DIST(4,L84,FALSE)</f>
        <v>5.5363877722006095E-4</v>
      </c>
      <c r="AR84" s="5">
        <f t="shared" ref="AR84:AR104" si="201">_xlfn.POISSON.DIST(0,K84,FALSE) * _xlfn.POISSON.DIST(5,L84,FALSE)</f>
        <v>6.0931383005177172E-3</v>
      </c>
      <c r="AS84" s="5">
        <f t="shared" ref="AS84:AS104" si="202">_xlfn.POISSON.DIST(1,K84,FALSE) * _xlfn.POISSON.DIST(5,L84,FALSE)</f>
        <v>7.9360838687769324E-3</v>
      </c>
      <c r="AT84" s="5">
        <f t="shared" ref="AT84:AT104" si="203">_xlfn.POISSON.DIST(2,K84,FALSE) * _xlfn.POISSON.DIST(5,L84,FALSE)</f>
        <v>5.1682256389051695E-3</v>
      </c>
      <c r="AU84" s="5">
        <f t="shared" ref="AU84:AU104" si="204">_xlfn.POISSON.DIST(3,K84,FALSE) * _xlfn.POISSON.DIST(5,L84,FALSE)</f>
        <v>2.2438066176631117E-3</v>
      </c>
      <c r="AV84" s="5">
        <f t="shared" ref="AV84:AV104" si="205">_xlfn.POISSON.DIST(4,K84,FALSE) * _xlfn.POISSON.DIST(5,L84,FALSE)</f>
        <v>7.3061846887580682E-4</v>
      </c>
      <c r="AW84" s="5">
        <f t="shared" ref="AW84:AW104" si="206">_xlfn.POISSON.DIST(6,K84,FALSE) * _xlfn.POISSON.DIST(6,L84,FALSE)</f>
        <v>1.1835263347261142E-5</v>
      </c>
      <c r="AX84" s="5">
        <f t="shared" ref="AX84:AX104" si="207">_xlfn.POISSON.DIST(6,K84,FALSE) * _xlfn.POISSON.DIST(0,L84,FALSE)</f>
        <v>3.3047169722313409E-4</v>
      </c>
      <c r="AY84" s="5">
        <f t="shared" ref="AY84:AY104" si="208">_xlfn.POISSON.DIST(6,K84,FALSE) * _xlfn.POISSON.DIST(1,L84,FALSE)</f>
        <v>5.6802000255704358E-4</v>
      </c>
      <c r="AZ84" s="5">
        <f t="shared" ref="AZ84:AZ104" si="209">_xlfn.POISSON.DIST(6,K84,FALSE) * _xlfn.POISSON.DIST(2,L84,FALSE)</f>
        <v>4.88160901547725E-4</v>
      </c>
      <c r="BA84" s="5">
        <f t="shared" ref="BA84:BA104" si="210">_xlfn.POISSON.DIST(6,K84,FALSE) * _xlfn.POISSON.DIST(3,L84,FALSE)</f>
        <v>2.7968623725353883E-4</v>
      </c>
      <c r="BB84" s="5">
        <f t="shared" ref="BB84:BB104" si="211">_xlfn.POISSON.DIST(6,K84,FALSE) * _xlfn.POISSON.DIST(4,L84,FALSE)</f>
        <v>1.20182286815214E-4</v>
      </c>
      <c r="BC84" s="5">
        <f t="shared" ref="BC84:BC104" si="212">_xlfn.POISSON.DIST(6,K84,FALSE) * _xlfn.POISSON.DIST(5,L84,FALSE)</f>
        <v>4.131424472214094E-5</v>
      </c>
      <c r="BD84" s="5">
        <f t="shared" ref="BD84:BD104" si="213">_xlfn.POISSON.DIST(0,K84,FALSE) * _xlfn.POISSON.DIST(6,L84,FALSE)</f>
        <v>1.7454971495403722E-3</v>
      </c>
      <c r="BE84" s="5">
        <f t="shared" ref="BE84:BE104" si="214">_xlfn.POISSON.DIST(1,K84,FALSE) * _xlfn.POISSON.DIST(6,L84,FALSE)</f>
        <v>2.2734445023653025E-3</v>
      </c>
      <c r="BF84" s="5">
        <f t="shared" ref="BF84:BF104" si="215">_xlfn.POISSON.DIST(2,K84,FALSE) * _xlfn.POISSON.DIST(6,L84,FALSE)</f>
        <v>1.4805380537848522E-3</v>
      </c>
      <c r="BG84" s="5">
        <f t="shared" ref="BG84:BG104" si="216">_xlfn.POISSON.DIST(3,K84,FALSE) * _xlfn.POISSON.DIST(6,L84,FALSE)</f>
        <v>6.4278174268882205E-4</v>
      </c>
      <c r="BH84" s="5">
        <f t="shared" ref="BH84:BH104" si="217">_xlfn.POISSON.DIST(4,K84,FALSE) * _xlfn.POISSON.DIST(6,L84,FALSE)</f>
        <v>2.0929977163261073E-4</v>
      </c>
      <c r="BI84" s="5">
        <f t="shared" ref="BI84:BI104" si="218">_xlfn.POISSON.DIST(5,K84,FALSE) * _xlfn.POISSON.DIST(6,L84,FALSE)</f>
        <v>5.4521018873020654E-5</v>
      </c>
      <c r="BJ84" s="8">
        <f t="shared" ref="BJ84:BJ104" si="219">SUM(N84,Q84,T84,W84,X84,Y84,AD84,AE84,AF84,AG84,AM84,AN84,AO84,AP84,AQ84,AX84,AY84,AZ84,BA84,BB84,BC84)</f>
        <v>0.29071388559247019</v>
      </c>
      <c r="BK84" s="8">
        <f t="shared" ref="BK84:BK104" si="220">SUM(M84,P84,S84,V84,AC84,AL84,AY84)</f>
        <v>0.23699064056057612</v>
      </c>
      <c r="BL84" s="8">
        <f t="shared" ref="BL84:BL104" si="221">SUM(O84,R84,U84,AA84,AB84,AH84,AI84,AJ84,AK84,AR84,AS84,AT84,AU84,AV84,BD84,BE84,BF84,BG84,BH84,BI84)</f>
        <v>0.4292023957746241</v>
      </c>
      <c r="BM84" s="8">
        <f t="shared" ref="BM84:BM104" si="222">SUM(S84:BI84)</f>
        <v>0.57915984241333451</v>
      </c>
      <c r="BN84" s="8">
        <f t="shared" ref="BN84:BN104" si="223">SUM(M84:R84)</f>
        <v>0.41843978933434217</v>
      </c>
    </row>
    <row r="85" spans="1:66" x14ac:dyDescent="0.25">
      <c r="A85" t="s">
        <v>24</v>
      </c>
      <c r="B85" t="s">
        <v>292</v>
      </c>
      <c r="C85" t="s">
        <v>288</v>
      </c>
      <c r="D85" s="11">
        <v>44258</v>
      </c>
      <c r="E85">
        <f>VLOOKUP(A85,home!$A$2:$E$405,3,FALSE)</f>
        <v>1.59205776173285</v>
      </c>
      <c r="F85">
        <f>VLOOKUP(B85,home!$B$2:$E$405,3,FALSE)</f>
        <v>1.7</v>
      </c>
      <c r="G85">
        <f>VLOOKUP(C85,away!$B$2:$E$405,4,FALSE)</f>
        <v>1.84</v>
      </c>
      <c r="H85">
        <f>VLOOKUP(A85,away!$A$2:$E$405,3,FALSE)</f>
        <v>1.40794223826715</v>
      </c>
      <c r="I85">
        <f>VLOOKUP(C85,away!$B$2:$E$405,3,FALSE)</f>
        <v>0.54</v>
      </c>
      <c r="J85">
        <f>VLOOKUP(B85,home!$B$2:$E$405,4,FALSE)</f>
        <v>1.01</v>
      </c>
      <c r="K85" s="3">
        <f t="shared" si="168"/>
        <v>4.9799566787003542</v>
      </c>
      <c r="L85" s="3">
        <f t="shared" si="169"/>
        <v>0.76789169675090374</v>
      </c>
      <c r="M85" s="5">
        <f t="shared" si="170"/>
        <v>3.1896363184145183E-3</v>
      </c>
      <c r="N85" s="5">
        <f t="shared" si="171"/>
        <v>1.5884250686513592E-2</v>
      </c>
      <c r="O85" s="5">
        <f t="shared" si="172"/>
        <v>2.4492952445656301E-3</v>
      </c>
      <c r="P85" s="5">
        <f t="shared" si="173"/>
        <v>1.2197384211283628E-2</v>
      </c>
      <c r="Q85" s="5">
        <f t="shared" si="174"/>
        <v>3.9551440146227024E-2</v>
      </c>
      <c r="R85" s="5">
        <f t="shared" si="175"/>
        <v>9.4039674059671072E-4</v>
      </c>
      <c r="S85" s="5">
        <f t="shared" si="176"/>
        <v>1.1660904782369025E-2</v>
      </c>
      <c r="T85" s="5">
        <f t="shared" si="177"/>
        <v>3.0371222482828079E-2</v>
      </c>
      <c r="U85" s="5">
        <f t="shared" si="178"/>
        <v>4.6831350289626341E-3</v>
      </c>
      <c r="V85" s="5">
        <f t="shared" si="179"/>
        <v>4.9546761825899153E-3</v>
      </c>
      <c r="W85" s="5">
        <f t="shared" si="180"/>
        <v>6.5654819502806883E-2</v>
      </c>
      <c r="X85" s="5">
        <f t="shared" si="181"/>
        <v>5.0415790747884701E-2</v>
      </c>
      <c r="Y85" s="5">
        <f t="shared" si="182"/>
        <v>1.9356933550215848E-2</v>
      </c>
      <c r="Z85" s="5">
        <f t="shared" si="183"/>
        <v>2.4070761625194259E-4</v>
      </c>
      <c r="AA85" s="5">
        <f t="shared" si="184"/>
        <v>1.1987135011679035E-3</v>
      </c>
      <c r="AB85" s="5">
        <f t="shared" si="185"/>
        <v>2.9847706529946933E-3</v>
      </c>
      <c r="AC85" s="5">
        <f t="shared" si="186"/>
        <v>1.1841884741813093E-3</v>
      </c>
      <c r="AD85" s="5">
        <f t="shared" si="187"/>
        <v>8.1739539217967325E-2</v>
      </c>
      <c r="AE85" s="5">
        <f t="shared" si="188"/>
        <v>6.2767113461721966E-2</v>
      </c>
      <c r="AF85" s="5">
        <f t="shared" si="189"/>
        <v>2.4099172628139084E-2</v>
      </c>
      <c r="AG85" s="5">
        <f t="shared" si="190"/>
        <v>6.1685181865715538E-3</v>
      </c>
      <c r="AH85" s="5">
        <f t="shared" si="191"/>
        <v>4.62093449661424E-5</v>
      </c>
      <c r="AI85" s="5">
        <f t="shared" si="192"/>
        <v>2.3012053608250944E-4</v>
      </c>
      <c r="AJ85" s="5">
        <f t="shared" si="193"/>
        <v>5.7299515028509944E-4</v>
      </c>
      <c r="AK85" s="5">
        <f t="shared" si="194"/>
        <v>9.5116367517506504E-4</v>
      </c>
      <c r="AL85" s="5">
        <f t="shared" si="195"/>
        <v>1.8113666081332906E-4</v>
      </c>
      <c r="AM85" s="5">
        <f t="shared" si="196"/>
        <v>8.141187284848117E-2</v>
      </c>
      <c r="AN85" s="5">
        <f t="shared" si="197"/>
        <v>6.2515501177289032E-2</v>
      </c>
      <c r="AO85" s="5">
        <f t="shared" si="198"/>
        <v>2.4002567136130797E-2</v>
      </c>
      <c r="AP85" s="5">
        <f t="shared" si="199"/>
        <v>6.1437906681803206E-3</v>
      </c>
      <c r="AQ85" s="5">
        <f t="shared" si="200"/>
        <v>1.1794414601678386E-3</v>
      </c>
      <c r="AR85" s="5">
        <f t="shared" si="201"/>
        <v>7.0967544623597863E-6</v>
      </c>
      <c r="AS85" s="5">
        <f t="shared" si="202"/>
        <v>3.5341529781925156E-5</v>
      </c>
      <c r="AT85" s="5">
        <f t="shared" si="203"/>
        <v>8.799964363649284E-5</v>
      </c>
      <c r="AU85" s="5">
        <f t="shared" si="204"/>
        <v>1.4607813768360126E-4</v>
      </c>
      <c r="AV85" s="5">
        <f t="shared" si="205"/>
        <v>1.8186569934238995E-4</v>
      </c>
      <c r="AW85" s="5">
        <f t="shared" si="206"/>
        <v>1.9241077683839434E-5</v>
      </c>
      <c r="AX85" s="5">
        <f t="shared" si="207"/>
        <v>6.7571266652882975E-2</v>
      </c>
      <c r="AY85" s="5">
        <f t="shared" si="208"/>
        <v>5.1887414601690059E-2</v>
      </c>
      <c r="AZ85" s="5">
        <f t="shared" si="209"/>
        <v>1.9921957419254697E-2</v>
      </c>
      <c r="BA85" s="5">
        <f t="shared" si="210"/>
        <v>5.0993018950902498E-3</v>
      </c>
      <c r="BB85" s="5">
        <f t="shared" si="211"/>
        <v>9.7892789611648753E-4</v>
      </c>
      <c r="BC85" s="5">
        <f t="shared" si="212"/>
        <v>1.5034212062913646E-4</v>
      </c>
      <c r="BD85" s="5">
        <f t="shared" si="213"/>
        <v>9.0825647092100043E-7</v>
      </c>
      <c r="BE85" s="5">
        <f t="shared" si="214"/>
        <v>4.5230778783358498E-6</v>
      </c>
      <c r="BF85" s="5">
        <f t="shared" si="215"/>
        <v>1.1262365944250224E-5</v>
      </c>
      <c r="BG85" s="5">
        <f t="shared" si="216"/>
        <v>1.8695364834012115E-5</v>
      </c>
      <c r="BH85" s="5">
        <f t="shared" si="217"/>
        <v>2.3275526741469585E-5</v>
      </c>
      <c r="BI85" s="5">
        <f t="shared" si="218"/>
        <v>2.3182222969290027E-5</v>
      </c>
      <c r="BJ85" s="8">
        <f t="shared" si="219"/>
        <v>0.71687118448678877</v>
      </c>
      <c r="BK85" s="8">
        <f t="shared" si="220"/>
        <v>8.5255341231341777E-2</v>
      </c>
      <c r="BL85" s="8">
        <f t="shared" si="221"/>
        <v>1.4597028454541437E-2</v>
      </c>
      <c r="BM85" s="8">
        <f t="shared" si="222"/>
        <v>0.69088368491731655</v>
      </c>
      <c r="BN85" s="8">
        <f t="shared" si="223"/>
        <v>7.4212403347601097E-2</v>
      </c>
    </row>
    <row r="86" spans="1:66" x14ac:dyDescent="0.25">
      <c r="A86" t="s">
        <v>24</v>
      </c>
      <c r="B86" t="s">
        <v>289</v>
      </c>
      <c r="C86" t="s">
        <v>181</v>
      </c>
      <c r="D86" s="11">
        <v>44258</v>
      </c>
      <c r="E86">
        <f>VLOOKUP(A86,home!$A$2:$E$405,3,FALSE)</f>
        <v>1.59205776173285</v>
      </c>
      <c r="F86">
        <f>VLOOKUP(B86,home!$B$2:$E$405,3,FALSE)</f>
        <v>0.57999999999999996</v>
      </c>
      <c r="G86">
        <f>VLOOKUP(C86,away!$B$2:$E$405,4,FALSE)</f>
        <v>0.81</v>
      </c>
      <c r="H86">
        <f>VLOOKUP(A86,away!$A$2:$E$405,3,FALSE)</f>
        <v>1.40794223826715</v>
      </c>
      <c r="I86">
        <f>VLOOKUP(C86,away!$B$2:$E$405,3,FALSE)</f>
        <v>0.81</v>
      </c>
      <c r="J86">
        <f>VLOOKUP(B86,home!$B$2:$E$405,4,FALSE)</f>
        <v>1.42</v>
      </c>
      <c r="K86" s="3">
        <f t="shared" si="168"/>
        <v>0.74794873646209292</v>
      </c>
      <c r="L86" s="3">
        <f t="shared" si="169"/>
        <v>1.619415162454876</v>
      </c>
      <c r="M86" s="5">
        <f t="shared" si="170"/>
        <v>9.372747600756795E-2</v>
      </c>
      <c r="N86" s="5">
        <f t="shared" si="171"/>
        <v>7.0103347251641579E-2</v>
      </c>
      <c r="O86" s="5">
        <f t="shared" si="172"/>
        <v>0.15178369578528114</v>
      </c>
      <c r="P86" s="5">
        <f t="shared" si="173"/>
        <v>0.11352642347814773</v>
      </c>
      <c r="Q86" s="5">
        <f t="shared" si="174"/>
        <v>2.621685499931432E-2</v>
      </c>
      <c r="R86" s="5">
        <f t="shared" si="175"/>
        <v>0.12290040918406128</v>
      </c>
      <c r="S86" s="5">
        <f t="shared" si="176"/>
        <v>3.4376922799828409E-2</v>
      </c>
      <c r="T86" s="5">
        <f t="shared" si="177"/>
        <v>4.2455972497770528E-2</v>
      </c>
      <c r="U86" s="5">
        <f t="shared" si="178"/>
        <v>9.1923205759892851E-2</v>
      </c>
      <c r="V86" s="5">
        <f t="shared" si="179"/>
        <v>4.62652084756614E-3</v>
      </c>
      <c r="W86" s="5">
        <f t="shared" si="180"/>
        <v>6.536287856915686E-3</v>
      </c>
      <c r="X86" s="5">
        <f t="shared" si="181"/>
        <v>1.0584963661658949E-2</v>
      </c>
      <c r="Y86" s="5">
        <f t="shared" si="182"/>
        <v>8.5707253238621935E-3</v>
      </c>
      <c r="Z86" s="5">
        <f t="shared" si="183"/>
        <v>6.6342262034859142E-2</v>
      </c>
      <c r="AA86" s="5">
        <f t="shared" si="184"/>
        <v>4.9620611063009974E-2</v>
      </c>
      <c r="AB86" s="5">
        <f t="shared" si="185"/>
        <v>1.8556836673527626E-2</v>
      </c>
      <c r="AC86" s="5">
        <f t="shared" si="186"/>
        <v>3.5023905698745064E-4</v>
      </c>
      <c r="AD86" s="5">
        <f t="shared" si="187"/>
        <v>1.2222020609331519E-3</v>
      </c>
      <c r="AE86" s="5">
        <f t="shared" si="188"/>
        <v>1.9792525490587441E-3</v>
      </c>
      <c r="AF86" s="5">
        <f t="shared" si="189"/>
        <v>1.6026157941365971E-3</v>
      </c>
      <c r="AG86" s="5">
        <f t="shared" si="190"/>
        <v>8.6510010553815628E-4</v>
      </c>
      <c r="AH86" s="5">
        <f t="shared" si="191"/>
        <v>2.6858916262701323E-2</v>
      </c>
      <c r="AI86" s="5">
        <f t="shared" si="192"/>
        <v>2.0089092481428612E-2</v>
      </c>
      <c r="AJ86" s="5">
        <f t="shared" si="193"/>
        <v>7.5128056690773291E-3</v>
      </c>
      <c r="AK86" s="5">
        <f t="shared" si="194"/>
        <v>1.8730645024905464E-3</v>
      </c>
      <c r="AL86" s="5">
        <f t="shared" si="195"/>
        <v>1.6968935554792474E-5</v>
      </c>
      <c r="AM86" s="5">
        <f t="shared" si="196"/>
        <v>1.8282889743526345E-4</v>
      </c>
      <c r="AN86" s="5">
        <f t="shared" si="197"/>
        <v>2.9607588864157301E-4</v>
      </c>
      <c r="AO86" s="5">
        <f t="shared" si="198"/>
        <v>2.3973489165173239E-4</v>
      </c>
      <c r="AP86" s="5">
        <f t="shared" si="199"/>
        <v>1.294101061700975E-4</v>
      </c>
      <c r="AQ86" s="5">
        <f t="shared" si="200"/>
        <v>5.2392172026687751E-5</v>
      </c>
      <c r="AR86" s="5">
        <f t="shared" si="201"/>
        <v>8.6991472485848757E-3</v>
      </c>
      <c r="AS86" s="5">
        <f t="shared" si="202"/>
        <v>6.5065161928767505E-3</v>
      </c>
      <c r="AT86" s="5">
        <f t="shared" si="203"/>
        <v>2.4332702826161557E-3</v>
      </c>
      <c r="AU86" s="5">
        <f t="shared" si="204"/>
        <v>6.0665381111783801E-4</v>
      </c>
      <c r="AV86" s="5">
        <f t="shared" si="205"/>
        <v>1.1343648787387501E-4</v>
      </c>
      <c r="AW86" s="5">
        <f t="shared" si="206"/>
        <v>5.7092903982701343E-7</v>
      </c>
      <c r="AX86" s="5">
        <f t="shared" si="207"/>
        <v>2.2791107137577133E-5</v>
      </c>
      <c r="AY86" s="5">
        <f t="shared" si="208"/>
        <v>3.6908264467725951E-5</v>
      </c>
      <c r="AZ86" s="5">
        <f t="shared" si="209"/>
        <v>2.9884901549464979E-5</v>
      </c>
      <c r="BA86" s="5">
        <f t="shared" si="210"/>
        <v>1.6132020899224944E-5</v>
      </c>
      <c r="BB86" s="5">
        <f t="shared" si="211"/>
        <v>6.5311098113109485E-6</v>
      </c>
      <c r="BC86" s="5">
        <f t="shared" si="212"/>
        <v>2.1153156512189513E-6</v>
      </c>
      <c r="BD86" s="5">
        <f t="shared" si="213"/>
        <v>2.3479218257976614E-3</v>
      </c>
      <c r="BE86" s="5">
        <f t="shared" si="214"/>
        <v>1.756125162917131E-3</v>
      </c>
      <c r="BF86" s="5">
        <f t="shared" si="215"/>
        <v>6.5674579833657743E-4</v>
      </c>
      <c r="BG86" s="5">
        <f t="shared" si="216"/>
        <v>1.6373739668087725E-4</v>
      </c>
      <c r="BH86" s="5">
        <f t="shared" si="217"/>
        <v>3.0616794739763649E-5</v>
      </c>
      <c r="BI86" s="5">
        <f t="shared" si="218"/>
        <v>4.5799585880250971E-6</v>
      </c>
      <c r="BJ86" s="8">
        <f t="shared" si="219"/>
        <v>0.17115212677627181</v>
      </c>
      <c r="BK86" s="8">
        <f t="shared" si="220"/>
        <v>0.24666145939012019</v>
      </c>
      <c r="BL86" s="8">
        <f t="shared" si="221"/>
        <v>0.51443738834160013</v>
      </c>
      <c r="BM86" s="8">
        <f t="shared" si="222"/>
        <v>0.42029869250140939</v>
      </c>
      <c r="BN86" s="8">
        <f t="shared" si="223"/>
        <v>0.57825820670601402</v>
      </c>
    </row>
    <row r="87" spans="1:66" x14ac:dyDescent="0.25">
      <c r="A87" t="s">
        <v>24</v>
      </c>
      <c r="B87" t="s">
        <v>326</v>
      </c>
      <c r="C87" t="s">
        <v>180</v>
      </c>
      <c r="D87" s="11">
        <v>44258</v>
      </c>
      <c r="E87">
        <f>VLOOKUP(A87,home!$A$2:$E$405,3,FALSE)</f>
        <v>1.59205776173285</v>
      </c>
      <c r="F87">
        <f>VLOOKUP(B87,home!$B$2:$E$405,3,FALSE)</f>
        <v>0.67</v>
      </c>
      <c r="G87">
        <f>VLOOKUP(C87,away!$B$2:$E$405,4,FALSE)</f>
        <v>0.96</v>
      </c>
      <c r="H87">
        <f>VLOOKUP(A87,away!$A$2:$E$405,3,FALSE)</f>
        <v>1.40794223826715</v>
      </c>
      <c r="I87">
        <f>VLOOKUP(C87,away!$B$2:$E$405,3,FALSE)</f>
        <v>0.63</v>
      </c>
      <c r="J87">
        <f>VLOOKUP(B87,home!$B$2:$E$405,4,FALSE)</f>
        <v>1.22</v>
      </c>
      <c r="K87" s="3">
        <f t="shared" si="168"/>
        <v>1.0240115523465692</v>
      </c>
      <c r="L87" s="3">
        <f t="shared" si="169"/>
        <v>1.0821444043321315</v>
      </c>
      <c r="M87" s="5">
        <f t="shared" si="170"/>
        <v>0.12170490732405817</v>
      </c>
      <c r="N87" s="5">
        <f t="shared" si="171"/>
        <v>0.12462723107710412</v>
      </c>
      <c r="O87" s="5">
        <f t="shared" si="172"/>
        <v>0.1317022844404902</v>
      </c>
      <c r="P87" s="5">
        <f t="shared" si="173"/>
        <v>0.13486466073749576</v>
      </c>
      <c r="Q87" s="5">
        <f t="shared" si="174"/>
        <v>6.3809862179959986E-2</v>
      </c>
      <c r="R87" s="5">
        <f t="shared" si="175"/>
        <v>7.1260445072517609E-2</v>
      </c>
      <c r="S87" s="5">
        <f t="shared" si="176"/>
        <v>3.7361839213701946E-2</v>
      </c>
      <c r="T87" s="5">
        <f t="shared" si="177"/>
        <v>6.9051485299248219E-2</v>
      </c>
      <c r="U87" s="5">
        <f t="shared" si="178"/>
        <v>7.2971518979616165E-2</v>
      </c>
      <c r="V87" s="5">
        <f t="shared" si="179"/>
        <v>4.6001904486966394E-3</v>
      </c>
      <c r="W87" s="5">
        <f t="shared" si="180"/>
        <v>2.1780678675307155E-2</v>
      </c>
      <c r="X87" s="5">
        <f t="shared" si="181"/>
        <v>2.3569839551039824E-2</v>
      </c>
      <c r="Y87" s="5">
        <f t="shared" si="182"/>
        <v>1.275298499058195E-2</v>
      </c>
      <c r="Z87" s="5">
        <f t="shared" si="183"/>
        <v>2.5704697295147381E-2</v>
      </c>
      <c r="AA87" s="5">
        <f t="shared" si="184"/>
        <v>2.6321906979802523E-2</v>
      </c>
      <c r="AB87" s="5">
        <f t="shared" si="185"/>
        <v>1.3476968413554788E-2</v>
      </c>
      <c r="AC87" s="5">
        <f t="shared" si="186"/>
        <v>3.1860009686145044E-4</v>
      </c>
      <c r="AD87" s="5">
        <f t="shared" si="187"/>
        <v>5.5759166453657732E-3</v>
      </c>
      <c r="AE87" s="5">
        <f t="shared" si="188"/>
        <v>6.0339469968049616E-3</v>
      </c>
      <c r="AF87" s="5">
        <f t="shared" si="189"/>
        <v>3.264800989314579E-3</v>
      </c>
      <c r="AG87" s="5">
        <f t="shared" si="190"/>
        <v>1.1776620406149262E-3</v>
      </c>
      <c r="AH87" s="5">
        <f t="shared" si="191"/>
        <v>6.9540485857487525E-3</v>
      </c>
      <c r="AI87" s="5">
        <f t="shared" si="192"/>
        <v>7.1210260873860428E-3</v>
      </c>
      <c r="AJ87" s="5">
        <f t="shared" si="193"/>
        <v>3.646006489022299E-3</v>
      </c>
      <c r="AK87" s="5">
        <f t="shared" si="194"/>
        <v>1.2445175882297964E-3</v>
      </c>
      <c r="AL87" s="5">
        <f t="shared" si="195"/>
        <v>1.4121992257795871E-5</v>
      </c>
      <c r="AM87" s="5">
        <f t="shared" si="196"/>
        <v>1.1419606119552163E-3</v>
      </c>
      <c r="AN87" s="5">
        <f t="shared" si="197"/>
        <v>1.2357662861950339E-3</v>
      </c>
      <c r="AO87" s="5">
        <f t="shared" si="198"/>
        <v>6.6863878583412763E-4</v>
      </c>
      <c r="AP87" s="5">
        <f t="shared" si="199"/>
        <v>2.4118790686994391E-4</v>
      </c>
      <c r="AQ87" s="5">
        <f t="shared" si="200"/>
        <v>6.5250035952972262E-5</v>
      </c>
      <c r="AR87" s="5">
        <f t="shared" si="201"/>
        <v>1.5050569529043577E-3</v>
      </c>
      <c r="AS87" s="5">
        <f t="shared" si="202"/>
        <v>1.5411957067135882E-3</v>
      </c>
      <c r="AT87" s="5">
        <f t="shared" si="203"/>
        <v>7.8910110405082466E-4</v>
      </c>
      <c r="AU87" s="5">
        <f t="shared" si="204"/>
        <v>2.6934954883915885E-4</v>
      </c>
      <c r="AV87" s="5">
        <f t="shared" si="205"/>
        <v>6.8954262407658757E-5</v>
      </c>
      <c r="AW87" s="5">
        <f t="shared" si="206"/>
        <v>4.3469389668761138E-7</v>
      </c>
      <c r="AX87" s="5">
        <f t="shared" si="207"/>
        <v>1.9489680982781644E-4</v>
      </c>
      <c r="AY87" s="5">
        <f t="shared" si="208"/>
        <v>2.1090649217735515E-4</v>
      </c>
      <c r="AZ87" s="5">
        <f t="shared" si="209"/>
        <v>1.1411564017352166E-4</v>
      </c>
      <c r="BA87" s="5">
        <f t="shared" si="210"/>
        <v>4.1163200486851816E-5</v>
      </c>
      <c r="BB87" s="5">
        <f t="shared" si="211"/>
        <v>1.113613176781209E-5</v>
      </c>
      <c r="BC87" s="5">
        <f t="shared" si="212"/>
        <v>2.4101805356886289E-6</v>
      </c>
      <c r="BD87" s="5">
        <f t="shared" si="213"/>
        <v>2.7144815996443643E-4</v>
      </c>
      <c r="BE87" s="5">
        <f t="shared" si="214"/>
        <v>2.7796605166680233E-4</v>
      </c>
      <c r="BF87" s="5">
        <f t="shared" si="215"/>
        <v>1.4232022403348445E-4</v>
      </c>
      <c r="BG87" s="5">
        <f t="shared" si="216"/>
        <v>4.8579184514279971E-5</v>
      </c>
      <c r="BH87" s="5">
        <f t="shared" si="217"/>
        <v>1.243641153654956E-5</v>
      </c>
      <c r="BI87" s="5">
        <f t="shared" si="218"/>
        <v>2.5470058166325801E-6</v>
      </c>
      <c r="BJ87" s="8">
        <f t="shared" si="219"/>
        <v>0.3355718405271178</v>
      </c>
      <c r="BK87" s="8">
        <f t="shared" si="220"/>
        <v>0.29907522630524919</v>
      </c>
      <c r="BL87" s="8">
        <f t="shared" si="221"/>
        <v>0.33962767724881598</v>
      </c>
      <c r="BM87" s="8">
        <f t="shared" si="222"/>
        <v>0.35179957874642387</v>
      </c>
      <c r="BN87" s="8">
        <f t="shared" si="223"/>
        <v>0.64796939083162586</v>
      </c>
    </row>
    <row r="88" spans="1:66" x14ac:dyDescent="0.25">
      <c r="A88" t="s">
        <v>24</v>
      </c>
      <c r="B88" t="s">
        <v>287</v>
      </c>
      <c r="C88" t="s">
        <v>26</v>
      </c>
      <c r="D88" s="11">
        <v>44258</v>
      </c>
      <c r="E88">
        <f>VLOOKUP(A88,home!$A$2:$E$405,3,FALSE)</f>
        <v>1.59205776173285</v>
      </c>
      <c r="F88">
        <f>VLOOKUP(B88,home!$B$2:$E$405,3,FALSE)</f>
        <v>0.84</v>
      </c>
      <c r="G88">
        <f>VLOOKUP(C88,away!$B$2:$E$405,4,FALSE)</f>
        <v>1.06</v>
      </c>
      <c r="H88">
        <f>VLOOKUP(A88,away!$A$2:$E$405,3,FALSE)</f>
        <v>1.40794223826715</v>
      </c>
      <c r="I88">
        <f>VLOOKUP(C88,away!$B$2:$E$405,3,FALSE)</f>
        <v>0.87</v>
      </c>
      <c r="J88">
        <f>VLOOKUP(B88,home!$B$2:$E$405,4,FALSE)</f>
        <v>0.9</v>
      </c>
      <c r="K88" s="3">
        <f t="shared" si="168"/>
        <v>1.4175682310469297</v>
      </c>
      <c r="L88" s="3">
        <f t="shared" si="169"/>
        <v>1.1024187725631787</v>
      </c>
      <c r="M88" s="5">
        <f t="shared" si="170"/>
        <v>8.0460652440747363E-2</v>
      </c>
      <c r="N88" s="5">
        <f t="shared" si="171"/>
        <v>0.11405846474931207</v>
      </c>
      <c r="O88" s="5">
        <f t="shared" si="172"/>
        <v>8.8701333703361224E-2</v>
      </c>
      <c r="P88" s="5">
        <f t="shared" si="173"/>
        <v>0.1257401927093772</v>
      </c>
      <c r="Q88" s="5">
        <f t="shared" si="174"/>
        <v>8.084282805530546E-2</v>
      </c>
      <c r="R88" s="5">
        <f t="shared" si="175"/>
        <v>4.8893007712988212E-2</v>
      </c>
      <c r="S88" s="5">
        <f t="shared" si="176"/>
        <v>4.9125241913227466E-2</v>
      </c>
      <c r="T88" s="5">
        <f t="shared" si="177"/>
        <v>8.9122651275265946E-2</v>
      </c>
      <c r="U88" s="5">
        <f t="shared" si="178"/>
        <v>6.9309174454264599E-2</v>
      </c>
      <c r="V88" s="5">
        <f t="shared" si="179"/>
        <v>8.5300733238838754E-3</v>
      </c>
      <c r="W88" s="5">
        <f t="shared" si="180"/>
        <v>3.8200074919730168E-2</v>
      </c>
      <c r="X88" s="5">
        <f t="shared" si="181"/>
        <v>4.2112479704830397E-2</v>
      </c>
      <c r="Y88" s="5">
        <f t="shared" si="182"/>
        <v>2.3212794092895457E-2</v>
      </c>
      <c r="Z88" s="5">
        <f t="shared" si="183"/>
        <v>1.796685651662484E-2</v>
      </c>
      <c r="AA88" s="5">
        <f t="shared" si="184"/>
        <v>2.5469245009745876E-2</v>
      </c>
      <c r="AB88" s="5">
        <f t="shared" si="185"/>
        <v>1.8052196297283156E-2</v>
      </c>
      <c r="AC88" s="5">
        <f t="shared" si="186"/>
        <v>8.3315029694183153E-4</v>
      </c>
      <c r="AD88" s="5">
        <f t="shared" si="187"/>
        <v>1.3537803157455511E-2</v>
      </c>
      <c r="AE88" s="5">
        <f t="shared" si="188"/>
        <v>1.492432834004403E-2</v>
      </c>
      <c r="AF88" s="5">
        <f t="shared" si="189"/>
        <v>8.2264298649806031E-3</v>
      </c>
      <c r="AG88" s="5">
        <f t="shared" si="190"/>
        <v>3.0229902381096654E-3</v>
      </c>
      <c r="AH88" s="5">
        <f t="shared" si="191"/>
        <v>4.9517499769690717E-3</v>
      </c>
      <c r="AI88" s="5">
        <f t="shared" si="192"/>
        <v>7.0194434554387225E-3</v>
      </c>
      <c r="AJ88" s="5">
        <f t="shared" si="193"/>
        <v>4.9752700210301095E-3</v>
      </c>
      <c r="AK88" s="5">
        <f t="shared" si="194"/>
        <v>2.350928240897492E-3</v>
      </c>
      <c r="AL88" s="5">
        <f t="shared" si="195"/>
        <v>5.2080352676974934E-5</v>
      </c>
      <c r="AM88" s="5">
        <f t="shared" si="196"/>
        <v>3.8381519348351474E-3</v>
      </c>
      <c r="AN88" s="5">
        <f t="shared" si="197"/>
        <v>4.2312507449119522E-3</v>
      </c>
      <c r="AO88" s="5">
        <f t="shared" si="198"/>
        <v>2.332305126306436E-3</v>
      </c>
      <c r="AP88" s="5">
        <f t="shared" si="199"/>
        <v>8.5705898486185044E-4</v>
      </c>
      <c r="AQ88" s="5">
        <f t="shared" si="200"/>
        <v>2.362094785264111E-4</v>
      </c>
      <c r="AR88" s="5">
        <f t="shared" si="201"/>
        <v>1.0917804263299985E-3</v>
      </c>
      <c r="AS88" s="5">
        <f t="shared" si="202"/>
        <v>1.5476732476442788E-3</v>
      </c>
      <c r="AT88" s="5">
        <f t="shared" si="203"/>
        <v>1.0969662139508787E-3</v>
      </c>
      <c r="AU88" s="5">
        <f t="shared" si="204"/>
        <v>5.1834148514286519E-4</v>
      </c>
      <c r="AV88" s="5">
        <f t="shared" si="205"/>
        <v>1.8369610554305236E-4</v>
      </c>
      <c r="AW88" s="5">
        <f t="shared" si="206"/>
        <v>2.2607991826942492E-6</v>
      </c>
      <c r="AX88" s="5">
        <f t="shared" si="207"/>
        <v>9.0680704145893528E-4</v>
      </c>
      <c r="AY88" s="5">
        <f t="shared" si="208"/>
        <v>9.9968110559680678E-4</v>
      </c>
      <c r="AZ88" s="5">
        <f t="shared" si="209"/>
        <v>5.5103360869331681E-4</v>
      </c>
      <c r="BA88" s="5">
        <f t="shared" si="210"/>
        <v>2.0248993151224847E-4</v>
      </c>
      <c r="BB88" s="5">
        <f t="shared" si="211"/>
        <v>5.5807175438533726E-5</v>
      </c>
      <c r="BC88" s="5">
        <f t="shared" si="212"/>
        <v>1.2304575569433265E-5</v>
      </c>
      <c r="BD88" s="5">
        <f t="shared" si="213"/>
        <v>2.0059987291720348E-4</v>
      </c>
      <c r="BE88" s="5">
        <f t="shared" si="214"/>
        <v>2.8436400699947907E-4</v>
      </c>
      <c r="BF88" s="5">
        <f t="shared" si="215"/>
        <v>2.0155269118783418E-4</v>
      </c>
      <c r="BG88" s="5">
        <f t="shared" si="216"/>
        <v>9.5238230636628758E-5</v>
      </c>
      <c r="BH88" s="5">
        <f t="shared" si="217"/>
        <v>3.3751672532901313E-5</v>
      </c>
      <c r="BI88" s="5">
        <f t="shared" si="218"/>
        <v>9.5690597454680259E-6</v>
      </c>
      <c r="BJ88" s="8">
        <f t="shared" si="219"/>
        <v>0.44148394410564035</v>
      </c>
      <c r="BK88" s="8">
        <f t="shared" si="220"/>
        <v>0.26574107214245146</v>
      </c>
      <c r="BL88" s="8">
        <f t="shared" si="221"/>
        <v>0.27498588188460898</v>
      </c>
      <c r="BM88" s="8">
        <f t="shared" si="222"/>
        <v>0.46048385497181998</v>
      </c>
      <c r="BN88" s="8">
        <f t="shared" si="223"/>
        <v>0.53869647937109155</v>
      </c>
    </row>
    <row r="89" spans="1:66" x14ac:dyDescent="0.25">
      <c r="A89" t="s">
        <v>24</v>
      </c>
      <c r="B89" t="s">
        <v>293</v>
      </c>
      <c r="C89" t="s">
        <v>184</v>
      </c>
      <c r="D89" s="11">
        <v>44258</v>
      </c>
      <c r="E89">
        <f>VLOOKUP(A89,home!$A$2:$E$405,3,FALSE)</f>
        <v>1.59205776173285</v>
      </c>
      <c r="F89">
        <f>VLOOKUP(B89,home!$B$2:$E$405,3,FALSE)</f>
        <v>0.9</v>
      </c>
      <c r="G89">
        <f>VLOOKUP(C89,away!$B$2:$E$405,4,FALSE)</f>
        <v>0.94</v>
      </c>
      <c r="H89">
        <f>VLOOKUP(A89,away!$A$2:$E$405,3,FALSE)</f>
        <v>1.40794223826715</v>
      </c>
      <c r="I89">
        <f>VLOOKUP(C89,away!$B$2:$E$405,3,FALSE)</f>
        <v>0.72</v>
      </c>
      <c r="J89">
        <f>VLOOKUP(B89,home!$B$2:$E$405,4,FALSE)</f>
        <v>1.07</v>
      </c>
      <c r="K89" s="3">
        <f t="shared" si="168"/>
        <v>1.346880866425991</v>
      </c>
      <c r="L89" s="3">
        <f t="shared" si="169"/>
        <v>1.0846787003610125</v>
      </c>
      <c r="M89" s="5">
        <f t="shared" si="170"/>
        <v>8.7899640270337892E-2</v>
      </c>
      <c r="N89" s="5">
        <f t="shared" si="171"/>
        <v>0.11839034364584561</v>
      </c>
      <c r="O89" s="5">
        <f t="shared" si="172"/>
        <v>9.534286757063061E-2</v>
      </c>
      <c r="P89" s="5">
        <f t="shared" si="173"/>
        <v>0.12841548408106945</v>
      </c>
      <c r="Q89" s="5">
        <f t="shared" si="174"/>
        <v>7.9728844313093697E-2</v>
      </c>
      <c r="R89" s="5">
        <f t="shared" si="175"/>
        <v>5.1708188842601872E-2</v>
      </c>
      <c r="S89" s="5">
        <f t="shared" si="176"/>
        <v>4.6901604207532276E-2</v>
      </c>
      <c r="T89" s="5">
        <f t="shared" si="177"/>
        <v>8.6480179230811957E-2</v>
      </c>
      <c r="U89" s="5">
        <f t="shared" si="178"/>
        <v>6.9644770189642352E-2</v>
      </c>
      <c r="V89" s="5">
        <f t="shared" si="179"/>
        <v>7.6133445293915837E-3</v>
      </c>
      <c r="W89" s="5">
        <f t="shared" si="180"/>
        <v>3.5795084969187534E-2</v>
      </c>
      <c r="X89" s="5">
        <f t="shared" si="181"/>
        <v>3.8826166243690341E-2</v>
      </c>
      <c r="Y89" s="5">
        <f t="shared" si="182"/>
        <v>2.1056957770603329E-2</v>
      </c>
      <c r="Z89" s="5">
        <f t="shared" si="183"/>
        <v>1.8695590357271741E-2</v>
      </c>
      <c r="AA89" s="5">
        <f t="shared" si="184"/>
        <v>2.518073293874756E-2</v>
      </c>
      <c r="AB89" s="5">
        <f t="shared" si="185"/>
        <v>1.6957723698890908E-2</v>
      </c>
      <c r="AC89" s="5">
        <f t="shared" si="186"/>
        <v>6.951616356242515E-4</v>
      </c>
      <c r="AD89" s="5">
        <f t="shared" si="187"/>
        <v>1.2052928764272825E-2</v>
      </c>
      <c r="AE89" s="5">
        <f t="shared" si="188"/>
        <v>1.307355510757531E-2</v>
      </c>
      <c r="AF89" s="5">
        <f t="shared" si="189"/>
        <v>7.090303381591433E-3</v>
      </c>
      <c r="AG89" s="5">
        <f t="shared" si="190"/>
        <v>2.56356701903663E-3</v>
      </c>
      <c r="AH89" s="5">
        <f t="shared" si="191"/>
        <v>5.0696771628018465E-3</v>
      </c>
      <c r="AI89" s="5">
        <f t="shared" si="192"/>
        <v>6.828251169534609E-3</v>
      </c>
      <c r="AJ89" s="5">
        <f t="shared" si="193"/>
        <v>4.5984204256985317E-3</v>
      </c>
      <c r="AK89" s="5">
        <f t="shared" si="194"/>
        <v>2.0645081623852711E-3</v>
      </c>
      <c r="AL89" s="5">
        <f t="shared" si="195"/>
        <v>4.0623382611680905E-5</v>
      </c>
      <c r="AM89" s="5">
        <f t="shared" si="196"/>
        <v>3.246771827398904E-3</v>
      </c>
      <c r="AN89" s="5">
        <f t="shared" si="197"/>
        <v>3.521704246111792E-3</v>
      </c>
      <c r="AO89" s="5">
        <f t="shared" si="198"/>
        <v>1.9099587923641992E-3</v>
      </c>
      <c r="AP89" s="5">
        <f t="shared" si="199"/>
        <v>6.9056387354822968E-4</v>
      </c>
      <c r="AQ89" s="5">
        <f t="shared" si="200"/>
        <v>1.8725998121914004E-4</v>
      </c>
      <c r="AR89" s="5">
        <f t="shared" si="201"/>
        <v>1.0997941672395628E-3</v>
      </c>
      <c r="AS89" s="5">
        <f t="shared" si="202"/>
        <v>1.4812917208618733E-3</v>
      </c>
      <c r="AT89" s="5">
        <f t="shared" si="203"/>
        <v>9.975617382120439E-4</v>
      </c>
      <c r="AU89" s="5">
        <f t="shared" si="204"/>
        <v>4.4786560609215182E-4</v>
      </c>
      <c r="AV89" s="5">
        <f t="shared" si="205"/>
        <v>1.5080540389394984E-4</v>
      </c>
      <c r="AW89" s="5">
        <f t="shared" si="206"/>
        <v>1.6485566591896685E-6</v>
      </c>
      <c r="AX89" s="5">
        <f t="shared" si="207"/>
        <v>7.288358086624231E-4</v>
      </c>
      <c r="AY89" s="5">
        <f t="shared" si="208"/>
        <v>7.9055267771652453E-4</v>
      </c>
      <c r="AZ89" s="5">
        <f t="shared" si="209"/>
        <v>4.2874782551623913E-4</v>
      </c>
      <c r="BA89" s="5">
        <f t="shared" si="210"/>
        <v>1.5501787805452153E-4</v>
      </c>
      <c r="BB89" s="5">
        <f t="shared" si="211"/>
        <v>4.2036147625225069E-5</v>
      </c>
      <c r="BC89" s="5">
        <f t="shared" si="212"/>
        <v>9.1191427948625621E-6</v>
      </c>
      <c r="BD89" s="5">
        <f t="shared" si="213"/>
        <v>1.988205513310051E-4</v>
      </c>
      <c r="BE89" s="5">
        <f t="shared" si="214"/>
        <v>2.6778759643999729E-4</v>
      </c>
      <c r="BF89" s="5">
        <f t="shared" si="215"/>
        <v>1.8033899495561865E-4</v>
      </c>
      <c r="BG89" s="5">
        <f t="shared" si="216"/>
        <v>8.0965047258738706E-5</v>
      </c>
      <c r="BH89" s="5">
        <f t="shared" si="217"/>
        <v>2.7262568250517836E-5</v>
      </c>
      <c r="BI89" s="5">
        <f t="shared" si="218"/>
        <v>7.3438863092510304E-6</v>
      </c>
      <c r="BJ89" s="8">
        <f t="shared" si="219"/>
        <v>0.42676849864672078</v>
      </c>
      <c r="BK89" s="8">
        <f t="shared" si="220"/>
        <v>0.27235641078428374</v>
      </c>
      <c r="BL89" s="8">
        <f t="shared" si="221"/>
        <v>0.28233497744177827</v>
      </c>
      <c r="BM89" s="8">
        <f t="shared" si="222"/>
        <v>0.437881204385418</v>
      </c>
      <c r="BN89" s="8">
        <f t="shared" si="223"/>
        <v>0.56148536872357913</v>
      </c>
    </row>
    <row r="90" spans="1:66" x14ac:dyDescent="0.25">
      <c r="A90" t="s">
        <v>24</v>
      </c>
      <c r="B90" t="s">
        <v>327</v>
      </c>
      <c r="C90" t="s">
        <v>185</v>
      </c>
      <c r="D90" s="11">
        <v>44258</v>
      </c>
      <c r="E90">
        <f>VLOOKUP(A90,home!$A$2:$E$405,3,FALSE)</f>
        <v>1.59205776173285</v>
      </c>
      <c r="F90">
        <f>VLOOKUP(B90,home!$B$2:$E$405,3,FALSE)</f>
        <v>1.1200000000000001</v>
      </c>
      <c r="G90">
        <f>VLOOKUP(C90,away!$B$2:$E$405,4,FALSE)</f>
        <v>1.03</v>
      </c>
      <c r="H90">
        <f>VLOOKUP(A90,away!$A$2:$E$405,3,FALSE)</f>
        <v>1.40794223826715</v>
      </c>
      <c r="I90">
        <f>VLOOKUP(C90,away!$B$2:$E$405,3,FALSE)</f>
        <v>0.81</v>
      </c>
      <c r="J90">
        <f>VLOOKUP(B90,home!$B$2:$E$405,4,FALSE)</f>
        <v>1.01</v>
      </c>
      <c r="K90" s="3">
        <f t="shared" si="168"/>
        <v>1.836597833935016</v>
      </c>
      <c r="L90" s="3">
        <f t="shared" si="169"/>
        <v>1.1518375451263556</v>
      </c>
      <c r="M90" s="5">
        <f t="shared" si="170"/>
        <v>5.0366179084949531E-2</v>
      </c>
      <c r="N90" s="5">
        <f t="shared" si="171"/>
        <v>9.2502415411001404E-2</v>
      </c>
      <c r="O90" s="5">
        <f t="shared" si="172"/>
        <v>5.8013656074602661E-2</v>
      </c>
      <c r="P90" s="5">
        <f t="shared" si="173"/>
        <v>0.10654775508526622</v>
      </c>
      <c r="Q90" s="5">
        <f t="shared" si="174"/>
        <v>8.4944867888801137E-2</v>
      </c>
      <c r="R90" s="5">
        <f t="shared" si="175"/>
        <v>3.3411153598387519E-2</v>
      </c>
      <c r="S90" s="5">
        <f t="shared" si="176"/>
        <v>5.6349440834902557E-2</v>
      </c>
      <c r="T90" s="5">
        <f t="shared" si="177"/>
        <v>9.7842688100119285E-2</v>
      </c>
      <c r="U90" s="5">
        <f t="shared" si="178"/>
        <v>6.1362852328068616E-2</v>
      </c>
      <c r="V90" s="5">
        <f t="shared" si="179"/>
        <v>1.3245013332243524E-2</v>
      </c>
      <c r="W90" s="5">
        <f t="shared" si="180"/>
        <v>5.2003186789489404E-2</v>
      </c>
      <c r="X90" s="5">
        <f t="shared" si="181"/>
        <v>5.9899223010352796E-2</v>
      </c>
      <c r="Y90" s="5">
        <f t="shared" si="182"/>
        <v>3.4497086993610447E-2</v>
      </c>
      <c r="Z90" s="5">
        <f t="shared" si="183"/>
        <v>1.2828073713535422E-2</v>
      </c>
      <c r="AA90" s="5">
        <f t="shared" si="184"/>
        <v>2.3560012395837868E-2</v>
      </c>
      <c r="AB90" s="5">
        <f t="shared" si="185"/>
        <v>2.1635133866838983E-2</v>
      </c>
      <c r="AC90" s="5">
        <f t="shared" si="186"/>
        <v>1.7512079314235124E-3</v>
      </c>
      <c r="AD90" s="5">
        <f t="shared" si="187"/>
        <v>2.3877235053823578E-2</v>
      </c>
      <c r="AE90" s="5">
        <f t="shared" si="188"/>
        <v>2.7502695808801114E-2</v>
      </c>
      <c r="AF90" s="5">
        <f t="shared" si="189"/>
        <v>1.5839318812383194E-2</v>
      </c>
      <c r="AG90" s="5">
        <f t="shared" si="190"/>
        <v>6.0814406991097185E-3</v>
      </c>
      <c r="AH90" s="5">
        <f t="shared" si="191"/>
        <v>3.6939642337246448E-3</v>
      </c>
      <c r="AI90" s="5">
        <f t="shared" si="192"/>
        <v>6.7843267102921032E-3</v>
      </c>
      <c r="AJ90" s="5">
        <f t="shared" si="193"/>
        <v>6.2300398704149768E-3</v>
      </c>
      <c r="AK90" s="5">
        <f t="shared" si="194"/>
        <v>3.8140259104443098E-3</v>
      </c>
      <c r="AL90" s="5">
        <f t="shared" si="195"/>
        <v>1.4818457716713653E-4</v>
      </c>
      <c r="AM90" s="5">
        <f t="shared" si="196"/>
        <v>8.7705756360419232E-3</v>
      </c>
      <c r="AN90" s="5">
        <f t="shared" si="197"/>
        <v>1.0102278309963554E-2</v>
      </c>
      <c r="AO90" s="5">
        <f t="shared" si="198"/>
        <v>5.8180917243658252E-3</v>
      </c>
      <c r="AP90" s="5">
        <f t="shared" si="199"/>
        <v>2.2338321630378318E-3</v>
      </c>
      <c r="AQ90" s="5">
        <f t="shared" si="200"/>
        <v>6.4325293872444862E-4</v>
      </c>
      <c r="AR90" s="5">
        <f t="shared" si="201"/>
        <v>8.5096933895159057E-4</v>
      </c>
      <c r="AS90" s="5">
        <f t="shared" si="202"/>
        <v>1.5628884446636034E-3</v>
      </c>
      <c r="AT90" s="5">
        <f t="shared" si="203"/>
        <v>1.4351987660756206E-3</v>
      </c>
      <c r="AU90" s="5">
        <f t="shared" si="204"/>
        <v>8.7862764834689721E-4</v>
      </c>
      <c r="AV90" s="5">
        <f t="shared" si="205"/>
        <v>4.0342140894733221E-4</v>
      </c>
      <c r="AW90" s="5">
        <f t="shared" si="206"/>
        <v>8.7077470119095847E-6</v>
      </c>
      <c r="AX90" s="5">
        <f t="shared" si="207"/>
        <v>2.6846700359196354E-3</v>
      </c>
      <c r="AY90" s="5">
        <f t="shared" si="208"/>
        <v>3.0923037436479577E-3</v>
      </c>
      <c r="AZ90" s="5">
        <f t="shared" si="209"/>
        <v>1.7809157764342516E-3</v>
      </c>
      <c r="BA90" s="5">
        <f t="shared" si="210"/>
        <v>6.8377521866827507E-4</v>
      </c>
      <c r="BB90" s="5">
        <f t="shared" si="211"/>
        <v>1.9689949232227586E-4</v>
      </c>
      <c r="BC90" s="5">
        <f t="shared" si="212"/>
        <v>4.5359245574623168E-5</v>
      </c>
      <c r="BD90" s="5">
        <f t="shared" si="213"/>
        <v>1.6336307239263312E-4</v>
      </c>
      <c r="BE90" s="5">
        <f t="shared" si="214"/>
        <v>3.0003226490127912E-4</v>
      </c>
      <c r="BF90" s="5">
        <f t="shared" si="215"/>
        <v>2.7551930391415318E-4</v>
      </c>
      <c r="BG90" s="5">
        <f t="shared" si="216"/>
        <v>1.6867271892533899E-4</v>
      </c>
      <c r="BH90" s="5">
        <f t="shared" si="217"/>
        <v>7.7445987555551862E-5</v>
      </c>
      <c r="BI90" s="5">
        <f t="shared" si="218"/>
        <v>2.8447426598296954E-5</v>
      </c>
      <c r="BJ90" s="8">
        <f t="shared" si="219"/>
        <v>0.53104211285219272</v>
      </c>
      <c r="BK90" s="8">
        <f t="shared" si="220"/>
        <v>0.2315000845896005</v>
      </c>
      <c r="BL90" s="8">
        <f t="shared" si="221"/>
        <v>0.22464975136988399</v>
      </c>
      <c r="BM90" s="8">
        <f t="shared" si="222"/>
        <v>0.57115039938556789</v>
      </c>
      <c r="BN90" s="8">
        <f t="shared" si="223"/>
        <v>0.42578602714300845</v>
      </c>
    </row>
    <row r="91" spans="1:66" x14ac:dyDescent="0.25">
      <c r="A91" t="s">
        <v>213</v>
      </c>
      <c r="B91" t="s">
        <v>216</v>
      </c>
      <c r="C91" t="s">
        <v>222</v>
      </c>
      <c r="D91" s="11">
        <v>44258</v>
      </c>
      <c r="E91">
        <f>VLOOKUP(A91,home!$A$2:$E$405,3,FALSE)</f>
        <v>1.24242424242424</v>
      </c>
      <c r="F91">
        <f>VLOOKUP(B91,home!$B$2:$E$405,3,FALSE)</f>
        <v>0.65</v>
      </c>
      <c r="G91">
        <f>VLOOKUP(C91,away!$B$2:$E$405,4,FALSE)</f>
        <v>1.28</v>
      </c>
      <c r="H91">
        <f>VLOOKUP(A91,away!$A$2:$E$405,3,FALSE)</f>
        <v>1.1565656565656599</v>
      </c>
      <c r="I91">
        <f>VLOOKUP(C91,away!$B$2:$E$405,3,FALSE)</f>
        <v>1.23</v>
      </c>
      <c r="J91">
        <f>VLOOKUP(B91,home!$B$2:$E$405,4,FALSE)</f>
        <v>1.35</v>
      </c>
      <c r="K91" s="3">
        <f t="shared" si="168"/>
        <v>1.0336969696969678</v>
      </c>
      <c r="L91" s="3">
        <f t="shared" si="169"/>
        <v>1.9204772727272783</v>
      </c>
      <c r="M91" s="5">
        <f t="shared" si="170"/>
        <v>5.212168268494298E-2</v>
      </c>
      <c r="N91" s="5">
        <f t="shared" si="171"/>
        <v>5.3878025446932473E-2</v>
      </c>
      <c r="O91" s="5">
        <f t="shared" si="172"/>
        <v>0.10009850701273589</v>
      </c>
      <c r="P91" s="5">
        <f t="shared" si="173"/>
        <v>0.10347152337025577</v>
      </c>
      <c r="Q91" s="5">
        <f t="shared" si="174"/>
        <v>2.7846775818875104E-2</v>
      </c>
      <c r="R91" s="5">
        <f t="shared" si="175"/>
        <v>9.6118453875945711E-2</v>
      </c>
      <c r="S91" s="5">
        <f t="shared" si="176"/>
        <v>5.1352698133699463E-2</v>
      </c>
      <c r="T91" s="5">
        <f t="shared" si="177"/>
        <v>5.3479100078881174E-2</v>
      </c>
      <c r="U91" s="5">
        <f t="shared" si="178"/>
        <v>9.9357354503522843E-2</v>
      </c>
      <c r="V91" s="5">
        <f t="shared" si="179"/>
        <v>1.1327215749655249E-2</v>
      </c>
      <c r="W91" s="5">
        <f t="shared" si="180"/>
        <v>9.5950425932673326E-3</v>
      </c>
      <c r="X91" s="5">
        <f t="shared" si="181"/>
        <v>1.8427061231220117E-2</v>
      </c>
      <c r="Y91" s="5">
        <f t="shared" si="182"/>
        <v>1.7694376148856092E-2</v>
      </c>
      <c r="Z91" s="5">
        <f t="shared" si="183"/>
        <v>6.1531102052812967E-2</v>
      </c>
      <c r="AA91" s="5">
        <f t="shared" si="184"/>
        <v>6.3604513734107637E-2</v>
      </c>
      <c r="AB91" s="5">
        <f t="shared" si="185"/>
        <v>3.2873896552998112E-2</v>
      </c>
      <c r="AC91" s="5">
        <f t="shared" si="186"/>
        <v>1.4054183028838656E-3</v>
      </c>
      <c r="AD91" s="5">
        <f t="shared" si="187"/>
        <v>2.4795916131934437E-3</v>
      </c>
      <c r="AE91" s="5">
        <f t="shared" si="188"/>
        <v>4.7619993387831771E-3</v>
      </c>
      <c r="AF91" s="5">
        <f t="shared" si="189"/>
        <v>4.5726557514377108E-3</v>
      </c>
      <c r="AG91" s="5">
        <f t="shared" si="190"/>
        <v>2.9272271488805994E-3</v>
      </c>
      <c r="AH91" s="5">
        <f t="shared" si="191"/>
        <v>2.9542270764572536E-2</v>
      </c>
      <c r="AI91" s="5">
        <f t="shared" si="192"/>
        <v>3.0537755767305955E-2</v>
      </c>
      <c r="AJ91" s="5">
        <f t="shared" si="193"/>
        <v>1.578339279900513E-2</v>
      </c>
      <c r="AK91" s="5">
        <f t="shared" si="194"/>
        <v>5.4384151026228497E-3</v>
      </c>
      <c r="AL91" s="5">
        <f t="shared" si="195"/>
        <v>1.1160098084388402E-4</v>
      </c>
      <c r="AM91" s="5">
        <f t="shared" si="196"/>
        <v>5.1262926732881589E-4</v>
      </c>
      <c r="AN91" s="5">
        <f t="shared" si="197"/>
        <v>9.8449285723982709E-4</v>
      </c>
      <c r="AO91" s="5">
        <f t="shared" si="198"/>
        <v>9.4534807874571485E-4</v>
      </c>
      <c r="AP91" s="5">
        <f t="shared" si="199"/>
        <v>6.0517316668251423E-4</v>
      </c>
      <c r="AQ91" s="5">
        <f t="shared" si="200"/>
        <v>2.9055532816954152E-4</v>
      </c>
      <c r="AR91" s="5">
        <f t="shared" si="201"/>
        <v>1.1347051917623406E-2</v>
      </c>
      <c r="AS91" s="5">
        <f t="shared" si="202"/>
        <v>1.1729413182241483E-2</v>
      </c>
      <c r="AT91" s="5">
        <f t="shared" si="203"/>
        <v>6.0623294314033436E-3</v>
      </c>
      <c r="AU91" s="5">
        <f t="shared" si="204"/>
        <v>2.088870520848793E-3</v>
      </c>
      <c r="AV91" s="5">
        <f t="shared" si="205"/>
        <v>5.3981478187268097E-4</v>
      </c>
      <c r="AW91" s="5">
        <f t="shared" si="206"/>
        <v>6.1541478531497553E-6</v>
      </c>
      <c r="AX91" s="5">
        <f t="shared" si="207"/>
        <v>8.8317220035962271E-5</v>
      </c>
      <c r="AY91" s="5">
        <f t="shared" si="208"/>
        <v>1.6961121386951974E-4</v>
      </c>
      <c r="AZ91" s="5">
        <f t="shared" si="209"/>
        <v>1.6286724071804925E-4</v>
      </c>
      <c r="BA91" s="5">
        <f t="shared" si="210"/>
        <v>1.0426094475693879E-4</v>
      </c>
      <c r="BB91" s="5">
        <f t="shared" si="211"/>
        <v>5.0057693709693827E-5</v>
      </c>
      <c r="BC91" s="5">
        <f t="shared" si="212"/>
        <v>1.9226932618922036E-5</v>
      </c>
      <c r="BD91" s="5">
        <f t="shared" si="213"/>
        <v>3.6319592200420386E-3</v>
      </c>
      <c r="BE91" s="5">
        <f t="shared" si="214"/>
        <v>3.7543452398204175E-3</v>
      </c>
      <c r="BF91" s="5">
        <f t="shared" si="215"/>
        <v>1.9404276487993005E-3</v>
      </c>
      <c r="BG91" s="5">
        <f t="shared" si="216"/>
        <v>6.6860472682668309E-4</v>
      </c>
      <c r="BH91" s="5">
        <f t="shared" si="217"/>
        <v>1.7278367001145279E-4</v>
      </c>
      <c r="BI91" s="5">
        <f t="shared" si="218"/>
        <v>3.5721191220791926E-5</v>
      </c>
      <c r="BJ91" s="8">
        <f t="shared" si="219"/>
        <v>0.19959439511420271</v>
      </c>
      <c r="BK91" s="8">
        <f t="shared" si="220"/>
        <v>0.21995975043615076</v>
      </c>
      <c r="BL91" s="8">
        <f t="shared" si="221"/>
        <v>0.51532588164352722</v>
      </c>
      <c r="BM91" s="8">
        <f t="shared" si="222"/>
        <v>0.56271270397098927</v>
      </c>
      <c r="BN91" s="8">
        <f t="shared" si="223"/>
        <v>0.43353496820968795</v>
      </c>
    </row>
    <row r="92" spans="1:66" x14ac:dyDescent="0.25">
      <c r="A92" t="s">
        <v>213</v>
      </c>
      <c r="B92" t="s">
        <v>215</v>
      </c>
      <c r="C92" t="s">
        <v>315</v>
      </c>
      <c r="D92" s="11">
        <v>44258</v>
      </c>
      <c r="E92">
        <f>VLOOKUP(A92,home!$A$2:$E$405,3,FALSE)</f>
        <v>1.24242424242424</v>
      </c>
      <c r="F92">
        <f>VLOOKUP(B92,home!$B$2:$E$405,3,FALSE)</f>
        <v>0.9</v>
      </c>
      <c r="G92">
        <f>VLOOKUP(C92,away!$B$2:$E$405,4,FALSE)</f>
        <v>0.38</v>
      </c>
      <c r="H92">
        <f>VLOOKUP(A92,away!$A$2:$E$405,3,FALSE)</f>
        <v>1.1565656565656599</v>
      </c>
      <c r="I92">
        <f>VLOOKUP(C92,away!$B$2:$E$405,3,FALSE)</f>
        <v>1.47</v>
      </c>
      <c r="J92">
        <f>VLOOKUP(B92,home!$B$2:$E$405,4,FALSE)</f>
        <v>1.02</v>
      </c>
      <c r="K92" s="3">
        <f t="shared" si="168"/>
        <v>0.42490909090909007</v>
      </c>
      <c r="L92" s="3">
        <f t="shared" si="169"/>
        <v>1.7341545454545506</v>
      </c>
      <c r="M92" s="5">
        <f t="shared" si="170"/>
        <v>0.11543315786074369</v>
      </c>
      <c r="N92" s="5">
        <f t="shared" si="171"/>
        <v>4.9048598167374099E-2</v>
      </c>
      <c r="O92" s="5">
        <f t="shared" si="172"/>
        <v>0.2001789354003814</v>
      </c>
      <c r="P92" s="5">
        <f t="shared" si="173"/>
        <v>8.505784946012554E-2</v>
      </c>
      <c r="Q92" s="5">
        <f t="shared" si="174"/>
        <v>1.0420597628832092E-2</v>
      </c>
      <c r="R92" s="5">
        <f t="shared" si="175"/>
        <v>0.17357060536441213</v>
      </c>
      <c r="S92" s="5">
        <f t="shared" si="176"/>
        <v>1.5668889877181871E-2</v>
      </c>
      <c r="T92" s="5">
        <f t="shared" si="177"/>
        <v>1.8070926744392087E-2</v>
      </c>
      <c r="U92" s="5">
        <f t="shared" si="178"/>
        <v>7.3751728133932798E-2</v>
      </c>
      <c r="V92" s="5">
        <f t="shared" si="179"/>
        <v>1.282860816577926E-3</v>
      </c>
      <c r="W92" s="5">
        <f t="shared" si="180"/>
        <v>1.4759355550654886E-3</v>
      </c>
      <c r="X92" s="5">
        <f t="shared" si="181"/>
        <v>2.5595003516148025E-3</v>
      </c>
      <c r="Y92" s="5">
        <f t="shared" si="182"/>
        <v>2.2192845844226654E-3</v>
      </c>
      <c r="Z92" s="5">
        <f t="shared" si="183"/>
        <v>0.10033275141666442</v>
      </c>
      <c r="AA92" s="5">
        <f t="shared" si="184"/>
        <v>4.2632298192862607E-2</v>
      </c>
      <c r="AB92" s="5">
        <f t="shared" si="185"/>
        <v>9.0574255342472446E-3</v>
      </c>
      <c r="AC92" s="5">
        <f t="shared" si="186"/>
        <v>5.9080393491885556E-5</v>
      </c>
      <c r="AD92" s="5">
        <f t="shared" si="187"/>
        <v>1.5678460873581993E-4</v>
      </c>
      <c r="AE92" s="5">
        <f t="shared" si="188"/>
        <v>2.7188874189653539E-4</v>
      </c>
      <c r="AF92" s="5">
        <f t="shared" si="189"/>
        <v>2.3574854880889799E-4</v>
      </c>
      <c r="AG92" s="5">
        <f t="shared" si="190"/>
        <v>1.3627480583375479E-4</v>
      </c>
      <c r="AH92" s="5">
        <f t="shared" si="191"/>
        <v>4.3498124231792536E-2</v>
      </c>
      <c r="AI92" s="5">
        <f t="shared" si="192"/>
        <v>1.8482748423581632E-2</v>
      </c>
      <c r="AJ92" s="5">
        <f t="shared" si="193"/>
        <v>3.9267439150827439E-3</v>
      </c>
      <c r="AK92" s="5">
        <f t="shared" si="194"/>
        <v>5.5616972906353678E-4</v>
      </c>
      <c r="AL92" s="5">
        <f t="shared" si="195"/>
        <v>1.7413544977224458E-6</v>
      </c>
      <c r="AM92" s="5">
        <f t="shared" si="196"/>
        <v>1.3323841113294924E-5</v>
      </c>
      <c r="AN92" s="5">
        <f t="shared" si="197"/>
        <v>2.3105599629534614E-5</v>
      </c>
      <c r="AO92" s="5">
        <f t="shared" si="198"/>
        <v>2.0034340311505218E-5</v>
      </c>
      <c r="AP92" s="5">
        <f t="shared" si="199"/>
        <v>1.1580880772126701E-5</v>
      </c>
      <c r="AQ92" s="5">
        <f t="shared" si="200"/>
        <v>5.0207592578376827E-6</v>
      </c>
      <c r="AR92" s="5">
        <f t="shared" si="201"/>
        <v>1.5086493971061944E-2</v>
      </c>
      <c r="AS92" s="5">
        <f t="shared" si="202"/>
        <v>6.4103884382493998E-3</v>
      </c>
      <c r="AT92" s="5">
        <f t="shared" si="203"/>
        <v>1.3619161618353469E-3</v>
      </c>
      <c r="AU92" s="5">
        <f t="shared" si="204"/>
        <v>1.9289685273995156E-4</v>
      </c>
      <c r="AV92" s="5">
        <f t="shared" si="205"/>
        <v>2.0490906584239349E-5</v>
      </c>
      <c r="AW92" s="5">
        <f t="shared" si="206"/>
        <v>3.5642529088053756E-8</v>
      </c>
      <c r="AX92" s="5">
        <f t="shared" si="207"/>
        <v>9.4357020247788473E-7</v>
      </c>
      <c r="AY92" s="5">
        <f t="shared" si="208"/>
        <v>1.6362965555824946E-6</v>
      </c>
      <c r="AZ92" s="5">
        <f t="shared" si="209"/>
        <v>1.4187955547875039E-6</v>
      </c>
      <c r="BA92" s="5">
        <f t="shared" si="210"/>
        <v>8.2013692013515351E-7</v>
      </c>
      <c r="BB92" s="5">
        <f t="shared" si="211"/>
        <v>3.5556104198686809E-7</v>
      </c>
      <c r="BC92" s="5">
        <f t="shared" si="212"/>
        <v>1.2331955942961668E-7</v>
      </c>
      <c r="BD92" s="5">
        <f t="shared" si="213"/>
        <v>4.360385349148295E-3</v>
      </c>
      <c r="BE92" s="5">
        <f t="shared" si="214"/>
        <v>1.8527673747199174E-3</v>
      </c>
      <c r="BF92" s="5">
        <f t="shared" si="215"/>
        <v>3.9362885042913074E-4</v>
      </c>
      <c r="BG92" s="5">
        <f t="shared" si="216"/>
        <v>5.5752158997144062E-5</v>
      </c>
      <c r="BH92" s="5">
        <f t="shared" si="217"/>
        <v>5.9223997989238797E-6</v>
      </c>
      <c r="BI92" s="5">
        <f t="shared" si="218"/>
        <v>5.0329630291218465E-7</v>
      </c>
      <c r="BJ92" s="8">
        <f t="shared" si="219"/>
        <v>8.4673902837894943E-2</v>
      </c>
      <c r="BK92" s="8">
        <f t="shared" si="220"/>
        <v>0.21750521605917422</v>
      </c>
      <c r="BL92" s="8">
        <f t="shared" si="221"/>
        <v>0.59539592468522406</v>
      </c>
      <c r="BM92" s="8">
        <f t="shared" si="222"/>
        <v>0.36419645046306209</v>
      </c>
      <c r="BN92" s="8">
        <f t="shared" si="223"/>
        <v>0.63370974388186896</v>
      </c>
    </row>
    <row r="93" spans="1:66" x14ac:dyDescent="0.25">
      <c r="A93" t="s">
        <v>40</v>
      </c>
      <c r="B93" t="s">
        <v>335</v>
      </c>
      <c r="C93" t="s">
        <v>42</v>
      </c>
      <c r="D93" s="11">
        <v>44258</v>
      </c>
      <c r="E93">
        <f>VLOOKUP(A93,home!$A$2:$E$405,3,FALSE)</f>
        <v>1.47741935483871</v>
      </c>
      <c r="F93">
        <f>VLOOKUP(B93,home!$B$2:$E$405,3,FALSE)</f>
        <v>0.59</v>
      </c>
      <c r="G93">
        <f>VLOOKUP(C93,away!$B$2:$E$405,4,FALSE)</f>
        <v>1.04</v>
      </c>
      <c r="H93">
        <f>VLOOKUP(A93,away!$A$2:$E$405,3,FALSE)</f>
        <v>1.1741935483871</v>
      </c>
      <c r="I93">
        <f>VLOOKUP(C93,away!$B$2:$E$405,3,FALSE)</f>
        <v>0.81</v>
      </c>
      <c r="J93">
        <f>VLOOKUP(B93,home!$B$2:$E$405,4,FALSE)</f>
        <v>1.19</v>
      </c>
      <c r="K93" s="3">
        <f t="shared" si="168"/>
        <v>0.90654451612903253</v>
      </c>
      <c r="L93" s="3">
        <f t="shared" si="169"/>
        <v>1.1318051612903257</v>
      </c>
      <c r="M93" s="5">
        <f t="shared" si="170"/>
        <v>0.13024347736436678</v>
      </c>
      <c r="N93" s="5">
        <f t="shared" si="171"/>
        <v>0.11807151016624248</v>
      </c>
      <c r="O93" s="5">
        <f t="shared" si="172"/>
        <v>0.14741023990539001</v>
      </c>
      <c r="P93" s="5">
        <f t="shared" si="173"/>
        <v>0.13363394460749639</v>
      </c>
      <c r="Q93" s="5">
        <f t="shared" si="174"/>
        <v>5.3518540026140218E-2</v>
      </c>
      <c r="R93" s="5">
        <f t="shared" si="175"/>
        <v>8.3419835175982796E-2</v>
      </c>
      <c r="S93" s="5">
        <f t="shared" si="176"/>
        <v>3.4278167921991433E-2</v>
      </c>
      <c r="T93" s="5">
        <f t="shared" si="177"/>
        <v>6.0572559826308374E-2</v>
      </c>
      <c r="U93" s="5">
        <f t="shared" si="178"/>
        <v>7.5623794115174975E-2</v>
      </c>
      <c r="V93" s="5">
        <f t="shared" si="179"/>
        <v>3.9078321156911268E-3</v>
      </c>
      <c r="W93" s="5">
        <f t="shared" si="180"/>
        <v>1.617231299064318E-2</v>
      </c>
      <c r="X93" s="5">
        <f t="shared" si="181"/>
        <v>1.8303907312812534E-2</v>
      </c>
      <c r="Y93" s="5">
        <f t="shared" si="182"/>
        <v>1.0358228384210483E-2</v>
      </c>
      <c r="Z93" s="5">
        <f t="shared" si="183"/>
        <v>3.1471666668721872E-2</v>
      </c>
      <c r="AA93" s="5">
        <f t="shared" si="184"/>
        <v>2.8530466831970674E-2</v>
      </c>
      <c r="AB93" s="5">
        <f t="shared" si="185"/>
        <v>1.2932069124562132E-2</v>
      </c>
      <c r="AC93" s="5">
        <f t="shared" si="186"/>
        <v>2.5059749202579676E-4</v>
      </c>
      <c r="AD93" s="5">
        <f t="shared" si="187"/>
        <v>3.6652304136974719E-3</v>
      </c>
      <c r="AE93" s="5">
        <f t="shared" si="188"/>
        <v>4.1483266995410743E-3</v>
      </c>
      <c r="AF93" s="5">
        <f t="shared" si="189"/>
        <v>2.3475487846295255E-3</v>
      </c>
      <c r="AG93" s="5">
        <f t="shared" si="190"/>
        <v>8.8565594360817635E-4</v>
      </c>
      <c r="AH93" s="5">
        <f t="shared" si="191"/>
        <v>8.9049486925170274E-3</v>
      </c>
      <c r="AI93" s="5">
        <f t="shared" si="192"/>
        <v>8.0727324036117092E-3</v>
      </c>
      <c r="AJ93" s="5">
        <f t="shared" si="193"/>
        <v>3.6591456453356694E-3</v>
      </c>
      <c r="AK93" s="5">
        <f t="shared" si="194"/>
        <v>1.105726139498827E-3</v>
      </c>
      <c r="AL93" s="5">
        <f t="shared" si="195"/>
        <v>1.0284839454790204E-5</v>
      </c>
      <c r="AM93" s="5">
        <f t="shared" si="196"/>
        <v>6.6453890637735782E-4</v>
      </c>
      <c r="AN93" s="5">
        <f t="shared" si="197"/>
        <v>7.5212856411612211E-4</v>
      </c>
      <c r="AO93" s="5">
        <f t="shared" si="198"/>
        <v>4.2563149541025442E-4</v>
      </c>
      <c r="AP93" s="5">
        <f t="shared" si="199"/>
        <v>1.6057730777101523E-4</v>
      </c>
      <c r="AQ93" s="5">
        <f t="shared" si="200"/>
        <v>4.5435556430335016E-5</v>
      </c>
      <c r="AR93" s="5">
        <f t="shared" si="201"/>
        <v>2.0157333782432618E-3</v>
      </c>
      <c r="AS93" s="5">
        <f t="shared" si="202"/>
        <v>1.8273520400246778E-3</v>
      </c>
      <c r="AT93" s="5">
        <f t="shared" si="203"/>
        <v>8.2828798546078603E-4</v>
      </c>
      <c r="AU93" s="5">
        <f t="shared" si="204"/>
        <v>2.502933103316798E-4</v>
      </c>
      <c r="AV93" s="5">
        <f t="shared" si="205"/>
        <v>5.6725506976241603E-5</v>
      </c>
      <c r="AW93" s="5">
        <f t="shared" si="206"/>
        <v>2.9312699863089247E-7</v>
      </c>
      <c r="AX93" s="5">
        <f t="shared" si="207"/>
        <v>1.0040568355512968E-4</v>
      </c>
      <c r="AY93" s="5">
        <f t="shared" si="208"/>
        <v>1.1363967087057894E-4</v>
      </c>
      <c r="AZ93" s="5">
        <f t="shared" si="209"/>
        <v>6.4308983009327578E-5</v>
      </c>
      <c r="BA93" s="5">
        <f t="shared" si="210"/>
        <v>2.4261746295762947E-5</v>
      </c>
      <c r="BB93" s="5">
        <f t="shared" si="211"/>
        <v>6.864892419865233E-6</v>
      </c>
      <c r="BC93" s="5">
        <f t="shared" si="212"/>
        <v>1.5539441345012606E-6</v>
      </c>
      <c r="BD93" s="5">
        <f t="shared" si="213"/>
        <v>3.8023624021348463E-4</v>
      </c>
      <c r="BE93" s="5">
        <f t="shared" si="214"/>
        <v>3.4470107839905601E-4</v>
      </c>
      <c r="BF93" s="5">
        <f t="shared" si="215"/>
        <v>1.5624343616321397E-4</v>
      </c>
      <c r="BG93" s="5">
        <f t="shared" si="216"/>
        <v>4.7213876744972727E-5</v>
      </c>
      <c r="BH93" s="5">
        <f t="shared" si="217"/>
        <v>1.0700370262086769E-5</v>
      </c>
      <c r="BI93" s="5">
        <f t="shared" si="218"/>
        <v>1.9400723963289885E-6</v>
      </c>
      <c r="BJ93" s="8">
        <f t="shared" si="219"/>
        <v>0.29040316729822374</v>
      </c>
      <c r="BK93" s="8">
        <f t="shared" si="220"/>
        <v>0.30243794401189689</v>
      </c>
      <c r="BL93" s="8">
        <f t="shared" si="221"/>
        <v>0.37557838532925969</v>
      </c>
      <c r="BM93" s="8">
        <f t="shared" si="222"/>
        <v>0.33348026951861148</v>
      </c>
      <c r="BN93" s="8">
        <f t="shared" si="223"/>
        <v>0.66629754724561863</v>
      </c>
    </row>
    <row r="94" spans="1:66" x14ac:dyDescent="0.25">
      <c r="A94" t="s">
        <v>40</v>
      </c>
      <c r="B94" t="s">
        <v>234</v>
      </c>
      <c r="C94" t="s">
        <v>232</v>
      </c>
      <c r="D94" s="11">
        <v>44258</v>
      </c>
      <c r="E94">
        <f>VLOOKUP(A94,home!$A$2:$E$405,3,FALSE)</f>
        <v>1.47741935483871</v>
      </c>
      <c r="F94">
        <f>VLOOKUP(B94,home!$B$2:$E$405,3,FALSE)</f>
        <v>0.9</v>
      </c>
      <c r="G94">
        <f>VLOOKUP(C94,away!$B$2:$E$405,4,FALSE)</f>
        <v>0.92</v>
      </c>
      <c r="H94">
        <f>VLOOKUP(A94,away!$A$2:$E$405,3,FALSE)</f>
        <v>1.1741935483871</v>
      </c>
      <c r="I94">
        <f>VLOOKUP(C94,away!$B$2:$E$405,3,FALSE)</f>
        <v>0.73</v>
      </c>
      <c r="J94">
        <f>VLOOKUP(B94,home!$B$2:$E$405,4,FALSE)</f>
        <v>1.36</v>
      </c>
      <c r="K94" s="3">
        <f t="shared" si="168"/>
        <v>1.223303225806452</v>
      </c>
      <c r="L94" s="3">
        <f t="shared" si="169"/>
        <v>1.1657393548387129</v>
      </c>
      <c r="M94" s="5">
        <f t="shared" si="170"/>
        <v>9.1717453919990768E-2</v>
      </c>
      <c r="N94" s="5">
        <f t="shared" si="171"/>
        <v>0.11219825724307933</v>
      </c>
      <c r="O94" s="5">
        <f t="shared" si="172"/>
        <v>0.10691864556013941</v>
      </c>
      <c r="P94" s="5">
        <f t="shared" si="173"/>
        <v>0.13079392401257525</v>
      </c>
      <c r="Q94" s="5">
        <f t="shared" si="174"/>
        <v>6.8626245007660541E-2</v>
      </c>
      <c r="R94" s="5">
        <f t="shared" si="175"/>
        <v>6.2319636447752978E-2</v>
      </c>
      <c r="S94" s="5">
        <f t="shared" si="176"/>
        <v>4.6629757552827833E-2</v>
      </c>
      <c r="T94" s="5">
        <f t="shared" si="177"/>
        <v>8.0000314580233642E-2</v>
      </c>
      <c r="U94" s="5">
        <f t="shared" si="178"/>
        <v>7.6235812297621566E-2</v>
      </c>
      <c r="V94" s="5">
        <f t="shared" si="179"/>
        <v>7.388499141686094E-3</v>
      </c>
      <c r="W94" s="5">
        <f t="shared" si="180"/>
        <v>2.7983568964285031E-2</v>
      </c>
      <c r="X94" s="5">
        <f t="shared" si="181"/>
        <v>3.2621547630510263E-2</v>
      </c>
      <c r="Y94" s="5">
        <f t="shared" si="182"/>
        <v>1.9014110944315692E-2</v>
      </c>
      <c r="Z94" s="5">
        <f t="shared" si="183"/>
        <v>2.4216150928795564E-2</v>
      </c>
      <c r="AA94" s="5">
        <f t="shared" si="184"/>
        <v>2.962369554781152E-2</v>
      </c>
      <c r="AB94" s="5">
        <f t="shared" si="185"/>
        <v>1.8119381161973036E-2</v>
      </c>
      <c r="AC94" s="5">
        <f t="shared" si="186"/>
        <v>6.5852432797829064E-4</v>
      </c>
      <c r="AD94" s="5">
        <f t="shared" si="187"/>
        <v>8.5580975458967954E-3</v>
      </c>
      <c r="AE94" s="5">
        <f t="shared" si="188"/>
        <v>9.9765111118005016E-3</v>
      </c>
      <c r="AF94" s="5">
        <f t="shared" si="189"/>
        <v>5.8150058135057851E-3</v>
      </c>
      <c r="AG94" s="5">
        <f t="shared" si="190"/>
        <v>2.2595937084731992E-3</v>
      </c>
      <c r="AH94" s="5">
        <f t="shared" si="191"/>
        <v>7.0574300401027605E-3</v>
      </c>
      <c r="AI94" s="5">
        <f t="shared" si="192"/>
        <v>8.6333769339610646E-3</v>
      </c>
      <c r="AJ94" s="5">
        <f t="shared" si="193"/>
        <v>5.280618926458795E-3</v>
      </c>
      <c r="AK94" s="5">
        <f t="shared" si="194"/>
        <v>2.1532660556638833E-3</v>
      </c>
      <c r="AL94" s="5">
        <f t="shared" si="195"/>
        <v>3.7563616185490916E-5</v>
      </c>
      <c r="AM94" s="5">
        <f t="shared" si="196"/>
        <v>2.0938296669323632E-3</v>
      </c>
      <c r="AN94" s="5">
        <f t="shared" si="197"/>
        <v>2.4408596450718905E-3</v>
      </c>
      <c r="AO94" s="5">
        <f t="shared" si="198"/>
        <v>1.422703073948978E-3</v>
      </c>
      <c r="AP94" s="5">
        <f t="shared" si="199"/>
        <v>5.5283365451744499E-4</v>
      </c>
      <c r="AQ94" s="5">
        <f t="shared" si="200"/>
        <v>1.6111498693757359E-4</v>
      </c>
      <c r="AR94" s="5">
        <f t="shared" si="201"/>
        <v>1.6454247883537479E-3</v>
      </c>
      <c r="AS94" s="5">
        <f t="shared" si="202"/>
        <v>2.0128534514150384E-3</v>
      </c>
      <c r="AT94" s="5">
        <f t="shared" si="203"/>
        <v>1.2311650600958337E-3</v>
      </c>
      <c r="AU94" s="5">
        <f t="shared" si="204"/>
        <v>5.0202939650514271E-4</v>
      </c>
      <c r="AV94" s="5">
        <f t="shared" si="205"/>
        <v>1.5353354504860181E-4</v>
      </c>
      <c r="AW94" s="5">
        <f t="shared" si="206"/>
        <v>1.4879915772170573E-6</v>
      </c>
      <c r="AX94" s="5">
        <f t="shared" si="207"/>
        <v>4.2689809764126805E-4</v>
      </c>
      <c r="AY94" s="5">
        <f t="shared" si="208"/>
        <v>4.9765191292620566E-4</v>
      </c>
      <c r="AZ94" s="5">
        <f t="shared" si="209"/>
        <v>2.9006620995442322E-4</v>
      </c>
      <c r="BA94" s="5">
        <f t="shared" si="210"/>
        <v>1.1271386548425997E-4</v>
      </c>
      <c r="BB94" s="5">
        <f t="shared" si="211"/>
        <v>3.2848747207749682E-5</v>
      </c>
      <c r="BC94" s="5">
        <f t="shared" si="212"/>
        <v>7.6586154754444121E-6</v>
      </c>
      <c r="BD94" s="5">
        <f t="shared" si="213"/>
        <v>3.1968940520185363E-4</v>
      </c>
      <c r="BE94" s="5">
        <f t="shared" si="214"/>
        <v>3.9107708063957351E-4</v>
      </c>
      <c r="BF94" s="5">
        <f t="shared" si="215"/>
        <v>2.3920292714268019E-4</v>
      </c>
      <c r="BG94" s="5">
        <f t="shared" si="216"/>
        <v>9.7539237465328829E-5</v>
      </c>
      <c r="BH94" s="5">
        <f t="shared" si="217"/>
        <v>2.9830015958509559E-5</v>
      </c>
      <c r="BI94" s="5">
        <f t="shared" si="218"/>
        <v>7.2982309495805286E-6</v>
      </c>
      <c r="BJ94" s="8">
        <f t="shared" si="219"/>
        <v>0.3750924310258586</v>
      </c>
      <c r="BK94" s="8">
        <f t="shared" si="220"/>
        <v>0.27772337448417</v>
      </c>
      <c r="BL94" s="8">
        <f t="shared" si="221"/>
        <v>0.32297150611026093</v>
      </c>
      <c r="BM94" s="8">
        <f t="shared" si="222"/>
        <v>0.42693313643653774</v>
      </c>
      <c r="BN94" s="8">
        <f t="shared" si="223"/>
        <v>0.57257416219119828</v>
      </c>
    </row>
    <row r="95" spans="1:66" x14ac:dyDescent="0.25">
      <c r="A95" t="s">
        <v>40</v>
      </c>
      <c r="B95" t="s">
        <v>235</v>
      </c>
      <c r="C95" t="s">
        <v>317</v>
      </c>
      <c r="D95" s="11">
        <v>44258</v>
      </c>
      <c r="E95">
        <f>VLOOKUP(A95,home!$A$2:$E$405,3,FALSE)</f>
        <v>1.47741935483871</v>
      </c>
      <c r="F95">
        <f>VLOOKUP(B95,home!$B$2:$E$405,3,FALSE)</f>
        <v>0.63</v>
      </c>
      <c r="G95">
        <f>VLOOKUP(C95,away!$B$2:$E$405,4,FALSE)</f>
        <v>0.9</v>
      </c>
      <c r="H95">
        <f>VLOOKUP(A95,away!$A$2:$E$405,3,FALSE)</f>
        <v>1.1741935483871</v>
      </c>
      <c r="I95">
        <f>VLOOKUP(C95,away!$B$2:$E$405,3,FALSE)</f>
        <v>1.1299999999999999</v>
      </c>
      <c r="J95">
        <f>VLOOKUP(B95,home!$B$2:$E$405,4,FALSE)</f>
        <v>0.79</v>
      </c>
      <c r="K95" s="3">
        <f t="shared" si="168"/>
        <v>0.8376967741935486</v>
      </c>
      <c r="L95" s="3">
        <f t="shared" si="169"/>
        <v>1.048202580645164</v>
      </c>
      <c r="M95" s="5">
        <f t="shared" si="170"/>
        <v>0.15169257261441396</v>
      </c>
      <c r="N95" s="5">
        <f t="shared" si="171"/>
        <v>0.1270723787482152</v>
      </c>
      <c r="O95" s="5">
        <f t="shared" si="172"/>
        <v>0.15900454607913264</v>
      </c>
      <c r="P95" s="5">
        <f t="shared" si="173"/>
        <v>0.13319759533259887</v>
      </c>
      <c r="Q95" s="5">
        <f t="shared" si="174"/>
        <v>5.3224060883240353E-2</v>
      </c>
      <c r="R95" s="5">
        <f t="shared" si="175"/>
        <v>8.3334487767229876E-2</v>
      </c>
      <c r="S95" s="5">
        <f t="shared" si="176"/>
        <v>2.9239400282774528E-2</v>
      </c>
      <c r="T95" s="5">
        <f t="shared" si="177"/>
        <v>5.5789597970227867E-2</v>
      </c>
      <c r="U95" s="5">
        <f t="shared" si="178"/>
        <v>6.9809031581680198E-2</v>
      </c>
      <c r="V95" s="5">
        <f t="shared" si="179"/>
        <v>2.8527125909326083E-3</v>
      </c>
      <c r="W95" s="5">
        <f t="shared" si="180"/>
        <v>1.4861874703790494E-2</v>
      </c>
      <c r="X95" s="5">
        <f t="shared" si="181"/>
        <v>1.5578255417738277E-2</v>
      </c>
      <c r="Y95" s="5">
        <f t="shared" si="182"/>
        <v>8.1645837654113849E-3</v>
      </c>
      <c r="Z95" s="5">
        <f t="shared" si="183"/>
        <v>2.9117141711451071E-2</v>
      </c>
      <c r="AA95" s="5">
        <f t="shared" si="184"/>
        <v>2.4391335685418982E-2</v>
      </c>
      <c r="AB95" s="5">
        <f t="shared" si="185"/>
        <v>1.0216271610973732E-2</v>
      </c>
      <c r="AC95" s="5">
        <f t="shared" si="186"/>
        <v>1.5655613963921005E-4</v>
      </c>
      <c r="AD95" s="5">
        <f t="shared" si="187"/>
        <v>3.1124361244584992E-3</v>
      </c>
      <c r="AE95" s="5">
        <f t="shared" si="188"/>
        <v>3.2624635777506314E-3</v>
      </c>
      <c r="AF95" s="5">
        <f t="shared" si="189"/>
        <v>1.7098613707295335E-3</v>
      </c>
      <c r="AG95" s="5">
        <f t="shared" si="190"/>
        <v>5.9742703378139151E-4</v>
      </c>
      <c r="AH95" s="5">
        <f t="shared" si="191"/>
        <v>7.6301657707384899E-3</v>
      </c>
      <c r="AI95" s="5">
        <f t="shared" si="192"/>
        <v>6.3917652527096646E-3</v>
      </c>
      <c r="AJ95" s="5">
        <f t="shared" si="193"/>
        <v>2.6771805667986487E-3</v>
      </c>
      <c r="AK95" s="5">
        <f t="shared" si="194"/>
        <v>7.4755517491362808E-4</v>
      </c>
      <c r="AL95" s="5">
        <f t="shared" si="195"/>
        <v>5.4987270569939265E-6</v>
      </c>
      <c r="AM95" s="5">
        <f t="shared" si="196"/>
        <v>5.2145554026847112E-4</v>
      </c>
      <c r="AN95" s="5">
        <f t="shared" si="197"/>
        <v>5.4659104300112959E-4</v>
      </c>
      <c r="AO95" s="5">
        <f t="shared" si="198"/>
        <v>2.8646907091565792E-4</v>
      </c>
      <c r="AP95" s="5">
        <f t="shared" si="199"/>
        <v>1.0009253980293838E-4</v>
      </c>
      <c r="AQ95" s="5">
        <f t="shared" si="200"/>
        <v>2.6229314631192203E-5</v>
      </c>
      <c r="AR95" s="5">
        <f t="shared" si="201"/>
        <v>1.5995918903276968E-3</v>
      </c>
      <c r="AS95" s="5">
        <f t="shared" si="202"/>
        <v>1.3399729665536722E-3</v>
      </c>
      <c r="AT95" s="5">
        <f t="shared" si="203"/>
        <v>5.6124551579428547E-4</v>
      </c>
      <c r="AU95" s="5">
        <f t="shared" si="204"/>
        <v>1.5671785270382241E-4</v>
      </c>
      <c r="AV95" s="5">
        <f t="shared" si="205"/>
        <v>3.2820509917132933E-5</v>
      </c>
      <c r="AW95" s="5">
        <f t="shared" si="206"/>
        <v>1.3411943950530896E-7</v>
      </c>
      <c r="AX95" s="5">
        <f t="shared" si="207"/>
        <v>7.28036039947087E-5</v>
      </c>
      <c r="AY95" s="5">
        <f t="shared" si="208"/>
        <v>7.6312925587522219E-5</v>
      </c>
      <c r="AZ95" s="5">
        <f t="shared" si="209"/>
        <v>3.9995702768711584E-5</v>
      </c>
      <c r="BA95" s="5">
        <f t="shared" si="210"/>
        <v>1.3974532952293471E-5</v>
      </c>
      <c r="BB95" s="5">
        <f t="shared" si="211"/>
        <v>3.6620353759762249E-6</v>
      </c>
      <c r="BC95" s="5">
        <f t="shared" si="212"/>
        <v>7.677109863024327E-7</v>
      </c>
      <c r="BD95" s="5">
        <f t="shared" si="213"/>
        <v>2.7944939123676122E-4</v>
      </c>
      <c r="BE95" s="5">
        <f t="shared" si="214"/>
        <v>2.3409385358938578E-4</v>
      </c>
      <c r="BF95" s="5">
        <f t="shared" si="215"/>
        <v>9.804983300518265E-5</v>
      </c>
      <c r="BG95" s="5">
        <f t="shared" si="216"/>
        <v>2.7378676272885881E-5</v>
      </c>
      <c r="BH95" s="5">
        <f t="shared" si="217"/>
        <v>5.7337571988714876E-6</v>
      </c>
      <c r="BI95" s="5">
        <f t="shared" si="218"/>
        <v>9.6062998190073651E-7</v>
      </c>
      <c r="BJ95" s="8">
        <f t="shared" si="219"/>
        <v>0.28506129361562854</v>
      </c>
      <c r="BK95" s="8">
        <f t="shared" si="220"/>
        <v>0.31722064861300375</v>
      </c>
      <c r="BL95" s="8">
        <f t="shared" si="221"/>
        <v>0.3685383543661776</v>
      </c>
      <c r="BM95" s="8">
        <f t="shared" si="222"/>
        <v>0.29233561807528202</v>
      </c>
      <c r="BN95" s="8">
        <f t="shared" si="223"/>
        <v>0.70752564142483088</v>
      </c>
    </row>
    <row r="96" spans="1:66" x14ac:dyDescent="0.25">
      <c r="A96" t="s">
        <v>40</v>
      </c>
      <c r="B96" t="s">
        <v>333</v>
      </c>
      <c r="C96" t="s">
        <v>321</v>
      </c>
      <c r="D96" s="11">
        <v>44258</v>
      </c>
      <c r="E96">
        <f>VLOOKUP(A96,home!$A$2:$E$405,3,FALSE)</f>
        <v>1.47741935483871</v>
      </c>
      <c r="F96">
        <f>VLOOKUP(B96,home!$B$2:$E$405,3,FALSE)</f>
        <v>1.02</v>
      </c>
      <c r="G96">
        <f>VLOOKUP(C96,away!$B$2:$E$405,4,FALSE)</f>
        <v>0.63</v>
      </c>
      <c r="H96">
        <f>VLOOKUP(A96,away!$A$2:$E$405,3,FALSE)</f>
        <v>1.1741935483871</v>
      </c>
      <c r="I96">
        <f>VLOOKUP(C96,away!$B$2:$E$405,3,FALSE)</f>
        <v>1.1299999999999999</v>
      </c>
      <c r="J96">
        <f>VLOOKUP(B96,home!$B$2:$E$405,4,FALSE)</f>
        <v>1.1599999999999999</v>
      </c>
      <c r="K96" s="3">
        <f t="shared" si="168"/>
        <v>0.94938967741935509</v>
      </c>
      <c r="L96" s="3">
        <f t="shared" si="169"/>
        <v>1.5391329032258103</v>
      </c>
      <c r="M96" s="5">
        <f t="shared" si="170"/>
        <v>8.3032549895687105E-2</v>
      </c>
      <c r="N96" s="5">
        <f t="shared" si="171"/>
        <v>7.8830245760772882E-2</v>
      </c>
      <c r="O96" s="5">
        <f t="shared" si="172"/>
        <v>0.12779812958319084</v>
      </c>
      <c r="P96" s="5">
        <f t="shared" si="173"/>
        <v>0.12133022501978251</v>
      </c>
      <c r="Q96" s="5">
        <f t="shared" si="174"/>
        <v>3.7420310796854317E-2</v>
      </c>
      <c r="R96" s="5">
        <f t="shared" si="175"/>
        <v>9.8349153106102441E-2</v>
      </c>
      <c r="S96" s="5">
        <f t="shared" si="176"/>
        <v>4.4323050182864782E-2</v>
      </c>
      <c r="T96" s="5">
        <f t="shared" si="177"/>
        <v>5.7594831596374525E-2</v>
      </c>
      <c r="U96" s="5">
        <f t="shared" si="178"/>
        <v>9.3371670741869361E-2</v>
      </c>
      <c r="V96" s="5">
        <f t="shared" si="179"/>
        <v>7.1962751140714981E-3</v>
      </c>
      <c r="W96" s="5">
        <f t="shared" si="180"/>
        <v>1.1842152265452512E-2</v>
      </c>
      <c r="X96" s="5">
        <f t="shared" si="181"/>
        <v>1.8226646196768032E-2</v>
      </c>
      <c r="Y96" s="5">
        <f t="shared" si="182"/>
        <v>1.4026615438450629E-2</v>
      </c>
      <c r="Z96" s="5">
        <f t="shared" si="183"/>
        <v>5.0457472516665068E-2</v>
      </c>
      <c r="AA96" s="5">
        <f t="shared" si="184"/>
        <v>4.7903803555992622E-2</v>
      </c>
      <c r="AB96" s="5">
        <f t="shared" si="185"/>
        <v>2.2739688302591991E-2</v>
      </c>
      <c r="AC96" s="5">
        <f t="shared" si="186"/>
        <v>6.5721641692885403E-4</v>
      </c>
      <c r="AD96" s="5">
        <f t="shared" si="187"/>
        <v>2.8107042798122114E-3</v>
      </c>
      <c r="AE96" s="5">
        <f t="shared" si="188"/>
        <v>4.3260474382965791E-3</v>
      </c>
      <c r="AF96" s="5">
        <f t="shared" si="189"/>
        <v>3.3291809765989971E-3</v>
      </c>
      <c r="AG96" s="5">
        <f t="shared" si="190"/>
        <v>1.7080173272923181E-3</v>
      </c>
      <c r="AH96" s="5">
        <f t="shared" si="191"/>
        <v>1.9415189041002822E-2</v>
      </c>
      <c r="AI96" s="5">
        <f t="shared" si="192"/>
        <v>1.8432580060673467E-2</v>
      </c>
      <c r="AJ96" s="5">
        <f t="shared" si="193"/>
        <v>8.7498506189046081E-3</v>
      </c>
      <c r="AK96" s="5">
        <f t="shared" si="194"/>
        <v>2.7690059521831303E-3</v>
      </c>
      <c r="AL96" s="5">
        <f t="shared" si="195"/>
        <v>3.8413954938322271E-5</v>
      </c>
      <c r="AM96" s="5">
        <f t="shared" si="196"/>
        <v>5.3369072590642337E-4</v>
      </c>
      <c r="AN96" s="5">
        <f t="shared" si="197"/>
        <v>8.214209563890437E-4</v>
      </c>
      <c r="AO96" s="5">
        <f t="shared" si="198"/>
        <v>6.3213801068879531E-4</v>
      </c>
      <c r="AP96" s="5">
        <f t="shared" si="199"/>
        <v>3.2431480387694469E-4</v>
      </c>
      <c r="AQ96" s="5">
        <f t="shared" si="200"/>
        <v>1.2479089641255787E-4</v>
      </c>
      <c r="AR96" s="5">
        <f t="shared" si="201"/>
        <v>5.9765112550713151E-3</v>
      </c>
      <c r="AS96" s="5">
        <f t="shared" si="202"/>
        <v>5.6740380925453006E-3</v>
      </c>
      <c r="AT96" s="5">
        <f t="shared" si="203"/>
        <v>2.6934365971733576E-3</v>
      </c>
      <c r="AU96" s="5">
        <f t="shared" si="204"/>
        <v>8.5237363404663325E-4</v>
      </c>
      <c r="AV96" s="5">
        <f t="shared" si="205"/>
        <v>2.0230868236707412E-4</v>
      </c>
      <c r="AW96" s="5">
        <f t="shared" si="206"/>
        <v>1.5592191129401491E-6</v>
      </c>
      <c r="AX96" s="5">
        <f t="shared" si="207"/>
        <v>8.4446744351666768E-5</v>
      </c>
      <c r="AY96" s="5">
        <f t="shared" si="208"/>
        <v>1.2997476280194868E-4</v>
      </c>
      <c r="AZ96" s="5">
        <f t="shared" si="209"/>
        <v>1.0002421700872467E-4</v>
      </c>
      <c r="BA96" s="5">
        <f t="shared" si="210"/>
        <v>5.1316854505842307E-5</v>
      </c>
      <c r="BB96" s="5">
        <f t="shared" si="211"/>
        <v>1.9745864814998407E-5</v>
      </c>
      <c r="BC96" s="5">
        <f t="shared" si="212"/>
        <v>6.0783020478825679E-6</v>
      </c>
      <c r="BD96" s="5">
        <f t="shared" si="213"/>
        <v>1.5331075198632756E-3</v>
      </c>
      <c r="BE96" s="5">
        <f t="shared" si="214"/>
        <v>1.4555164537321827E-3</v>
      </c>
      <c r="BF96" s="5">
        <f t="shared" si="215"/>
        <v>6.9092614824368015E-4</v>
      </c>
      <c r="BG96" s="5">
        <f t="shared" si="216"/>
        <v>2.1865271766722172E-4</v>
      </c>
      <c r="BH96" s="5">
        <f t="shared" si="217"/>
        <v>5.1896658273237236E-5</v>
      </c>
      <c r="BI96" s="5">
        <f t="shared" si="218"/>
        <v>9.8540303314342442E-6</v>
      </c>
      <c r="BJ96" s="8">
        <f t="shared" si="219"/>
        <v>0.23294269421547781</v>
      </c>
      <c r="BK96" s="8">
        <f t="shared" si="220"/>
        <v>0.25670770534707499</v>
      </c>
      <c r="BL96" s="8">
        <f t="shared" si="221"/>
        <v>0.45888769275182606</v>
      </c>
      <c r="BM96" s="8">
        <f t="shared" si="222"/>
        <v>0.45210653512496485</v>
      </c>
      <c r="BN96" s="8">
        <f t="shared" si="223"/>
        <v>0.54676061416239008</v>
      </c>
    </row>
    <row r="97" spans="1:66" x14ac:dyDescent="0.25">
      <c r="A97" t="s">
        <v>40</v>
      </c>
      <c r="B97" t="s">
        <v>237</v>
      </c>
      <c r="C97" t="s">
        <v>319</v>
      </c>
      <c r="D97" s="11">
        <v>44258</v>
      </c>
      <c r="E97">
        <f>VLOOKUP(A97,home!$A$2:$E$405,3,FALSE)</f>
        <v>1.47741935483871</v>
      </c>
      <c r="F97">
        <f>VLOOKUP(B97,home!$B$2:$E$405,3,FALSE)</f>
        <v>0.48</v>
      </c>
      <c r="G97">
        <f>VLOOKUP(C97,away!$B$2:$E$405,4,FALSE)</f>
        <v>1.31</v>
      </c>
      <c r="H97">
        <f>VLOOKUP(A97,away!$A$2:$E$405,3,FALSE)</f>
        <v>1.1741935483871</v>
      </c>
      <c r="I97">
        <f>VLOOKUP(C97,away!$B$2:$E$405,3,FALSE)</f>
        <v>0.72</v>
      </c>
      <c r="J97">
        <f>VLOOKUP(B97,home!$B$2:$E$405,4,FALSE)</f>
        <v>0.97</v>
      </c>
      <c r="K97" s="3">
        <f t="shared" si="168"/>
        <v>0.92900129032258083</v>
      </c>
      <c r="L97" s="3">
        <f t="shared" si="169"/>
        <v>0.82005677419355061</v>
      </c>
      <c r="M97" s="5">
        <f t="shared" si="170"/>
        <v>0.17393770440797326</v>
      </c>
      <c r="N97" s="5">
        <f t="shared" si="171"/>
        <v>0.16158835183075482</v>
      </c>
      <c r="O97" s="5">
        <f t="shared" si="172"/>
        <v>0.14263879278743388</v>
      </c>
      <c r="P97" s="5">
        <f t="shared" si="173"/>
        <v>0.13251162254958132</v>
      </c>
      <c r="Q97" s="5">
        <f t="shared" si="174"/>
        <v>7.5057893675935183E-2</v>
      </c>
      <c r="R97" s="5">
        <f t="shared" si="175"/>
        <v>5.8485954144062664E-2</v>
      </c>
      <c r="S97" s="5">
        <f t="shared" si="176"/>
        <v>2.5237958282950914E-2</v>
      </c>
      <c r="T97" s="5">
        <f t="shared" si="177"/>
        <v>6.1551734165649907E-2</v>
      </c>
      <c r="U97" s="5">
        <f t="shared" si="178"/>
        <v>5.4333526865581509E-2</v>
      </c>
      <c r="V97" s="5">
        <f t="shared" si="179"/>
        <v>2.1363477441506658E-3</v>
      </c>
      <c r="W97" s="5">
        <f t="shared" si="180"/>
        <v>2.3242960024612961E-2</v>
      </c>
      <c r="X97" s="5">
        <f t="shared" si="181"/>
        <v>1.9060546820493754E-2</v>
      </c>
      <c r="Y97" s="5">
        <f t="shared" si="182"/>
        <v>7.8153652699896221E-3</v>
      </c>
      <c r="Z97" s="5">
        <f t="shared" si="183"/>
        <v>1.5987267630337317E-2</v>
      </c>
      <c r="AA97" s="5">
        <f t="shared" si="184"/>
        <v>1.4852192257315797E-2</v>
      </c>
      <c r="AB97" s="5">
        <f t="shared" si="185"/>
        <v>6.8988528855827092E-3</v>
      </c>
      <c r="AC97" s="5">
        <f t="shared" si="186"/>
        <v>1.0172137018505088E-4</v>
      </c>
      <c r="AD97" s="5">
        <f t="shared" si="187"/>
        <v>5.3981849634454002E-3</v>
      </c>
      <c r="AE97" s="5">
        <f t="shared" si="188"/>
        <v>4.4268181476231645E-3</v>
      </c>
      <c r="AF97" s="5">
        <f t="shared" si="189"/>
        <v>1.8151211050406609E-3</v>
      </c>
      <c r="AG97" s="5">
        <f t="shared" si="190"/>
        <v>4.9616745272342575E-4</v>
      </c>
      <c r="AH97" s="5">
        <f t="shared" si="191"/>
        <v>3.2776167802758471E-3</v>
      </c>
      <c r="AI97" s="5">
        <f t="shared" si="192"/>
        <v>3.0449102180592049E-3</v>
      </c>
      <c r="AJ97" s="5">
        <f t="shared" si="193"/>
        <v>1.4143627607467058E-3</v>
      </c>
      <c r="AK97" s="5">
        <f t="shared" si="194"/>
        <v>4.3798160990596589E-4</v>
      </c>
      <c r="AL97" s="5">
        <f t="shared" si="195"/>
        <v>3.0997911251195793E-6</v>
      </c>
      <c r="AM97" s="5">
        <f t="shared" si="196"/>
        <v>1.0029841592881464E-3</v>
      </c>
      <c r="AN97" s="5">
        <f t="shared" si="197"/>
        <v>8.2250395423306771E-4</v>
      </c>
      <c r="AO97" s="5">
        <f t="shared" si="198"/>
        <v>3.3724996973490465E-4</v>
      </c>
      <c r="AP97" s="5">
        <f t="shared" si="199"/>
        <v>9.2188040759226173E-5</v>
      </c>
      <c r="AQ97" s="5">
        <f t="shared" si="200"/>
        <v>1.8899856831058639E-5</v>
      </c>
      <c r="AR97" s="5">
        <f t="shared" si="201"/>
        <v>5.3756636877513278E-4</v>
      </c>
      <c r="AS97" s="5">
        <f t="shared" si="202"/>
        <v>4.9939985022612267E-4</v>
      </c>
      <c r="AT97" s="5">
        <f t="shared" si="203"/>
        <v>2.3197155262348574E-4</v>
      </c>
      <c r="AU97" s="5">
        <f t="shared" si="204"/>
        <v>7.1833957235116911E-5</v>
      </c>
      <c r="AV97" s="5">
        <f t="shared" si="205"/>
        <v>1.6683459740100172E-5</v>
      </c>
      <c r="AW97" s="5">
        <f t="shared" si="206"/>
        <v>6.559793489674837E-8</v>
      </c>
      <c r="AX97" s="5">
        <f t="shared" si="207"/>
        <v>1.5529559635863279E-4</v>
      </c>
      <c r="AY97" s="5">
        <f t="shared" si="208"/>
        <v>1.273512057963241E-4</v>
      </c>
      <c r="AZ97" s="5">
        <f t="shared" si="209"/>
        <v>5.2217609507496278E-5</v>
      </c>
      <c r="BA97" s="5">
        <f t="shared" si="210"/>
        <v>1.4273801469605293E-5</v>
      </c>
      <c r="BB97" s="5">
        <f t="shared" si="211"/>
        <v>2.9263318971609191E-6</v>
      </c>
      <c r="BC97" s="5">
        <f t="shared" si="212"/>
        <v>4.7995165916109544E-7</v>
      </c>
      <c r="BD97" s="5">
        <f t="shared" si="213"/>
        <v>7.347249038211262E-5</v>
      </c>
      <c r="BE97" s="5">
        <f t="shared" si="214"/>
        <v>6.8256038368196036E-5</v>
      </c>
      <c r="BF97" s="5">
        <f t="shared" si="215"/>
        <v>3.1704973858180844E-5</v>
      </c>
      <c r="BG97" s="5">
        <f t="shared" si="216"/>
        <v>9.8179872079645686E-6</v>
      </c>
      <c r="BH97" s="5">
        <f t="shared" si="217"/>
        <v>2.2802306961424186E-6</v>
      </c>
      <c r="BI97" s="5">
        <f t="shared" si="218"/>
        <v>4.236674517898929E-7</v>
      </c>
      <c r="BJ97" s="8">
        <f t="shared" si="219"/>
        <v>0.36307951393380361</v>
      </c>
      <c r="BK97" s="8">
        <f t="shared" si="220"/>
        <v>0.3340558053517626</v>
      </c>
      <c r="BL97" s="8">
        <f t="shared" si="221"/>
        <v>0.28692760088552854</v>
      </c>
      <c r="BM97" s="8">
        <f t="shared" si="222"/>
        <v>0.25570258279782965</v>
      </c>
      <c r="BN97" s="8">
        <f t="shared" si="223"/>
        <v>0.74422031939574118</v>
      </c>
    </row>
    <row r="98" spans="1:66" x14ac:dyDescent="0.25">
      <c r="A98" t="s">
        <v>69</v>
      </c>
      <c r="B98" t="s">
        <v>76</v>
      </c>
      <c r="C98" t="s">
        <v>259</v>
      </c>
      <c r="D98" s="11">
        <v>44289</v>
      </c>
      <c r="E98">
        <f>VLOOKUP(A98,home!$A$2:$E$405,3,FALSE)</f>
        <v>1.32758620689655</v>
      </c>
      <c r="F98">
        <f>VLOOKUP(B98,home!$B$2:$E$405,3,FALSE)</f>
        <v>0.42</v>
      </c>
      <c r="G98">
        <f>VLOOKUP(C98,away!$B$2:$E$405,4,FALSE)</f>
        <v>0.8</v>
      </c>
      <c r="H98">
        <f>VLOOKUP(A98,away!$A$2:$E$405,3,FALSE)</f>
        <v>1.2896551724137899</v>
      </c>
      <c r="I98">
        <f>VLOOKUP(C98,away!$B$2:$E$405,3,FALSE)</f>
        <v>1.21</v>
      </c>
      <c r="J98">
        <f>VLOOKUP(B98,home!$B$2:$E$405,4,FALSE)</f>
        <v>1.1100000000000001</v>
      </c>
      <c r="K98" s="3">
        <f t="shared" si="168"/>
        <v>0.44606896551724085</v>
      </c>
      <c r="L98" s="3">
        <f t="shared" si="169"/>
        <v>1.7321358620689613</v>
      </c>
      <c r="M98" s="5">
        <f t="shared" si="170"/>
        <v>0.11324464193321766</v>
      </c>
      <c r="N98" s="5">
        <f t="shared" si="171"/>
        <v>5.0514920277520754E-2</v>
      </c>
      <c r="O98" s="5">
        <f t="shared" si="172"/>
        <v>0.19615510547968479</v>
      </c>
      <c r="P98" s="5">
        <f t="shared" si="173"/>
        <v>8.7498704982248252E-2</v>
      </c>
      <c r="Q98" s="5">
        <f t="shared" si="174"/>
        <v>1.1266569115689785E-2</v>
      </c>
      <c r="R98" s="5">
        <f t="shared" si="175"/>
        <v>0.16988364636464096</v>
      </c>
      <c r="S98" s="5">
        <f t="shared" si="176"/>
        <v>1.6901513490778237E-2</v>
      </c>
      <c r="T98" s="5">
        <f t="shared" si="177"/>
        <v>1.9515228407764859E-2</v>
      </c>
      <c r="U98" s="5">
        <f t="shared" si="178"/>
        <v>7.5779822392172166E-2</v>
      </c>
      <c r="V98" s="5">
        <f t="shared" si="179"/>
        <v>1.4509987869695457E-3</v>
      </c>
      <c r="W98" s="5">
        <f t="shared" si="180"/>
        <v>1.6752222767880793E-3</v>
      </c>
      <c r="X98" s="5">
        <f t="shared" si="181"/>
        <v>2.9017125825614473E-3</v>
      </c>
      <c r="Y98" s="5">
        <f t="shared" si="182"/>
        <v>2.513080212835713E-3</v>
      </c>
      <c r="Z98" s="5">
        <f t="shared" si="183"/>
        <v>9.8087185415745334E-2</v>
      </c>
      <c r="AA98" s="5">
        <f t="shared" si="184"/>
        <v>4.3753649328899309E-2</v>
      </c>
      <c r="AB98" s="5">
        <f t="shared" si="185"/>
        <v>9.7585725468731146E-3</v>
      </c>
      <c r="AC98" s="5">
        <f t="shared" si="186"/>
        <v>7.0069824399241319E-5</v>
      </c>
      <c r="AD98" s="5">
        <f t="shared" si="187"/>
        <v>1.8681616700457382E-4</v>
      </c>
      <c r="AE98" s="5">
        <f t="shared" si="188"/>
        <v>3.2359098248288651E-4</v>
      </c>
      <c r="AF98" s="5">
        <f t="shared" si="189"/>
        <v>2.8025177270036845E-4</v>
      </c>
      <c r="AG98" s="5">
        <f t="shared" si="190"/>
        <v>1.6181138196756913E-4</v>
      </c>
      <c r="AH98" s="5">
        <f t="shared" si="191"/>
        <v>4.2475082867005014E-2</v>
      </c>
      <c r="AI98" s="5">
        <f t="shared" si="192"/>
        <v>1.8946816274744007E-2</v>
      </c>
      <c r="AJ98" s="5">
        <f t="shared" si="193"/>
        <v>4.2257933677601394E-3</v>
      </c>
      <c r="AK98" s="5">
        <f t="shared" si="194"/>
        <v>6.2833175868212774E-4</v>
      </c>
      <c r="AL98" s="5">
        <f t="shared" si="195"/>
        <v>2.1655837445740617E-6</v>
      </c>
      <c r="AM98" s="5">
        <f t="shared" si="196"/>
        <v>1.6666578871525271E-5</v>
      </c>
      <c r="AN98" s="5">
        <f t="shared" si="197"/>
        <v>2.8868778961369761E-5</v>
      </c>
      <c r="AO98" s="5">
        <f t="shared" si="198"/>
        <v>2.5002323666565255E-5</v>
      </c>
      <c r="AP98" s="5">
        <f t="shared" si="199"/>
        <v>1.4435807152637737E-5</v>
      </c>
      <c r="AQ98" s="5">
        <f t="shared" si="200"/>
        <v>6.2511948167488604E-6</v>
      </c>
      <c r="AR98" s="5">
        <f t="shared" si="201"/>
        <v>1.4714522855658059E-2</v>
      </c>
      <c r="AS98" s="5">
        <f t="shared" si="202"/>
        <v>6.5636919883031867E-3</v>
      </c>
      <c r="AT98" s="5">
        <f t="shared" si="203"/>
        <v>1.4639296475981018E-3</v>
      </c>
      <c r="AU98" s="5">
        <f t="shared" si="204"/>
        <v>2.1767119449803474E-4</v>
      </c>
      <c r="AV98" s="5">
        <f t="shared" si="205"/>
        <v>2.4274091138160117E-5</v>
      </c>
      <c r="AW98" s="5">
        <f t="shared" si="206"/>
        <v>4.6478964563919117E-8</v>
      </c>
      <c r="AX98" s="5">
        <f t="shared" si="207"/>
        <v>1.2390739326554631E-6</v>
      </c>
      <c r="AY98" s="5">
        <f t="shared" si="208"/>
        <v>2.1462443945073488E-6</v>
      </c>
      <c r="AZ98" s="5">
        <f t="shared" si="209"/>
        <v>1.8587934422453315E-6</v>
      </c>
      <c r="BA98" s="5">
        <f t="shared" si="210"/>
        <v>1.0732275938305833E-6</v>
      </c>
      <c r="BB98" s="5">
        <f t="shared" si="211"/>
        <v>4.6474400085898355E-7</v>
      </c>
      <c r="BC98" s="5">
        <f t="shared" si="212"/>
        <v>1.6099995011385071E-7</v>
      </c>
      <c r="BD98" s="5">
        <f t="shared" si="213"/>
        <v>4.2479254552531195E-3</v>
      </c>
      <c r="BE98" s="5">
        <f t="shared" si="214"/>
        <v>1.8948677134191134E-3</v>
      </c>
      <c r="BF98" s="5">
        <f t="shared" si="215"/>
        <v>4.2262084035844165E-4</v>
      </c>
      <c r="BG98" s="5">
        <f t="shared" si="216"/>
        <v>6.2839347021572366E-5</v>
      </c>
      <c r="BH98" s="5">
        <f t="shared" si="217"/>
        <v>7.0076706299229228E-6</v>
      </c>
      <c r="BI98" s="5">
        <f t="shared" si="218"/>
        <v>6.2518087771505393E-7</v>
      </c>
      <c r="BJ98" s="8">
        <f t="shared" si="219"/>
        <v>8.9437370944099079E-2</v>
      </c>
      <c r="BK98" s="8">
        <f t="shared" si="220"/>
        <v>0.21917024084575204</v>
      </c>
      <c r="BL98" s="8">
        <f t="shared" si="221"/>
        <v>0.59122679636521713</v>
      </c>
      <c r="BM98" s="8">
        <f t="shared" si="222"/>
        <v>0.3693559056523813</v>
      </c>
      <c r="BN98" s="8">
        <f t="shared" si="223"/>
        <v>0.62856358815300228</v>
      </c>
    </row>
    <row r="99" spans="1:66" x14ac:dyDescent="0.25">
      <c r="A99" t="s">
        <v>69</v>
      </c>
      <c r="B99" t="s">
        <v>71</v>
      </c>
      <c r="C99" t="s">
        <v>381</v>
      </c>
      <c r="D99" s="11">
        <v>44289</v>
      </c>
      <c r="E99">
        <f>VLOOKUP(A99,home!$A$2:$E$405,3,FALSE)</f>
        <v>1.32758620689655</v>
      </c>
      <c r="F99">
        <f>VLOOKUP(B99,home!$B$2:$E$405,3,FALSE)</f>
        <v>0.45</v>
      </c>
      <c r="G99">
        <f>VLOOKUP(C99,away!$B$2:$E$405,4,FALSE)</f>
        <v>0.81</v>
      </c>
      <c r="H99">
        <f>VLOOKUP(A99,away!$A$2:$E$405,3,FALSE)</f>
        <v>1.2896551724137899</v>
      </c>
      <c r="I99">
        <f>VLOOKUP(C99,away!$B$2:$E$405,3,FALSE)</f>
        <v>1.1299999999999999</v>
      </c>
      <c r="J99">
        <f>VLOOKUP(B99,home!$B$2:$E$405,4,FALSE)</f>
        <v>1.71</v>
      </c>
      <c r="K99" s="3">
        <f t="shared" si="168"/>
        <v>0.48390517241379255</v>
      </c>
      <c r="L99" s="3">
        <f t="shared" si="169"/>
        <v>2.4920006896551659</v>
      </c>
      <c r="M99" s="5">
        <f t="shared" si="170"/>
        <v>5.1001213008056649E-2</v>
      </c>
      <c r="N99" s="5">
        <f t="shared" si="171"/>
        <v>2.467975077397621E-2</v>
      </c>
      <c r="O99" s="5">
        <f t="shared" si="172"/>
        <v>0.12709505798932719</v>
      </c>
      <c r="P99" s="5">
        <f t="shared" si="173"/>
        <v>6.1501955949266329E-2</v>
      </c>
      <c r="Q99" s="5">
        <f t="shared" si="174"/>
        <v>5.9713295267051934E-3</v>
      </c>
      <c r="R99" s="5">
        <f t="shared" si="175"/>
        <v>0.15836048608058337</v>
      </c>
      <c r="S99" s="5">
        <f t="shared" si="176"/>
        <v>1.8541179525416278E-2</v>
      </c>
      <c r="T99" s="5">
        <f t="shared" si="177"/>
        <v>1.4880557298707598E-2</v>
      </c>
      <c r="U99" s="5">
        <f t="shared" si="178"/>
        <v>7.6631458320356685E-2</v>
      </c>
      <c r="V99" s="5">
        <f t="shared" si="179"/>
        <v>2.4842956104232589E-3</v>
      </c>
      <c r="W99" s="5">
        <f t="shared" si="180"/>
        <v>9.6318574805328227E-4</v>
      </c>
      <c r="X99" s="5">
        <f t="shared" si="181"/>
        <v>2.4002595484148063E-3</v>
      </c>
      <c r="Y99" s="5">
        <f t="shared" si="182"/>
        <v>2.9907242250005483E-3</v>
      </c>
      <c r="Z99" s="5">
        <f t="shared" si="183"/>
        <v>0.13154481350898034</v>
      </c>
      <c r="AA99" s="5">
        <f t="shared" si="184"/>
        <v>6.3655215661203315E-2</v>
      </c>
      <c r="AB99" s="5">
        <f t="shared" si="185"/>
        <v>1.5401544054785868E-2</v>
      </c>
      <c r="AC99" s="5">
        <f t="shared" si="186"/>
        <v>1.872370162709058E-4</v>
      </c>
      <c r="AD99" s="5">
        <f t="shared" si="187"/>
        <v>1.1652264136955783E-4</v>
      </c>
      <c r="AE99" s="5">
        <f t="shared" si="188"/>
        <v>2.9037450265337968E-4</v>
      </c>
      <c r="AF99" s="5">
        <f t="shared" si="189"/>
        <v>3.6180673043524907E-4</v>
      </c>
      <c r="AG99" s="5">
        <f t="shared" si="190"/>
        <v>3.005408739221738E-4</v>
      </c>
      <c r="AH99" s="5">
        <f t="shared" si="191"/>
        <v>8.1952441496234776E-2</v>
      </c>
      <c r="AI99" s="5">
        <f t="shared" si="192"/>
        <v>3.9657210331966737E-2</v>
      </c>
      <c r="AJ99" s="5">
        <f t="shared" si="193"/>
        <v>9.5951646015701997E-3</v>
      </c>
      <c r="AK99" s="5">
        <f t="shared" si="194"/>
        <v>1.5477165936205154E-3</v>
      </c>
      <c r="AL99" s="5">
        <f t="shared" si="195"/>
        <v>9.0315049761237847E-6</v>
      </c>
      <c r="AM99" s="5">
        <f t="shared" si="196"/>
        <v>1.1277181772409283E-5</v>
      </c>
      <c r="AN99" s="5">
        <f t="shared" si="197"/>
        <v>2.8102744754210599E-5</v>
      </c>
      <c r="AO99" s="5">
        <f t="shared" si="198"/>
        <v>3.5016029654347965E-5</v>
      </c>
      <c r="AP99" s="5">
        <f t="shared" si="199"/>
        <v>2.9086656682540287E-5</v>
      </c>
      <c r="AQ99" s="5">
        <f t="shared" si="200"/>
        <v>1.8120992128163355E-5</v>
      </c>
      <c r="AR99" s="5">
        <f t="shared" si="201"/>
        <v>4.0845108145508346E-2</v>
      </c>
      <c r="AS99" s="5">
        <f t="shared" si="202"/>
        <v>1.9765159099412219E-2</v>
      </c>
      <c r="AT99" s="5">
        <f t="shared" si="203"/>
        <v>4.7822313608935551E-3</v>
      </c>
      <c r="AU99" s="5">
        <f t="shared" si="204"/>
        <v>7.7138216373861385E-4</v>
      </c>
      <c r="AV99" s="5">
        <f t="shared" si="205"/>
        <v>9.3318954735214569E-5</v>
      </c>
      <c r="AW99" s="5">
        <f t="shared" si="206"/>
        <v>3.0252832805139978E-7</v>
      </c>
      <c r="AX99" s="5">
        <f t="shared" si="207"/>
        <v>9.0951443165323147E-7</v>
      </c>
      <c r="AY99" s="5">
        <f t="shared" si="208"/>
        <v>2.2665105909311792E-6</v>
      </c>
      <c r="AZ99" s="5">
        <f t="shared" si="209"/>
        <v>2.8240729778556188E-6</v>
      </c>
      <c r="BA99" s="5">
        <f t="shared" si="210"/>
        <v>2.3458639361509064E-6</v>
      </c>
      <c r="BB99" s="5">
        <f t="shared" si="211"/>
        <v>1.4614736366813101E-6</v>
      </c>
      <c r="BC99" s="5">
        <f t="shared" si="212"/>
        <v>7.2839866210453371E-7</v>
      </c>
      <c r="BD99" s="5">
        <f t="shared" si="213"/>
        <v>1.6964339611274443E-2</v>
      </c>
      <c r="BE99" s="5">
        <f t="shared" si="214"/>
        <v>8.2091316844798892E-3</v>
      </c>
      <c r="BF99" s="5">
        <f t="shared" si="215"/>
        <v>1.9862206415728841E-3</v>
      </c>
      <c r="BG99" s="5">
        <f t="shared" si="216"/>
        <v>3.2038081400405339E-4</v>
      </c>
      <c r="BH99" s="5">
        <f t="shared" si="217"/>
        <v>3.8758483259675662E-5</v>
      </c>
      <c r="BI99" s="5">
        <f t="shared" si="218"/>
        <v>3.7510861048540895E-6</v>
      </c>
      <c r="BJ99" s="8">
        <f t="shared" si="219"/>
        <v>5.3087191308465037E-2</v>
      </c>
      <c r="BK99" s="8">
        <f t="shared" si="220"/>
        <v>0.13372717912500051</v>
      </c>
      <c r="BL99" s="8">
        <f t="shared" si="221"/>
        <v>0.66767607717463229</v>
      </c>
      <c r="BM99" s="8">
        <f t="shared" si="222"/>
        <v>0.55742350380690009</v>
      </c>
      <c r="BN99" s="8">
        <f t="shared" si="223"/>
        <v>0.42860979332791493</v>
      </c>
    </row>
    <row r="100" spans="1:66" x14ac:dyDescent="0.25">
      <c r="A100" t="s">
        <v>69</v>
      </c>
      <c r="B100" t="s">
        <v>260</v>
      </c>
      <c r="C100" t="s">
        <v>77</v>
      </c>
      <c r="D100" s="11">
        <v>44289</v>
      </c>
      <c r="E100">
        <f>VLOOKUP(A100,home!$A$2:$E$405,3,FALSE)</f>
        <v>1.32758620689655</v>
      </c>
      <c r="F100">
        <f>VLOOKUP(B100,home!$B$2:$E$405,3,FALSE)</f>
        <v>1.1000000000000001</v>
      </c>
      <c r="G100">
        <f>VLOOKUP(C100,away!$B$2:$E$405,4,FALSE)</f>
        <v>0.7</v>
      </c>
      <c r="H100">
        <f>VLOOKUP(A100,away!$A$2:$E$405,3,FALSE)</f>
        <v>1.2896551724137899</v>
      </c>
      <c r="I100">
        <f>VLOOKUP(C100,away!$B$2:$E$405,3,FALSE)</f>
        <v>0.95</v>
      </c>
      <c r="J100">
        <f>VLOOKUP(B100,home!$B$2:$E$405,4,FALSE)</f>
        <v>0.93</v>
      </c>
      <c r="K100" s="3">
        <f t="shared" si="168"/>
        <v>1.0222413793103435</v>
      </c>
      <c r="L100" s="3">
        <f t="shared" si="169"/>
        <v>1.1394103448275834</v>
      </c>
      <c r="M100" s="5">
        <f t="shared" si="170"/>
        <v>0.11513479297992946</v>
      </c>
      <c r="N100" s="5">
        <f t="shared" si="171"/>
        <v>0.11769554958241393</v>
      </c>
      <c r="O100" s="5">
        <f t="shared" si="172"/>
        <v>0.13118577417091384</v>
      </c>
      <c r="P100" s="5">
        <f t="shared" si="173"/>
        <v>0.1341035267343702</v>
      </c>
      <c r="Q100" s="5">
        <f t="shared" si="174"/>
        <v>6.0156630471907863E-2</v>
      </c>
      <c r="R100" s="5">
        <f t="shared" si="175"/>
        <v>7.4737214092277238E-2</v>
      </c>
      <c r="S100" s="5">
        <f t="shared" si="176"/>
        <v>3.9049351236795364E-2</v>
      </c>
      <c r="T100" s="5">
        <f t="shared" si="177"/>
        <v>6.8543087069662056E-2</v>
      </c>
      <c r="U100" s="5">
        <f t="shared" si="178"/>
        <v>7.6399472819501907E-2</v>
      </c>
      <c r="V100" s="5">
        <f t="shared" si="179"/>
        <v>5.0536472965563885E-3</v>
      </c>
      <c r="W100" s="5">
        <f t="shared" si="180"/>
        <v>2.0498198969421916E-2</v>
      </c>
      <c r="X100" s="5">
        <f t="shared" si="181"/>
        <v>2.335585995609344E-2</v>
      </c>
      <c r="Y100" s="5">
        <f t="shared" si="182"/>
        <v>1.3305954223158589E-2</v>
      </c>
      <c r="Z100" s="5">
        <f t="shared" si="183"/>
        <v>2.8385451626778174E-2</v>
      </c>
      <c r="AA100" s="5">
        <f t="shared" si="184"/>
        <v>2.9016783223304751E-2</v>
      </c>
      <c r="AB100" s="5">
        <f t="shared" si="185"/>
        <v>1.4831078252670139E-2</v>
      </c>
      <c r="AC100" s="5">
        <f t="shared" si="186"/>
        <v>3.6789048937728989E-4</v>
      </c>
      <c r="AD100" s="5">
        <f t="shared" si="187"/>
        <v>5.2385267969699304E-3</v>
      </c>
      <c r="AE100" s="5">
        <f t="shared" si="188"/>
        <v>5.9688316241240441E-3</v>
      </c>
      <c r="AF100" s="5">
        <f t="shared" si="189"/>
        <v>3.4004742495304815E-3</v>
      </c>
      <c r="AG100" s="5">
        <f t="shared" si="190"/>
        <v>1.2915118457449478E-3</v>
      </c>
      <c r="AH100" s="5">
        <f t="shared" si="191"/>
        <v>8.0856693065384996E-3</v>
      </c>
      <c r="AI100" s="5">
        <f t="shared" si="192"/>
        <v>8.2655057445632247E-3</v>
      </c>
      <c r="AJ100" s="5">
        <f t="shared" si="193"/>
        <v>4.2246709965099386E-3</v>
      </c>
      <c r="AK100" s="5">
        <f t="shared" si="194"/>
        <v>1.4395445022015747E-3</v>
      </c>
      <c r="AL100" s="5">
        <f t="shared" si="195"/>
        <v>1.7140053254320145E-5</v>
      </c>
      <c r="AM100" s="5">
        <f t="shared" si="196"/>
        <v>1.0710077716977477E-3</v>
      </c>
      <c r="AN100" s="5">
        <f t="shared" si="197"/>
        <v>1.2203173344631523E-3</v>
      </c>
      <c r="AO100" s="5">
        <f t="shared" si="198"/>
        <v>6.9522109742986907E-4</v>
      </c>
      <c r="AP100" s="5">
        <f t="shared" si="199"/>
        <v>2.6404737011799268E-4</v>
      </c>
      <c r="AQ100" s="5">
        <f t="shared" si="200"/>
        <v>7.5214576259239628E-5</v>
      </c>
      <c r="AR100" s="5">
        <f t="shared" si="201"/>
        <v>1.8425790505449667E-3</v>
      </c>
      <c r="AS100" s="5">
        <f t="shared" si="202"/>
        <v>1.8835605501174297E-3</v>
      </c>
      <c r="AT100" s="5">
        <f t="shared" si="203"/>
        <v>9.6272676738329516E-4</v>
      </c>
      <c r="AU100" s="5">
        <f t="shared" si="204"/>
        <v>3.2804637952962937E-4</v>
      </c>
      <c r="AV100" s="5">
        <f t="shared" si="205"/>
        <v>8.3835645872033196E-5</v>
      </c>
      <c r="AW100" s="5">
        <f t="shared" si="206"/>
        <v>5.5455328352489795E-7</v>
      </c>
      <c r="AX100" s="5">
        <f t="shared" si="207"/>
        <v>1.8247141029873379E-4</v>
      </c>
      <c r="AY100" s="5">
        <f t="shared" si="208"/>
        <v>2.0790981252965569E-4</v>
      </c>
      <c r="AZ100" s="5">
        <f t="shared" si="209"/>
        <v>1.1844729559372663E-4</v>
      </c>
      <c r="BA100" s="5">
        <f t="shared" si="210"/>
        <v>4.4986691305447585E-5</v>
      </c>
      <c r="BB100" s="5">
        <f t="shared" si="211"/>
        <v>1.2814575363248017E-5</v>
      </c>
      <c r="BC100" s="5">
        <f t="shared" si="212"/>
        <v>2.9202119466914935E-6</v>
      </c>
      <c r="BD100" s="5">
        <f t="shared" si="213"/>
        <v>3.499089385589207E-4</v>
      </c>
      <c r="BE100" s="5">
        <f t="shared" si="214"/>
        <v>3.5769139598548934E-4</v>
      </c>
      <c r="BF100" s="5">
        <f t="shared" si="215"/>
        <v>1.828234729998244E-4</v>
      </c>
      <c r="BG100" s="5">
        <f t="shared" si="216"/>
        <v>6.2296573069882633E-5</v>
      </c>
      <c r="BH100" s="5">
        <f t="shared" si="217"/>
        <v>1.5920533695316104E-5</v>
      </c>
      <c r="BI100" s="5">
        <f t="shared" si="218"/>
        <v>3.2549256648113478E-6</v>
      </c>
      <c r="BJ100" s="8">
        <f t="shared" si="219"/>
        <v>0.32334998293603279</v>
      </c>
      <c r="BK100" s="8">
        <f t="shared" si="220"/>
        <v>0.29393425860281269</v>
      </c>
      <c r="BL100" s="8">
        <f t="shared" si="221"/>
        <v>0.35425835734190275</v>
      </c>
      <c r="BM100" s="8">
        <f t="shared" si="222"/>
        <v>0.36670720721646771</v>
      </c>
      <c r="BN100" s="8">
        <f t="shared" si="223"/>
        <v>0.63301348803181257</v>
      </c>
    </row>
    <row r="101" spans="1:66" x14ac:dyDescent="0.25">
      <c r="A101" t="s">
        <v>24</v>
      </c>
      <c r="B101" t="s">
        <v>291</v>
      </c>
      <c r="C101" t="s">
        <v>294</v>
      </c>
      <c r="D101" s="11">
        <v>44289</v>
      </c>
      <c r="E101">
        <f>VLOOKUP(A101,home!$A$2:$E$405,3,FALSE)</f>
        <v>1.59205776173285</v>
      </c>
      <c r="F101">
        <f>VLOOKUP(B101,home!$B$2:$E$405,3,FALSE)</f>
        <v>0.38</v>
      </c>
      <c r="G101">
        <f>VLOOKUP(C101,away!$B$2:$E$405,4,FALSE)</f>
        <v>0.54</v>
      </c>
      <c r="H101">
        <f>VLOOKUP(A101,away!$A$2:$E$405,3,FALSE)</f>
        <v>1.40794223826715</v>
      </c>
      <c r="I101">
        <f>VLOOKUP(C101,away!$B$2:$E$405,3,FALSE)</f>
        <v>1.3</v>
      </c>
      <c r="J101">
        <f>VLOOKUP(B101,home!$B$2:$E$405,4,FALSE)</f>
        <v>1.1399999999999999</v>
      </c>
      <c r="K101" s="3">
        <f t="shared" si="168"/>
        <v>0.32669025270758084</v>
      </c>
      <c r="L101" s="3">
        <f t="shared" si="169"/>
        <v>2.0865703971119163</v>
      </c>
      <c r="M101" s="5">
        <f t="shared" si="170"/>
        <v>8.9522915280499035E-2</v>
      </c>
      <c r="N101" s="5">
        <f t="shared" si="171"/>
        <v>2.924626381610558E-2</v>
      </c>
      <c r="O101" s="5">
        <f t="shared" si="172"/>
        <v>0.18679586488744729</v>
      </c>
      <c r="P101" s="5">
        <f t="shared" si="173"/>
        <v>6.1024388304811286E-2</v>
      </c>
      <c r="Q101" s="5">
        <f t="shared" si="174"/>
        <v>4.7772346584180536E-3</v>
      </c>
      <c r="R101" s="5">
        <f t="shared" si="175"/>
        <v>0.19488136098853243</v>
      </c>
      <c r="S101" s="5">
        <f t="shared" si="176"/>
        <v>1.0399504853891833E-2</v>
      </c>
      <c r="T101" s="5">
        <f t="shared" si="177"/>
        <v>9.9680364183121675E-3</v>
      </c>
      <c r="U101" s="5">
        <f t="shared" si="178"/>
        <v>6.366584106934095E-2</v>
      </c>
      <c r="V101" s="5">
        <f t="shared" si="179"/>
        <v>7.8766105166509196E-4</v>
      </c>
      <c r="W101" s="5">
        <f t="shared" si="180"/>
        <v>5.2022533260066926E-4</v>
      </c>
      <c r="X101" s="5">
        <f t="shared" si="181"/>
        <v>1.0854867788322572E-3</v>
      </c>
      <c r="Y101" s="5">
        <f t="shared" si="182"/>
        <v>1.132472289583879E-3</v>
      </c>
      <c r="Z101" s="5">
        <f t="shared" si="183"/>
        <v>0.13554455959585096</v>
      </c>
      <c r="AA101" s="5">
        <f t="shared" si="184"/>
        <v>4.4281086427506298E-2</v>
      </c>
      <c r="AB101" s="5">
        <f t="shared" si="185"/>
        <v>7.2330996575841284E-3</v>
      </c>
      <c r="AC101" s="5">
        <f t="shared" si="186"/>
        <v>3.3557423341541507E-5</v>
      </c>
      <c r="AD101" s="5">
        <f t="shared" si="187"/>
        <v>4.2488136343049478E-5</v>
      </c>
      <c r="AE101" s="5">
        <f t="shared" si="188"/>
        <v>8.8654487521861987E-5</v>
      </c>
      <c r="AF101" s="5">
        <f t="shared" si="189"/>
        <v>9.2491914617122509E-5</v>
      </c>
      <c r="AG101" s="5">
        <f t="shared" si="190"/>
        <v>6.4330297004096924E-5</v>
      </c>
      <c r="AH101" s="5">
        <f t="shared" si="191"/>
        <v>7.0705816385568609E-2</v>
      </c>
      <c r="AI101" s="5">
        <f t="shared" si="192"/>
        <v>2.309890102289722E-2</v>
      </c>
      <c r="AJ101" s="5">
        <f t="shared" si="193"/>
        <v>3.7730929062188443E-3</v>
      </c>
      <c r="AK101" s="5">
        <f t="shared" si="194"/>
        <v>4.1087755834060501E-4</v>
      </c>
      <c r="AL101" s="5">
        <f t="shared" si="195"/>
        <v>9.1499309471180664E-7</v>
      </c>
      <c r="AM101" s="5">
        <f t="shared" si="196"/>
        <v>2.7760919997969982E-6</v>
      </c>
      <c r="AN101" s="5">
        <f t="shared" si="197"/>
        <v>5.7925113864356354E-6</v>
      </c>
      <c r="AO101" s="5">
        <f t="shared" si="198"/>
        <v>6.0432413919351522E-6</v>
      </c>
      <c r="AP101" s="5">
        <f t="shared" si="199"/>
        <v>4.2032161970044334E-6</v>
      </c>
      <c r="AQ101" s="5">
        <f t="shared" si="200"/>
        <v>2.1925766223326943E-6</v>
      </c>
      <c r="AR101" s="5">
        <f t="shared" si="201"/>
        <v>2.9506532674751621E-2</v>
      </c>
      <c r="AS101" s="5">
        <f t="shared" si="202"/>
        <v>9.6394966160390991E-3</v>
      </c>
      <c r="AT101" s="5">
        <f t="shared" si="203"/>
        <v>1.5745647927338413E-3</v>
      </c>
      <c r="AU101" s="5">
        <f t="shared" si="204"/>
        <v>1.7146499001422611E-4</v>
      </c>
      <c r="AV101" s="5">
        <f t="shared" si="205"/>
        <v>1.4003985229562585E-5</v>
      </c>
      <c r="AW101" s="5">
        <f t="shared" si="206"/>
        <v>1.7325450427028917E-8</v>
      </c>
      <c r="AX101" s="5">
        <f t="shared" si="207"/>
        <v>1.5115369949219565E-7</v>
      </c>
      <c r="AY101" s="5">
        <f t="shared" si="208"/>
        <v>3.1539283477436592E-7</v>
      </c>
      <c r="AZ101" s="5">
        <f t="shared" si="209"/>
        <v>3.2904467625070096E-7</v>
      </c>
      <c r="BA101" s="5">
        <f t="shared" si="210"/>
        <v>2.2885829359732901E-7</v>
      </c>
      <c r="BB101" s="5">
        <f t="shared" si="211"/>
        <v>1.1938223513843354E-7</v>
      </c>
      <c r="BC101" s="5">
        <f t="shared" si="212"/>
        <v>4.9819887556181883E-8</v>
      </c>
      <c r="BD101" s="5">
        <f t="shared" si="213"/>
        <v>1.0261242933425375E-2</v>
      </c>
      <c r="BE101" s="5">
        <f t="shared" si="214"/>
        <v>3.3522480470146139E-3</v>
      </c>
      <c r="BF101" s="5">
        <f t="shared" si="215"/>
        <v>5.4757338080884917E-4</v>
      </c>
      <c r="BG101" s="5">
        <f t="shared" si="216"/>
        <v>5.9628962050795784E-5</v>
      </c>
      <c r="BH101" s="5">
        <f t="shared" si="217"/>
        <v>4.8700501702663042E-6</v>
      </c>
      <c r="BI101" s="5">
        <f t="shared" si="218"/>
        <v>3.1819958416457941E-7</v>
      </c>
      <c r="BJ101" s="8">
        <f t="shared" si="219"/>
        <v>4.7039885418563063E-2</v>
      </c>
      <c r="BK101" s="8">
        <f t="shared" si="220"/>
        <v>0.16176925730013825</v>
      </c>
      <c r="BL101" s="8">
        <f t="shared" si="221"/>
        <v>0.6499778855352587</v>
      </c>
      <c r="BM101" s="8">
        <f t="shared" si="222"/>
        <v>0.42808326184661305</v>
      </c>
      <c r="BN101" s="8">
        <f t="shared" si="223"/>
        <v>0.56624802793581375</v>
      </c>
    </row>
    <row r="102" spans="1:66" x14ac:dyDescent="0.25">
      <c r="A102" t="s">
        <v>40</v>
      </c>
      <c r="B102" t="s">
        <v>339</v>
      </c>
      <c r="C102" t="s">
        <v>233</v>
      </c>
      <c r="D102" s="11">
        <v>44289</v>
      </c>
      <c r="E102">
        <f>VLOOKUP(A102,home!$A$2:$E$405,3,FALSE)</f>
        <v>1.47741935483871</v>
      </c>
      <c r="F102">
        <f>VLOOKUP(B102,home!$B$2:$E$405,3,FALSE)</f>
        <v>1.49</v>
      </c>
      <c r="G102">
        <f>VLOOKUP(C102,away!$B$2:$E$405,4,FALSE)</f>
        <v>0.95</v>
      </c>
      <c r="H102">
        <f>VLOOKUP(A102,away!$A$2:$E$405,3,FALSE)</f>
        <v>1.1741935483871</v>
      </c>
      <c r="I102">
        <f>VLOOKUP(C102,away!$B$2:$E$405,3,FALSE)</f>
        <v>0.59</v>
      </c>
      <c r="J102">
        <f>VLOOKUP(B102,home!$B$2:$E$405,4,FALSE)</f>
        <v>0.68</v>
      </c>
      <c r="K102" s="3">
        <f t="shared" si="168"/>
        <v>2.0912870967741939</v>
      </c>
      <c r="L102" s="3">
        <f t="shared" si="169"/>
        <v>0.47108645161290452</v>
      </c>
      <c r="M102" s="5">
        <f t="shared" si="170"/>
        <v>7.7121471486214913E-2</v>
      </c>
      <c r="N102" s="5">
        <f t="shared" si="171"/>
        <v>0.16128313820336015</v>
      </c>
      <c r="O102" s="5">
        <f t="shared" si="172"/>
        <v>3.6330880345606775E-2</v>
      </c>
      <c r="P102" s="5">
        <f t="shared" si="173"/>
        <v>7.5978301281214605E-2</v>
      </c>
      <c r="Q102" s="5">
        <f t="shared" si="174"/>
        <v>0.1686446729259681</v>
      </c>
      <c r="R102" s="5">
        <f t="shared" si="175"/>
        <v>8.5574927529924547E-3</v>
      </c>
      <c r="S102" s="5">
        <f t="shared" si="176"/>
        <v>1.8713019066975603E-2</v>
      </c>
      <c r="T102" s="5">
        <f t="shared" si="177"/>
        <v>7.9446220552113173E-2</v>
      </c>
      <c r="U102" s="5">
        <f t="shared" si="178"/>
        <v>1.7896174175071795E-2</v>
      </c>
      <c r="V102" s="5">
        <f t="shared" si="179"/>
        <v>2.0484040352222832E-3</v>
      </c>
      <c r="W102" s="5">
        <f t="shared" si="180"/>
        <v>0.11756147614326044</v>
      </c>
      <c r="X102" s="5">
        <f t="shared" si="181"/>
        <v>5.5381618642703682E-2</v>
      </c>
      <c r="Y102" s="5">
        <f t="shared" si="182"/>
        <v>1.3044765105485179E-2</v>
      </c>
      <c r="Z102" s="5">
        <f t="shared" si="183"/>
        <v>1.343772965236787E-3</v>
      </c>
      <c r="AA102" s="5">
        <f t="shared" si="184"/>
        <v>2.8102150631936899E-3</v>
      </c>
      <c r="AB102" s="5">
        <f t="shared" si="185"/>
        <v>2.9384832504087202E-3</v>
      </c>
      <c r="AC102" s="5">
        <f t="shared" si="186"/>
        <v>1.2612753615702955E-4</v>
      </c>
      <c r="AD102" s="5">
        <f t="shared" si="187"/>
        <v>6.1463699534031933E-2</v>
      </c>
      <c r="AE102" s="5">
        <f t="shared" si="188"/>
        <v>2.8954716116488834E-2</v>
      </c>
      <c r="AF102" s="5">
        <f t="shared" si="189"/>
        <v>6.8200872363878519E-3</v>
      </c>
      <c r="AG102" s="5">
        <f t="shared" si="190"/>
        <v>1.0709502319601377E-3</v>
      </c>
      <c r="AH102" s="5">
        <f t="shared" si="191"/>
        <v>1.582583094916872E-4</v>
      </c>
      <c r="AI102" s="5">
        <f t="shared" si="192"/>
        <v>3.3096356059726233E-4</v>
      </c>
      <c r="AJ102" s="5">
        <f t="shared" si="193"/>
        <v>3.4606991188974943E-4</v>
      </c>
      <c r="AK102" s="5">
        <f t="shared" si="194"/>
        <v>2.4124384710560504E-4</v>
      </c>
      <c r="AL102" s="5">
        <f t="shared" si="195"/>
        <v>4.9703179969583425E-6</v>
      </c>
      <c r="AM102" s="5">
        <f t="shared" si="196"/>
        <v>2.5707648351105412E-2</v>
      </c>
      <c r="AN102" s="5">
        <f t="shared" si="197"/>
        <v>1.2110524841034583E-2</v>
      </c>
      <c r="AO102" s="5">
        <f t="shared" si="198"/>
        <v>2.8525520872664583E-3</v>
      </c>
      <c r="AP102" s="5">
        <f t="shared" si="199"/>
        <v>4.4793288027711336E-4</v>
      </c>
      <c r="AQ102" s="5">
        <f t="shared" si="200"/>
        <v>5.2753777782623322E-5</v>
      </c>
      <c r="AR102" s="5">
        <f t="shared" si="201"/>
        <v>1.491066909133916E-5</v>
      </c>
      <c r="AS102" s="5">
        <f t="shared" si="202"/>
        <v>3.1182489874987377E-5</v>
      </c>
      <c r="AT102" s="5">
        <f t="shared" si="203"/>
        <v>3.2605769360426533E-5</v>
      </c>
      <c r="AU102" s="5">
        <f t="shared" si="204"/>
        <v>2.2729341581285123E-5</v>
      </c>
      <c r="AV102" s="5">
        <f t="shared" si="205"/>
        <v>1.188339469177868E-5</v>
      </c>
      <c r="AW102" s="5">
        <f t="shared" si="206"/>
        <v>1.3601786281609456E-7</v>
      </c>
      <c r="AX102" s="5">
        <f t="shared" si="207"/>
        <v>8.9603455475125212E-3</v>
      </c>
      <c r="AY102" s="5">
        <f t="shared" si="208"/>
        <v>4.2210973892031611E-3</v>
      </c>
      <c r="AZ102" s="5">
        <f t="shared" si="209"/>
        <v>9.9425089549610643E-4</v>
      </c>
      <c r="BA102" s="5">
        <f t="shared" si="210"/>
        <v>1.5612604212407116E-4</v>
      </c>
      <c r="BB102" s="5">
        <f t="shared" si="211"/>
        <v>1.838721579714888E-5</v>
      </c>
      <c r="BC102" s="5">
        <f t="shared" si="212"/>
        <v>1.7323936489839228E-6</v>
      </c>
      <c r="BD102" s="5">
        <f t="shared" si="213"/>
        <v>1.1707023655688621E-6</v>
      </c>
      <c r="BE102" s="5">
        <f t="shared" si="214"/>
        <v>2.4482747512771864E-6</v>
      </c>
      <c r="BF102" s="5">
        <f t="shared" si="215"/>
        <v>2.5600226983520151E-6</v>
      </c>
      <c r="BG102" s="5">
        <f t="shared" si="216"/>
        <v>1.7845808121708744E-6</v>
      </c>
      <c r="BH102" s="5">
        <f t="shared" si="217"/>
        <v>9.3301770641094001E-7</v>
      </c>
      <c r="BI102" s="5">
        <f t="shared" si="218"/>
        <v>3.9024157809581053E-7</v>
      </c>
      <c r="BJ102" s="8">
        <f t="shared" si="219"/>
        <v>0.74919469611300749</v>
      </c>
      <c r="BK102" s="8">
        <f t="shared" si="220"/>
        <v>0.17821339111298454</v>
      </c>
      <c r="BL102" s="8">
        <f t="shared" si="221"/>
        <v>6.9732379720869472E-2</v>
      </c>
      <c r="BM102" s="8">
        <f t="shared" si="222"/>
        <v>0.46634732154540098</v>
      </c>
      <c r="BN102" s="8">
        <f t="shared" si="223"/>
        <v>0.52791595699535698</v>
      </c>
    </row>
    <row r="103" spans="1:66" x14ac:dyDescent="0.25">
      <c r="A103" t="s">
        <v>40</v>
      </c>
      <c r="B103" t="s">
        <v>334</v>
      </c>
      <c r="C103" t="s">
        <v>239</v>
      </c>
      <c r="D103" s="11">
        <v>44289</v>
      </c>
      <c r="E103">
        <f>VLOOKUP(A103,home!$A$2:$E$405,3,FALSE)</f>
        <v>1.47741935483871</v>
      </c>
      <c r="F103">
        <f>VLOOKUP(B103,home!$B$2:$E$405,3,FALSE)</f>
        <v>0.86</v>
      </c>
      <c r="G103">
        <f>VLOOKUP(C103,away!$B$2:$E$405,4,FALSE)</f>
        <v>0.45</v>
      </c>
      <c r="H103">
        <f>VLOOKUP(A103,away!$A$2:$E$405,3,FALSE)</f>
        <v>1.1741935483871</v>
      </c>
      <c r="I103">
        <f>VLOOKUP(C103,away!$B$2:$E$405,3,FALSE)</f>
        <v>0.77</v>
      </c>
      <c r="J103">
        <f>VLOOKUP(B103,home!$B$2:$E$405,4,FALSE)</f>
        <v>1.31</v>
      </c>
      <c r="K103" s="3">
        <f t="shared" si="168"/>
        <v>0.57176129032258083</v>
      </c>
      <c r="L103" s="3">
        <f t="shared" si="169"/>
        <v>1.1844090322580678</v>
      </c>
      <c r="M103" s="5">
        <f t="shared" si="170"/>
        <v>0.1727050034071545</v>
      </c>
      <c r="N103" s="5">
        <f t="shared" si="171"/>
        <v>9.8746035593240369E-2</v>
      </c>
      <c r="O103" s="5">
        <f t="shared" si="172"/>
        <v>0.20455336595159412</v>
      </c>
      <c r="P103" s="5">
        <f t="shared" si="173"/>
        <v>0.11695569645631052</v>
      </c>
      <c r="Q103" s="5">
        <f t="shared" si="174"/>
        <v>2.8229580362515296E-2</v>
      </c>
      <c r="R103" s="5">
        <f t="shared" si="175"/>
        <v>0.12113742710592904</v>
      </c>
      <c r="S103" s="5">
        <f t="shared" si="176"/>
        <v>1.980057708770179E-2</v>
      </c>
      <c r="T103" s="5">
        <f t="shared" si="177"/>
        <v>3.3435369958218088E-2</v>
      </c>
      <c r="U103" s="5">
        <f t="shared" si="178"/>
        <v>6.9261691628443561E-2</v>
      </c>
      <c r="V103" s="5">
        <f t="shared" si="179"/>
        <v>1.4898817430124666E-3</v>
      </c>
      <c r="W103" s="5">
        <f t="shared" si="180"/>
        <v>5.380193764445579E-3</v>
      </c>
      <c r="X103" s="5">
        <f t="shared" si="181"/>
        <v>6.3723500899078786E-3</v>
      </c>
      <c r="Y103" s="5">
        <f t="shared" si="182"/>
        <v>3.7737345015987022E-3</v>
      </c>
      <c r="Z103" s="5">
        <f t="shared" si="183"/>
        <v>4.7825420936255206E-2</v>
      </c>
      <c r="AA103" s="5">
        <f t="shared" si="184"/>
        <v>2.7344724384733846E-2</v>
      </c>
      <c r="AB103" s="5">
        <f t="shared" si="185"/>
        <v>7.8173274488653813E-3</v>
      </c>
      <c r="AC103" s="5">
        <f t="shared" si="186"/>
        <v>6.3059173682698588E-5</v>
      </c>
      <c r="AD103" s="5">
        <f t="shared" si="187"/>
        <v>7.6904663223622692E-4</v>
      </c>
      <c r="AE103" s="5">
        <f t="shared" si="188"/>
        <v>9.1086577744823552E-4</v>
      </c>
      <c r="AF103" s="5">
        <f t="shared" si="189"/>
        <v>5.3941882699222888E-4</v>
      </c>
      <c r="AG103" s="5">
        <f t="shared" si="190"/>
        <v>2.1296417695321592E-4</v>
      </c>
      <c r="AH103" s="5">
        <f t="shared" si="191"/>
        <v>1.416121513211119E-2</v>
      </c>
      <c r="AI103" s="5">
        <f t="shared" si="192"/>
        <v>8.0968346364715515E-3</v>
      </c>
      <c r="AJ103" s="5">
        <f t="shared" si="193"/>
        <v>2.3147283096387689E-3</v>
      </c>
      <c r="AK103" s="5">
        <f t="shared" si="194"/>
        <v>4.4115734835508969E-4</v>
      </c>
      <c r="AL103" s="5">
        <f t="shared" si="195"/>
        <v>1.708144971024955E-6</v>
      </c>
      <c r="AM103" s="5">
        <f t="shared" si="196"/>
        <v>8.7942218953124124E-5</v>
      </c>
      <c r="AN103" s="5">
        <f t="shared" si="197"/>
        <v>1.0415955844489683E-4</v>
      </c>
      <c r="AO103" s="5">
        <f t="shared" si="198"/>
        <v>6.1683760909073975E-5</v>
      </c>
      <c r="AP103" s="5">
        <f t="shared" si="199"/>
        <v>2.4352934521451444E-5</v>
      </c>
      <c r="AQ103" s="5">
        <f t="shared" si="200"/>
        <v>7.2109589022990986E-6</v>
      </c>
      <c r="AR103" s="5">
        <f t="shared" si="201"/>
        <v>3.3545342220444242E-3</v>
      </c>
      <c r="AS103" s="5">
        <f t="shared" si="202"/>
        <v>1.9179928152273748E-3</v>
      </c>
      <c r="AT103" s="5">
        <f t="shared" si="203"/>
        <v>5.4831702343192154E-4</v>
      </c>
      <c r="AU103" s="5">
        <f t="shared" si="204"/>
        <v>1.0450214960775743E-4</v>
      </c>
      <c r="AV103" s="5">
        <f t="shared" si="205"/>
        <v>1.4937570975303692E-5</v>
      </c>
      <c r="AW103" s="5">
        <f t="shared" si="206"/>
        <v>3.2132068619470989E-8</v>
      </c>
      <c r="AX103" s="5">
        <f t="shared" si="207"/>
        <v>8.3803260970781898E-6</v>
      </c>
      <c r="AY103" s="5">
        <f t="shared" si="208"/>
        <v>9.9257339226474065E-6</v>
      </c>
      <c r="AZ103" s="5">
        <f t="shared" si="209"/>
        <v>5.8780644548869474E-6</v>
      </c>
      <c r="BA103" s="5">
        <f t="shared" si="210"/>
        <v>2.3206775441877317E-6</v>
      </c>
      <c r="BB103" s="5">
        <f t="shared" si="211"/>
        <v>6.8715786107360514E-7</v>
      </c>
      <c r="BC103" s="5">
        <f t="shared" si="212"/>
        <v>1.627751954485425E-7</v>
      </c>
      <c r="BD103" s="5">
        <f t="shared" si="213"/>
        <v>6.6219010526803398E-4</v>
      </c>
      <c r="BE103" s="5">
        <f t="shared" si="214"/>
        <v>3.7861466902689675E-4</v>
      </c>
      <c r="BF103" s="5">
        <f t="shared" si="215"/>
        <v>1.0823860584893766E-4</v>
      </c>
      <c r="BG103" s="5">
        <f t="shared" si="216"/>
        <v>2.0628881647635282E-5</v>
      </c>
      <c r="BH103" s="5">
        <f t="shared" si="217"/>
        <v>2.9486989971909393E-6</v>
      </c>
      <c r="BI103" s="5">
        <f t="shared" si="218"/>
        <v>3.3719038868135843E-7</v>
      </c>
      <c r="BJ103" s="8">
        <f t="shared" si="219"/>
        <v>0.17868226385036196</v>
      </c>
      <c r="BK103" s="8">
        <f t="shared" si="220"/>
        <v>0.31102585174675562</v>
      </c>
      <c r="BL103" s="8">
        <f t="shared" si="221"/>
        <v>0.46224171387860663</v>
      </c>
      <c r="BM103" s="8">
        <f t="shared" si="222"/>
        <v>0.25743824793338171</v>
      </c>
      <c r="BN103" s="8">
        <f t="shared" si="223"/>
        <v>0.7423271088767438</v>
      </c>
    </row>
    <row r="104" spans="1:66" s="15" customFormat="1" x14ac:dyDescent="0.25">
      <c r="A104" s="15" t="s">
        <v>40</v>
      </c>
      <c r="B104" s="15" t="s">
        <v>332</v>
      </c>
      <c r="C104" s="15" t="s">
        <v>238</v>
      </c>
      <c r="D104" s="16">
        <v>44289</v>
      </c>
      <c r="E104" s="15">
        <f>VLOOKUP(A104,home!$A$2:$E$405,3,FALSE)</f>
        <v>1.47741935483871</v>
      </c>
      <c r="F104" s="15">
        <f>VLOOKUP(B104,home!$B$2:$E$405,3,FALSE)</f>
        <v>1.04</v>
      </c>
      <c r="G104" s="15">
        <f>VLOOKUP(C104,away!$B$2:$E$405,4,FALSE)</f>
        <v>0.86</v>
      </c>
      <c r="H104" s="15">
        <f>VLOOKUP(A104,away!$A$2:$E$405,3,FALSE)</f>
        <v>1.1741935483871</v>
      </c>
      <c r="I104" s="15">
        <f>VLOOKUP(C104,away!$B$2:$E$405,3,FALSE)</f>
        <v>0.5</v>
      </c>
      <c r="J104" s="15">
        <f>VLOOKUP(B104,home!$B$2:$E$405,4,FALSE)</f>
        <v>1.08</v>
      </c>
      <c r="K104" s="17">
        <f t="shared" si="168"/>
        <v>1.3214038709677423</v>
      </c>
      <c r="L104" s="17">
        <f t="shared" si="169"/>
        <v>0.63406451612903403</v>
      </c>
      <c r="M104" s="18">
        <f t="shared" si="170"/>
        <v>0.14149818524613</v>
      </c>
      <c r="N104" s="18">
        <f t="shared" si="171"/>
        <v>0.18697624971914684</v>
      </c>
      <c r="O104" s="18">
        <f t="shared" si="172"/>
        <v>8.9718978361223847E-2</v>
      </c>
      <c r="P104" s="18">
        <f t="shared" si="173"/>
        <v>0.11855500530579229</v>
      </c>
      <c r="Q104" s="18">
        <f t="shared" si="174"/>
        <v>0.12353557007895594</v>
      </c>
      <c r="R104" s="18">
        <f t="shared" si="175"/>
        <v>2.8443810301100332E-2</v>
      </c>
      <c r="S104" s="18">
        <f t="shared" si="176"/>
        <v>2.4832985063744571E-2</v>
      </c>
      <c r="T104" s="18">
        <f t="shared" si="177"/>
        <v>7.8329521466837568E-2</v>
      </c>
      <c r="U104" s="18">
        <f t="shared" si="178"/>
        <v>3.7585761036946115E-2</v>
      </c>
      <c r="V104" s="18">
        <f t="shared" si="179"/>
        <v>2.3118275889858447E-3</v>
      </c>
      <c r="W104" s="18">
        <f t="shared" si="180"/>
        <v>5.4413460168179724E-2</v>
      </c>
      <c r="X104" s="18">
        <f t="shared" si="181"/>
        <v>3.4501644292443345E-2</v>
      </c>
      <c r="Y104" s="18">
        <f t="shared" si="182"/>
        <v>1.0938134196972068E-2</v>
      </c>
      <c r="Z104" s="18">
        <f t="shared" si="183"/>
        <v>6.0117369384777384E-3</v>
      </c>
      <c r="AA104" s="18">
        <f t="shared" si="184"/>
        <v>7.943932461744246E-3</v>
      </c>
      <c r="AB104" s="18">
        <f t="shared" si="185"/>
        <v>5.2485715528275767E-3</v>
      </c>
      <c r="AC104" s="18">
        <f t="shared" si="186"/>
        <v>1.2106106325743041E-4</v>
      </c>
      <c r="AD104" s="18">
        <f t="shared" si="187"/>
        <v>1.7975539224745426E-2</v>
      </c>
      <c r="AE104" s="18">
        <f t="shared" si="188"/>
        <v>1.139765158069668E-2</v>
      </c>
      <c r="AF104" s="18">
        <f t="shared" si="189"/>
        <v>3.6134232172608796E-3</v>
      </c>
      <c r="AG104" s="18">
        <f t="shared" si="190"/>
        <v>7.6371448127397887E-4</v>
      </c>
      <c r="AH104" s="18">
        <f t="shared" si="191"/>
        <v>9.529572682477318E-4</v>
      </c>
      <c r="AI104" s="18">
        <f t="shared" si="192"/>
        <v>1.259241423129398E-3</v>
      </c>
      <c r="AJ104" s="18">
        <f t="shared" si="193"/>
        <v>8.3198324550305745E-4</v>
      </c>
      <c r="AK104" s="18">
        <f t="shared" si="194"/>
        <v>3.6646196039601521E-4</v>
      </c>
      <c r="AL104" s="18">
        <f t="shared" si="195"/>
        <v>4.0572661682817098E-6</v>
      </c>
      <c r="AM104" s="18">
        <f t="shared" si="196"/>
        <v>4.750589422862223E-3</v>
      </c>
      <c r="AN104" s="18">
        <f t="shared" si="197"/>
        <v>3.0121801837348422E-3</v>
      </c>
      <c r="AO104" s="18">
        <f t="shared" si="198"/>
        <v>9.5495828534664865E-4</v>
      </c>
      <c r="AP104" s="18">
        <f t="shared" si="199"/>
        <v>2.0183505437391158E-4</v>
      </c>
      <c r="AQ104" s="18">
        <f t="shared" si="200"/>
        <v>3.1994111522367878E-5</v>
      </c>
      <c r="AR104" s="18">
        <f t="shared" si="201"/>
        <v>1.2084727783662888E-4</v>
      </c>
      <c r="AS104" s="18">
        <f t="shared" si="202"/>
        <v>1.5968806072923564E-4</v>
      </c>
      <c r="AT104" s="18">
        <f t="shared" si="203"/>
        <v>1.0550621079747194E-4</v>
      </c>
      <c r="AU104" s="18">
        <f t="shared" si="204"/>
        <v>4.6472105119639344E-5</v>
      </c>
      <c r="AV104" s="18">
        <f t="shared" si="205"/>
        <v>1.5352104899277807E-5</v>
      </c>
      <c r="AW104" s="18">
        <f t="shared" si="206"/>
        <v>9.4427832977141803E-8</v>
      </c>
      <c r="AX104" s="18">
        <f t="shared" si="207"/>
        <v>1.0462412087914237E-3</v>
      </c>
      <c r="AY104" s="18">
        <f t="shared" si="208"/>
        <v>6.6338442580658979E-4</v>
      </c>
      <c r="AZ104" s="18">
        <f t="shared" si="209"/>
        <v>2.1031426247829617E-4</v>
      </c>
      <c r="BA104" s="18">
        <f t="shared" si="210"/>
        <v>4.4450937024445174E-5</v>
      </c>
      <c r="BB104" s="18">
        <f t="shared" si="211"/>
        <v>7.0461904689717477E-6</v>
      </c>
      <c r="BC104" s="18">
        <f t="shared" si="212"/>
        <v>8.9354787005231689E-7</v>
      </c>
      <c r="BD104" s="18">
        <f t="shared" si="213"/>
        <v>1.2770828457832162E-5</v>
      </c>
      <c r="BE104" s="18">
        <f t="shared" si="214"/>
        <v>1.6875422159644421E-5</v>
      </c>
      <c r="BF104" s="18">
        <f t="shared" si="215"/>
        <v>1.1149624082984477E-5</v>
      </c>
      <c r="BG104" s="18">
        <f t="shared" si="216"/>
        <v>4.9110521410302842E-6</v>
      </c>
      <c r="BH104" s="18">
        <f t="shared" si="217"/>
        <v>1.6223708274204577E-6</v>
      </c>
      <c r="BI104" s="18">
        <f t="shared" si="218"/>
        <v>4.2876141829970677E-7</v>
      </c>
      <c r="BJ104" s="19">
        <f t="shared" si="219"/>
        <v>0.5333687960567921</v>
      </c>
      <c r="BK104" s="19">
        <f t="shared" si="220"/>
        <v>0.28798650595988501</v>
      </c>
      <c r="BL104" s="19">
        <f t="shared" si="221"/>
        <v>0.17284732142958778</v>
      </c>
      <c r="BM104" s="19">
        <f t="shared" si="222"/>
        <v>0.31082327137441995</v>
      </c>
      <c r="BN104" s="19">
        <f t="shared" si="223"/>
        <v>0.68872779901234915</v>
      </c>
    </row>
    <row r="105" spans="1:66" x14ac:dyDescent="0.25">
      <c r="A105" t="s">
        <v>10</v>
      </c>
      <c r="B105" t="s">
        <v>49</v>
      </c>
      <c r="C105" t="s">
        <v>246</v>
      </c>
      <c r="D105" s="11">
        <v>44319</v>
      </c>
      <c r="E105">
        <f>VLOOKUP(A105,home!$A$2:$E$405,3,FALSE)</f>
        <v>1.4981949458483801</v>
      </c>
      <c r="F105">
        <f>VLOOKUP(B105,home!$B$2:$E$405,3,FALSE)</f>
        <v>0.67</v>
      </c>
      <c r="G105">
        <f>VLOOKUP(C105,away!$B$2:$E$405,4,FALSE)</f>
        <v>1.1599999999999999</v>
      </c>
      <c r="H105">
        <f>VLOOKUP(A105,away!$A$2:$E$405,3,FALSE)</f>
        <v>1.3826714801444</v>
      </c>
      <c r="I105">
        <f>VLOOKUP(C105,away!$B$2:$E$405,3,FALSE)</f>
        <v>0.76</v>
      </c>
      <c r="J105">
        <f>VLOOKUP(B105,home!$B$2:$E$405,4,FALSE)</f>
        <v>0.57999999999999996</v>
      </c>
      <c r="K105" s="3">
        <f t="shared" ref="K105:K111" si="224">E105*F105*G105</f>
        <v>1.1643971119133609</v>
      </c>
      <c r="L105" s="3">
        <f t="shared" ref="L105:L111" si="225">H105*I105*J105</f>
        <v>0.60948158844765143</v>
      </c>
      <c r="M105" s="5">
        <f t="shared" ref="M105:M111" si="226">_xlfn.POISSON.DIST(0,K105,FALSE) * _xlfn.POISSON.DIST(0,L105,FALSE)</f>
        <v>0.16967359781690508</v>
      </c>
      <c r="N105" s="5">
        <f t="shared" ref="N105:N111" si="227">_xlfn.POISSON.DIST(1,K105,FALSE) * _xlfn.POISSON.DIST(0,L105,FALSE)</f>
        <v>0.19756744726595343</v>
      </c>
      <c r="O105" s="5">
        <f t="shared" ref="O105:O111" si="228">_xlfn.POISSON.DIST(0,K105,FALSE) * _xlfn.POISSON.DIST(1,L105,FALSE)</f>
        <v>0.10341293391507526</v>
      </c>
      <c r="P105" s="5">
        <f t="shared" ref="P105:P111" si="229">_xlfn.POISSON.DIST(1,K105,FALSE) * _xlfn.POISSON.DIST(1,L105,FALSE)</f>
        <v>0.1204137215852009</v>
      </c>
      <c r="Q105" s="5">
        <f t="shared" ref="Q105:Q111" si="230">_xlfn.POISSON.DIST(2,K105,FALSE) * _xlfn.POISSON.DIST(0,L105,FALSE)</f>
        <v>0.11502348250228574</v>
      </c>
      <c r="R105" s="5">
        <f t="shared" ref="R105:R111" si="231">_xlfn.POISSON.DIST(0,K105,FALSE) * _xlfn.POISSON.DIST(2,L105,FALSE)</f>
        <v>3.1514139614296034E-2</v>
      </c>
      <c r="S105" s="5">
        <f t="shared" ref="S105:S111" si="232">_xlfn.POISSON.DIST(2,K105,FALSE) * _xlfn.POISSON.DIST(2,L105,FALSE)</f>
        <v>2.1363760379568102E-2</v>
      </c>
      <c r="T105" s="5">
        <f t="shared" ref="T105:T111" si="233">_xlfn.POISSON.DIST(2,K105,FALSE) * _xlfn.POISSON.DIST(1,L105,FALSE)</f>
        <v>7.0104694824273742E-2</v>
      </c>
      <c r="U105" s="5">
        <f t="shared" ref="U105:U111" si="234">_xlfn.POISSON.DIST(1,K105,FALSE) * _xlfn.POISSON.DIST(2,L105,FALSE)</f>
        <v>3.6694973151320746E-2</v>
      </c>
      <c r="V105" s="5">
        <f t="shared" ref="V105:V111" si="235">_xlfn.POISSON.DIST(3,K105,FALSE) * _xlfn.POISSON.DIST(3,L105,FALSE)</f>
        <v>1.68460039842317E-3</v>
      </c>
      <c r="W105" s="5">
        <f t="shared" ref="W105:W111" si="236">_xlfn.POISSON.DIST(3,K105,FALSE) * _xlfn.POISSON.DIST(0,L105,FALSE)</f>
        <v>4.4644336942626157E-2</v>
      </c>
      <c r="X105" s="5">
        <f t="shared" ref="X105:X111" si="237">_xlfn.POISSON.DIST(3,K105,FALSE) * _xlfn.POISSON.DIST(1,L105,FALSE)</f>
        <v>2.7209901394983953E-2</v>
      </c>
      <c r="Y105" s="5">
        <f t="shared" ref="Y105:Y111" si="238">_xlfn.POISSON.DIST(3,K105,FALSE) * _xlfn.POISSON.DIST(2,L105,FALSE)</f>
        <v>8.2919669618593921E-3</v>
      </c>
      <c r="Z105" s="5">
        <f t="shared" ref="Z105:Z111" si="239">_xlfn.POISSON.DIST(0,K105,FALSE) * _xlfn.POISSON.DIST(3,L105,FALSE)</f>
        <v>6.4024292902274032E-3</v>
      </c>
      <c r="AA105" s="5">
        <f t="shared" ref="AA105:AA111" si="240">_xlfn.POISSON.DIST(1,K105,FALSE) * _xlfn.POISSON.DIST(3,L105,FALSE)</f>
        <v>7.4549701747702981E-3</v>
      </c>
      <c r="AB105" s="5">
        <f t="shared" ref="AB105:AB111" si="241">_xlfn.POISSON.DIST(2,K105,FALSE) * _xlfn.POISSON.DIST(3,L105,FALSE)</f>
        <v>4.3402728704513907E-3</v>
      </c>
      <c r="AC105" s="5">
        <f t="shared" ref="AC105:AC111" si="242">_xlfn.POISSON.DIST(4,K105,FALSE) * _xlfn.POISSON.DIST(4,L105,FALSE)</f>
        <v>7.4720303411959202E-5</v>
      </c>
      <c r="AD105" s="5">
        <f t="shared" ref="AD105:AD111" si="243">_xlfn.POISSON.DIST(4,K105,FALSE) * _xlfn.POISSON.DIST(0,L105,FALSE)</f>
        <v>1.2995934249820224E-2</v>
      </c>
      <c r="AE105" s="5">
        <f t="shared" ref="AE105:AE111" si="244">_xlfn.POISSON.DIST(4,K105,FALSE) * _xlfn.POISSON.DIST(1,L105,FALSE)</f>
        <v>7.9207826499416677E-3</v>
      </c>
      <c r="AF105" s="5">
        <f t="shared" ref="AF105:AF111" si="245">_xlfn.POISSON.DIST(4,K105,FALSE) * _xlfn.POISSON.DIST(2,L105,FALSE)</f>
        <v>2.4137855956175222E-3</v>
      </c>
      <c r="AG105" s="5">
        <f t="shared" ref="AG105:AG111" si="246">_xlfn.POISSON.DIST(4,K105,FALSE) * _xlfn.POISSON.DIST(3,L105,FALSE)</f>
        <v>4.9038595966300941E-4</v>
      </c>
      <c r="AH105" s="5">
        <f t="shared" ref="AH105:AH111" si="247">_xlfn.POISSON.DIST(0,K105,FALSE) * _xlfn.POISSON.DIST(4,L105,FALSE)</f>
        <v>9.7554069343289151E-4</v>
      </c>
      <c r="AI105" s="5">
        <f t="shared" ref="AI105:AI111" si="248">_xlfn.POISSON.DIST(1,K105,FALSE) * _xlfn.POISSON.DIST(4,L105,FALSE)</f>
        <v>1.1359167659872164E-3</v>
      </c>
      <c r="AJ105" s="5">
        <f t="shared" ref="AJ105:AJ111" si="249">_xlfn.POISSON.DIST(2,K105,FALSE) * _xlfn.POISSON.DIST(4,L105,FALSE)</f>
        <v>6.6132910084474E-4</v>
      </c>
      <c r="AK105" s="5">
        <f t="shared" ref="AK105:AK111" si="250">_xlfn.POISSON.DIST(3,K105,FALSE) * _xlfn.POISSON.DIST(4,L105,FALSE)</f>
        <v>2.5668323168262492E-4</v>
      </c>
      <c r="AL105" s="5">
        <f t="shared" ref="AL105:AL111" si="251">_xlfn.POISSON.DIST(5,K105,FALSE) * _xlfn.POISSON.DIST(5,L105,FALSE)</f>
        <v>2.1210960167222801E-6</v>
      </c>
      <c r="AM105" s="5">
        <f t="shared" ref="AM105:AM111" si="252">_xlfn.POISSON.DIST(5,K105,FALSE) * _xlfn.POISSON.DIST(0,L105,FALSE)</f>
        <v>3.0264856614213181E-3</v>
      </c>
      <c r="AN105" s="5">
        <f t="shared" ref="AN105:AN111" si="253">_xlfn.POISSON.DIST(5,K105,FALSE) * _xlfn.POISSON.DIST(1,L105,FALSE)</f>
        <v>1.8445872883371057E-3</v>
      </c>
      <c r="AO105" s="5">
        <f t="shared" ref="AO105:AO111" si="254">_xlfn.POISSON.DIST(5,K105,FALSE) * _xlfn.POISSON.DIST(2,L105,FALSE)</f>
        <v>5.6212099526302254E-4</v>
      </c>
      <c r="AP105" s="5">
        <f t="shared" ref="AP105:AP111" si="255">_xlfn.POISSON.DIST(5,K105,FALSE) * _xlfn.POISSON.DIST(3,L105,FALSE)</f>
        <v>1.1420079903089394E-4</v>
      </c>
      <c r="AQ105" s="5">
        <f t="shared" ref="AQ105:AQ111" si="256">_xlfn.POISSON.DIST(5,K105,FALSE) * _xlfn.POISSON.DIST(4,L105,FALSE)</f>
        <v>1.7400821098835055E-5</v>
      </c>
      <c r="AR105" s="5">
        <f t="shared" ref="AR105:AR111" si="257">_xlfn.POISSON.DIST(0,K105,FALSE) * _xlfn.POISSON.DIST(5,L105,FALSE)</f>
        <v>1.1891481828576045E-4</v>
      </c>
      <c r="AS105" s="5">
        <f t="shared" ref="AS105:AS111" si="258">_xlfn.POISSON.DIST(1,K105,FALSE) * _xlfn.POISSON.DIST(5,L105,FALSE)</f>
        <v>1.384640709756416E-4</v>
      </c>
      <c r="AT105" s="5">
        <f t="shared" ref="AT105:AT111" si="259">_xlfn.POISSON.DIST(2,K105,FALSE) * _xlfn.POISSON.DIST(5,L105,FALSE)</f>
        <v>8.0613582173901869E-5</v>
      </c>
      <c r="AU105" s="5">
        <f t="shared" ref="AU105:AU111" si="260">_xlfn.POISSON.DIST(3,K105,FALSE) * _xlfn.POISSON.DIST(5,L105,FALSE)</f>
        <v>3.1288740754760566E-5</v>
      </c>
      <c r="AV105" s="5">
        <f t="shared" ref="AV105:AV111" si="261">_xlfn.POISSON.DIST(4,K105,FALSE) * _xlfn.POISSON.DIST(5,L105,FALSE)</f>
        <v>9.1081298425622746E-6</v>
      </c>
      <c r="AW105" s="5">
        <f t="shared" ref="AW105:AW111" si="262">_xlfn.POISSON.DIST(6,K105,FALSE) * _xlfn.POISSON.DIST(6,L105,FALSE)</f>
        <v>4.1813790402291389E-8</v>
      </c>
      <c r="AX105" s="5">
        <f t="shared" ref="AX105:AX111" si="263">_xlfn.POISSON.DIST(6,K105,FALSE) * _xlfn.POISSON.DIST(0,L105,FALSE)</f>
        <v>5.8733852723436334E-4</v>
      </c>
      <c r="AY105" s="5">
        <f t="shared" ref="AY105:AY111" si="264">_xlfn.POISSON.DIST(6,K105,FALSE) * _xlfn.POISSON.DIST(1,L105,FALSE)</f>
        <v>3.5797201853530396E-4</v>
      </c>
      <c r="AZ105" s="5">
        <f t="shared" ref="AZ105:AZ111" si="265">_xlfn.POISSON.DIST(6,K105,FALSE) * _xlfn.POISSON.DIST(2,L105,FALSE)</f>
        <v>1.0908867723835457E-4</v>
      </c>
      <c r="BA105" s="5">
        <f t="shared" ref="BA105:BA111" si="266">_xlfn.POISSON.DIST(6,K105,FALSE) * _xlfn.POISSON.DIST(3,L105,FALSE)</f>
        <v>2.2162513428295171E-5</v>
      </c>
      <c r="BB105" s="5">
        <f t="shared" ref="BB105:BB111" si="267">_xlfn.POISSON.DIST(6,K105,FALSE) * _xlfn.POISSON.DIST(4,L105,FALSE)</f>
        <v>3.3769109720674355E-6</v>
      </c>
      <c r="BC105" s="5">
        <f t="shared" ref="BC105:BC111" si="268">_xlfn.POISSON.DIST(6,K105,FALSE) * _xlfn.POISSON.DIST(5,L105,FALSE)</f>
        <v>4.1163301266039279E-7</v>
      </c>
      <c r="BD105" s="5">
        <f t="shared" ref="BD105:BD111" si="269">_xlfn.POISSON.DIST(0,K105,FALSE) * _xlfn.POISSON.DIST(6,L105,FALSE)</f>
        <v>1.2079398723128181E-5</v>
      </c>
      <c r="BE105" s="5">
        <f t="shared" ref="BE105:BE111" si="270">_xlfn.POISSON.DIST(1,K105,FALSE) * _xlfn.POISSON.DIST(6,L105,FALSE)</f>
        <v>1.4065216986860395E-5</v>
      </c>
      <c r="BF105" s="5">
        <f t="shared" ref="BF105:BF111" si="271">_xlfn.POISSON.DIST(2,K105,FALSE) * _xlfn.POISSON.DIST(6,L105,FALSE)</f>
        <v>8.1887490189674961E-6</v>
      </c>
      <c r="BG105" s="5">
        <f t="shared" ref="BG105:BG111" si="272">_xlfn.POISSON.DIST(3,K105,FALSE) * _xlfn.POISSON.DIST(6,L105,FALSE)</f>
        <v>3.1783185692897052E-6</v>
      </c>
      <c r="BH105" s="5">
        <f t="shared" ref="BH105:BH111" si="273">_xlfn.POISSON.DIST(4,K105,FALSE) * _xlfn.POISSON.DIST(6,L105,FALSE)</f>
        <v>9.2520624070538525E-7</v>
      </c>
      <c r="BI105" s="5">
        <f t="shared" ref="BI105:BI111" si="274">_xlfn.POISSON.DIST(5,K105,FALSE) * _xlfn.POISSON.DIST(6,L105,FALSE)</f>
        <v>2.1546149492031352E-7</v>
      </c>
      <c r="BJ105" s="8">
        <f t="shared" ref="BJ105:BJ111" si="275">SUM(N105,Q105,T105,W105,X105,Y105,AD105,AE105,AF105,AG105,AM105,AN105,AO105,AP105,AQ105,AX105,AY105,AZ105,BA105,BB105,BC105)</f>
        <v>0.49330786419259709</v>
      </c>
      <c r="BK105" s="8">
        <f t="shared" ref="BK105:BK111" si="276">SUM(M105,P105,S105,V105,AC105,AL105,AY105)</f>
        <v>0.31357049359806122</v>
      </c>
      <c r="BL105" s="8">
        <f t="shared" ref="BL105:BL111" si="277">SUM(O105,R105,U105,AA105,AB105,AH105,AI105,AJ105,AK105,AR105,AS105,AT105,AU105,AV105,BD105,BE105,BF105,BG105,BH105,BI105)</f>
        <v>0.18686380121092772</v>
      </c>
      <c r="BM105" s="8">
        <f t="shared" ref="BM105:BM111" si="278">SUM(S105:BI105)</f>
        <v>0.26218133538735211</v>
      </c>
      <c r="BN105" s="8">
        <f t="shared" ref="BN105:BN111" si="279">SUM(M105:R105)</f>
        <v>0.73760532269971646</v>
      </c>
    </row>
    <row r="106" spans="1:66" x14ac:dyDescent="0.25">
      <c r="A106" t="s">
        <v>13</v>
      </c>
      <c r="B106" t="s">
        <v>251</v>
      </c>
      <c r="C106" t="s">
        <v>52</v>
      </c>
      <c r="D106" s="11">
        <v>44319</v>
      </c>
      <c r="E106">
        <f>VLOOKUP(A106,home!$A$2:$E$405,3,FALSE)</f>
        <v>1.6196581196581199</v>
      </c>
      <c r="F106">
        <f>VLOOKUP(B106,home!$B$2:$E$405,3,FALSE)</f>
        <v>0.35</v>
      </c>
      <c r="G106">
        <f>VLOOKUP(C106,away!$B$2:$E$405,4,FALSE)</f>
        <v>1.19</v>
      </c>
      <c r="H106">
        <f>VLOOKUP(A106,away!$A$2:$E$405,3,FALSE)</f>
        <v>1.4017094017094001</v>
      </c>
      <c r="I106">
        <f>VLOOKUP(C106,away!$B$2:$E$405,3,FALSE)</f>
        <v>0.71</v>
      </c>
      <c r="J106">
        <f>VLOOKUP(B106,home!$B$2:$E$405,4,FALSE)</f>
        <v>1.48</v>
      </c>
      <c r="K106" s="3">
        <f t="shared" si="224"/>
        <v>0.67458760683760688</v>
      </c>
      <c r="L106" s="3">
        <f t="shared" si="225"/>
        <v>1.4729162393162374</v>
      </c>
      <c r="M106" s="5">
        <f t="shared" si="226"/>
        <v>0.11677528334788891</v>
      </c>
      <c r="N106" s="5">
        <f t="shared" si="227"/>
        <v>7.8775158931435815E-2</v>
      </c>
      <c r="O106" s="5">
        <f t="shared" si="228"/>
        <v>0.17200021119386055</v>
      </c>
      <c r="P106" s="5">
        <f t="shared" si="229"/>
        <v>0.11602921084482935</v>
      </c>
      <c r="Q106" s="5">
        <f t="shared" si="230"/>
        <v>2.6570372970904709E-2</v>
      </c>
      <c r="R106" s="5">
        <f t="shared" si="231"/>
        <v>0.12667095211662988</v>
      </c>
      <c r="S106" s="5">
        <f t="shared" si="232"/>
        <v>2.8821976242109568E-2</v>
      </c>
      <c r="T106" s="5">
        <f t="shared" si="233"/>
        <v>3.9135933833534767E-2</v>
      </c>
      <c r="U106" s="5">
        <f t="shared" si="234"/>
        <v>8.5450654444198443E-2</v>
      </c>
      <c r="V106" s="5">
        <f t="shared" si="235"/>
        <v>3.1819815351370284E-3</v>
      </c>
      <c r="W106" s="5">
        <f t="shared" si="236"/>
        <v>5.9746814384084145E-3</v>
      </c>
      <c r="X106" s="5">
        <f t="shared" si="237"/>
        <v>8.800205315373049E-3</v>
      </c>
      <c r="Y106" s="5">
        <f t="shared" si="238"/>
        <v>6.4809826591650192E-3</v>
      </c>
      <c r="Z106" s="5">
        <f t="shared" si="239"/>
        <v>6.2191900807411202E-2</v>
      </c>
      <c r="AA106" s="5">
        <f t="shared" si="240"/>
        <v>4.1953885530353355E-2</v>
      </c>
      <c r="AB106" s="5">
        <f t="shared" si="241"/>
        <v>1.4150785618729985E-2</v>
      </c>
      <c r="AC106" s="5">
        <f t="shared" si="242"/>
        <v>1.9760324908871366E-4</v>
      </c>
      <c r="AD106" s="5">
        <f t="shared" si="243"/>
        <v>1.0076115132882505E-3</v>
      </c>
      <c r="AE106" s="5">
        <f t="shared" si="244"/>
        <v>1.4841273608442729E-3</v>
      </c>
      <c r="AF106" s="5">
        <f t="shared" si="245"/>
        <v>1.0929976455005396E-3</v>
      </c>
      <c r="AG106" s="5">
        <f t="shared" si="246"/>
        <v>5.3663132719738548E-4</v>
      </c>
      <c r="AH106" s="5">
        <f t="shared" si="247"/>
        <v>2.2900865163295155E-2</v>
      </c>
      <c r="AI106" s="5">
        <f t="shared" si="248"/>
        <v>1.5448639825017998E-2</v>
      </c>
      <c r="AJ106" s="5">
        <f t="shared" si="249"/>
        <v>5.2107304842275185E-3</v>
      </c>
      <c r="AK106" s="5">
        <f t="shared" si="250"/>
        <v>1.1716980690769355E-3</v>
      </c>
      <c r="AL106" s="5">
        <f t="shared" si="251"/>
        <v>7.8536308009060106E-6</v>
      </c>
      <c r="AM106" s="5">
        <f t="shared" si="252"/>
        <v>1.3594444787422814E-4</v>
      </c>
      <c r="AN106" s="5">
        <f t="shared" si="253"/>
        <v>2.0023478491883038E-4</v>
      </c>
      <c r="AO106" s="5">
        <f t="shared" si="254"/>
        <v>1.4746453319146966E-4</v>
      </c>
      <c r="AP106" s="5">
        <f t="shared" si="255"/>
        <v>7.2400968553634645E-5</v>
      </c>
      <c r="AQ106" s="5">
        <f t="shared" si="256"/>
        <v>2.6660140581218184E-5</v>
      </c>
      <c r="AR106" s="5">
        <f t="shared" si="257"/>
        <v>6.7462112386817786E-3</v>
      </c>
      <c r="AS106" s="5">
        <f t="shared" si="258"/>
        <v>4.5509104947233084E-3</v>
      </c>
      <c r="AT106" s="5">
        <f t="shared" si="259"/>
        <v>1.534993909783773E-3</v>
      </c>
      <c r="AU106" s="5">
        <f t="shared" si="260"/>
        <v>3.4516262270377893E-4</v>
      </c>
      <c r="AV106" s="5">
        <f t="shared" si="261"/>
        <v>5.8210606904883506E-5</v>
      </c>
      <c r="AW106" s="5">
        <f t="shared" si="262"/>
        <v>2.1676261875959803E-7</v>
      </c>
      <c r="AX106" s="5">
        <f t="shared" si="263"/>
        <v>1.5284406625722556E-5</v>
      </c>
      <c r="AY106" s="5">
        <f t="shared" si="264"/>
        <v>2.2512650727339449E-5</v>
      </c>
      <c r="AZ106" s="5">
        <f t="shared" si="265"/>
        <v>1.6579624423176392E-5</v>
      </c>
      <c r="BA106" s="5">
        <f t="shared" si="266"/>
        <v>8.1401326848868695E-6</v>
      </c>
      <c r="BB106" s="5">
        <f t="shared" si="267"/>
        <v>2.9974334054396895E-6</v>
      </c>
      <c r="BC106" s="5">
        <f t="shared" si="268"/>
        <v>8.8299366782821712E-7</v>
      </c>
      <c r="BD106" s="5">
        <f t="shared" si="269"/>
        <v>1.656100681218683E-3</v>
      </c>
      <c r="BE106" s="5">
        <f t="shared" si="270"/>
        <v>1.1171849952254418E-3</v>
      </c>
      <c r="BF106" s="5">
        <f t="shared" si="271"/>
        <v>3.7681957616200702E-4</v>
      </c>
      <c r="BG106" s="5">
        <f t="shared" si="272"/>
        <v>8.4732605364229883E-5</v>
      </c>
      <c r="BH106" s="5">
        <f t="shared" si="273"/>
        <v>1.4289891368442799E-5</v>
      </c>
      <c r="BI106" s="5">
        <f t="shared" si="274"/>
        <v>1.9279567240414412E-6</v>
      </c>
      <c r="BJ106" s="8">
        <f t="shared" si="275"/>
        <v>0.1705078051123059</v>
      </c>
      <c r="BK106" s="8">
        <f t="shared" si="276"/>
        <v>0.26503642150058188</v>
      </c>
      <c r="BL106" s="8">
        <f t="shared" si="277"/>
        <v>0.50144496702425012</v>
      </c>
      <c r="BM106" s="8">
        <f t="shared" si="278"/>
        <v>0.36233760915089142</v>
      </c>
      <c r="BN106" s="8">
        <f t="shared" si="279"/>
        <v>0.63682118940554933</v>
      </c>
    </row>
    <row r="107" spans="1:66" x14ac:dyDescent="0.25">
      <c r="A107" t="s">
        <v>16</v>
      </c>
      <c r="B107" t="s">
        <v>18</v>
      </c>
      <c r="C107" t="s">
        <v>253</v>
      </c>
      <c r="D107" s="11">
        <v>44319</v>
      </c>
      <c r="E107">
        <f>VLOOKUP(A107,home!$A$2:$E$405,3,FALSE)</f>
        <v>1.5608695652173901</v>
      </c>
      <c r="F107">
        <f>VLOOKUP(B107,home!$B$2:$E$405,3,FALSE)</f>
        <v>1.1299999999999999</v>
      </c>
      <c r="G107">
        <f>VLOOKUP(C107,away!$B$2:$E$405,4,FALSE)</f>
        <v>1.33</v>
      </c>
      <c r="H107">
        <f>VLOOKUP(A107,away!$A$2:$E$405,3,FALSE)</f>
        <v>1.2652173913043501</v>
      </c>
      <c r="I107">
        <f>VLOOKUP(C107,away!$B$2:$E$405,3,FALSE)</f>
        <v>1.18</v>
      </c>
      <c r="J107">
        <f>VLOOKUP(B107,home!$B$2:$E$405,4,FALSE)</f>
        <v>1.1599999999999999</v>
      </c>
      <c r="K107" s="3">
        <f t="shared" si="224"/>
        <v>2.3458308695652152</v>
      </c>
      <c r="L107" s="3">
        <f t="shared" si="225"/>
        <v>1.7318295652173941</v>
      </c>
      <c r="M107" s="5">
        <f t="shared" si="226"/>
        <v>1.6947068079426746E-2</v>
      </c>
      <c r="N107" s="5">
        <f t="shared" si="227"/>
        <v>3.9754955449342544E-2</v>
      </c>
      <c r="O107" s="5">
        <f t="shared" si="228"/>
        <v>2.9349433543703195E-2</v>
      </c>
      <c r="P107" s="5">
        <f t="shared" si="229"/>
        <v>6.8848807211071755E-2</v>
      </c>
      <c r="Q107" s="5">
        <f t="shared" si="230"/>
        <v>4.6629200855628813E-2</v>
      </c>
      <c r="R107" s="5">
        <f t="shared" si="231"/>
        <v>2.5414108366684156E-2</v>
      </c>
      <c r="S107" s="5">
        <f t="shared" si="232"/>
        <v>6.9925933975295493E-2</v>
      </c>
      <c r="T107" s="5">
        <f t="shared" si="233"/>
        <v>8.0753828644238176E-2</v>
      </c>
      <c r="U107" s="5">
        <f t="shared" si="234"/>
        <v>5.961719992904331E-2</v>
      </c>
      <c r="V107" s="5">
        <f t="shared" si="235"/>
        <v>3.1564405416492039E-2</v>
      </c>
      <c r="W107" s="5">
        <f t="shared" si="236"/>
        <v>3.6461406263430279E-2</v>
      </c>
      <c r="X107" s="5">
        <f t="shared" si="237"/>
        <v>6.3144941356411216E-2</v>
      </c>
      <c r="Y107" s="5">
        <f t="shared" si="238"/>
        <v>5.467813816747575E-2</v>
      </c>
      <c r="Z107" s="5">
        <f t="shared" si="239"/>
        <v>1.4670968081020787E-2</v>
      </c>
      <c r="AA107" s="5">
        <f t="shared" si="240"/>
        <v>3.4415609810864507E-2</v>
      </c>
      <c r="AB107" s="5">
        <f t="shared" si="241"/>
        <v>4.0366599944618727E-2</v>
      </c>
      <c r="AC107" s="5">
        <f t="shared" si="242"/>
        <v>8.0145561649183541E-3</v>
      </c>
      <c r="AD107" s="5">
        <f t="shared" si="243"/>
        <v>2.1383073090128314E-2</v>
      </c>
      <c r="AE107" s="5">
        <f t="shared" si="244"/>
        <v>3.7031838172688666E-2</v>
      </c>
      <c r="AF107" s="5">
        <f t="shared" si="245"/>
        <v>3.206641610090416E-2</v>
      </c>
      <c r="AG107" s="5">
        <f t="shared" si="246"/>
        <v>1.8511189151369633E-2</v>
      </c>
      <c r="AH107" s="5">
        <f t="shared" si="247"/>
        <v>6.351904068268124E-3</v>
      </c>
      <c r="AI107" s="5">
        <f t="shared" si="248"/>
        <v>1.4900492643860242E-2</v>
      </c>
      <c r="AJ107" s="5">
        <f t="shared" si="249"/>
        <v>1.7477017807848383E-2</v>
      </c>
      <c r="AK107" s="5">
        <f t="shared" si="250"/>
        <v>1.3666042627197244E-2</v>
      </c>
      <c r="AL107" s="5">
        <f t="shared" si="251"/>
        <v>1.3023907845171906E-3</v>
      </c>
      <c r="AM107" s="5">
        <f t="shared" si="252"/>
        <v>1.0032214588198451E-2</v>
      </c>
      <c r="AN107" s="5">
        <f t="shared" si="253"/>
        <v>1.7374085828447319E-2</v>
      </c>
      <c r="AO107" s="5">
        <f t="shared" si="254"/>
        <v>1.5044477753164809E-2</v>
      </c>
      <c r="AP107" s="5">
        <f t="shared" si="255"/>
        <v>8.6848237887287225E-3</v>
      </c>
      <c r="AQ107" s="5">
        <f t="shared" si="256"/>
        <v>3.760158651505936E-3</v>
      </c>
      <c r="AR107" s="5">
        <f t="shared" si="257"/>
        <v>2.2000830521702783E-3</v>
      </c>
      <c r="AS107" s="5">
        <f t="shared" si="258"/>
        <v>5.1610227393882966E-3</v>
      </c>
      <c r="AT107" s="5">
        <f t="shared" si="259"/>
        <v>6.0534432302925493E-3</v>
      </c>
      <c r="AU107" s="5">
        <f t="shared" si="260"/>
        <v>4.7334513322602788E-3</v>
      </c>
      <c r="AV107" s="5">
        <f t="shared" si="261"/>
        <v>2.7759690637001897E-3</v>
      </c>
      <c r="AW107" s="5">
        <f t="shared" si="262"/>
        <v>1.4697404952691555E-4</v>
      </c>
      <c r="AX107" s="5">
        <f t="shared" si="263"/>
        <v>3.9223131118497328E-3</v>
      </c>
      <c r="AY107" s="5">
        <f t="shared" si="264"/>
        <v>6.7927778111412053E-3</v>
      </c>
      <c r="AZ107" s="5">
        <f t="shared" si="265"/>
        <v>5.881966721643519E-3</v>
      </c>
      <c r="BA107" s="5">
        <f t="shared" si="266"/>
        <v>3.395521290055692E-3</v>
      </c>
      <c r="BB107" s="5">
        <f t="shared" si="267"/>
        <v>1.4701160398608887E-3</v>
      </c>
      <c r="BC107" s="5">
        <f t="shared" si="268"/>
        <v>5.0919808442628041E-4</v>
      </c>
      <c r="BD107" s="5">
        <f t="shared" si="269"/>
        <v>6.3502814594703369E-4</v>
      </c>
      <c r="BE107" s="5">
        <f t="shared" si="270"/>
        <v>1.4896686278053164E-3</v>
      </c>
      <c r="BF107" s="5">
        <f t="shared" si="271"/>
        <v>1.7472553262642835E-3</v>
      </c>
      <c r="BG107" s="5">
        <f t="shared" si="272"/>
        <v>1.3662551604543328E-3</v>
      </c>
      <c r="BH107" s="5">
        <f t="shared" si="273"/>
        <v>8.0125088277413774E-4</v>
      </c>
      <c r="BI107" s="5">
        <f t="shared" si="274"/>
        <v>3.7591981101559041E-4</v>
      </c>
      <c r="BJ107" s="8">
        <f t="shared" si="275"/>
        <v>0.50728264092064013</v>
      </c>
      <c r="BK107" s="8">
        <f t="shared" si="276"/>
        <v>0.20339593944286277</v>
      </c>
      <c r="BL107" s="8">
        <f t="shared" si="277"/>
        <v>0.26889775611416022</v>
      </c>
      <c r="BM107" s="8">
        <f t="shared" si="278"/>
        <v>0.7606579272912124</v>
      </c>
      <c r="BN107" s="8">
        <f t="shared" si="279"/>
        <v>0.22694357350585723</v>
      </c>
    </row>
    <row r="108" spans="1:66" x14ac:dyDescent="0.25">
      <c r="A108" t="s">
        <v>16</v>
      </c>
      <c r="B108" t="s">
        <v>19</v>
      </c>
      <c r="C108" t="s">
        <v>252</v>
      </c>
      <c r="D108" s="11">
        <v>44319</v>
      </c>
      <c r="E108">
        <f>VLOOKUP(A108,home!$A$2:$E$405,3,FALSE)</f>
        <v>1.5608695652173901</v>
      </c>
      <c r="F108">
        <f>VLOOKUP(B108,home!$B$2:$E$405,3,FALSE)</f>
        <v>0.89</v>
      </c>
      <c r="G108">
        <f>VLOOKUP(C108,away!$B$2:$E$405,4,FALSE)</f>
        <v>1.18</v>
      </c>
      <c r="H108">
        <f>VLOOKUP(A108,away!$A$2:$E$405,3,FALSE)</f>
        <v>1.2652173913043501</v>
      </c>
      <c r="I108">
        <f>VLOOKUP(C108,away!$B$2:$E$405,3,FALSE)</f>
        <v>0.64</v>
      </c>
      <c r="J108">
        <f>VLOOKUP(B108,home!$B$2:$E$405,4,FALSE)</f>
        <v>1.52</v>
      </c>
      <c r="K108" s="3">
        <f t="shared" si="224"/>
        <v>1.6392252173913031</v>
      </c>
      <c r="L108" s="3">
        <f t="shared" si="225"/>
        <v>1.2308034782608719</v>
      </c>
      <c r="M108" s="5">
        <f t="shared" si="226"/>
        <v>5.6697299590514956E-2</v>
      </c>
      <c r="N108" s="5">
        <f t="shared" si="227"/>
        <v>9.2939643246761711E-2</v>
      </c>
      <c r="O108" s="5">
        <f t="shared" si="228"/>
        <v>6.9783233544004508E-2</v>
      </c>
      <c r="P108" s="5">
        <f t="shared" si="229"/>
        <v>0.11439043617643888</v>
      </c>
      <c r="Q108" s="5">
        <f t="shared" si="230"/>
        <v>7.6174503452721573E-2</v>
      </c>
      <c r="R108" s="5">
        <f t="shared" si="231"/>
        <v>4.2944723285125753E-2</v>
      </c>
      <c r="S108" s="5">
        <f t="shared" si="232"/>
        <v>5.7697509330872046E-2</v>
      </c>
      <c r="T108" s="5">
        <f t="shared" si="233"/>
        <v>9.3755843804404507E-2</v>
      </c>
      <c r="U108" s="5">
        <f t="shared" si="234"/>
        <v>7.0396073362869613E-2</v>
      </c>
      <c r="V108" s="5">
        <f t="shared" si="235"/>
        <v>1.2934269271141295E-2</v>
      </c>
      <c r="W108" s="5">
        <f t="shared" si="236"/>
        <v>4.1622388993987361E-2</v>
      </c>
      <c r="X108" s="5">
        <f t="shared" si="237"/>
        <v>5.1228981147326672E-2</v>
      </c>
      <c r="Y108" s="5">
        <f t="shared" si="238"/>
        <v>3.1526404091945154E-2</v>
      </c>
      <c r="Z108" s="5">
        <f t="shared" si="239"/>
        <v>1.7618838264094484E-2</v>
      </c>
      <c r="AA108" s="5">
        <f t="shared" si="240"/>
        <v>2.8881243983642488E-2</v>
      </c>
      <c r="AB108" s="5">
        <f t="shared" si="241"/>
        <v>2.3671431723808815E-2</v>
      </c>
      <c r="AC108" s="5">
        <f t="shared" si="242"/>
        <v>1.6309823331921995E-3</v>
      </c>
      <c r="AD108" s="5">
        <f t="shared" si="243"/>
        <v>1.7057117411753579E-2</v>
      </c>
      <c r="AE108" s="5">
        <f t="shared" si="244"/>
        <v>2.0993959439490388E-2</v>
      </c>
      <c r="AF108" s="5">
        <f t="shared" si="245"/>
        <v>1.2919719150296216E-2</v>
      </c>
      <c r="AG108" s="5">
        <f t="shared" si="246"/>
        <v>5.3005450894460611E-3</v>
      </c>
      <c r="AH108" s="5">
        <f t="shared" si="247"/>
        <v>5.4213318545908093E-3</v>
      </c>
      <c r="AI108" s="5">
        <f t="shared" si="248"/>
        <v>8.8867838878920156E-3</v>
      </c>
      <c r="AJ108" s="5">
        <f t="shared" si="249"/>
        <v>7.2837201252696606E-3</v>
      </c>
      <c r="AK108" s="5">
        <f t="shared" si="250"/>
        <v>3.9798859019208556E-3</v>
      </c>
      <c r="AL108" s="5">
        <f t="shared" si="251"/>
        <v>1.3162445607630533E-4</v>
      </c>
      <c r="AM108" s="5">
        <f t="shared" si="252"/>
        <v>5.5920913994701423E-3</v>
      </c>
      <c r="AN108" s="5">
        <f t="shared" si="253"/>
        <v>6.8827655452205578E-3</v>
      </c>
      <c r="AO108" s="5">
        <f t="shared" si="254"/>
        <v>4.2356658865557745E-3</v>
      </c>
      <c r="AP108" s="5">
        <f t="shared" si="255"/>
        <v>1.7377574353079227E-3</v>
      </c>
      <c r="AQ108" s="5">
        <f t="shared" si="256"/>
        <v>5.3470947393767097E-4</v>
      </c>
      <c r="AR108" s="5">
        <f t="shared" si="257"/>
        <v>1.3345188206873664E-3</v>
      </c>
      <c r="AS108" s="5">
        <f t="shared" si="258"/>
        <v>2.1875769039540337E-3</v>
      </c>
      <c r="AT108" s="5">
        <f t="shared" si="259"/>
        <v>1.7929656129721226E-3</v>
      </c>
      <c r="AU108" s="5">
        <f t="shared" si="260"/>
        <v>9.7969148223311952E-4</v>
      </c>
      <c r="AV108" s="5">
        <f t="shared" si="261"/>
        <v>4.0148374573499839E-4</v>
      </c>
      <c r="AW108" s="5">
        <f t="shared" si="262"/>
        <v>7.3766882544074982E-6</v>
      </c>
      <c r="AX108" s="5">
        <f t="shared" si="263"/>
        <v>1.5277828733280825E-3</v>
      </c>
      <c r="AY108" s="5">
        <f t="shared" si="264"/>
        <v>1.8804004745195928E-3</v>
      </c>
      <c r="AZ108" s="5">
        <f t="shared" si="265"/>
        <v>1.1572017222810545E-3</v>
      </c>
      <c r="BA108" s="5">
        <f t="shared" si="266"/>
        <v>4.7476263494433126E-4</v>
      </c>
      <c r="BB108" s="5">
        <f t="shared" si="267"/>
        <v>1.4608487560944491E-4</v>
      </c>
      <c r="BC108" s="5">
        <f t="shared" si="268"/>
        <v>3.5960354604282327E-5</v>
      </c>
      <c r="BD108" s="5">
        <f t="shared" si="269"/>
        <v>2.7375506771776757E-4</v>
      </c>
      <c r="BE108" s="5">
        <f t="shared" si="270"/>
        <v>4.4874621039162847E-4</v>
      </c>
      <c r="BF108" s="5">
        <f t="shared" si="271"/>
        <v>3.6779805214137034E-4</v>
      </c>
      <c r="BG108" s="5">
        <f t="shared" si="272"/>
        <v>2.0096794732584519E-4</v>
      </c>
      <c r="BH108" s="5">
        <f t="shared" si="273"/>
        <v>8.2357931785973138E-5</v>
      </c>
      <c r="BI108" s="5">
        <f t="shared" si="274"/>
        <v>2.7000639727151958E-5</v>
      </c>
      <c r="BJ108" s="8">
        <f t="shared" si="275"/>
        <v>0.46772428850391212</v>
      </c>
      <c r="BK108" s="8">
        <f t="shared" si="276"/>
        <v>0.24536252163275529</v>
      </c>
      <c r="BL108" s="8">
        <f t="shared" si="277"/>
        <v>0.26934529008379587</v>
      </c>
      <c r="BM108" s="8">
        <f t="shared" si="278"/>
        <v>0.54524807540272513</v>
      </c>
      <c r="BN108" s="8">
        <f t="shared" si="279"/>
        <v>0.4529298392955674</v>
      </c>
    </row>
    <row r="109" spans="1:66" x14ac:dyDescent="0.25">
      <c r="A109" t="s">
        <v>80</v>
      </c>
      <c r="B109" t="s">
        <v>96</v>
      </c>
      <c r="C109" t="s">
        <v>89</v>
      </c>
      <c r="D109" s="11">
        <v>44319</v>
      </c>
      <c r="E109">
        <f>VLOOKUP(A109,home!$A$2:$E$405,3,FALSE)</f>
        <v>1.20888888888889</v>
      </c>
      <c r="F109">
        <f>VLOOKUP(B109,home!$B$2:$E$405,3,FALSE)</f>
        <v>1.1499999999999999</v>
      </c>
      <c r="G109">
        <f>VLOOKUP(C109,away!$B$2:$E$405,4,FALSE)</f>
        <v>0.7</v>
      </c>
      <c r="H109">
        <f>VLOOKUP(A109,away!$A$2:$E$405,3,FALSE)</f>
        <v>1.02444444444444</v>
      </c>
      <c r="I109">
        <f>VLOOKUP(C109,away!$B$2:$E$405,3,FALSE)</f>
        <v>1</v>
      </c>
      <c r="J109">
        <f>VLOOKUP(B109,home!$B$2:$E$405,4,FALSE)</f>
        <v>0.98</v>
      </c>
      <c r="K109" s="3">
        <f t="shared" si="224"/>
        <v>0.97315555555555633</v>
      </c>
      <c r="L109" s="3">
        <f t="shared" si="225"/>
        <v>1.0039555555555513</v>
      </c>
      <c r="M109" s="5">
        <f t="shared" si="226"/>
        <v>0.13846868069242926</v>
      </c>
      <c r="N109" s="5">
        <f t="shared" si="227"/>
        <v>0.13475156588628595</v>
      </c>
      <c r="O109" s="5">
        <f t="shared" si="228"/>
        <v>0.13901640125161208</v>
      </c>
      <c r="P109" s="5">
        <f t="shared" si="229"/>
        <v>0.1352845831913467</v>
      </c>
      <c r="Q109" s="5">
        <f t="shared" si="230"/>
        <v>6.5567117481024867E-2</v>
      </c>
      <c r="R109" s="5">
        <f t="shared" si="231"/>
        <v>6.9783144174947798E-2</v>
      </c>
      <c r="S109" s="5">
        <f t="shared" si="232"/>
        <v>3.3043426061647035E-2</v>
      </c>
      <c r="T109" s="5">
        <f t="shared" si="233"/>
        <v>6.5826471856838431E-2</v>
      </c>
      <c r="U109" s="5">
        <f t="shared" si="234"/>
        <v>6.7909854437984821E-2</v>
      </c>
      <c r="V109" s="5">
        <f t="shared" si="235"/>
        <v>3.5870655608906564E-3</v>
      </c>
      <c r="W109" s="5">
        <f t="shared" si="236"/>
        <v>2.1269001546141062E-2</v>
      </c>
      <c r="X109" s="5">
        <f t="shared" si="237"/>
        <v>2.1353132263367932E-2</v>
      </c>
      <c r="Y109" s="5">
        <f t="shared" si="238"/>
        <v>1.0718797882160356E-2</v>
      </c>
      <c r="Z109" s="5">
        <f t="shared" si="239"/>
        <v>2.3353058426190954E-2</v>
      </c>
      <c r="AA109" s="5">
        <f t="shared" si="240"/>
        <v>2.2726158546661226E-2</v>
      </c>
      <c r="AB109" s="5">
        <f t="shared" si="241"/>
        <v>1.1058043723059878E-2</v>
      </c>
      <c r="AC109" s="5">
        <f t="shared" si="242"/>
        <v>2.1903629527379956E-4</v>
      </c>
      <c r="AD109" s="5">
        <f t="shared" si="243"/>
        <v>5.1745117539367235E-3</v>
      </c>
      <c r="AE109" s="5">
        <f t="shared" si="244"/>
        <v>5.1949798226522733E-3</v>
      </c>
      <c r="AF109" s="5">
        <f t="shared" si="245"/>
        <v>2.6077644269753707E-3</v>
      </c>
      <c r="AG109" s="5">
        <f t="shared" si="246"/>
        <v>8.7269319468068749E-4</v>
      </c>
      <c r="AH109" s="5">
        <f t="shared" si="247"/>
        <v>5.8613581865469451E-3</v>
      </c>
      <c r="AI109" s="5">
        <f t="shared" si="248"/>
        <v>5.7040132823392015E-3</v>
      </c>
      <c r="AJ109" s="5">
        <f t="shared" si="249"/>
        <v>2.7754461073355385E-3</v>
      </c>
      <c r="AK109" s="5">
        <f t="shared" si="250"/>
        <v>9.0031359949954075E-4</v>
      </c>
      <c r="AL109" s="5">
        <f t="shared" si="251"/>
        <v>8.559981581889328E-6</v>
      </c>
      <c r="AM109" s="5">
        <f t="shared" si="252"/>
        <v>1.0071209721262098E-3</v>
      </c>
      <c r="AN109" s="5">
        <f t="shared" si="253"/>
        <v>1.0111046950826159E-3</v>
      </c>
      <c r="AO109" s="5">
        <f t="shared" si="254"/>
        <v>5.0755208793824684E-4</v>
      </c>
      <c r="AP109" s="5">
        <f t="shared" si="255"/>
        <v>1.6985324613980757E-4</v>
      </c>
      <c r="AQ109" s="5">
        <f t="shared" si="256"/>
        <v>4.2631277522801064E-5</v>
      </c>
      <c r="AR109" s="5">
        <f t="shared" si="257"/>
        <v>1.1769086228969638E-3</v>
      </c>
      <c r="AS109" s="5">
        <f t="shared" si="258"/>
        <v>1.1453151647534197E-3</v>
      </c>
      <c r="AT109" s="5">
        <f t="shared" si="259"/>
        <v>5.5728490772090876E-4</v>
      </c>
      <c r="AU109" s="5">
        <f t="shared" si="260"/>
        <v>1.8077496799195599E-4</v>
      </c>
      <c r="AV109" s="5">
        <f t="shared" si="261"/>
        <v>4.398054110168746E-5</v>
      </c>
      <c r="AW109" s="5">
        <f t="shared" si="262"/>
        <v>2.3230956043244972E-7</v>
      </c>
      <c r="AX109" s="5">
        <f t="shared" si="263"/>
        <v>1.633475615235222E-4</v>
      </c>
      <c r="AY109" s="5">
        <f t="shared" si="264"/>
        <v>1.6399369187799232E-4</v>
      </c>
      <c r="AZ109" s="5">
        <f t="shared" si="265"/>
        <v>8.2321189018487819E-5</v>
      </c>
      <c r="BA109" s="5">
        <f t="shared" si="266"/>
        <v>2.7548938351683167E-5</v>
      </c>
      <c r="BB109" s="5">
        <f t="shared" si="267"/>
        <v>6.9144774269574256E-6</v>
      </c>
      <c r="BC109" s="5">
        <f t="shared" si="268"/>
        <v>1.3883656053114726E-6</v>
      </c>
      <c r="BD109" s="5">
        <f t="shared" si="269"/>
        <v>1.9692732505643994E-4</v>
      </c>
      <c r="BE109" s="5">
        <f t="shared" si="270"/>
        <v>1.9164092041936947E-4</v>
      </c>
      <c r="BF109" s="5">
        <f t="shared" si="271"/>
        <v>9.3248213188944809E-5</v>
      </c>
      <c r="BG109" s="5">
        <f t="shared" si="272"/>
        <v>3.0248338903483516E-5</v>
      </c>
      <c r="BH109" s="5">
        <f t="shared" si="273"/>
        <v>7.3590847625630617E-6</v>
      </c>
      <c r="BI109" s="5">
        <f t="shared" si="274"/>
        <v>1.4323068440984973E-6</v>
      </c>
      <c r="BJ109" s="8">
        <f t="shared" si="275"/>
        <v>0.33651981261667729</v>
      </c>
      <c r="BK109" s="8">
        <f t="shared" si="276"/>
        <v>0.31077534547504732</v>
      </c>
      <c r="BL109" s="8">
        <f t="shared" si="277"/>
        <v>0.32935985370362675</v>
      </c>
      <c r="BM109" s="8">
        <f t="shared" si="278"/>
        <v>0.31697281616157813</v>
      </c>
      <c r="BN109" s="8">
        <f t="shared" si="279"/>
        <v>0.68287149267764669</v>
      </c>
    </row>
    <row r="110" spans="1:66" x14ac:dyDescent="0.25">
      <c r="A110" t="s">
        <v>196</v>
      </c>
      <c r="B110" t="s">
        <v>197</v>
      </c>
      <c r="C110" t="s">
        <v>199</v>
      </c>
      <c r="D110" s="11">
        <v>44319</v>
      </c>
      <c r="E110">
        <f>VLOOKUP(A110,home!$A$2:$E$405,3,FALSE)</f>
        <v>1.6239669421487599</v>
      </c>
      <c r="F110">
        <f>VLOOKUP(B110,home!$B$2:$E$405,3,FALSE)</f>
        <v>0.81</v>
      </c>
      <c r="G110">
        <f>VLOOKUP(C110,away!$B$2:$E$405,4,FALSE)</f>
        <v>0.75</v>
      </c>
      <c r="H110">
        <f>VLOOKUP(A110,away!$A$2:$E$405,3,FALSE)</f>
        <v>1.4214876033057899</v>
      </c>
      <c r="I110">
        <f>VLOOKUP(C110,away!$B$2:$E$405,3,FALSE)</f>
        <v>0.66</v>
      </c>
      <c r="J110">
        <f>VLOOKUP(B110,home!$B$2:$E$405,4,FALSE)</f>
        <v>1.84</v>
      </c>
      <c r="K110" s="3">
        <f t="shared" si="224"/>
        <v>0.98655991735537163</v>
      </c>
      <c r="L110" s="3">
        <f t="shared" si="225"/>
        <v>1.7262545454545515</v>
      </c>
      <c r="M110" s="5">
        <f t="shared" si="226"/>
        <v>6.6349804625679382E-2</v>
      </c>
      <c r="N110" s="5">
        <f t="shared" si="227"/>
        <v>6.54580577680553E-2</v>
      </c>
      <c r="O110" s="5">
        <f t="shared" si="228"/>
        <v>0.11453665182510046</v>
      </c>
      <c r="P110" s="5">
        <f t="shared" si="229"/>
        <v>0.11299726975873206</v>
      </c>
      <c r="Q110" s="5">
        <f t="shared" si="230"/>
        <v>3.2289148030947887E-2</v>
      </c>
      <c r="R110" s="5">
        <f t="shared" si="231"/>
        <v>9.885970791711253E-2</v>
      </c>
      <c r="S110" s="5">
        <f t="shared" si="232"/>
        <v>4.8110100116202592E-2</v>
      </c>
      <c r="T110" s="5">
        <f t="shared" si="233"/>
        <v>5.5739288557278666E-2</v>
      </c>
      <c r="U110" s="5">
        <f t="shared" si="234"/>
        <v>9.7531025272482696E-2</v>
      </c>
      <c r="V110" s="5">
        <f t="shared" si="235"/>
        <v>9.1037862660381212E-3</v>
      </c>
      <c r="W110" s="5">
        <f t="shared" si="236"/>
        <v>1.0618393070962438E-2</v>
      </c>
      <c r="X110" s="5">
        <f t="shared" si="237"/>
        <v>1.8330049304172022E-2</v>
      </c>
      <c r="Y110" s="5">
        <f t="shared" si="238"/>
        <v>1.5821165464866498E-2</v>
      </c>
      <c r="Z110" s="5">
        <f t="shared" si="239"/>
        <v>5.6885673384741604E-2</v>
      </c>
      <c r="AA110" s="5">
        <f t="shared" si="240"/>
        <v>5.6121125233155329E-2</v>
      </c>
      <c r="AB110" s="5">
        <f t="shared" si="241"/>
        <v>2.768342633595609E-2</v>
      </c>
      <c r="AC110" s="5">
        <f t="shared" si="242"/>
        <v>9.6901471520235126E-4</v>
      </c>
      <c r="AD110" s="5">
        <f t="shared" si="243"/>
        <v>2.6189202476338881E-3</v>
      </c>
      <c r="AE110" s="5">
        <f t="shared" si="244"/>
        <v>4.5209229816609584E-3</v>
      </c>
      <c r="AF110" s="5">
        <f t="shared" si="245"/>
        <v>3.9021319233710871E-3</v>
      </c>
      <c r="AG110" s="5">
        <f t="shared" si="246"/>
        <v>2.2453576565608837E-3</v>
      </c>
      <c r="AH110" s="5">
        <f t="shared" si="247"/>
        <v>2.4549788062913299E-2</v>
      </c>
      <c r="AI110" s="5">
        <f t="shared" si="248"/>
        <v>2.421983688243963E-2</v>
      </c>
      <c r="AJ110" s="5">
        <f t="shared" si="249"/>
        <v>1.194716013655011E-2</v>
      </c>
      <c r="AK110" s="5">
        <f t="shared" si="250"/>
        <v>3.9288631056487566E-3</v>
      </c>
      <c r="AL110" s="5">
        <f t="shared" si="251"/>
        <v>6.6011357707312828E-5</v>
      </c>
      <c r="AM110" s="5">
        <f t="shared" si="252"/>
        <v>5.167443486131998E-4</v>
      </c>
      <c r="AN110" s="5">
        <f t="shared" si="253"/>
        <v>8.9203228063148741E-4</v>
      </c>
      <c r="AO110" s="5">
        <f t="shared" si="254"/>
        <v>7.6993738956614773E-4</v>
      </c>
      <c r="AP110" s="5">
        <f t="shared" si="255"/>
        <v>4.4303597281799141E-4</v>
      </c>
      <c r="AQ110" s="5">
        <f t="shared" si="256"/>
        <v>1.9119821546923421E-4</v>
      </c>
      <c r="AR110" s="5">
        <f t="shared" si="257"/>
        <v>8.4758366467099899E-3</v>
      </c>
      <c r="AS110" s="5">
        <f t="shared" si="258"/>
        <v>8.361920701695837E-3</v>
      </c>
      <c r="AT110" s="5">
        <f t="shared" si="259"/>
        <v>4.1247678981986072E-3</v>
      </c>
      <c r="AU110" s="5">
        <f t="shared" si="260"/>
        <v>1.3564435589189696E-3</v>
      </c>
      <c r="AV110" s="5">
        <f t="shared" si="261"/>
        <v>3.3455321134608117E-4</v>
      </c>
      <c r="AW110" s="5">
        <f t="shared" si="262"/>
        <v>3.1228021259925286E-6</v>
      </c>
      <c r="AX110" s="5">
        <f t="shared" si="263"/>
        <v>8.4966543643615584E-5</v>
      </c>
      <c r="AY110" s="5">
        <f t="shared" si="264"/>
        <v>1.4667388217635391E-4</v>
      </c>
      <c r="AZ110" s="5">
        <f t="shared" si="265"/>
        <v>1.2659822790319817E-4</v>
      </c>
      <c r="BA110" s="5">
        <f t="shared" si="266"/>
        <v>7.2846922121462345E-5</v>
      </c>
      <c r="BB110" s="5">
        <f t="shared" si="267"/>
        <v>3.1438082608637026E-5</v>
      </c>
      <c r="BC110" s="5">
        <f t="shared" si="268"/>
        <v>1.0854026600707065E-5</v>
      </c>
      <c r="BD110" s="5">
        <f t="shared" si="269"/>
        <v>2.4385752563188959E-3</v>
      </c>
      <c r="BE110" s="5">
        <f t="shared" si="270"/>
        <v>2.4058006033388238E-3</v>
      </c>
      <c r="BF110" s="5">
        <f t="shared" si="271"/>
        <v>1.1867332222017263E-3</v>
      </c>
      <c r="BG110" s="5">
        <f t="shared" si="272"/>
        <v>3.9026114320606976E-4</v>
      </c>
      <c r="BH110" s="5">
        <f t="shared" si="273"/>
        <v>9.6254000297098247E-5</v>
      </c>
      <c r="BI110" s="5">
        <f t="shared" si="274"/>
        <v>1.8992067715645839E-5</v>
      </c>
      <c r="BJ110" s="8">
        <f t="shared" si="275"/>
        <v>0.21482976089766165</v>
      </c>
      <c r="BK110" s="8">
        <f t="shared" si="276"/>
        <v>0.23774266072173816</v>
      </c>
      <c r="BL110" s="8">
        <f t="shared" si="277"/>
        <v>0.48856772308130669</v>
      </c>
      <c r="BM110" s="8">
        <f t="shared" si="278"/>
        <v>0.50739162707977015</v>
      </c>
      <c r="BN110" s="8">
        <f t="shared" si="279"/>
        <v>0.49049063992562764</v>
      </c>
    </row>
    <row r="111" spans="1:66" x14ac:dyDescent="0.25">
      <c r="A111" t="s">
        <v>32</v>
      </c>
      <c r="B111" t="s">
        <v>207</v>
      </c>
      <c r="C111" t="s">
        <v>308</v>
      </c>
      <c r="D111" s="11">
        <v>44319</v>
      </c>
      <c r="E111">
        <f>VLOOKUP(A111,home!$A$2:$E$405,3,FALSE)</f>
        <v>1.25462962962963</v>
      </c>
      <c r="F111">
        <f>VLOOKUP(B111,home!$B$2:$E$405,3,FALSE)</f>
        <v>1.39</v>
      </c>
      <c r="G111">
        <f>VLOOKUP(C111,away!$B$2:$E$405,4,FALSE)</f>
        <v>1</v>
      </c>
      <c r="H111">
        <f>VLOOKUP(A111,away!$A$2:$E$405,3,FALSE)</f>
        <v>1.1018518518518501</v>
      </c>
      <c r="I111">
        <f>VLOOKUP(C111,away!$B$2:$E$405,3,FALSE)</f>
        <v>0.46</v>
      </c>
      <c r="J111">
        <f>VLOOKUP(B111,home!$B$2:$E$405,4,FALSE)</f>
        <v>0.68</v>
      </c>
      <c r="K111" s="3">
        <f t="shared" si="224"/>
        <v>1.7439351851851856</v>
      </c>
      <c r="L111" s="3">
        <f t="shared" si="225"/>
        <v>0.34465925925925878</v>
      </c>
      <c r="M111" s="5">
        <f t="shared" si="226"/>
        <v>0.12386110719292916</v>
      </c>
      <c r="N111" s="5">
        <f t="shared" si="227"/>
        <v>0.21600574290974306</v>
      </c>
      <c r="O111" s="5">
        <f t="shared" si="228"/>
        <v>4.2689877456146615E-2</v>
      </c>
      <c r="P111" s="5">
        <f t="shared" si="229"/>
        <v>7.4448379347017923E-2</v>
      </c>
      <c r="Q111" s="5">
        <f t="shared" si="230"/>
        <v>0.18835000763118323</v>
      </c>
      <c r="R111" s="5">
        <f t="shared" si="231"/>
        <v>7.3567307709520103E-3</v>
      </c>
      <c r="S111" s="5">
        <f t="shared" si="232"/>
        <v>1.1187049173483196E-2</v>
      </c>
      <c r="T111" s="5">
        <f t="shared" si="233"/>
        <v>6.4916574111639341E-2</v>
      </c>
      <c r="U111" s="5">
        <f t="shared" si="234"/>
        <v>1.2829661639397747E-2</v>
      </c>
      <c r="V111" s="5">
        <f t="shared" si="235"/>
        <v>7.471251015811342E-4</v>
      </c>
      <c r="W111" s="5">
        <f t="shared" si="236"/>
        <v>0.10949006847930623</v>
      </c>
      <c r="X111" s="5">
        <f t="shared" si="237"/>
        <v>3.7736765898323206E-2</v>
      </c>
      <c r="Y111" s="5">
        <f t="shared" si="238"/>
        <v>6.5031628906780659E-3</v>
      </c>
      <c r="Z111" s="5">
        <f t="shared" si="239"/>
        <v>8.4518845936203872E-4</v>
      </c>
      <c r="AA111" s="5">
        <f t="shared" si="240"/>
        <v>1.4739538923939188E-3</v>
      </c>
      <c r="AB111" s="5">
        <f t="shared" si="241"/>
        <v>1.2852400271432074E-3</v>
      </c>
      <c r="AC111" s="5">
        <f t="shared" si="242"/>
        <v>2.8066847537314983E-5</v>
      </c>
      <c r="AD111" s="5">
        <f t="shared" si="243"/>
        <v>4.7735895712349374E-2</v>
      </c>
      <c r="AE111" s="5">
        <f t="shared" si="244"/>
        <v>1.6452618456295563E-2</v>
      </c>
      <c r="AF111" s="5">
        <f t="shared" si="245"/>
        <v>2.8352736450110187E-3</v>
      </c>
      <c r="AG111" s="5">
        <f t="shared" si="246"/>
        <v>3.2573443809559886E-4</v>
      </c>
      <c r="AH111" s="5">
        <f t="shared" si="247"/>
        <v>7.2825507084548567E-5</v>
      </c>
      <c r="AI111" s="5">
        <f t="shared" si="248"/>
        <v>1.2700296418369727E-4</v>
      </c>
      <c r="AJ111" s="5">
        <f t="shared" si="249"/>
        <v>1.1074246893138182E-4</v>
      </c>
      <c r="AK111" s="5">
        <f t="shared" si="250"/>
        <v>6.437589602123802E-5</v>
      </c>
      <c r="AL111" s="5">
        <f t="shared" si="251"/>
        <v>6.7479820256353221E-7</v>
      </c>
      <c r="AM111" s="5">
        <f t="shared" si="252"/>
        <v>1.6649661625819316E-2</v>
      </c>
      <c r="AN111" s="5">
        <f t="shared" si="253"/>
        <v>5.7384600428721918E-3</v>
      </c>
      <c r="AO111" s="5">
        <f t="shared" si="254"/>
        <v>9.8890669383259197E-4</v>
      </c>
      <c r="AP111" s="5">
        <f t="shared" si="255"/>
        <v>1.1361194952428794E-4</v>
      </c>
      <c r="AQ111" s="5">
        <f t="shared" si="256"/>
        <v>9.7893525915103411E-6</v>
      </c>
      <c r="AR111" s="5">
        <f t="shared" si="257"/>
        <v>5.0199970653880851E-6</v>
      </c>
      <c r="AS111" s="5">
        <f t="shared" si="258"/>
        <v>8.7545495118566581E-6</v>
      </c>
      <c r="AT111" s="5">
        <f t="shared" si="259"/>
        <v>7.6336834620863116E-6</v>
      </c>
      <c r="AU111" s="5">
        <f t="shared" si="260"/>
        <v>4.4375497273661943E-6</v>
      </c>
      <c r="AV111" s="5">
        <f t="shared" si="261"/>
        <v>1.9346997763907078E-6</v>
      </c>
      <c r="AW111" s="5">
        <f t="shared" si="262"/>
        <v>1.1266569669508102E-8</v>
      </c>
      <c r="AX111" s="5">
        <f t="shared" si="263"/>
        <v>4.8393217884489864E-3</v>
      </c>
      <c r="AY111" s="5">
        <f t="shared" si="264"/>
        <v>1.667917062924019E-3</v>
      </c>
      <c r="AZ111" s="5">
        <f t="shared" si="265"/>
        <v>2.8743152970663543E-4</v>
      </c>
      <c r="BA111" s="5">
        <f t="shared" si="266"/>
        <v>3.3021979372148207E-5</v>
      </c>
      <c r="BB111" s="5">
        <f t="shared" si="267"/>
        <v>2.84533273741978E-6</v>
      </c>
      <c r="BC111" s="5">
        <f t="shared" si="268"/>
        <v>1.9613405472504417E-7</v>
      </c>
      <c r="BD111" s="5">
        <f t="shared" si="269"/>
        <v>2.8836474500671822E-7</v>
      </c>
      <c r="BE111" s="5">
        <f t="shared" si="270"/>
        <v>5.0288942498416996E-7</v>
      </c>
      <c r="BF111" s="5">
        <f t="shared" si="271"/>
        <v>4.3850328124372013E-7</v>
      </c>
      <c r="BG111" s="5">
        <f t="shared" si="272"/>
        <v>2.5490710032669289E-7</v>
      </c>
      <c r="BH111" s="5">
        <f t="shared" si="273"/>
        <v>1.1113536530331244E-7</v>
      </c>
      <c r="BI111" s="5">
        <f t="shared" si="274"/>
        <v>3.8762574774171025E-8</v>
      </c>
      <c r="BJ111" s="8">
        <f t="shared" si="275"/>
        <v>0.72068300766450855</v>
      </c>
      <c r="BK111" s="8">
        <f t="shared" si="276"/>
        <v>0.21194031952367531</v>
      </c>
      <c r="BL111" s="8">
        <f t="shared" si="277"/>
        <v>6.6039825664289079E-2</v>
      </c>
      <c r="BM111" s="8">
        <f t="shared" si="278"/>
        <v>0.34512859020750858</v>
      </c>
      <c r="BN111" s="8">
        <f t="shared" si="279"/>
        <v>0.65271184530797199</v>
      </c>
    </row>
    <row r="112" spans="1:66" x14ac:dyDescent="0.25">
      <c r="A112" t="s">
        <v>32</v>
      </c>
      <c r="B112" t="s">
        <v>33</v>
      </c>
      <c r="C112" t="s">
        <v>310</v>
      </c>
      <c r="D112" s="11">
        <v>44319</v>
      </c>
      <c r="E112">
        <f>VLOOKUP(A112,home!$A$2:$E$405,3,FALSE)</f>
        <v>1.25462962962963</v>
      </c>
      <c r="F112">
        <f>VLOOKUP(B112,home!$B$2:$E$405,3,FALSE)</f>
        <v>1.53</v>
      </c>
      <c r="G112">
        <f>VLOOKUP(C112,away!$B$2:$E$405,4,FALSE)</f>
        <v>0.93</v>
      </c>
      <c r="H112">
        <f>VLOOKUP(A112,away!$A$2:$E$405,3,FALSE)</f>
        <v>1.1018518518518501</v>
      </c>
      <c r="I112">
        <f>VLOOKUP(C112,away!$B$2:$E$405,3,FALSE)</f>
        <v>0.93</v>
      </c>
      <c r="J112">
        <f>VLOOKUP(B112,home!$B$2:$E$405,4,FALSE)</f>
        <v>0.45</v>
      </c>
      <c r="K112" s="3">
        <f t="shared" ref="K112:K175" si="280">E112*F112*G112</f>
        <v>1.7852125000000005</v>
      </c>
      <c r="L112" s="3">
        <f t="shared" ref="L112:L175" si="281">H112*I112*J112</f>
        <v>0.46112499999999923</v>
      </c>
      <c r="M112" s="5">
        <f t="shared" ref="M112:M175" si="282">_xlfn.POISSON.DIST(0,K112,FALSE) * _xlfn.POISSON.DIST(0,L112,FALSE)</f>
        <v>0.10578595699328794</v>
      </c>
      <c r="N112" s="5">
        <f t="shared" ref="N112:N175" si="283">_xlfn.POISSON.DIST(1,K112,FALSE) * _xlfn.POISSON.DIST(0,L112,FALSE)</f>
        <v>0.18885041274888012</v>
      </c>
      <c r="O112" s="5">
        <f t="shared" ref="O112:O175" si="284">_xlfn.POISSON.DIST(0,K112,FALSE) * _xlfn.POISSON.DIST(1,L112,FALSE)</f>
        <v>4.8780549418529828E-2</v>
      </c>
      <c r="P112" s="5">
        <f t="shared" ref="P112:P175" si="285">_xlfn.POISSON.DIST(1,K112,FALSE) * _xlfn.POISSON.DIST(1,L112,FALSE)</f>
        <v>8.7083646578827209E-2</v>
      </c>
      <c r="Q112" s="5">
        <f t="shared" ref="Q112:Q175" si="286">_xlfn.POISSON.DIST(2,K112,FALSE) * _xlfn.POISSON.DIST(0,L112,FALSE)</f>
        <v>0.16856905873473016</v>
      </c>
      <c r="R112" s="5">
        <f t="shared" ref="R112:R175" si="287">_xlfn.POISSON.DIST(0,K112,FALSE) * _xlfn.POISSON.DIST(2,L112,FALSE)</f>
        <v>1.1246965425309762E-2</v>
      </c>
      <c r="S112" s="5">
        <f t="shared" ref="S112:S175" si="288">_xlfn.POISSON.DIST(2,K112,FALSE) * _xlfn.POISSON.DIST(2,L112,FALSE)</f>
        <v>1.7921947574637095E-2</v>
      </c>
      <c r="T112" s="5">
        <f t="shared" ref="T112:T175" si="289">_xlfn.POISSON.DIST(2,K112,FALSE) * _xlfn.POISSON.DIST(1,L112,FALSE)</f>
        <v>7.7731407209052319E-2</v>
      </c>
      <c r="U112" s="5">
        <f t="shared" ref="U112:U175" si="290">_xlfn.POISSON.DIST(1,K112,FALSE) * _xlfn.POISSON.DIST(2,L112,FALSE)</f>
        <v>2.007822326433081E-2</v>
      </c>
      <c r="V112" s="5">
        <f t="shared" ref="V112:V175" si="291">_xlfn.POISSON.DIST(3,K112,FALSE) * _xlfn.POISSON.DIST(3,L112,FALSE)</f>
        <v>1.6392729799276473E-3</v>
      </c>
      <c r="W112" s="5">
        <f t="shared" ref="W112:W175" si="292">_xlfn.POISSON.DIST(3,K112,FALSE) * _xlfn.POISSON.DIST(0,L112,FALSE)</f>
        <v>0.1003105302554915</v>
      </c>
      <c r="X112" s="5">
        <f t="shared" ref="X112:X175" si="293">_xlfn.POISSON.DIST(3,K112,FALSE) * _xlfn.POISSON.DIST(1,L112,FALSE)</f>
        <v>4.6255693264063445E-2</v>
      </c>
      <c r="Y112" s="5">
        <f t="shared" ref="Y112:Y175" si="294">_xlfn.POISSON.DIST(3,K112,FALSE) * _xlfn.POISSON.DIST(2,L112,FALSE)</f>
        <v>1.0664828278195608E-2</v>
      </c>
      <c r="Z112" s="5">
        <f t="shared" ref="Z112:Z175" si="295">_xlfn.POISSON.DIST(0,K112,FALSE) * _xlfn.POISSON.DIST(3,L112,FALSE)</f>
        <v>1.7287523105819851E-3</v>
      </c>
      <c r="AA112" s="5">
        <f t="shared" ref="AA112:AA175" si="296">_xlfn.POISSON.DIST(1,K112,FALSE) * _xlfn.POISSON.DIST(3,L112,FALSE)</f>
        <v>3.0861902342548433E-3</v>
      </c>
      <c r="AB112" s="5">
        <f t="shared" ref="AB112:AB175" si="297">_xlfn.POISSON.DIST(2,K112,FALSE) * _xlfn.POISSON.DIST(3,L112,FALSE)</f>
        <v>2.7547526917848387E-3</v>
      </c>
      <c r="AC112" s="5">
        <f t="shared" ref="AC112:AC175" si="298">_xlfn.POISSON.DIST(4,K112,FALSE) * _xlfn.POISSON.DIST(4,L112,FALSE)</f>
        <v>8.4341221230868231E-5</v>
      </c>
      <c r="AD112" s="5">
        <f t="shared" ref="AD112:AD175" si="299">_xlfn.POISSON.DIST(4,K112,FALSE) * _xlfn.POISSON.DIST(0,L112,FALSE)</f>
        <v>4.4768903123432936E-2</v>
      </c>
      <c r="AE112" s="5">
        <f t="shared" ref="AE112:AE175" si="300">_xlfn.POISSON.DIST(4,K112,FALSE) * _xlfn.POISSON.DIST(1,L112,FALSE)</f>
        <v>2.0644060452792982E-2</v>
      </c>
      <c r="AF112" s="5">
        <f t="shared" ref="AF112:AF175" si="301">_xlfn.POISSON.DIST(4,K112,FALSE) * _xlfn.POISSON.DIST(2,L112,FALSE)</f>
        <v>4.759746188147073E-3</v>
      </c>
      <c r="AG112" s="5">
        <f t="shared" ref="AG112:AG175" si="302">_xlfn.POISSON.DIST(4,K112,FALSE) * _xlfn.POISSON.DIST(3,L112,FALSE)</f>
        <v>7.3161265366977182E-4</v>
      </c>
      <c r="AH112" s="5">
        <f t="shared" ref="AH112:AH175" si="303">_xlfn.POISSON.DIST(0,K112,FALSE) * _xlfn.POISSON.DIST(4,L112,FALSE)</f>
        <v>1.9929272730427914E-4</v>
      </c>
      <c r="AI112" s="5">
        <f t="shared" ref="AI112:AI175" si="304">_xlfn.POISSON.DIST(1,K112,FALSE) * _xlfn.POISSON.DIST(4,L112,FALSE)</f>
        <v>3.5577986794269051E-4</v>
      </c>
      <c r="AJ112" s="5">
        <f t="shared" ref="AJ112:AJ175" si="305">_xlfn.POISSON.DIST(2,K112,FALSE) * _xlfn.POISSON.DIST(4,L112,FALSE)</f>
        <v>3.1757133374982037E-4</v>
      </c>
      <c r="AK112" s="5">
        <f t="shared" ref="AK112:AK175" si="306">_xlfn.POISSON.DIST(3,K112,FALSE) * _xlfn.POISSON.DIST(4,L112,FALSE)</f>
        <v>1.8897743821728375E-4</v>
      </c>
      <c r="AL112" s="5">
        <f t="shared" ref="AL112:AL175" si="307">_xlfn.POISSON.DIST(5,K112,FALSE) * _xlfn.POISSON.DIST(5,L112,FALSE)</f>
        <v>2.7772083593899424E-6</v>
      </c>
      <c r="AM112" s="5">
        <f t="shared" ref="AM112:AM175" si="308">_xlfn.POISSON.DIST(5,K112,FALSE) * _xlfn.POISSON.DIST(0,L112,FALSE)</f>
        <v>1.5984401093448296E-2</v>
      </c>
      <c r="AN112" s="5">
        <f t="shared" ref="AN112:AN175" si="309">_xlfn.POISSON.DIST(5,K112,FALSE) * _xlfn.POISSON.DIST(1,L112,FALSE)</f>
        <v>7.3708069542163341E-3</v>
      </c>
      <c r="AO112" s="5">
        <f t="shared" ref="AO112:AO175" si="310">_xlfn.POISSON.DIST(5,K112,FALSE) * _xlfn.POISSON.DIST(2,L112,FALSE)</f>
        <v>1.6994316783815004E-3</v>
      </c>
      <c r="AP112" s="5">
        <f t="shared" ref="AP112:AP175" si="311">_xlfn.POISSON.DIST(5,K112,FALSE) * _xlfn.POISSON.DIST(3,L112,FALSE)</f>
        <v>2.6121681089788935E-4</v>
      </c>
      <c r="AQ112" s="5">
        <f t="shared" ref="AQ112:AQ175" si="312">_xlfn.POISSON.DIST(5,K112,FALSE) * _xlfn.POISSON.DIST(4,L112,FALSE)</f>
        <v>3.0113400481322256E-5</v>
      </c>
      <c r="AR112" s="5">
        <f t="shared" ref="AR112:AR175" si="313">_xlfn.POISSON.DIST(0,K112,FALSE) * _xlfn.POISSON.DIST(5,L112,FALSE)</f>
        <v>1.8379771775637127E-5</v>
      </c>
      <c r="AS112" s="5">
        <f t="shared" ref="AS112:AS175" si="314">_xlfn.POISSON.DIST(1,K112,FALSE) * _xlfn.POISSON.DIST(5,L112,FALSE)</f>
        <v>3.2811798321014602E-5</v>
      </c>
      <c r="AT112" s="5">
        <f t="shared" ref="AT112:AT175" si="315">_xlfn.POISSON.DIST(2,K112,FALSE) * _xlfn.POISSON.DIST(5,L112,FALSE)</f>
        <v>2.9288016255077157E-5</v>
      </c>
      <c r="AU112" s="5">
        <f t="shared" ref="AU112:AU175" si="316">_xlfn.POISSON.DIST(3,K112,FALSE) * _xlfn.POISSON.DIST(5,L112,FALSE)</f>
        <v>1.7428444239588979E-5</v>
      </c>
      <c r="AV112" s="5">
        <f t="shared" ref="AV112:AV175" si="317">_xlfn.POISSON.DIST(4,K112,FALSE) * _xlfn.POISSON.DIST(5,L112,FALSE)</f>
        <v>7.7783691280168159E-6</v>
      </c>
      <c r="AW112" s="5">
        <f t="shared" ref="AW112:AW175" si="318">_xlfn.POISSON.DIST(6,K112,FALSE) * _xlfn.POISSON.DIST(6,L112,FALSE)</f>
        <v>6.3505969485424464E-8</v>
      </c>
      <c r="AX112" s="5">
        <f t="shared" ref="AX112:AX175" si="319">_xlfn.POISSON.DIST(6,K112,FALSE) * _xlfn.POISSON.DIST(0,L112,FALSE)</f>
        <v>4.7559254395062632E-3</v>
      </c>
      <c r="AY112" s="5">
        <f t="shared" ref="AY112:AY175" si="320">_xlfn.POISSON.DIST(6,K112,FALSE) * _xlfn.POISSON.DIST(1,L112,FALSE)</f>
        <v>2.1930761182923225E-3</v>
      </c>
      <c r="AZ112" s="5">
        <f t="shared" ref="AZ112:AZ175" si="321">_xlfn.POISSON.DIST(6,K112,FALSE) * _xlfn.POISSON.DIST(2,L112,FALSE)</f>
        <v>5.0564111252377267E-4</v>
      </c>
      <c r="BA112" s="5">
        <f t="shared" ref="BA112:BA175" si="322">_xlfn.POISSON.DIST(6,K112,FALSE) * _xlfn.POISSON.DIST(3,L112,FALSE)</f>
        <v>7.7721252670841427E-5</v>
      </c>
      <c r="BB112" s="5">
        <f t="shared" ref="BB112:BB175" si="323">_xlfn.POISSON.DIST(6,K112,FALSE) * _xlfn.POISSON.DIST(4,L112,FALSE)</f>
        <v>8.959803159460422E-6</v>
      </c>
      <c r="BC112" s="5">
        <f t="shared" ref="BC112:BC175" si="324">_xlfn.POISSON.DIST(6,K112,FALSE) * _xlfn.POISSON.DIST(5,L112,FALSE)</f>
        <v>8.2631784638123669E-7</v>
      </c>
      <c r="BD112" s="5">
        <f t="shared" ref="BD112:BD175" si="325">_xlfn.POISSON.DIST(0,K112,FALSE) * _xlfn.POISSON.DIST(6,L112,FALSE)</f>
        <v>1.4125620433401078E-6</v>
      </c>
      <c r="BE112" s="5">
        <f t="shared" ref="BE112:BE175" si="326">_xlfn.POISSON.DIST(1,K112,FALSE) * _xlfn.POISSON.DIST(6,L112,FALSE)</f>
        <v>2.521723416796303E-6</v>
      </c>
      <c r="BF112" s="5">
        <f t="shared" ref="BF112:BF175" si="327">_xlfn.POISSON.DIST(2,K112,FALSE) * _xlfn.POISSON.DIST(6,L112,FALSE)</f>
        <v>2.2509060826037364E-6</v>
      </c>
      <c r="BG112" s="5">
        <f t="shared" ref="BG112:BG175" si="328">_xlfn.POISSON.DIST(3,K112,FALSE) * _xlfn.POISSON.DIST(6,L112,FALSE)</f>
        <v>1.3394485583300743E-6</v>
      </c>
      <c r="BH112" s="5">
        <f t="shared" ref="BH112:BH175" si="329">_xlfn.POISSON.DIST(4,K112,FALSE) * _xlfn.POISSON.DIST(6,L112,FALSE)</f>
        <v>5.9780007735945747E-7</v>
      </c>
      <c r="BI112" s="5">
        <f t="shared" ref="BI112:BI175" si="330">_xlfn.POISSON.DIST(5,K112,FALSE) * _xlfn.POISSON.DIST(6,L112,FALSE)</f>
        <v>2.1344003412061395E-7</v>
      </c>
      <c r="BJ112" s="8">
        <f t="shared" ref="BJ112:BJ175" si="331">SUM(N112,Q112,T112,W112,X112,Y112,AD112,AE112,AF112,AG112,AM112,AN112,AO112,AP112,AQ112,AX112,AY112,AZ112,BA112,BB112,BC112)</f>
        <v>0.69617437288988038</v>
      </c>
      <c r="BK112" s="8">
        <f t="shared" ref="BK112:BK175" si="332">SUM(M112,P112,S112,V112,AC112,AL112,AY112)</f>
        <v>0.21471101867456244</v>
      </c>
      <c r="BL112" s="8">
        <f t="shared" ref="BL112:BL175" si="333">SUM(O112,R112,U112,AA112,AB112,AH112,AI112,AJ112,AK112,AR112,AS112,AT112,AU112,AV112,BD112,BE112,BF112,BG112,BH112,BI112)</f>
        <v>8.7122324681356042E-2</v>
      </c>
      <c r="BM112" s="8">
        <f t="shared" ref="BM112:BM175" si="334">SUM(S112:BI112)</f>
        <v>0.38722686604449302</v>
      </c>
      <c r="BN112" s="8">
        <f t="shared" ref="BN112:BN175" si="335">SUM(M112:R112)</f>
        <v>0.61031658989956505</v>
      </c>
    </row>
    <row r="113" spans="1:66" x14ac:dyDescent="0.25">
      <c r="A113" t="s">
        <v>340</v>
      </c>
      <c r="B113" t="s">
        <v>428</v>
      </c>
      <c r="C113" t="s">
        <v>431</v>
      </c>
      <c r="D113" s="11">
        <v>44319</v>
      </c>
      <c r="E113">
        <f>VLOOKUP(A113,home!$A$2:$E$405,3,FALSE)</f>
        <v>1.35357142857143</v>
      </c>
      <c r="F113">
        <f>VLOOKUP(B113,home!$B$2:$E$405,3,FALSE)</f>
        <v>1.1599999999999999</v>
      </c>
      <c r="G113">
        <f>VLOOKUP(C113,away!$B$2:$E$405,4,FALSE)</f>
        <v>0.84</v>
      </c>
      <c r="H113">
        <f>VLOOKUP(A113,away!$A$2:$E$405,3,FALSE)</f>
        <v>1.1285714285714299</v>
      </c>
      <c r="I113">
        <f>VLOOKUP(C113,away!$B$2:$E$405,3,FALSE)</f>
        <v>1</v>
      </c>
      <c r="J113">
        <f>VLOOKUP(B113,home!$B$2:$E$405,4,FALSE)</f>
        <v>1.01</v>
      </c>
      <c r="K113" s="3">
        <f t="shared" si="280"/>
        <v>1.3189200000000012</v>
      </c>
      <c r="L113" s="3">
        <f t="shared" si="281"/>
        <v>1.1398571428571442</v>
      </c>
      <c r="M113" s="5">
        <f t="shared" si="282"/>
        <v>8.5539489612248304E-2</v>
      </c>
      <c r="N113" s="5">
        <f t="shared" si="283"/>
        <v>0.11281974363938661</v>
      </c>
      <c r="O113" s="5">
        <f t="shared" si="284"/>
        <v>9.7502798230875709E-2</v>
      </c>
      <c r="P113" s="5">
        <f t="shared" si="285"/>
        <v>0.12859839064266668</v>
      </c>
      <c r="Q113" s="5">
        <f t="shared" si="286"/>
        <v>7.4400108140429994E-2</v>
      </c>
      <c r="R113" s="5">
        <f t="shared" si="287"/>
        <v>5.5569630506011311E-2</v>
      </c>
      <c r="S113" s="5">
        <f t="shared" si="288"/>
        <v>4.8333074439796293E-2</v>
      </c>
      <c r="T113" s="5">
        <f t="shared" si="289"/>
        <v>8.4805494693213079E-2</v>
      </c>
      <c r="U113" s="5">
        <f t="shared" si="290"/>
        <v>7.3291897066988493E-2</v>
      </c>
      <c r="V113" s="5">
        <f t="shared" si="291"/>
        <v>8.0736662173293196E-3</v>
      </c>
      <c r="W113" s="5">
        <f t="shared" si="292"/>
        <v>3.2709263542858656E-2</v>
      </c>
      <c r="X113" s="5">
        <f t="shared" si="293"/>
        <v>3.7283887686924214E-2</v>
      </c>
      <c r="Y113" s="5">
        <f t="shared" si="294"/>
        <v>2.1249152846712051E-2</v>
      </c>
      <c r="Z113" s="5">
        <f t="shared" si="295"/>
        <v>2.1113813419403091E-2</v>
      </c>
      <c r="AA113" s="5">
        <f t="shared" si="296"/>
        <v>2.7847430795119147E-2</v>
      </c>
      <c r="AB113" s="5">
        <f t="shared" si="297"/>
        <v>1.8364266712149295E-2</v>
      </c>
      <c r="AC113" s="5">
        <f t="shared" si="298"/>
        <v>7.5861196305433524E-4</v>
      </c>
      <c r="AD113" s="5">
        <f t="shared" si="299"/>
        <v>1.0785225467986798E-2</v>
      </c>
      <c r="AE113" s="5">
        <f t="shared" si="300"/>
        <v>1.2293616287009536E-2</v>
      </c>
      <c r="AF113" s="5">
        <f t="shared" si="301"/>
        <v>7.0064831681463735E-3</v>
      </c>
      <c r="AG113" s="5">
        <f t="shared" si="302"/>
        <v>2.6621299618400001E-3</v>
      </c>
      <c r="AH113" s="5">
        <f t="shared" si="303"/>
        <v>6.0166827597649105E-3</v>
      </c>
      <c r="AI113" s="5">
        <f t="shared" si="304"/>
        <v>7.9355232255091408E-3</v>
      </c>
      <c r="AJ113" s="5">
        <f t="shared" si="305"/>
        <v>5.2331601462942655E-3</v>
      </c>
      <c r="AK113" s="5">
        <f t="shared" si="306"/>
        <v>2.3007065267168117E-3</v>
      </c>
      <c r="AL113" s="5">
        <f t="shared" si="307"/>
        <v>4.5619293738265473E-5</v>
      </c>
      <c r="AM113" s="5">
        <f t="shared" si="308"/>
        <v>2.8449699148474306E-3</v>
      </c>
      <c r="AN113" s="5">
        <f t="shared" si="309"/>
        <v>3.2428592786525249E-3</v>
      </c>
      <c r="AO113" s="5">
        <f t="shared" si="310"/>
        <v>1.8481981560263237E-3</v>
      </c>
      <c r="AP113" s="5">
        <f t="shared" si="311"/>
        <v>7.0222728985400282E-4</v>
      </c>
      <c r="AQ113" s="5">
        <f t="shared" si="312"/>
        <v>2.0010969806232487E-4</v>
      </c>
      <c r="AR113" s="5">
        <f t="shared" si="313"/>
        <v>1.3716317640046932E-3</v>
      </c>
      <c r="AS113" s="5">
        <f t="shared" si="314"/>
        <v>1.8090725661810713E-3</v>
      </c>
      <c r="AT113" s="5">
        <f t="shared" si="315"/>
        <v>1.1930109944937707E-3</v>
      </c>
      <c r="AU113" s="5">
        <f t="shared" si="316"/>
        <v>5.2449535361924168E-4</v>
      </c>
      <c r="AV113" s="5">
        <f t="shared" si="317"/>
        <v>1.7294185294887277E-4</v>
      </c>
      <c r="AW113" s="5">
        <f t="shared" si="318"/>
        <v>1.9050875357196144E-6</v>
      </c>
      <c r="AX113" s="5">
        <f t="shared" si="319"/>
        <v>6.2538128668176204E-4</v>
      </c>
      <c r="AY113" s="5">
        <f t="shared" si="320"/>
        <v>7.1284532663339788E-4</v>
      </c>
      <c r="AZ113" s="5">
        <f t="shared" si="321"/>
        <v>4.0627091865770641E-4</v>
      </c>
      <c r="BA113" s="5">
        <f t="shared" si="322"/>
        <v>1.5436360285570687E-4</v>
      </c>
      <c r="BB113" s="5">
        <f t="shared" si="323"/>
        <v>4.3988113828060238E-5</v>
      </c>
      <c r="BC113" s="5">
        <f t="shared" si="324"/>
        <v>1.0028033149545513E-5</v>
      </c>
      <c r="BD113" s="5">
        <f t="shared" si="325"/>
        <v>2.6057737726174925E-4</v>
      </c>
      <c r="BE113" s="5">
        <f t="shared" si="326"/>
        <v>3.4368071441806655E-4</v>
      </c>
      <c r="BF113" s="5">
        <f t="shared" si="327"/>
        <v>2.2664368393013847E-4</v>
      </c>
      <c r="BG113" s="5">
        <f t="shared" si="328"/>
        <v>9.9641629203046114E-5</v>
      </c>
      <c r="BH113" s="5">
        <f t="shared" si="329"/>
        <v>3.2854834397120436E-5</v>
      </c>
      <c r="BI113" s="5">
        <f t="shared" si="330"/>
        <v>8.6665796366100208E-6</v>
      </c>
      <c r="BJ113" s="8">
        <f t="shared" si="331"/>
        <v>0.40680634705375612</v>
      </c>
      <c r="BK113" s="8">
        <f t="shared" si="332"/>
        <v>0.27206169749546655</v>
      </c>
      <c r="BL113" s="8">
        <f t="shared" si="333"/>
        <v>0.30010531331952361</v>
      </c>
      <c r="BM113" s="8">
        <f t="shared" si="334"/>
        <v>0.44494607027743316</v>
      </c>
      <c r="BN113" s="8">
        <f t="shared" si="335"/>
        <v>0.55443016077161855</v>
      </c>
    </row>
    <row r="114" spans="1:66" x14ac:dyDescent="0.25">
      <c r="A114" t="s">
        <v>342</v>
      </c>
      <c r="B114" t="s">
        <v>380</v>
      </c>
      <c r="C114" t="s">
        <v>406</v>
      </c>
      <c r="D114" s="11">
        <v>44319</v>
      </c>
      <c r="E114">
        <f>VLOOKUP(A114,home!$A$2:$E$405,3,FALSE)</f>
        <v>1.17575757575758</v>
      </c>
      <c r="F114">
        <f>VLOOKUP(B114,home!$B$2:$E$405,3,FALSE)</f>
        <v>1.53</v>
      </c>
      <c r="G114">
        <f>VLOOKUP(C114,away!$B$2:$E$405,4,FALSE)</f>
        <v>0.79</v>
      </c>
      <c r="H114">
        <f>VLOOKUP(A114,away!$A$2:$E$405,3,FALSE)</f>
        <v>0.84848484848484795</v>
      </c>
      <c r="I114">
        <f>VLOOKUP(C114,away!$B$2:$E$405,3,FALSE)</f>
        <v>0.68</v>
      </c>
      <c r="J114">
        <f>VLOOKUP(B114,home!$B$2:$E$405,4,FALSE)</f>
        <v>0.63</v>
      </c>
      <c r="K114" s="3">
        <f t="shared" si="280"/>
        <v>1.421138181818187</v>
      </c>
      <c r="L114" s="3">
        <f t="shared" si="281"/>
        <v>0.36349090909090892</v>
      </c>
      <c r="M114" s="5">
        <f t="shared" si="282"/>
        <v>0.16785930999918403</v>
      </c>
      <c r="N114" s="5">
        <f t="shared" si="283"/>
        <v>0.23855127461349576</v>
      </c>
      <c r="O114" s="5">
        <f t="shared" si="284"/>
        <v>6.1015333190976108E-2</v>
      </c>
      <c r="P114" s="5">
        <f t="shared" si="285"/>
        <v>8.6711219674054651E-2</v>
      </c>
      <c r="Q114" s="5">
        <f t="shared" si="286"/>
        <v>0.16950716233731725</v>
      </c>
      <c r="R114" s="5">
        <f t="shared" si="287"/>
        <v>1.1089259465036307E-2</v>
      </c>
      <c r="S114" s="5">
        <f t="shared" si="288"/>
        <v>1.1198121238254097E-2</v>
      </c>
      <c r="T114" s="5">
        <f t="shared" si="289"/>
        <v>6.1614312535411733E-2</v>
      </c>
      <c r="U114" s="5">
        <f t="shared" si="290"/>
        <v>1.5759370033851815E-2</v>
      </c>
      <c r="V114" s="5">
        <f t="shared" si="291"/>
        <v>6.4273583940402108E-4</v>
      </c>
      <c r="W114" s="5">
        <f t="shared" si="292"/>
        <v>8.029770016307175E-2</v>
      </c>
      <c r="X114" s="5">
        <f t="shared" si="293"/>
        <v>2.9187484030184185E-2</v>
      </c>
      <c r="Y114" s="5">
        <f t="shared" si="294"/>
        <v>5.3046925521040176E-3</v>
      </c>
      <c r="Z114" s="5">
        <f t="shared" si="295"/>
        <v>1.3436150013636714E-3</v>
      </c>
      <c r="AA114" s="5">
        <f t="shared" si="296"/>
        <v>1.9094625801016087E-3</v>
      </c>
      <c r="AB114" s="5">
        <f t="shared" si="297"/>
        <v>1.3568050896677324E-3</v>
      </c>
      <c r="AC114" s="5">
        <f t="shared" si="298"/>
        <v>2.075116080961673E-5</v>
      </c>
      <c r="AD114" s="5">
        <f t="shared" si="299"/>
        <v>2.8528531903482431E-2</v>
      </c>
      <c r="AE114" s="5">
        <f t="shared" si="300"/>
        <v>1.036986199662583E-2</v>
      </c>
      <c r="AF114" s="5">
        <f t="shared" si="301"/>
        <v>1.8846752821503952E-3</v>
      </c>
      <c r="AG114" s="5">
        <f t="shared" si="302"/>
        <v>2.2835411055000419E-4</v>
      </c>
      <c r="AH114" s="5">
        <f t="shared" si="303"/>
        <v>1.2209795957846591E-4</v>
      </c>
      <c r="AI114" s="5">
        <f t="shared" si="304"/>
        <v>1.7351807227905153E-4</v>
      </c>
      <c r="AJ114" s="5">
        <f t="shared" si="305"/>
        <v>1.2329657887562404E-4</v>
      </c>
      <c r="AK114" s="5">
        <f t="shared" si="306"/>
        <v>5.840715864256901E-5</v>
      </c>
      <c r="AL114" s="5">
        <f t="shared" si="307"/>
        <v>4.2877775762644515E-7</v>
      </c>
      <c r="AM114" s="5">
        <f t="shared" si="308"/>
        <v>8.1085971918514309E-3</v>
      </c>
      <c r="AN114" s="5">
        <f t="shared" si="309"/>
        <v>2.9474013647180683E-3</v>
      </c>
      <c r="AO114" s="5">
        <f t="shared" si="310"/>
        <v>5.3567680075857816E-4</v>
      </c>
      <c r="AP114" s="5">
        <f t="shared" si="311"/>
        <v>6.4904549095548436E-5</v>
      </c>
      <c r="AQ114" s="5">
        <f t="shared" si="312"/>
        <v>5.8980533887191066E-6</v>
      </c>
      <c r="AR114" s="5">
        <f t="shared" si="313"/>
        <v>8.876299665064333E-6</v>
      </c>
      <c r="AS114" s="5">
        <f t="shared" si="314"/>
        <v>1.2614448367282907E-5</v>
      </c>
      <c r="AT114" s="5">
        <f t="shared" si="315"/>
        <v>8.9634371086599165E-6</v>
      </c>
      <c r="AU114" s="5">
        <f t="shared" si="316"/>
        <v>4.2460942384808728E-6</v>
      </c>
      <c r="AV114" s="5">
        <f t="shared" si="317"/>
        <v>1.5085716614758467E-6</v>
      </c>
      <c r="AW114" s="5">
        <f t="shared" si="318"/>
        <v>6.1526131505068066E-9</v>
      </c>
      <c r="AX114" s="5">
        <f t="shared" si="319"/>
        <v>1.9205728450539664E-3</v>
      </c>
      <c r="AY114" s="5">
        <f t="shared" si="320"/>
        <v>6.9811076942397977E-4</v>
      </c>
      <c r="AZ114" s="5">
        <f t="shared" si="321"/>
        <v>1.2687845911203813E-4</v>
      </c>
      <c r="BA114" s="5">
        <f t="shared" si="322"/>
        <v>1.5373055482229488E-5</v>
      </c>
      <c r="BB114" s="5">
        <f t="shared" si="323"/>
        <v>1.3969914781851444E-6</v>
      </c>
      <c r="BC114" s="5">
        <f t="shared" si="324"/>
        <v>1.0155874047955424E-7</v>
      </c>
      <c r="BD114" s="5">
        <f t="shared" si="325"/>
        <v>5.3774237243626043E-7</v>
      </c>
      <c r="BE114" s="5">
        <f t="shared" si="326"/>
        <v>7.6420621745066539E-7</v>
      </c>
      <c r="BF114" s="5">
        <f t="shared" si="327"/>
        <v>5.4302131720099643E-7</v>
      </c>
      <c r="BG114" s="5">
        <f t="shared" si="328"/>
        <v>2.5723610913851367E-7</v>
      </c>
      <c r="BH114" s="5">
        <f t="shared" si="329"/>
        <v>9.1392014109773008E-8</v>
      </c>
      <c r="BI114" s="5">
        <f t="shared" si="330"/>
        <v>2.5976136152932974E-8</v>
      </c>
      <c r="BJ114" s="8">
        <f t="shared" si="331"/>
        <v>0.63989896116349676</v>
      </c>
      <c r="BK114" s="8">
        <f t="shared" si="332"/>
        <v>0.26713067745888802</v>
      </c>
      <c r="BL114" s="8">
        <f t="shared" si="333"/>
        <v>9.1645978554216731E-2</v>
      </c>
      <c r="BM114" s="8">
        <f t="shared" si="334"/>
        <v>0.26458756828109004</v>
      </c>
      <c r="BN114" s="8">
        <f t="shared" si="335"/>
        <v>0.73473355928006412</v>
      </c>
    </row>
    <row r="115" spans="1:66" x14ac:dyDescent="0.25">
      <c r="A115" t="s">
        <v>10</v>
      </c>
      <c r="B115" t="s">
        <v>11</v>
      </c>
      <c r="C115" t="s">
        <v>247</v>
      </c>
      <c r="D115" s="11">
        <v>44350</v>
      </c>
      <c r="E115">
        <f>VLOOKUP(A115,home!$A$2:$E$405,3,FALSE)</f>
        <v>1.4981949458483801</v>
      </c>
      <c r="F115">
        <f>VLOOKUP(B115,home!$B$2:$E$405,3,FALSE)</f>
        <v>1</v>
      </c>
      <c r="G115">
        <f>VLOOKUP(C115,away!$B$2:$E$405,4,FALSE)</f>
        <v>1.38</v>
      </c>
      <c r="H115">
        <f>VLOOKUP(A115,away!$A$2:$E$405,3,FALSE)</f>
        <v>1.3826714801444</v>
      </c>
      <c r="I115">
        <f>VLOOKUP(C115,away!$B$2:$E$405,3,FALSE)</f>
        <v>1.25</v>
      </c>
      <c r="J115">
        <f>VLOOKUP(B115,home!$B$2:$E$405,4,FALSE)</f>
        <v>1.18</v>
      </c>
      <c r="K115" s="3">
        <f t="shared" si="280"/>
        <v>2.0675090252707644</v>
      </c>
      <c r="L115" s="3">
        <f t="shared" si="281"/>
        <v>2.0394404332129898</v>
      </c>
      <c r="M115" s="5">
        <f t="shared" si="282"/>
        <v>1.6457903545126638E-2</v>
      </c>
      <c r="N115" s="5">
        <f t="shared" si="283"/>
        <v>3.4026864116585037E-2</v>
      </c>
      <c r="O115" s="5">
        <f t="shared" si="284"/>
        <v>3.3564913935850677E-2</v>
      </c>
      <c r="P115" s="5">
        <f t="shared" si="285"/>
        <v>6.9395762494807736E-2</v>
      </c>
      <c r="Q115" s="5">
        <f t="shared" si="286"/>
        <v>3.5175424331350742E-2</v>
      </c>
      <c r="R115" s="5">
        <f t="shared" si="287"/>
        <v>3.422682130904401E-2</v>
      </c>
      <c r="S115" s="5">
        <f t="shared" si="288"/>
        <v>7.3152875137334331E-2</v>
      </c>
      <c r="T115" s="5">
        <f t="shared" si="289"/>
        <v>7.1738182636780723E-2</v>
      </c>
      <c r="U115" s="5">
        <f t="shared" si="290"/>
        <v>7.0764261962778213E-2</v>
      </c>
      <c r="V115" s="5">
        <f t="shared" si="291"/>
        <v>3.4272621897458992E-2</v>
      </c>
      <c r="W115" s="5">
        <f t="shared" si="292"/>
        <v>2.4241835757598831E-2</v>
      </c>
      <c r="X115" s="5">
        <f t="shared" si="293"/>
        <v>4.943978001935552E-2</v>
      </c>
      <c r="Y115" s="5">
        <f t="shared" si="294"/>
        <v>5.0414743190314672E-2</v>
      </c>
      <c r="Z115" s="5">
        <f t="shared" si="295"/>
        <v>2.3267854426006769E-2</v>
      </c>
      <c r="AA115" s="5">
        <f t="shared" si="296"/>
        <v>4.8106499024455296E-2</v>
      </c>
      <c r="AB115" s="5">
        <f t="shared" si="297"/>
        <v>4.9730310453620287E-2</v>
      </c>
      <c r="AC115" s="5">
        <f t="shared" si="298"/>
        <v>9.0320386294533306E-3</v>
      </c>
      <c r="AD115" s="5">
        <f t="shared" si="299"/>
        <v>1.253005355449178E-2</v>
      </c>
      <c r="AE115" s="5">
        <f t="shared" si="300"/>
        <v>2.5554297849354684E-2</v>
      </c>
      <c r="AF115" s="5">
        <f t="shared" si="301"/>
        <v>2.6058234138170846E-2</v>
      </c>
      <c r="AG115" s="5">
        <f t="shared" si="302"/>
        <v>1.7714738773172221E-2</v>
      </c>
      <c r="AH115" s="5">
        <f t="shared" si="303"/>
        <v>1.1863350777628012E-2</v>
      </c>
      <c r="AI115" s="5">
        <f t="shared" si="304"/>
        <v>2.452758480269886E-2</v>
      </c>
      <c r="AJ115" s="5">
        <f t="shared" si="305"/>
        <v>2.5355501473836972E-2</v>
      </c>
      <c r="AK115" s="5">
        <f t="shared" si="306"/>
        <v>1.7474242712474698E-2</v>
      </c>
      <c r="AL115" s="5">
        <f t="shared" si="307"/>
        <v>1.5233658548425993E-3</v>
      </c>
      <c r="AM115" s="5">
        <f t="shared" si="308"/>
        <v>5.1811997622075575E-3</v>
      </c>
      <c r="AN115" s="5">
        <f t="shared" si="309"/>
        <v>1.0566748287599622E-2</v>
      </c>
      <c r="AO115" s="5">
        <f t="shared" si="310"/>
        <v>1.0775126852657396E-2</v>
      </c>
      <c r="AP115" s="5">
        <f t="shared" si="311"/>
        <v>7.3250764587695066E-3</v>
      </c>
      <c r="AQ115" s="5">
        <f t="shared" si="312"/>
        <v>3.7347642765977905E-3</v>
      </c>
      <c r="AR115" s="5">
        <f t="shared" si="313"/>
        <v>4.8389194498566664E-3</v>
      </c>
      <c r="AS115" s="5">
        <f t="shared" si="314"/>
        <v>1.0004509635136901E-2</v>
      </c>
      <c r="AT115" s="5">
        <f t="shared" si="315"/>
        <v>1.0342206982026935E-2</v>
      </c>
      <c r="AU115" s="5">
        <f t="shared" si="316"/>
        <v>7.1275354255196663E-3</v>
      </c>
      <c r="AV115" s="5">
        <f t="shared" si="317"/>
        <v>3.6840609550497518E-3</v>
      </c>
      <c r="AW115" s="5">
        <f t="shared" si="318"/>
        <v>1.7842682825693217E-4</v>
      </c>
      <c r="AX115" s="5">
        <f t="shared" si="319"/>
        <v>1.7853628783491438E-3</v>
      </c>
      <c r="AY115" s="5">
        <f t="shared" si="320"/>
        <v>3.6411412420627692E-3</v>
      </c>
      <c r="AZ115" s="5">
        <f t="shared" si="321"/>
        <v>3.7129453360510889E-3</v>
      </c>
      <c r="BA115" s="5">
        <f t="shared" si="322"/>
        <v>2.5241102815507272E-3</v>
      </c>
      <c r="BB115" s="5">
        <f t="shared" si="323"/>
        <v>1.2869431415207949E-3</v>
      </c>
      <c r="BC115" s="5">
        <f t="shared" si="324"/>
        <v>5.2492877561273119E-4</v>
      </c>
      <c r="BD115" s="5">
        <f t="shared" si="325"/>
        <v>1.6447813298497407E-3</v>
      </c>
      <c r="BE115" s="5">
        <f t="shared" si="326"/>
        <v>3.4006002440611894E-3</v>
      </c>
      <c r="BF115" s="5">
        <f t="shared" si="327"/>
        <v>3.5153858479672374E-3</v>
      </c>
      <c r="BG115" s="5">
        <f t="shared" si="328"/>
        <v>2.4226973226604605E-3</v>
      </c>
      <c r="BH115" s="5">
        <f t="shared" si="329"/>
        <v>1.2522371450249547E-3</v>
      </c>
      <c r="BI115" s="5">
        <f t="shared" si="330"/>
        <v>5.17802319823678E-4</v>
      </c>
      <c r="BJ115" s="8">
        <f t="shared" si="331"/>
        <v>0.39795250166015417</v>
      </c>
      <c r="BK115" s="8">
        <f t="shared" si="332"/>
        <v>0.20747570880108643</v>
      </c>
      <c r="BL115" s="8">
        <f t="shared" si="333"/>
        <v>0.36436422310936423</v>
      </c>
      <c r="BM115" s="8">
        <f t="shared" si="334"/>
        <v>0.76674988385004084</v>
      </c>
      <c r="BN115" s="8">
        <f t="shared" si="335"/>
        <v>0.22284768973276484</v>
      </c>
    </row>
    <row r="116" spans="1:66" x14ac:dyDescent="0.25">
      <c r="A116" t="s">
        <v>10</v>
      </c>
      <c r="B116" t="s">
        <v>47</v>
      </c>
      <c r="C116" t="s">
        <v>244</v>
      </c>
      <c r="D116" s="11">
        <v>44350</v>
      </c>
      <c r="E116">
        <f>VLOOKUP(A116,home!$A$2:$E$405,3,FALSE)</f>
        <v>1.4981949458483801</v>
      </c>
      <c r="F116">
        <f>VLOOKUP(B116,home!$B$2:$E$405,3,FALSE)</f>
        <v>0.71</v>
      </c>
      <c r="G116">
        <f>VLOOKUP(C116,away!$B$2:$E$405,4,FALSE)</f>
        <v>1.33</v>
      </c>
      <c r="H116">
        <f>VLOOKUP(A116,away!$A$2:$E$405,3,FALSE)</f>
        <v>1.3826714801444</v>
      </c>
      <c r="I116">
        <f>VLOOKUP(C116,away!$B$2:$E$405,3,FALSE)</f>
        <v>1.1100000000000001</v>
      </c>
      <c r="J116">
        <f>VLOOKUP(B116,home!$B$2:$E$405,4,FALSE)</f>
        <v>1.54</v>
      </c>
      <c r="K116" s="3">
        <f t="shared" si="280"/>
        <v>1.4147454873646255</v>
      </c>
      <c r="L116" s="3">
        <f t="shared" si="281"/>
        <v>2.3635386281588375</v>
      </c>
      <c r="M116" s="5">
        <f t="shared" si="282"/>
        <v>2.286188614421052E-2</v>
      </c>
      <c r="N116" s="5">
        <f t="shared" si="283"/>
        <v>3.2343750255165685E-2</v>
      </c>
      <c r="O116" s="5">
        <f t="shared" si="284"/>
        <v>5.4034951014410859E-2</v>
      </c>
      <c r="P116" s="5">
        <f t="shared" si="285"/>
        <v>7.6445703107606344E-2</v>
      </c>
      <c r="Q116" s="5">
        <f t="shared" si="286"/>
        <v>2.287908735897206E-2</v>
      </c>
      <c r="R116" s="5">
        <f t="shared" si="287"/>
        <v>6.3856846996615327E-2</v>
      </c>
      <c r="S116" s="5">
        <f t="shared" si="288"/>
        <v>6.3904892697318014E-2</v>
      </c>
      <c r="T116" s="5">
        <f t="shared" si="289"/>
        <v>5.4075606749951009E-2</v>
      </c>
      <c r="U116" s="5">
        <f t="shared" si="290"/>
        <v>9.0341186125794851E-2</v>
      </c>
      <c r="V116" s="5">
        <f t="shared" si="291"/>
        <v>2.3742837622830276E-2</v>
      </c>
      <c r="W116" s="5">
        <f t="shared" si="292"/>
        <v>1.0789361865375584E-2</v>
      </c>
      <c r="X116" s="5">
        <f t="shared" si="293"/>
        <v>2.5501073541999084E-2</v>
      </c>
      <c r="Y116" s="5">
        <f t="shared" si="294"/>
        <v>3.0136386188017079E-2</v>
      </c>
      <c r="Z116" s="5">
        <f t="shared" si="295"/>
        <v>5.0309374849642999E-2</v>
      </c>
      <c r="AA116" s="5">
        <f t="shared" si="296"/>
        <v>7.1174961040667797E-2</v>
      </c>
      <c r="AB116" s="5">
        <f t="shared" si="297"/>
        <v>5.034722747281891E-2</v>
      </c>
      <c r="AC116" s="5">
        <f t="shared" si="298"/>
        <v>4.9619646001589452E-3</v>
      </c>
      <c r="AD116" s="5">
        <f t="shared" si="299"/>
        <v>3.8160502526460227E-3</v>
      </c>
      <c r="AE116" s="5">
        <f t="shared" si="300"/>
        <v>9.0193821791241646E-3</v>
      </c>
      <c r="AF116" s="5">
        <f t="shared" si="301"/>
        <v>1.06588290912437E-2</v>
      </c>
      <c r="AG116" s="5">
        <f t="shared" si="302"/>
        <v>8.3975180960325479E-3</v>
      </c>
      <c r="AH116" s="5">
        <f t="shared" si="303"/>
        <v>2.9727037703913481E-2</v>
      </c>
      <c r="AI116" s="5">
        <f t="shared" si="304"/>
        <v>4.2056192444329669E-2</v>
      </c>
      <c r="AJ116" s="5">
        <f t="shared" si="305"/>
        <v>2.9749404238176836E-2</v>
      </c>
      <c r="AK116" s="5">
        <f t="shared" si="306"/>
        <v>1.4029278465915576E-2</v>
      </c>
      <c r="AL116" s="5">
        <f t="shared" si="307"/>
        <v>6.6367380234768865E-4</v>
      </c>
      <c r="AM116" s="5">
        <f t="shared" si="308"/>
        <v>1.0797479748975193E-3</v>
      </c>
      <c r="AN116" s="5">
        <f t="shared" si="309"/>
        <v>2.5520260473465657E-3</v>
      </c>
      <c r="AO116" s="5">
        <f t="shared" si="310"/>
        <v>3.0159060714855619E-3</v>
      </c>
      <c r="AP116" s="5">
        <f t="shared" si="311"/>
        <v>2.3760701662849646E-3</v>
      </c>
      <c r="AQ116" s="5">
        <f t="shared" si="312"/>
        <v>1.4039834053075765E-3</v>
      </c>
      <c r="AR116" s="5">
        <f t="shared" si="313"/>
        <v>1.4052200382786744E-2</v>
      </c>
      <c r="AS116" s="5">
        <f t="shared" si="314"/>
        <v>1.9880287079091005E-2</v>
      </c>
      <c r="AT116" s="5">
        <f t="shared" si="315"/>
        <v>1.406277321632864E-2</v>
      </c>
      <c r="AU116" s="5">
        <f t="shared" si="316"/>
        <v>6.6317483158776849E-3</v>
      </c>
      <c r="AV116" s="5">
        <f t="shared" si="317"/>
        <v>2.3455590008064782E-3</v>
      </c>
      <c r="AW116" s="5">
        <f t="shared" si="318"/>
        <v>6.1644338401059827E-5</v>
      </c>
      <c r="AX116" s="5">
        <f t="shared" si="319"/>
        <v>2.5459476249622666E-4</v>
      </c>
      <c r="AY116" s="5">
        <f t="shared" si="320"/>
        <v>6.0174455568675657E-4</v>
      </c>
      <c r="AZ116" s="5">
        <f t="shared" si="321"/>
        <v>7.1112325082496315E-4</v>
      </c>
      <c r="BA116" s="5">
        <f t="shared" si="322"/>
        <v>5.6025575756889548E-4</v>
      </c>
      <c r="BB116" s="5">
        <f t="shared" si="323"/>
        <v>3.3104653116561934E-4</v>
      </c>
      <c r="BC116" s="5">
        <f t="shared" si="324"/>
        <v>1.5648825282558597E-4</v>
      </c>
      <c r="BD116" s="5">
        <f t="shared" si="325"/>
        <v>5.5354864025574805E-3</v>
      </c>
      <c r="BE116" s="5">
        <f t="shared" si="326"/>
        <v>7.8313044083864383E-3</v>
      </c>
      <c r="BF116" s="5">
        <f t="shared" si="327"/>
        <v>5.5396512859717077E-3</v>
      </c>
      <c r="BG116" s="5">
        <f t="shared" si="328"/>
        <v>2.6123988861340383E-3</v>
      </c>
      <c r="BH116" s="5">
        <f t="shared" si="329"/>
        <v>9.2396988383862649E-4</v>
      </c>
      <c r="BI116" s="5">
        <f t="shared" si="330"/>
        <v>2.6143644472430267E-4</v>
      </c>
      <c r="BJ116" s="8">
        <f t="shared" si="331"/>
        <v>0.22066003235441711</v>
      </c>
      <c r="BK116" s="8">
        <f t="shared" si="332"/>
        <v>0.19318270253015854</v>
      </c>
      <c r="BL116" s="8">
        <f t="shared" si="333"/>
        <v>0.52499390080914654</v>
      </c>
      <c r="BM116" s="8">
        <f t="shared" si="334"/>
        <v>0.71618368544909872</v>
      </c>
      <c r="BN116" s="8">
        <f t="shared" si="335"/>
        <v>0.27242222487698081</v>
      </c>
    </row>
    <row r="117" spans="1:66" x14ac:dyDescent="0.25">
      <c r="A117" t="s">
        <v>10</v>
      </c>
      <c r="B117" t="s">
        <v>241</v>
      </c>
      <c r="C117" t="s">
        <v>44</v>
      </c>
      <c r="D117" s="11">
        <v>44350</v>
      </c>
      <c r="E117">
        <f>VLOOKUP(A117,home!$A$2:$E$405,3,FALSE)</f>
        <v>1.4981949458483801</v>
      </c>
      <c r="F117">
        <f>VLOOKUP(B117,home!$B$2:$E$405,3,FALSE)</f>
        <v>1.1599999999999999</v>
      </c>
      <c r="G117">
        <f>VLOOKUP(C117,away!$B$2:$E$405,4,FALSE)</f>
        <v>0.79</v>
      </c>
      <c r="H117">
        <f>VLOOKUP(A117,away!$A$2:$E$405,3,FALSE)</f>
        <v>1.3826714801444</v>
      </c>
      <c r="I117">
        <f>VLOOKUP(C117,away!$B$2:$E$405,3,FALSE)</f>
        <v>0.67</v>
      </c>
      <c r="J117">
        <f>VLOOKUP(B117,home!$B$2:$E$405,4,FALSE)</f>
        <v>0.92</v>
      </c>
      <c r="K117" s="3">
        <f t="shared" si="280"/>
        <v>1.3729458483754553</v>
      </c>
      <c r="L117" s="3">
        <f t="shared" si="281"/>
        <v>0.85227870036100817</v>
      </c>
      <c r="M117" s="5">
        <f t="shared" si="282"/>
        <v>0.10804315495681301</v>
      </c>
      <c r="N117" s="5">
        <f t="shared" si="283"/>
        <v>0.14833740104334245</v>
      </c>
      <c r="O117" s="5">
        <f t="shared" si="284"/>
        <v>9.2082879689495606E-2</v>
      </c>
      <c r="P117" s="5">
        <f t="shared" si="285"/>
        <v>0.12642480737614956</v>
      </c>
      <c r="Q117" s="5">
        <f t="shared" si="286"/>
        <v>0.10182960946063098</v>
      </c>
      <c r="R117" s="5">
        <f t="shared" si="287"/>
        <v>3.9240138513631194E-2</v>
      </c>
      <c r="S117" s="5">
        <f t="shared" si="288"/>
        <v>3.6983444084184067E-2</v>
      </c>
      <c r="T117" s="5">
        <f t="shared" si="289"/>
        <v>8.6787207209375591E-2</v>
      </c>
      <c r="U117" s="5">
        <f t="shared" si="290"/>
        <v>5.3874585261967763E-2</v>
      </c>
      <c r="V117" s="5">
        <f t="shared" si="291"/>
        <v>4.8083922230669042E-3</v>
      </c>
      <c r="W117" s="5">
        <f t="shared" si="292"/>
        <v>4.6602179850222428E-2</v>
      </c>
      <c r="X117" s="5">
        <f t="shared" si="293"/>
        <v>3.9718045276737529E-2</v>
      </c>
      <c r="Y117" s="5">
        <f t="shared" si="294"/>
        <v>1.6925422004668768E-2</v>
      </c>
      <c r="Z117" s="5">
        <f t="shared" si="295"/>
        <v>1.1147844751461182E-2</v>
      </c>
      <c r="AA117" s="5">
        <f t="shared" si="296"/>
        <v>1.5305387169852741E-2</v>
      </c>
      <c r="AB117" s="5">
        <f t="shared" si="297"/>
        <v>1.0506733886314141E-2</v>
      </c>
      <c r="AC117" s="5">
        <f t="shared" si="298"/>
        <v>3.5165350180744824E-4</v>
      </c>
      <c r="AD117" s="5">
        <f t="shared" si="299"/>
        <v>1.5995567337652301E-2</v>
      </c>
      <c r="AE117" s="5">
        <f t="shared" si="300"/>
        <v>1.3632681342071294E-2</v>
      </c>
      <c r="AF117" s="5">
        <f t="shared" si="301"/>
        <v>5.8094219683281429E-3</v>
      </c>
      <c r="AG117" s="5">
        <f t="shared" si="302"/>
        <v>1.6504155350051336E-3</v>
      </c>
      <c r="AH117" s="5">
        <f t="shared" si="303"/>
        <v>2.3752676591504052E-3</v>
      </c>
      <c r="AI117" s="5">
        <f t="shared" si="304"/>
        <v>3.2611138714110349E-3</v>
      </c>
      <c r="AJ117" s="5">
        <f t="shared" si="305"/>
        <v>2.238666375416695E-3</v>
      </c>
      <c r="AK117" s="5">
        <f t="shared" si="306"/>
        <v>1.0245225686753598E-3</v>
      </c>
      <c r="AL117" s="5">
        <f t="shared" si="307"/>
        <v>1.6459247694840339E-5</v>
      </c>
      <c r="AM117" s="5">
        <f t="shared" si="308"/>
        <v>4.3922095537279474E-3</v>
      </c>
      <c r="AN117" s="5">
        <f t="shared" si="309"/>
        <v>3.7433866501644583E-3</v>
      </c>
      <c r="AO117" s="5">
        <f t="shared" si="310"/>
        <v>1.595204354575456E-3</v>
      </c>
      <c r="AP117" s="5">
        <f t="shared" si="311"/>
        <v>4.5318623137593036E-4</v>
      </c>
      <c r="AQ117" s="5">
        <f t="shared" si="312"/>
        <v>9.6560243074645234E-5</v>
      </c>
      <c r="AR117" s="5">
        <f t="shared" si="313"/>
        <v>4.0487800671004832E-4</v>
      </c>
      <c r="AS117" s="5">
        <f t="shared" si="314"/>
        <v>5.5587557841109067E-4</v>
      </c>
      <c r="AT117" s="5">
        <f t="shared" si="315"/>
        <v>3.8159353379640595E-4</v>
      </c>
      <c r="AU117" s="5">
        <f t="shared" si="316"/>
        <v>1.746357526642315E-4</v>
      </c>
      <c r="AV117" s="5">
        <f t="shared" si="317"/>
        <v>5.9941357899569892E-5</v>
      </c>
      <c r="AW117" s="5">
        <f t="shared" si="318"/>
        <v>5.3498613077552277E-7</v>
      </c>
      <c r="AX117" s="5">
        <f t="shared" si="319"/>
        <v>1.0050443119976331E-3</v>
      </c>
      <c r="AY117" s="5">
        <f t="shared" si="320"/>
        <v>8.5657786003456632E-4</v>
      </c>
      <c r="AZ117" s="5">
        <f t="shared" si="321"/>
        <v>3.6502153265413682E-4</v>
      </c>
      <c r="BA117" s="5">
        <f t="shared" si="322"/>
        <v>1.0370002581808371E-4</v>
      </c>
      <c r="BB117" s="5">
        <f t="shared" si="323"/>
        <v>2.2095330807909838E-5</v>
      </c>
      <c r="BC117" s="5">
        <f t="shared" si="324"/>
        <v>3.7662759650023888E-6</v>
      </c>
      <c r="BD117" s="5">
        <f t="shared" si="325"/>
        <v>5.7511483560599236E-5</v>
      </c>
      <c r="BE117" s="5">
        <f t="shared" si="326"/>
        <v>7.8960152588437968E-5</v>
      </c>
      <c r="BF117" s="5">
        <f t="shared" si="327"/>
        <v>5.4204006841694195E-5</v>
      </c>
      <c r="BG117" s="5">
        <f t="shared" si="328"/>
        <v>2.4806388719539605E-5</v>
      </c>
      <c r="BH117" s="5">
        <f t="shared" si="329"/>
        <v>8.5144571014199103E-6</v>
      </c>
      <c r="BI117" s="5">
        <f t="shared" si="330"/>
        <v>2.3379777057130732E-6</v>
      </c>
      <c r="BJ117" s="8">
        <f t="shared" si="331"/>
        <v>0.48992470339823041</v>
      </c>
      <c r="BK117" s="8">
        <f t="shared" si="332"/>
        <v>0.27748448924975039</v>
      </c>
      <c r="BL117" s="8">
        <f t="shared" si="333"/>
        <v>0.22171255369191373</v>
      </c>
      <c r="BM117" s="8">
        <f t="shared" si="334"/>
        <v>0.38345555717738911</v>
      </c>
      <c r="BN117" s="8">
        <f t="shared" si="335"/>
        <v>0.61595799104006288</v>
      </c>
    </row>
    <row r="118" spans="1:66" x14ac:dyDescent="0.25">
      <c r="A118" t="s">
        <v>13</v>
      </c>
      <c r="B118" t="s">
        <v>250</v>
      </c>
      <c r="C118" t="s">
        <v>61</v>
      </c>
      <c r="D118" s="11">
        <v>44350</v>
      </c>
      <c r="E118">
        <f>VLOOKUP(A118,home!$A$2:$E$405,3,FALSE)</f>
        <v>1.6196581196581199</v>
      </c>
      <c r="F118">
        <f>VLOOKUP(B118,home!$B$2:$E$405,3,FALSE)</f>
        <v>1.28</v>
      </c>
      <c r="G118">
        <f>VLOOKUP(C118,away!$B$2:$E$405,4,FALSE)</f>
        <v>1.06</v>
      </c>
      <c r="H118">
        <f>VLOOKUP(A118,away!$A$2:$E$405,3,FALSE)</f>
        <v>1.4017094017094001</v>
      </c>
      <c r="I118">
        <f>VLOOKUP(C118,away!$B$2:$E$405,3,FALSE)</f>
        <v>1.1499999999999999</v>
      </c>
      <c r="J118">
        <f>VLOOKUP(B118,home!$B$2:$E$405,4,FALSE)</f>
        <v>0.82</v>
      </c>
      <c r="K118" s="3">
        <f t="shared" si="280"/>
        <v>2.1975521367521376</v>
      </c>
      <c r="L118" s="3">
        <f t="shared" si="281"/>
        <v>1.321811965811964</v>
      </c>
      <c r="M118" s="5">
        <f t="shared" si="282"/>
        <v>2.9618263358583943E-2</v>
      </c>
      <c r="N118" s="5">
        <f t="shared" si="283"/>
        <v>6.508767793054368E-2</v>
      </c>
      <c r="O118" s="5">
        <f t="shared" si="284"/>
        <v>3.9149774913946306E-2</v>
      </c>
      <c r="P118" s="5">
        <f t="shared" si="285"/>
        <v>8.6033671515507948E-2</v>
      </c>
      <c r="Q118" s="5">
        <f t="shared" si="286"/>
        <v>7.1516782856250613E-2</v>
      </c>
      <c r="R118" s="5">
        <f t="shared" si="287"/>
        <v>2.5874320470049644E-2</v>
      </c>
      <c r="S118" s="5">
        <f t="shared" si="288"/>
        <v>6.2476592101517847E-2</v>
      </c>
      <c r="T118" s="5">
        <f t="shared" si="289"/>
        <v>9.4531739335768E-2</v>
      </c>
      <c r="U118" s="5">
        <f t="shared" si="290"/>
        <v>5.6860168235967172E-2</v>
      </c>
      <c r="V118" s="5">
        <f t="shared" si="291"/>
        <v>2.0164325028464648E-2</v>
      </c>
      <c r="W118" s="5">
        <f t="shared" si="292"/>
        <v>5.2387286326464055E-2</v>
      </c>
      <c r="X118" s="5">
        <f t="shared" si="293"/>
        <v>6.9246141922737689E-2</v>
      </c>
      <c r="Y118" s="5">
        <f t="shared" si="294"/>
        <v>4.5765189489894081E-2</v>
      </c>
      <c r="Z118" s="5">
        <f t="shared" si="295"/>
        <v>1.1400328801521689E-2</v>
      </c>
      <c r="AA118" s="5">
        <f t="shared" si="296"/>
        <v>2.5052816917460922E-2</v>
      </c>
      <c r="AB118" s="5">
        <f t="shared" si="297"/>
        <v>2.7527435674313178E-2</v>
      </c>
      <c r="AC118" s="5">
        <f t="shared" si="298"/>
        <v>3.660771090010756E-3</v>
      </c>
      <c r="AD118" s="5">
        <f t="shared" si="299"/>
        <v>2.8780948251341792E-2</v>
      </c>
      <c r="AE118" s="5">
        <f t="shared" si="300"/>
        <v>3.8043001786038505E-2</v>
      </c>
      <c r="AF118" s="5">
        <f t="shared" si="301"/>
        <v>2.514284748809581E-2</v>
      </c>
      <c r="AG118" s="5">
        <f t="shared" si="302"/>
        <v>1.1078038888116775E-2</v>
      </c>
      <c r="AH118" s="5">
        <f t="shared" si="303"/>
        <v>3.7672727560105349E-3</v>
      </c>
      <c r="AI118" s="5">
        <f t="shared" si="304"/>
        <v>8.278778294699066E-3</v>
      </c>
      <c r="AJ118" s="5">
        <f t="shared" si="305"/>
        <v>9.0965234656065746E-3</v>
      </c>
      <c r="AK118" s="5">
        <f t="shared" si="306"/>
        <v>6.6633615262865625E-3</v>
      </c>
      <c r="AL118" s="5">
        <f t="shared" si="307"/>
        <v>4.2534509689296066E-4</v>
      </c>
      <c r="AM118" s="5">
        <f t="shared" si="308"/>
        <v>1.2649526865497763E-2</v>
      </c>
      <c r="AN118" s="5">
        <f t="shared" si="309"/>
        <v>1.6720295972674853E-2</v>
      </c>
      <c r="AO118" s="5">
        <f t="shared" si="310"/>
        <v>1.1050543644299608E-2</v>
      </c>
      <c r="AP118" s="5">
        <f t="shared" si="311"/>
        <v>4.8689136059208568E-3</v>
      </c>
      <c r="AQ118" s="5">
        <f t="shared" si="312"/>
        <v>1.608947066202717E-3</v>
      </c>
      <c r="AR118" s="5">
        <f t="shared" si="313"/>
        <v>9.9592524147442719E-4</v>
      </c>
      <c r="AS118" s="5">
        <f t="shared" si="314"/>
        <v>2.1885976424475158E-3</v>
      </c>
      <c r="AT118" s="5">
        <f t="shared" si="315"/>
        <v>2.4047787128256147E-3</v>
      </c>
      <c r="AU118" s="5">
        <f t="shared" si="316"/>
        <v>1.7615421995953282E-3</v>
      </c>
      <c r="AV118" s="5">
        <f t="shared" si="317"/>
        <v>9.6777020617494372E-4</v>
      </c>
      <c r="AW118" s="5">
        <f t="shared" si="318"/>
        <v>3.4320040892583641E-5</v>
      </c>
      <c r="AX118" s="5">
        <f t="shared" si="319"/>
        <v>4.632999132029695E-3</v>
      </c>
      <c r="AY118" s="5">
        <f t="shared" si="320"/>
        <v>6.1239536903132949E-3</v>
      </c>
      <c r="AZ118" s="5">
        <f t="shared" si="321"/>
        <v>4.0473576329672243E-3</v>
      </c>
      <c r="BA118" s="5">
        <f t="shared" si="322"/>
        <v>1.7832819163921549E-3</v>
      </c>
      <c r="BB118" s="5">
        <f t="shared" si="323"/>
        <v>5.8929084387581039E-4</v>
      </c>
      <c r="BC118" s="5">
        <f t="shared" si="324"/>
        <v>1.5578633775569506E-4</v>
      </c>
      <c r="BD118" s="5">
        <f t="shared" si="325"/>
        <v>2.194043168725112E-4</v>
      </c>
      <c r="BE118" s="5">
        <f t="shared" si="326"/>
        <v>4.8215242535583011E-4</v>
      </c>
      <c r="BF118" s="5">
        <f t="shared" si="327"/>
        <v>5.2977754629046506E-4</v>
      </c>
      <c r="BG118" s="5">
        <f t="shared" si="328"/>
        <v>3.880712596179719E-4</v>
      </c>
      <c r="BH118" s="5">
        <f t="shared" si="329"/>
        <v>2.1320170644639199E-4</v>
      </c>
      <c r="BI118" s="5">
        <f t="shared" si="330"/>
        <v>9.37043731120941E-5</v>
      </c>
      <c r="BJ118" s="8">
        <f t="shared" si="331"/>
        <v>0.56581055098318089</v>
      </c>
      <c r="BK118" s="8">
        <f t="shared" si="332"/>
        <v>0.20850292188129141</v>
      </c>
      <c r="BL118" s="8">
        <f t="shared" si="333"/>
        <v>0.2125153778845531</v>
      </c>
      <c r="BM118" s="8">
        <f t="shared" si="334"/>
        <v>0.67485905485624387</v>
      </c>
      <c r="BN118" s="8">
        <f t="shared" si="335"/>
        <v>0.3172804910448821</v>
      </c>
    </row>
    <row r="119" spans="1:66" x14ac:dyDescent="0.25">
      <c r="A119" t="s">
        <v>13</v>
      </c>
      <c r="B119" t="s">
        <v>249</v>
      </c>
      <c r="C119" t="s">
        <v>60</v>
      </c>
      <c r="D119" s="11">
        <v>44350</v>
      </c>
      <c r="E119">
        <f>VLOOKUP(A119,home!$A$2:$E$405,3,FALSE)</f>
        <v>1.6196581196581199</v>
      </c>
      <c r="F119">
        <f>VLOOKUP(B119,home!$B$2:$E$405,3,FALSE)</f>
        <v>1.1499999999999999</v>
      </c>
      <c r="G119">
        <f>VLOOKUP(C119,away!$B$2:$E$405,4,FALSE)</f>
        <v>0.52</v>
      </c>
      <c r="H119">
        <f>VLOOKUP(A119,away!$A$2:$E$405,3,FALSE)</f>
        <v>1.4017094017094001</v>
      </c>
      <c r="I119">
        <f>VLOOKUP(C119,away!$B$2:$E$405,3,FALSE)</f>
        <v>1.0900000000000001</v>
      </c>
      <c r="J119">
        <f>VLOOKUP(B119,home!$B$2:$E$405,4,FALSE)</f>
        <v>1.02</v>
      </c>
      <c r="K119" s="3">
        <f t="shared" si="280"/>
        <v>0.96855555555555561</v>
      </c>
      <c r="L119" s="3">
        <f t="shared" si="281"/>
        <v>1.5584205128205111</v>
      </c>
      <c r="M119" s="5">
        <f t="shared" si="282"/>
        <v>7.9900268291374366E-2</v>
      </c>
      <c r="N119" s="5">
        <f t="shared" si="283"/>
        <v>7.7387848743990031E-2</v>
      </c>
      <c r="O119" s="5">
        <f t="shared" si="284"/>
        <v>0.12451821708514006</v>
      </c>
      <c r="P119" s="5">
        <f t="shared" si="285"/>
        <v>0.12060281092568509</v>
      </c>
      <c r="Q119" s="5">
        <f t="shared" si="286"/>
        <v>3.7477215416742288E-2</v>
      </c>
      <c r="R119" s="5">
        <f t="shared" si="287"/>
        <v>9.7025871862659874E-2</v>
      </c>
      <c r="S119" s="5">
        <f t="shared" si="288"/>
        <v>4.5509978609004124E-2</v>
      </c>
      <c r="T119" s="5">
        <f t="shared" si="289"/>
        <v>5.8405261268844273E-2</v>
      </c>
      <c r="U119" s="5">
        <f t="shared" si="290"/>
        <v>9.3974947225200667E-2</v>
      </c>
      <c r="V119" s="5">
        <f t="shared" si="291"/>
        <v>7.6326142616222588E-3</v>
      </c>
      <c r="W119" s="5">
        <f t="shared" si="292"/>
        <v>1.2099588399546023E-2</v>
      </c>
      <c r="X119" s="5">
        <f t="shared" si="293"/>
        <v>1.8856246758537618E-2</v>
      </c>
      <c r="Y119" s="5">
        <f t="shared" si="294"/>
        <v>1.4692980871655152E-2</v>
      </c>
      <c r="Z119" s="5">
        <f t="shared" si="295"/>
        <v>5.0402369661687853E-2</v>
      </c>
      <c r="AA119" s="5">
        <f t="shared" si="296"/>
        <v>4.8817495148992557E-2</v>
      </c>
      <c r="AB119" s="5">
        <f t="shared" si="297"/>
        <v>2.3641228067431561E-2</v>
      </c>
      <c r="AC119" s="5">
        <f t="shared" si="298"/>
        <v>7.2004978389610325E-4</v>
      </c>
      <c r="AD119" s="5">
        <f t="shared" si="299"/>
        <v>2.9297808910789627E-3</v>
      </c>
      <c r="AE119" s="5">
        <f t="shared" si="300"/>
        <v>4.5658306387270104E-3</v>
      </c>
      <c r="AF119" s="5">
        <f t="shared" si="301"/>
        <v>3.5577420627282757E-3</v>
      </c>
      <c r="AG119" s="5">
        <f t="shared" si="302"/>
        <v>1.8481527366267004E-3</v>
      </c>
      <c r="AH119" s="5">
        <f t="shared" si="303"/>
        <v>1.9637021693884135E-2</v>
      </c>
      <c r="AI119" s="5">
        <f t="shared" si="304"/>
        <v>1.9019546456176446E-2</v>
      </c>
      <c r="AJ119" s="5">
        <f t="shared" si="305"/>
        <v>9.2107436921383366E-3</v>
      </c>
      <c r="AK119" s="5">
        <f t="shared" si="306"/>
        <v>2.9737056579396265E-3</v>
      </c>
      <c r="AL119" s="5">
        <f t="shared" si="307"/>
        <v>4.3474210938877182E-5</v>
      </c>
      <c r="AM119" s="5">
        <f t="shared" si="308"/>
        <v>5.6753111172300728E-4</v>
      </c>
      <c r="AN119" s="5">
        <f t="shared" si="309"/>
        <v>8.8445212617296377E-4</v>
      </c>
      <c r="AO119" s="5">
        <f t="shared" si="310"/>
        <v>6.8917416801783096E-4</v>
      </c>
      <c r="AP119" s="5">
        <f t="shared" si="311"/>
        <v>3.5800772011499897E-4</v>
      </c>
      <c r="AQ119" s="5">
        <f t="shared" si="312"/>
        <v>1.3948164369382966E-4</v>
      </c>
      <c r="AR119" s="5">
        <f t="shared" si="313"/>
        <v>6.1205474836900859E-3</v>
      </c>
      <c r="AS119" s="5">
        <f t="shared" si="314"/>
        <v>5.9280902683696082E-3</v>
      </c>
      <c r="AT119" s="5">
        <f t="shared" si="315"/>
        <v>2.8708423816321041E-3</v>
      </c>
      <c r="AU119" s="5">
        <f t="shared" si="316"/>
        <v>9.2685677928470587E-4</v>
      </c>
      <c r="AV119" s="5">
        <f t="shared" si="317"/>
        <v>2.2442807069513276E-4</v>
      </c>
      <c r="AW119" s="5">
        <f t="shared" si="318"/>
        <v>1.8227973983226457E-6</v>
      </c>
      <c r="AX119" s="5">
        <f t="shared" si="319"/>
        <v>9.1614235201656539E-5</v>
      </c>
      <c r="AY119" s="5">
        <f t="shared" si="320"/>
        <v>1.4277350340462447E-4</v>
      </c>
      <c r="AZ119" s="5">
        <f t="shared" si="321"/>
        <v>1.1125057819650796E-4</v>
      </c>
      <c r="BA119" s="5">
        <f t="shared" si="322"/>
        <v>5.7791727708193424E-5</v>
      </c>
      <c r="BB119" s="5">
        <f t="shared" si="323"/>
        <v>2.2515953482946532E-5</v>
      </c>
      <c r="BC119" s="5">
        <f t="shared" si="324"/>
        <v>7.0178647547072641E-6</v>
      </c>
      <c r="BD119" s="5">
        <f t="shared" si="325"/>
        <v>1.5897311247124305E-3</v>
      </c>
      <c r="BE119" s="5">
        <f t="shared" si="326"/>
        <v>1.5397429126798063E-3</v>
      </c>
      <c r="BF119" s="5">
        <f t="shared" si="327"/>
        <v>7.4566327610165958E-4</v>
      </c>
      <c r="BG119" s="5">
        <f t="shared" si="328"/>
        <v>2.4073876954733956E-4</v>
      </c>
      <c r="BH119" s="5">
        <f t="shared" si="329"/>
        <v>5.8292218170671067E-5</v>
      </c>
      <c r="BI119" s="5">
        <f t="shared" si="330"/>
        <v>1.1291850350971999E-5</v>
      </c>
      <c r="BJ119" s="8">
        <f t="shared" si="331"/>
        <v>0.2348922584209476</v>
      </c>
      <c r="BK119" s="8">
        <f t="shared" si="332"/>
        <v>0.25455196958592546</v>
      </c>
      <c r="BL119" s="8">
        <f t="shared" si="333"/>
        <v>0.45907500202479778</v>
      </c>
      <c r="BM119" s="8">
        <f t="shared" si="334"/>
        <v>0.46186841666176071</v>
      </c>
      <c r="BN119" s="8">
        <f t="shared" si="335"/>
        <v>0.53691223232559171</v>
      </c>
    </row>
    <row r="120" spans="1:66" x14ac:dyDescent="0.25">
      <c r="A120" t="s">
        <v>13</v>
      </c>
      <c r="B120" t="s">
        <v>54</v>
      </c>
      <c r="C120" t="s">
        <v>58</v>
      </c>
      <c r="D120" s="11">
        <v>44350</v>
      </c>
      <c r="E120">
        <f>VLOOKUP(A120,home!$A$2:$E$405,3,FALSE)</f>
        <v>1.6196581196581199</v>
      </c>
      <c r="F120">
        <f>VLOOKUP(B120,home!$B$2:$E$405,3,FALSE)</f>
        <v>0.76</v>
      </c>
      <c r="G120">
        <f>VLOOKUP(C120,away!$B$2:$E$405,4,FALSE)</f>
        <v>0.9</v>
      </c>
      <c r="H120">
        <f>VLOOKUP(A120,away!$A$2:$E$405,3,FALSE)</f>
        <v>1.4017094017094001</v>
      </c>
      <c r="I120">
        <f>VLOOKUP(C120,away!$B$2:$E$405,3,FALSE)</f>
        <v>0.56999999999999995</v>
      </c>
      <c r="J120">
        <f>VLOOKUP(B120,home!$B$2:$E$405,4,FALSE)</f>
        <v>1.32</v>
      </c>
      <c r="K120" s="3">
        <f t="shared" si="280"/>
        <v>1.1078461538461539</v>
      </c>
      <c r="L120" s="3">
        <f t="shared" si="281"/>
        <v>1.0546461538461527</v>
      </c>
      <c r="M120" s="5">
        <f t="shared" si="282"/>
        <v>0.11503805323103079</v>
      </c>
      <c r="N120" s="5">
        <f t="shared" si="283"/>
        <v>0.12744446481794658</v>
      </c>
      <c r="O120" s="5">
        <f t="shared" si="284"/>
        <v>0.12132444038605561</v>
      </c>
      <c r="P120" s="5">
        <f t="shared" si="285"/>
        <v>0.13440881464922869</v>
      </c>
      <c r="Q120" s="5">
        <f t="shared" si="286"/>
        <v>7.0594430088771809E-2</v>
      </c>
      <c r="R120" s="5">
        <f t="shared" si="287"/>
        <v>6.3977177210345182E-2</v>
      </c>
      <c r="S120" s="5">
        <f t="shared" si="288"/>
        <v>3.926033375045327E-2</v>
      </c>
      <c r="T120" s="5">
        <f t="shared" si="289"/>
        <v>7.4452144176084312E-2</v>
      </c>
      <c r="U120" s="5">
        <f t="shared" si="290"/>
        <v>7.0876869706414727E-2</v>
      </c>
      <c r="V120" s="5">
        <f t="shared" si="291"/>
        <v>5.0968013278314172E-3</v>
      </c>
      <c r="W120" s="5">
        <f t="shared" si="292"/>
        <v>2.6069255952269013E-2</v>
      </c>
      <c r="X120" s="5">
        <f t="shared" si="293"/>
        <v>2.7493840523691439E-2</v>
      </c>
      <c r="Y120" s="5">
        <f t="shared" si="294"/>
        <v>1.4498136581385332E-2</v>
      </c>
      <c r="Z120" s="5">
        <f t="shared" si="295"/>
        <v>2.2491094626274764E-2</v>
      </c>
      <c r="AA120" s="5">
        <f t="shared" si="296"/>
        <v>2.4916672677508394E-2</v>
      </c>
      <c r="AB120" s="5">
        <f t="shared" si="297"/>
        <v>1.3801919996210615E-2</v>
      </c>
      <c r="AC120" s="5">
        <f t="shared" si="298"/>
        <v>3.7218935698642294E-4</v>
      </c>
      <c r="AD120" s="5">
        <f t="shared" si="299"/>
        <v>7.2201812350880497E-3</v>
      </c>
      <c r="AE120" s="5">
        <f t="shared" si="300"/>
        <v>7.6147363696577762E-3</v>
      </c>
      <c r="AF120" s="5">
        <f t="shared" si="301"/>
        <v>4.0154262124059946E-3</v>
      </c>
      <c r="AG120" s="5">
        <f t="shared" si="302"/>
        <v>1.4116179369890022E-3</v>
      </c>
      <c r="AH120" s="5">
        <f t="shared" si="303"/>
        <v>5.9300366108476369E-3</v>
      </c>
      <c r="AI120" s="5">
        <f t="shared" si="304"/>
        <v>6.569568251494436E-3</v>
      </c>
      <c r="AJ120" s="5">
        <f t="shared" si="305"/>
        <v>3.6390354599239575E-3</v>
      </c>
      <c r="AK120" s="5">
        <f t="shared" si="306"/>
        <v>1.3438304793288419E-3</v>
      </c>
      <c r="AL120" s="5">
        <f t="shared" si="307"/>
        <v>1.7394428675574868E-5</v>
      </c>
      <c r="AM120" s="5">
        <f t="shared" si="308"/>
        <v>1.599770002272894E-3</v>
      </c>
      <c r="AN120" s="5">
        <f t="shared" si="309"/>
        <v>1.6871912799355587E-3</v>
      </c>
      <c r="AO120" s="5">
        <f t="shared" si="310"/>
        <v>8.8969489709340207E-4</v>
      </c>
      <c r="AP120" s="5">
        <f t="shared" si="311"/>
        <v>3.1277110043870173E-4</v>
      </c>
      <c r="AQ120" s="5">
        <f t="shared" si="312"/>
        <v>8.2465709527976375E-5</v>
      </c>
      <c r="AR120" s="5">
        <f t="shared" si="313"/>
        <v>1.2508180607594674E-3</v>
      </c>
      <c r="AS120" s="5">
        <f t="shared" si="314"/>
        <v>1.3857139777736808E-3</v>
      </c>
      <c r="AT120" s="5">
        <f t="shared" si="315"/>
        <v>7.6757895030371364E-4</v>
      </c>
      <c r="AU120" s="5">
        <f t="shared" si="316"/>
        <v>2.8345312928907903E-4</v>
      </c>
      <c r="AV120" s="5">
        <f t="shared" si="317"/>
        <v>7.8505614769640761E-5</v>
      </c>
      <c r="AW120" s="5">
        <f t="shared" si="318"/>
        <v>5.6453892963604258E-7</v>
      </c>
      <c r="AX120" s="5">
        <f t="shared" si="319"/>
        <v>2.9538317400941286E-4</v>
      </c>
      <c r="AY120" s="5">
        <f t="shared" si="320"/>
        <v>3.1152472837989615E-4</v>
      </c>
      <c r="AZ120" s="5">
        <f t="shared" si="321"/>
        <v>1.6427417830691243E-4</v>
      </c>
      <c r="BA120" s="5">
        <f t="shared" si="322"/>
        <v>5.7750376775874099E-5</v>
      </c>
      <c r="BB120" s="5">
        <f t="shared" si="323"/>
        <v>1.5226553187460447E-5</v>
      </c>
      <c r="BC120" s="5">
        <f t="shared" si="324"/>
        <v>3.2117251510978085E-6</v>
      </c>
      <c r="BD120" s="5">
        <f t="shared" si="325"/>
        <v>2.1986174282354583E-4</v>
      </c>
      <c r="BE120" s="5">
        <f t="shared" si="326"/>
        <v>2.4357298616497746E-4</v>
      </c>
      <c r="BF120" s="5">
        <f t="shared" si="327"/>
        <v>1.349206979518464E-4</v>
      </c>
      <c r="BG120" s="5">
        <f t="shared" si="328"/>
        <v>4.9823792100063885E-5</v>
      </c>
      <c r="BH120" s="5">
        <f t="shared" si="329"/>
        <v>1.379927411202155E-5</v>
      </c>
      <c r="BI120" s="5">
        <f t="shared" si="330"/>
        <v>3.0574945501743752E-6</v>
      </c>
      <c r="BJ120" s="8">
        <f t="shared" si="331"/>
        <v>0.36623349761936841</v>
      </c>
      <c r="BK120" s="8">
        <f t="shared" si="332"/>
        <v>0.29450511147258612</v>
      </c>
      <c r="BL120" s="8">
        <f t="shared" si="333"/>
        <v>0.31681065649872758</v>
      </c>
      <c r="BM120" s="8">
        <f t="shared" si="334"/>
        <v>0.36694201964412798</v>
      </c>
      <c r="BN120" s="8">
        <f t="shared" si="335"/>
        <v>0.63278738038337878</v>
      </c>
    </row>
    <row r="121" spans="1:66" x14ac:dyDescent="0.25">
      <c r="A121" t="s">
        <v>13</v>
      </c>
      <c r="B121" t="s">
        <v>55</v>
      </c>
      <c r="C121" t="s">
        <v>59</v>
      </c>
      <c r="D121" s="11">
        <v>44350</v>
      </c>
      <c r="E121">
        <f>VLOOKUP(A121,home!$A$2:$E$405,3,FALSE)</f>
        <v>1.6196581196581199</v>
      </c>
      <c r="F121">
        <f>VLOOKUP(B121,home!$B$2:$E$405,3,FALSE)</f>
        <v>1.0900000000000001</v>
      </c>
      <c r="G121">
        <f>VLOOKUP(C121,away!$B$2:$E$405,4,FALSE)</f>
        <v>0.62</v>
      </c>
      <c r="H121">
        <f>VLOOKUP(A121,away!$A$2:$E$405,3,FALSE)</f>
        <v>1.4017094017094001</v>
      </c>
      <c r="I121">
        <f>VLOOKUP(C121,away!$B$2:$E$405,3,FALSE)</f>
        <v>0.93</v>
      </c>
      <c r="J121">
        <f>VLOOKUP(B121,home!$B$2:$E$405,4,FALSE)</f>
        <v>1.04</v>
      </c>
      <c r="K121" s="3">
        <f t="shared" si="280"/>
        <v>1.0945649572649574</v>
      </c>
      <c r="L121" s="3">
        <f t="shared" si="281"/>
        <v>1.3557333333333319</v>
      </c>
      <c r="M121" s="5">
        <f t="shared" si="282"/>
        <v>8.626784977252773E-2</v>
      </c>
      <c r="N121" s="5">
        <f t="shared" si="283"/>
        <v>9.4425765299606571E-2</v>
      </c>
      <c r="O121" s="5">
        <f t="shared" si="284"/>
        <v>0.11695619953160814</v>
      </c>
      <c r="P121" s="5">
        <f t="shared" si="285"/>
        <v>0.12801615754218651</v>
      </c>
      <c r="Q121" s="5">
        <f t="shared" si="286"/>
        <v>5.1677566879937381E-2</v>
      </c>
      <c r="R121" s="5">
        <f t="shared" si="287"/>
        <v>7.9280709122492701E-2</v>
      </c>
      <c r="S121" s="5">
        <f t="shared" si="288"/>
        <v>4.7492016536514997E-2</v>
      </c>
      <c r="T121" s="5">
        <f t="shared" si="289"/>
        <v>7.0061000004693702E-2</v>
      </c>
      <c r="U121" s="5">
        <f t="shared" si="290"/>
        <v>8.677788599259674E-2</v>
      </c>
      <c r="V121" s="5">
        <f t="shared" si="291"/>
        <v>7.8305797157287686E-3</v>
      </c>
      <c r="W121" s="5">
        <f t="shared" si="292"/>
        <v>1.885481792783188E-2</v>
      </c>
      <c r="X121" s="5">
        <f t="shared" si="293"/>
        <v>2.5562105158692582E-2</v>
      </c>
      <c r="Y121" s="5">
        <f t="shared" si="294"/>
        <v>1.7327699016905729E-2</v>
      </c>
      <c r="Z121" s="5">
        <f t="shared" si="295"/>
        <v>3.5827833349222446E-2</v>
      </c>
      <c r="AA121" s="5">
        <f t="shared" si="296"/>
        <v>3.9215890878787685E-2</v>
      </c>
      <c r="AB121" s="5">
        <f t="shared" si="297"/>
        <v>2.1462169961923738E-2</v>
      </c>
      <c r="AC121" s="5">
        <f t="shared" si="298"/>
        <v>7.262560220715438E-4</v>
      </c>
      <c r="AD121" s="5">
        <f t="shared" si="299"/>
        <v>5.1594557448539635E-3</v>
      </c>
      <c r="AE121" s="5">
        <f t="shared" si="300"/>
        <v>6.9948461351566739E-3</v>
      </c>
      <c r="AF121" s="5">
        <f t="shared" si="301"/>
        <v>4.7415730334848666E-3</v>
      </c>
      <c r="AG121" s="5">
        <f t="shared" si="302"/>
        <v>2.1427695379766256E-3</v>
      </c>
      <c r="AH121" s="5">
        <f t="shared" si="303"/>
        <v>1.214324698316312E-2</v>
      </c>
      <c r="AI121" s="5">
        <f t="shared" si="304"/>
        <v>1.3291572615183763E-2</v>
      </c>
      <c r="AJ121" s="5">
        <f t="shared" si="305"/>
        <v>7.2742448057613474E-3</v>
      </c>
      <c r="AK121" s="5">
        <f t="shared" si="306"/>
        <v>2.6540444849843356E-3</v>
      </c>
      <c r="AL121" s="5">
        <f t="shared" si="307"/>
        <v>4.3108762109000535E-5</v>
      </c>
      <c r="AM121" s="5">
        <f t="shared" si="308"/>
        <v>1.1294718913753036E-3</v>
      </c>
      <c r="AN121" s="5">
        <f t="shared" si="309"/>
        <v>1.5312626922005437E-3</v>
      </c>
      <c r="AO121" s="5">
        <f t="shared" si="310"/>
        <v>1.0379919369530076E-3</v>
      </c>
      <c r="AP121" s="5">
        <f t="shared" si="311"/>
        <v>4.6908008955280764E-4</v>
      </c>
      <c r="AQ121" s="5">
        <f t="shared" si="312"/>
        <v>1.5898687835243149E-4</v>
      </c>
      <c r="AR121" s="5">
        <f t="shared" si="313"/>
        <v>3.2926009419947297E-3</v>
      </c>
      <c r="AS121" s="5">
        <f t="shared" si="314"/>
        <v>3.6039656093650196E-3</v>
      </c>
      <c r="AT121" s="5">
        <f t="shared" si="315"/>
        <v>1.9723872315994995E-3</v>
      </c>
      <c r="AU121" s="5">
        <f t="shared" si="316"/>
        <v>7.1963531528855128E-4</v>
      </c>
      <c r="AV121" s="5">
        <f t="shared" si="317"/>
        <v>1.9692189953129181E-4</v>
      </c>
      <c r="AW121" s="5">
        <f t="shared" si="318"/>
        <v>1.7769649656873024E-6</v>
      </c>
      <c r="AX121" s="5">
        <f t="shared" si="319"/>
        <v>2.0604672541919659E-4</v>
      </c>
      <c r="AY121" s="5">
        <f t="shared" si="320"/>
        <v>2.7934441387498523E-4</v>
      </c>
      <c r="AZ121" s="5">
        <f t="shared" si="321"/>
        <v>1.8935826668538979E-4</v>
      </c>
      <c r="BA121" s="5">
        <f t="shared" si="322"/>
        <v>8.5573104695868527E-5</v>
      </c>
      <c r="BB121" s="5">
        <f t="shared" si="323"/>
        <v>2.9003577618253019E-5</v>
      </c>
      <c r="BC121" s="5">
        <f t="shared" si="324"/>
        <v>7.8642233925972296E-6</v>
      </c>
      <c r="BD121" s="5">
        <f t="shared" si="325"/>
        <v>7.4398147507116449E-4</v>
      </c>
      <c r="BE121" s="5">
        <f t="shared" si="326"/>
        <v>8.1433605146718916E-4</v>
      </c>
      <c r="BF121" s="5">
        <f t="shared" si="327"/>
        <v>4.4567185268674898E-4</v>
      </c>
      <c r="BG121" s="5">
        <f t="shared" si="328"/>
        <v>1.6260559746342194E-4</v>
      </c>
      <c r="BH121" s="5">
        <f t="shared" si="329"/>
        <v>4.4495597209648325E-5</v>
      </c>
      <c r="BI121" s="5">
        <f t="shared" si="330"/>
        <v>9.740664291651497E-6</v>
      </c>
      <c r="BJ121" s="8">
        <f t="shared" si="331"/>
        <v>0.30207158253926042</v>
      </c>
      <c r="BK121" s="8">
        <f t="shared" si="332"/>
        <v>0.27065531276501353</v>
      </c>
      <c r="BL121" s="8">
        <f t="shared" si="333"/>
        <v>0.39106230661247049</v>
      </c>
      <c r="BM121" s="8">
        <f t="shared" si="334"/>
        <v>0.44271521966869848</v>
      </c>
      <c r="BN121" s="8">
        <f t="shared" si="335"/>
        <v>0.55662424814835909</v>
      </c>
    </row>
    <row r="122" spans="1:66" x14ac:dyDescent="0.25">
      <c r="A122" t="s">
        <v>13</v>
      </c>
      <c r="B122" t="s">
        <v>62</v>
      </c>
      <c r="C122" t="s">
        <v>15</v>
      </c>
      <c r="D122" s="11">
        <v>44350</v>
      </c>
      <c r="E122">
        <f>VLOOKUP(A122,home!$A$2:$E$405,3,FALSE)</f>
        <v>1.6196581196581199</v>
      </c>
      <c r="F122">
        <f>VLOOKUP(B122,home!$B$2:$E$405,3,FALSE)</f>
        <v>0.95</v>
      </c>
      <c r="G122">
        <f>VLOOKUP(C122,away!$B$2:$E$405,4,FALSE)</f>
        <v>0.56999999999999995</v>
      </c>
      <c r="H122">
        <f>VLOOKUP(A122,away!$A$2:$E$405,3,FALSE)</f>
        <v>1.4017094017094001</v>
      </c>
      <c r="I122">
        <f>VLOOKUP(C122,away!$B$2:$E$405,3,FALSE)</f>
        <v>0.85</v>
      </c>
      <c r="J122">
        <f>VLOOKUP(B122,home!$B$2:$E$405,4,FALSE)</f>
        <v>0.88</v>
      </c>
      <c r="K122" s="3">
        <f t="shared" si="280"/>
        <v>0.87704487179487178</v>
      </c>
      <c r="L122" s="3">
        <f t="shared" si="281"/>
        <v>1.0484786324786313</v>
      </c>
      <c r="M122" s="5">
        <f t="shared" si="282"/>
        <v>0.14579941025974102</v>
      </c>
      <c r="N122" s="5">
        <f t="shared" si="283"/>
        <v>0.1278726250790225</v>
      </c>
      <c r="O122" s="5">
        <f t="shared" si="284"/>
        <v>0.15286756628532416</v>
      </c>
      <c r="P122" s="5">
        <f t="shared" si="285"/>
        <v>0.13407171507430621</v>
      </c>
      <c r="Q122" s="5">
        <f t="shared" si="286"/>
        <v>5.6075015034252482E-2</v>
      </c>
      <c r="R122" s="5">
        <f t="shared" si="287"/>
        <v>8.0139188424586616E-2</v>
      </c>
      <c r="S122" s="5">
        <f t="shared" si="288"/>
        <v>3.0821840690135785E-2</v>
      </c>
      <c r="T122" s="5">
        <f t="shared" si="289"/>
        <v>5.8793455079331723E-2</v>
      </c>
      <c r="U122" s="5">
        <f t="shared" si="290"/>
        <v>7.0285664237586642E-2</v>
      </c>
      <c r="V122" s="5">
        <f t="shared" si="291"/>
        <v>3.1491798185159571E-3</v>
      </c>
      <c r="W122" s="5">
        <f t="shared" si="292"/>
        <v>1.6393434790537162E-2</v>
      </c>
      <c r="X122" s="5">
        <f t="shared" si="293"/>
        <v>1.7188166090810017E-2</v>
      </c>
      <c r="Y122" s="5">
        <f t="shared" si="294"/>
        <v>9.0107124388540353E-3</v>
      </c>
      <c r="Z122" s="5">
        <f t="shared" si="295"/>
        <v>2.800807556245264E-2</v>
      </c>
      <c r="AA122" s="5">
        <f t="shared" si="296"/>
        <v>2.456433904089236E-2</v>
      </c>
      <c r="AB122" s="5">
        <f t="shared" si="297"/>
        <v>1.07720137924226E-2</v>
      </c>
      <c r="AC122" s="5">
        <f t="shared" si="298"/>
        <v>1.8099178976172238E-4</v>
      </c>
      <c r="AD122" s="5">
        <f t="shared" si="299"/>
        <v>3.5944444785360628E-3</v>
      </c>
      <c r="AE122" s="5">
        <f t="shared" si="300"/>
        <v>3.7686982313758577E-3</v>
      </c>
      <c r="AF122" s="5">
        <f t="shared" si="301"/>
        <v>1.9756997839287978E-3</v>
      </c>
      <c r="AG122" s="5">
        <f t="shared" si="302"/>
        <v>6.9049300254733108E-4</v>
      </c>
      <c r="AH122" s="5">
        <f t="shared" si="303"/>
        <v>7.3414671910196272E-3</v>
      </c>
      <c r="AI122" s="5">
        <f t="shared" si="304"/>
        <v>6.438796151334066E-3</v>
      </c>
      <c r="AJ122" s="5">
        <f t="shared" si="305"/>
        <v>2.8235565725300495E-3</v>
      </c>
      <c r="AK122" s="5">
        <f t="shared" si="306"/>
        <v>8.2546193738672845E-4</v>
      </c>
      <c r="AL122" s="5">
        <f t="shared" si="307"/>
        <v>6.6573327352951118E-6</v>
      </c>
      <c r="AM122" s="5">
        <f t="shared" si="308"/>
        <v>6.3049781937028944E-4</v>
      </c>
      <c r="AN122" s="5">
        <f t="shared" si="309"/>
        <v>6.6106349143412011E-4</v>
      </c>
      <c r="AO122" s="5">
        <f t="shared" si="310"/>
        <v>3.4655547274019786E-4</v>
      </c>
      <c r="AP122" s="5">
        <f t="shared" si="311"/>
        <v>1.2111866937887606E-4</v>
      </c>
      <c r="AQ122" s="5">
        <f t="shared" si="312"/>
        <v>3.1747584209498851E-5</v>
      </c>
      <c r="AR122" s="5">
        <f t="shared" si="313"/>
        <v>1.5394742961654E-3</v>
      </c>
      <c r="AS122" s="5">
        <f t="shared" si="314"/>
        <v>1.350188036711884E-3</v>
      </c>
      <c r="AT122" s="5">
        <f t="shared" si="315"/>
        <v>5.9208774677847178E-4</v>
      </c>
      <c r="AU122" s="5">
        <f t="shared" si="316"/>
        <v>1.7309584065487981E-4</v>
      </c>
      <c r="AV122" s="5">
        <f t="shared" si="317"/>
        <v>3.7953204843846144E-5</v>
      </c>
      <c r="AW122" s="5">
        <f t="shared" si="318"/>
        <v>1.7005098840387119E-7</v>
      </c>
      <c r="AX122" s="5">
        <f t="shared" si="319"/>
        <v>9.2162479859426936E-5</v>
      </c>
      <c r="AY122" s="5">
        <f t="shared" si="320"/>
        <v>9.6630390848851332E-5</v>
      </c>
      <c r="AZ122" s="5">
        <f t="shared" si="321"/>
        <v>5.0657450026539654E-5</v>
      </c>
      <c r="BA122" s="5">
        <f t="shared" si="322"/>
        <v>1.7704417976226965E-5</v>
      </c>
      <c r="BB122" s="5">
        <f t="shared" si="323"/>
        <v>4.6406759871361348E-6</v>
      </c>
      <c r="BC122" s="5">
        <f t="shared" si="324"/>
        <v>9.7312992255378375E-7</v>
      </c>
      <c r="BD122" s="5">
        <f t="shared" si="325"/>
        <v>2.6901765079658354E-4</v>
      </c>
      <c r="BE122" s="5">
        <f t="shared" si="326"/>
        <v>2.359405510534472E-4</v>
      </c>
      <c r="BF122" s="5">
        <f t="shared" si="327"/>
        <v>1.0346522517494099E-4</v>
      </c>
      <c r="BG122" s="5">
        <f t="shared" si="328"/>
        <v>3.0247881716261225E-5</v>
      </c>
      <c r="BH122" s="5">
        <f t="shared" si="329"/>
        <v>6.632187385476191E-6</v>
      </c>
      <c r="BI122" s="5">
        <f t="shared" si="330"/>
        <v>1.1633451870429069E-6</v>
      </c>
      <c r="BJ122" s="8">
        <f t="shared" si="331"/>
        <v>0.29741649559094968</v>
      </c>
      <c r="BK122" s="8">
        <f t="shared" si="332"/>
        <v>0.31412642535604485</v>
      </c>
      <c r="BL122" s="8">
        <f t="shared" si="333"/>
        <v>0.36039731959955112</v>
      </c>
      <c r="BM122" s="8">
        <f t="shared" si="334"/>
        <v>0.3030263356119049</v>
      </c>
      <c r="BN122" s="8">
        <f t="shared" si="335"/>
        <v>0.69682552015723309</v>
      </c>
    </row>
    <row r="123" spans="1:66" x14ac:dyDescent="0.25">
      <c r="A123" t="s">
        <v>13</v>
      </c>
      <c r="B123" t="s">
        <v>248</v>
      </c>
      <c r="C123" t="s">
        <v>51</v>
      </c>
      <c r="D123" s="11">
        <v>44350</v>
      </c>
      <c r="E123">
        <f>VLOOKUP(A123,home!$A$2:$E$405,3,FALSE)</f>
        <v>1.6196581196581199</v>
      </c>
      <c r="F123">
        <f>VLOOKUP(B123,home!$B$2:$E$405,3,FALSE)</f>
        <v>2.37</v>
      </c>
      <c r="G123">
        <f>VLOOKUP(C123,away!$B$2:$E$405,4,FALSE)</f>
        <v>1.01</v>
      </c>
      <c r="H123">
        <f>VLOOKUP(A123,away!$A$2:$E$405,3,FALSE)</f>
        <v>1.4017094017094001</v>
      </c>
      <c r="I123">
        <f>VLOOKUP(C123,away!$B$2:$E$405,3,FALSE)</f>
        <v>1.19</v>
      </c>
      <c r="J123">
        <f>VLOOKUP(B123,home!$B$2:$E$405,4,FALSE)</f>
        <v>0.99</v>
      </c>
      <c r="K123" s="3">
        <f t="shared" si="280"/>
        <v>3.8769756410256417</v>
      </c>
      <c r="L123" s="3">
        <f t="shared" si="281"/>
        <v>1.6513538461538442</v>
      </c>
      <c r="M123" s="5">
        <f t="shared" si="282"/>
        <v>3.9726198615636305E-3</v>
      </c>
      <c r="N123" s="5">
        <f t="shared" si="283"/>
        <v>1.5401750434336855E-2</v>
      </c>
      <c r="O123" s="5">
        <f t="shared" si="284"/>
        <v>6.5602010877002532E-3</v>
      </c>
      <c r="P123" s="5">
        <f t="shared" si="285"/>
        <v>2.5433739817243804E-2</v>
      </c>
      <c r="Q123" s="5">
        <f t="shared" si="286"/>
        <v>2.9856105631540043E-2</v>
      </c>
      <c r="R123" s="5">
        <f t="shared" si="287"/>
        <v>5.4166066488582241E-3</v>
      </c>
      <c r="S123" s="5">
        <f t="shared" si="288"/>
        <v>4.0708345099286808E-2</v>
      </c>
      <c r="T123" s="5">
        <f t="shared" si="289"/>
        <v>4.9302994865819093E-2</v>
      </c>
      <c r="U123" s="5">
        <f t="shared" si="290"/>
        <v>2.1000052034640868E-2</v>
      </c>
      <c r="V123" s="5">
        <f t="shared" si="291"/>
        <v>2.8958372664383829E-2</v>
      </c>
      <c r="W123" s="5">
        <f t="shared" si="292"/>
        <v>3.8583798089789748E-2</v>
      </c>
      <c r="X123" s="5">
        <f t="shared" si="293"/>
        <v>6.3715503374797644E-2</v>
      </c>
      <c r="Y123" s="5">
        <f t="shared" si="294"/>
        <v>5.260842077880018E-2</v>
      </c>
      <c r="Z123" s="5">
        <f t="shared" si="295"/>
        <v>2.9815780742315041E-3</v>
      </c>
      <c r="AA123" s="5">
        <f t="shared" si="296"/>
        <v>1.1559505565611685E-2</v>
      </c>
      <c r="AB123" s="5">
        <f t="shared" si="297"/>
        <v>2.240796075008842E-2</v>
      </c>
      <c r="AC123" s="5">
        <f t="shared" si="298"/>
        <v>1.1587436967648034E-2</v>
      </c>
      <c r="AD123" s="5">
        <f t="shared" si="299"/>
        <v>3.7397111333091627E-2</v>
      </c>
      <c r="AE123" s="5">
        <f t="shared" si="300"/>
        <v>6.1755863634944376E-2</v>
      </c>
      <c r="AF123" s="5">
        <f t="shared" si="301"/>
        <v>5.0990391468058872E-2</v>
      </c>
      <c r="AG123" s="5">
        <f t="shared" si="302"/>
        <v>2.8067726355889725E-2</v>
      </c>
      <c r="AH123" s="5">
        <f t="shared" si="303"/>
        <v>1.230910105122542E-3</v>
      </c>
      <c r="AI123" s="5">
        <f t="shared" si="304"/>
        <v>4.7722084938524078E-3</v>
      </c>
      <c r="AJ123" s="5">
        <f t="shared" si="305"/>
        <v>9.2508680422807264E-3</v>
      </c>
      <c r="AK123" s="5">
        <f t="shared" si="306"/>
        <v>1.195513001942165E-2</v>
      </c>
      <c r="AL123" s="5">
        <f t="shared" si="307"/>
        <v>2.9674307359262241E-3</v>
      </c>
      <c r="AM123" s="5">
        <f t="shared" si="308"/>
        <v>2.8997537936624043E-2</v>
      </c>
      <c r="AN123" s="5">
        <f t="shared" si="309"/>
        <v>4.7885195800636118E-2</v>
      </c>
      <c r="AO123" s="5">
        <f t="shared" si="310"/>
        <v>3.9537701129605189E-2</v>
      </c>
      <c r="AP123" s="5">
        <f t="shared" si="311"/>
        <v>2.1763578276151573E-2</v>
      </c>
      <c r="AQ123" s="5">
        <f t="shared" si="312"/>
        <v>8.9848421730982907E-3</v>
      </c>
      <c r="AR123" s="5">
        <f t="shared" si="313"/>
        <v>4.0653362727274838E-4</v>
      </c>
      <c r="AS123" s="5">
        <f t="shared" si="314"/>
        <v>1.576120970194243E-3</v>
      </c>
      <c r="AT123" s="5">
        <f t="shared" si="315"/>
        <v>3.0552913043763908E-3</v>
      </c>
      <c r="AU123" s="5">
        <f t="shared" si="316"/>
        <v>3.9484299877682429E-3</v>
      </c>
      <c r="AV123" s="5">
        <f t="shared" si="317"/>
        <v>3.8269917207181623E-3</v>
      </c>
      <c r="AW123" s="5">
        <f t="shared" si="318"/>
        <v>5.2772941823790655E-4</v>
      </c>
      <c r="AX123" s="5">
        <f t="shared" si="319"/>
        <v>1.8737124705001388E-2</v>
      </c>
      <c r="AY123" s="5">
        <f t="shared" si="320"/>
        <v>3.0941622947468255E-2</v>
      </c>
      <c r="AZ123" s="5">
        <f t="shared" si="321"/>
        <v>2.5547784030271879E-2</v>
      </c>
      <c r="BA123" s="5">
        <f t="shared" si="322"/>
        <v>1.4062810473032409E-2</v>
      </c>
      <c r="BB123" s="5">
        <f t="shared" si="323"/>
        <v>5.8056690405936589E-3</v>
      </c>
      <c r="BC123" s="5">
        <f t="shared" si="324"/>
        <v>1.9174427799361269E-3</v>
      </c>
      <c r="BD123" s="5">
        <f t="shared" si="325"/>
        <v>1.1188847816462096E-4</v>
      </c>
      <c r="BE123" s="5">
        <f t="shared" si="326"/>
        <v>4.337889043556649E-4</v>
      </c>
      <c r="BF123" s="5">
        <f t="shared" si="327"/>
        <v>8.4089450776705737E-4</v>
      </c>
      <c r="BG123" s="5">
        <f t="shared" si="328"/>
        <v>1.0867091744283764E-3</v>
      </c>
      <c r="BH123" s="5">
        <f t="shared" si="329"/>
        <v>1.053286249534475E-3</v>
      </c>
      <c r="BI123" s="5">
        <f t="shared" si="330"/>
        <v>8.1671302649448309E-4</v>
      </c>
      <c r="BJ123" s="8">
        <f t="shared" si="331"/>
        <v>0.67186097525948718</v>
      </c>
      <c r="BK123" s="8">
        <f t="shared" si="332"/>
        <v>0.14456956809352059</v>
      </c>
      <c r="BL123" s="8">
        <f t="shared" si="333"/>
        <v>0.11131009069865126</v>
      </c>
      <c r="BM123" s="8">
        <f t="shared" si="334"/>
        <v>0.81366729511541713</v>
      </c>
      <c r="BN123" s="8">
        <f t="shared" si="335"/>
        <v>8.6641023481242807E-2</v>
      </c>
    </row>
    <row r="124" spans="1:66" x14ac:dyDescent="0.25">
      <c r="A124" t="s">
        <v>16</v>
      </c>
      <c r="B124" t="s">
        <v>65</v>
      </c>
      <c r="C124" t="s">
        <v>67</v>
      </c>
      <c r="D124" s="11">
        <v>44350</v>
      </c>
      <c r="E124">
        <f>VLOOKUP(A124,home!$A$2:$E$405,3,FALSE)</f>
        <v>1.5608695652173901</v>
      </c>
      <c r="F124">
        <f>VLOOKUP(B124,home!$B$2:$E$405,3,FALSE)</f>
        <v>1.1299999999999999</v>
      </c>
      <c r="G124">
        <f>VLOOKUP(C124,away!$B$2:$E$405,4,FALSE)</f>
        <v>0.94</v>
      </c>
      <c r="H124">
        <f>VLOOKUP(A124,away!$A$2:$E$405,3,FALSE)</f>
        <v>1.2652173913043501</v>
      </c>
      <c r="I124">
        <f>VLOOKUP(C124,away!$B$2:$E$405,3,FALSE)</f>
        <v>0.79</v>
      </c>
      <c r="J124">
        <f>VLOOKUP(B124,home!$B$2:$E$405,4,FALSE)</f>
        <v>0.91</v>
      </c>
      <c r="K124" s="3">
        <f t="shared" si="280"/>
        <v>1.6579556521739114</v>
      </c>
      <c r="L124" s="3">
        <f t="shared" si="281"/>
        <v>0.90956478260869733</v>
      </c>
      <c r="M124" s="5">
        <f t="shared" si="282"/>
        <v>7.6725555774414242E-2</v>
      </c>
      <c r="N124" s="5">
        <f t="shared" si="283"/>
        <v>0.12720756886237478</v>
      </c>
      <c r="O124" s="5">
        <f t="shared" si="284"/>
        <v>6.9786863458486573E-2</v>
      </c>
      <c r="P124" s="5">
        <f t="shared" si="285"/>
        <v>0.1157035247184868</v>
      </c>
      <c r="Q124" s="5">
        <f t="shared" si="286"/>
        <v>0.10545225389733819</v>
      </c>
      <c r="R124" s="5">
        <f t="shared" si="287"/>
        <v>3.1737836645280584E-2</v>
      </c>
      <c r="S124" s="5">
        <f t="shared" si="288"/>
        <v>4.3620751577356995E-2</v>
      </c>
      <c r="T124" s="5">
        <f t="shared" si="289"/>
        <v>9.5915656391729553E-2</v>
      </c>
      <c r="U124" s="5">
        <f t="shared" si="290"/>
        <v>5.2619925653815236E-2</v>
      </c>
      <c r="V124" s="5">
        <f t="shared" si="291"/>
        <v>7.3089868564334354E-3</v>
      </c>
      <c r="W124" s="5">
        <f t="shared" si="292"/>
        <v>5.8278386794523393E-2</v>
      </c>
      <c r="X124" s="5">
        <f t="shared" si="293"/>
        <v>5.3007968215546243E-2</v>
      </c>
      <c r="Y124" s="5">
        <f t="shared" si="294"/>
        <v>2.4107090543251025E-2</v>
      </c>
      <c r="Z124" s="5">
        <f t="shared" si="295"/>
        <v>9.6225394962449976E-3</v>
      </c>
      <c r="AA124" s="5">
        <f t="shared" si="296"/>
        <v>1.5953743746066094E-2</v>
      </c>
      <c r="AB124" s="5">
        <f t="shared" si="297"/>
        <v>1.3225299808562239E-2</v>
      </c>
      <c r="AC124" s="5">
        <f t="shared" si="298"/>
        <v>6.8888026687684279E-4</v>
      </c>
      <c r="AD124" s="5">
        <f t="shared" si="299"/>
        <v>2.4155745196389373E-2</v>
      </c>
      <c r="AE124" s="5">
        <f t="shared" si="300"/>
        <v>2.1971215128304983E-2</v>
      </c>
      <c r="AF124" s="5">
        <f t="shared" si="301"/>
        <v>9.9921217559128216E-3</v>
      </c>
      <c r="AG124" s="5">
        <f t="shared" si="302"/>
        <v>3.0294940175721609E-3</v>
      </c>
      <c r="AH124" s="5">
        <f t="shared" si="303"/>
        <v>2.1880807612614209E-3</v>
      </c>
      <c r="AI124" s="5">
        <f t="shared" si="304"/>
        <v>3.6277408655463672E-3</v>
      </c>
      <c r="AJ124" s="5">
        <f t="shared" si="305"/>
        <v>3.0073167363274395E-3</v>
      </c>
      <c r="AK124" s="5">
        <f t="shared" si="306"/>
        <v>1.6619992602904259E-3</v>
      </c>
      <c r="AL124" s="5">
        <f t="shared" si="307"/>
        <v>4.1553755685269148E-5</v>
      </c>
      <c r="AM124" s="5">
        <f t="shared" si="308"/>
        <v>8.0098308561653078E-3</v>
      </c>
      <c r="AN124" s="5">
        <f t="shared" si="309"/>
        <v>7.2854600614204335E-3</v>
      </c>
      <c r="AO124" s="5">
        <f t="shared" si="310"/>
        <v>3.3132989484851113E-3</v>
      </c>
      <c r="AP124" s="5">
        <f t="shared" si="311"/>
        <v>1.0045533459321621E-3</v>
      </c>
      <c r="AQ124" s="5">
        <f t="shared" si="312"/>
        <v>2.2842658642790661E-4</v>
      </c>
      <c r="AR124" s="5">
        <f t="shared" si="313"/>
        <v>3.9804024038940354E-4</v>
      </c>
      <c r="AS124" s="5">
        <f t="shared" si="314"/>
        <v>6.5993306634627399E-4</v>
      </c>
      <c r="AT124" s="5">
        <f t="shared" si="315"/>
        <v>5.4706987870263308E-4</v>
      </c>
      <c r="AU124" s="5">
        <f t="shared" si="316"/>
        <v>3.0233919917637542E-4</v>
      </c>
      <c r="AV124" s="5">
        <f t="shared" si="317"/>
        <v>1.253162460370514E-4</v>
      </c>
      <c r="AW124" s="5">
        <f t="shared" si="318"/>
        <v>1.7406615151991876E-6</v>
      </c>
      <c r="AX124" s="5">
        <f t="shared" si="319"/>
        <v>2.2133240568227119E-3</v>
      </c>
      <c r="AY124" s="5">
        <f t="shared" si="320"/>
        <v>2.0131616145865499E-3</v>
      </c>
      <c r="AZ124" s="5">
        <f t="shared" si="321"/>
        <v>9.1555045316379458E-4</v>
      </c>
      <c r="BA124" s="5">
        <f t="shared" si="322"/>
        <v>2.7758414963307377E-4</v>
      </c>
      <c r="BB124" s="5">
        <f t="shared" si="323"/>
        <v>6.312019167915671E-5</v>
      </c>
      <c r="BC124" s="5">
        <f t="shared" si="324"/>
        <v>1.1482380684574299E-5</v>
      </c>
      <c r="BD124" s="5">
        <f t="shared" si="325"/>
        <v>6.0340564119883566E-5</v>
      </c>
      <c r="BE124" s="5">
        <f t="shared" si="326"/>
        <v>1.0004197933792327E-4</v>
      </c>
      <c r="BF124" s="5">
        <f t="shared" si="327"/>
        <v>8.2932582548987793E-5</v>
      </c>
      <c r="BG124" s="5">
        <f t="shared" si="328"/>
        <v>4.5832847995491254E-5</v>
      </c>
      <c r="BH124" s="5">
        <f t="shared" si="329"/>
        <v>1.8997207347338112E-5</v>
      </c>
      <c r="BI124" s="5">
        <f t="shared" si="330"/>
        <v>6.2993054594077909E-6</v>
      </c>
      <c r="BJ124" s="8">
        <f t="shared" si="331"/>
        <v>0.54845329344794336</v>
      </c>
      <c r="BK124" s="8">
        <f t="shared" si="332"/>
        <v>0.24610241456384013</v>
      </c>
      <c r="BL124" s="8">
        <f t="shared" si="333"/>
        <v>0.19615595005309711</v>
      </c>
      <c r="BM124" s="8">
        <f t="shared" si="334"/>
        <v>0.47170917325167305</v>
      </c>
      <c r="BN124" s="8">
        <f t="shared" si="335"/>
        <v>0.52661360335638119</v>
      </c>
    </row>
    <row r="125" spans="1:66" x14ac:dyDescent="0.25">
      <c r="A125" t="s">
        <v>16</v>
      </c>
      <c r="B125" t="s">
        <v>17</v>
      </c>
      <c r="C125" t="s">
        <v>63</v>
      </c>
      <c r="D125" s="11">
        <v>44350</v>
      </c>
      <c r="E125">
        <f>VLOOKUP(A125,home!$A$2:$E$405,3,FALSE)</f>
        <v>1.5608695652173901</v>
      </c>
      <c r="F125">
        <f>VLOOKUP(B125,home!$B$2:$E$405,3,FALSE)</f>
        <v>1.1299999999999999</v>
      </c>
      <c r="G125">
        <f>VLOOKUP(C125,away!$B$2:$E$405,4,FALSE)</f>
        <v>0.79</v>
      </c>
      <c r="H125">
        <f>VLOOKUP(A125,away!$A$2:$E$405,3,FALSE)</f>
        <v>1.2652173913043501</v>
      </c>
      <c r="I125">
        <f>VLOOKUP(C125,away!$B$2:$E$405,3,FALSE)</f>
        <v>1.08</v>
      </c>
      <c r="J125">
        <f>VLOOKUP(B125,home!$B$2:$E$405,4,FALSE)</f>
        <v>1.03</v>
      </c>
      <c r="K125" s="3">
        <f t="shared" si="280"/>
        <v>1.393388260869564</v>
      </c>
      <c r="L125" s="3">
        <f t="shared" si="281"/>
        <v>1.4074278260869593</v>
      </c>
      <c r="M125" s="5">
        <f t="shared" si="282"/>
        <v>6.0760456570464409E-2</v>
      </c>
      <c r="N125" s="5">
        <f t="shared" si="283"/>
        <v>8.4662906910360089E-2</v>
      </c>
      <c r="O125" s="5">
        <f t="shared" si="284"/>
        <v>8.5515957303019821E-2</v>
      </c>
      <c r="P125" s="5">
        <f t="shared" si="285"/>
        <v>0.11915693102305069</v>
      </c>
      <c r="Q125" s="5">
        <f t="shared" si="286"/>
        <v>5.8984150309994224E-2</v>
      </c>
      <c r="R125" s="5">
        <f t="shared" si="287"/>
        <v>6.0178768941367214E-2</v>
      </c>
      <c r="S125" s="5">
        <f t="shared" si="288"/>
        <v>5.8419468072816769E-2</v>
      </c>
      <c r="T125" s="5">
        <f t="shared" si="289"/>
        <v>8.3015934444381614E-2</v>
      </c>
      <c r="U125" s="5">
        <f t="shared" si="290"/>
        <v>8.3852390196482995E-2</v>
      </c>
      <c r="V125" s="5">
        <f t="shared" si="291"/>
        <v>1.2729559322815878E-2</v>
      </c>
      <c r="W125" s="5">
        <f t="shared" si="292"/>
        <v>2.739594087310394E-2</v>
      </c>
      <c r="X125" s="5">
        <f t="shared" si="293"/>
        <v>3.8557809506639548E-2</v>
      </c>
      <c r="Y125" s="5">
        <f t="shared" si="294"/>
        <v>2.71336670063024E-2</v>
      </c>
      <c r="Z125" s="5">
        <f t="shared" si="295"/>
        <v>2.8232424649245958E-2</v>
      </c>
      <c r="AA125" s="5">
        <f t="shared" si="296"/>
        <v>3.9338729082143836E-2</v>
      </c>
      <c r="AB125" s="5">
        <f t="shared" si="297"/>
        <v>2.7407061650293676E-2</v>
      </c>
      <c r="AC125" s="5">
        <f t="shared" si="298"/>
        <v>1.5602409319698139E-3</v>
      </c>
      <c r="AD125" s="5">
        <f t="shared" si="299"/>
        <v>9.543295602014926E-3</v>
      </c>
      <c r="AE125" s="5">
        <f t="shared" si="300"/>
        <v>1.3431499782849106E-2</v>
      </c>
      <c r="AF125" s="5">
        <f t="shared" si="301"/>
        <v>9.451933270231392E-3</v>
      </c>
      <c r="AG125" s="5">
        <f t="shared" si="302"/>
        <v>4.4343046316135904E-3</v>
      </c>
      <c r="AH125" s="5">
        <f t="shared" si="303"/>
        <v>9.9337750123130383E-3</v>
      </c>
      <c r="AI125" s="5">
        <f t="shared" si="304"/>
        <v>1.3841605488276398E-2</v>
      </c>
      <c r="AJ125" s="5">
        <f t="shared" si="305"/>
        <v>9.6433652994760317E-3</v>
      </c>
      <c r="AK125" s="5">
        <f t="shared" si="306"/>
        <v>4.4789840011889379E-3</v>
      </c>
      <c r="AL125" s="5">
        <f t="shared" si="307"/>
        <v>1.2239112844352086E-4</v>
      </c>
      <c r="AM125" s="5">
        <f t="shared" si="308"/>
        <v>2.6595032123711438E-3</v>
      </c>
      <c r="AN125" s="5">
        <f t="shared" si="309"/>
        <v>3.7430588246588035E-3</v>
      </c>
      <c r="AO125" s="5">
        <f t="shared" si="310"/>
        <v>2.6340425722525748E-3</v>
      </c>
      <c r="AP125" s="5">
        <f t="shared" si="311"/>
        <v>1.235741603761981E-3</v>
      </c>
      <c r="AQ125" s="5">
        <f t="shared" si="312"/>
        <v>4.3480427974698475E-4</v>
      </c>
      <c r="AR125" s="5">
        <f t="shared" si="313"/>
        <v>2.7962142740833367E-3</v>
      </c>
      <c r="AS125" s="5">
        <f t="shared" si="314"/>
        <v>3.8962121443836314E-3</v>
      </c>
      <c r="AT125" s="5">
        <f t="shared" si="315"/>
        <v>2.7144681319207918E-3</v>
      </c>
      <c r="AU125" s="5">
        <f t="shared" si="316"/>
        <v>1.2607693431743222E-3</v>
      </c>
      <c r="AV125" s="5">
        <f t="shared" si="317"/>
        <v>4.3918530061083292E-4</v>
      </c>
      <c r="AW125" s="5">
        <f t="shared" si="318"/>
        <v>6.6672343206130887E-6</v>
      </c>
      <c r="AX125" s="5">
        <f t="shared" si="319"/>
        <v>6.1762009264380803E-4</v>
      </c>
      <c r="AY125" s="5">
        <f t="shared" si="320"/>
        <v>8.6925570433730114E-4</v>
      </c>
      <c r="AZ125" s="5">
        <f t="shared" si="321"/>
        <v>6.1170733313456818E-4</v>
      </c>
      <c r="BA125" s="5">
        <f t="shared" si="322"/>
        <v>2.8697797402501223E-4</v>
      </c>
      <c r="BB125" s="5">
        <f t="shared" si="323"/>
        <v>1.0097519652921578E-4</v>
      </c>
      <c r="BC125" s="5">
        <f t="shared" si="324"/>
        <v>2.8423060267963504E-5</v>
      </c>
      <c r="BD125" s="5">
        <f t="shared" si="325"/>
        <v>6.5591162950773979E-4</v>
      </c>
      <c r="BE125" s="5">
        <f t="shared" si="326"/>
        <v>9.1393956472391152E-4</v>
      </c>
      <c r="BF125" s="5">
        <f t="shared" si="327"/>
        <v>6.3673633031526879E-4</v>
      </c>
      <c r="BG125" s="5">
        <f t="shared" si="328"/>
        <v>2.9574030931015356E-4</v>
      </c>
      <c r="BH125" s="5">
        <f t="shared" si="329"/>
        <v>1.0302026881467546E-4</v>
      </c>
      <c r="BI125" s="5">
        <f t="shared" si="330"/>
        <v>2.8709446639599084E-5</v>
      </c>
      <c r="BJ125" s="8">
        <f t="shared" si="331"/>
        <v>0.36983355219122027</v>
      </c>
      <c r="BK125" s="8">
        <f t="shared" si="332"/>
        <v>0.25361830275389846</v>
      </c>
      <c r="BL125" s="8">
        <f t="shared" si="333"/>
        <v>0.34793154371804613</v>
      </c>
      <c r="BM125" s="8">
        <f t="shared" si="334"/>
        <v>0.52949406378413733</v>
      </c>
      <c r="BN125" s="8">
        <f t="shared" si="335"/>
        <v>0.46925917105825643</v>
      </c>
    </row>
    <row r="126" spans="1:66" x14ac:dyDescent="0.25">
      <c r="A126" t="s">
        <v>16</v>
      </c>
      <c r="B126" t="s">
        <v>255</v>
      </c>
      <c r="C126" t="s">
        <v>68</v>
      </c>
      <c r="D126" s="11">
        <v>44350</v>
      </c>
      <c r="E126">
        <f>VLOOKUP(A126,home!$A$2:$E$405,3,FALSE)</f>
        <v>1.5608695652173901</v>
      </c>
      <c r="F126">
        <f>VLOOKUP(B126,home!$B$2:$E$405,3,FALSE)</f>
        <v>0.69</v>
      </c>
      <c r="G126">
        <f>VLOOKUP(C126,away!$B$2:$E$405,4,FALSE)</f>
        <v>1.03</v>
      </c>
      <c r="H126">
        <f>VLOOKUP(A126,away!$A$2:$E$405,3,FALSE)</f>
        <v>1.2652173913043501</v>
      </c>
      <c r="I126">
        <f>VLOOKUP(C126,away!$B$2:$E$405,3,FALSE)</f>
        <v>0.99</v>
      </c>
      <c r="J126">
        <f>VLOOKUP(B126,home!$B$2:$E$405,4,FALSE)</f>
        <v>0.79</v>
      </c>
      <c r="K126" s="3">
        <f t="shared" si="280"/>
        <v>1.1093099999999991</v>
      </c>
      <c r="L126" s="3">
        <f t="shared" si="281"/>
        <v>0.98952652173913236</v>
      </c>
      <c r="M126" s="5">
        <f t="shared" si="282"/>
        <v>0.12259898656082234</v>
      </c>
      <c r="N126" s="5">
        <f t="shared" si="283"/>
        <v>0.13600028178178572</v>
      </c>
      <c r="O126" s="5">
        <f t="shared" si="284"/>
        <v>0.12131494874027315</v>
      </c>
      <c r="P126" s="5">
        <f t="shared" si="285"/>
        <v>0.13457588578707233</v>
      </c>
      <c r="Q126" s="5">
        <f t="shared" si="286"/>
        <v>7.5433236291676337E-2</v>
      </c>
      <c r="R126" s="5">
        <f t="shared" si="287"/>
        <v>6.0022179630961812E-2</v>
      </c>
      <c r="S126" s="5">
        <f t="shared" si="288"/>
        <v>3.6930707062554489E-2</v>
      </c>
      <c r="T126" s="5">
        <f t="shared" si="289"/>
        <v>7.4643187931228566E-2</v>
      </c>
      <c r="U126" s="5">
        <f t="shared" si="290"/>
        <v>6.6583204086422196E-2</v>
      </c>
      <c r="V126" s="5">
        <f t="shared" si="291"/>
        <v>4.5042810395323641E-3</v>
      </c>
      <c r="W126" s="5">
        <f t="shared" si="292"/>
        <v>2.7892947783573121E-2</v>
      </c>
      <c r="X126" s="5">
        <f t="shared" si="293"/>
        <v>2.7600811601330353E-2</v>
      </c>
      <c r="Y126" s="5">
        <f t="shared" si="294"/>
        <v>1.3655867550520756E-2</v>
      </c>
      <c r="Z126" s="5">
        <f t="shared" si="295"/>
        <v>1.9797846212475687E-2</v>
      </c>
      <c r="AA126" s="5">
        <f t="shared" si="296"/>
        <v>2.1961948781961387E-2</v>
      </c>
      <c r="AB126" s="5">
        <f t="shared" si="297"/>
        <v>1.2181304701658789E-2</v>
      </c>
      <c r="AC126" s="5">
        <f t="shared" si="298"/>
        <v>3.0901948485329575E-4</v>
      </c>
      <c r="AD126" s="5">
        <f t="shared" si="299"/>
        <v>7.7354814764488758E-3</v>
      </c>
      <c r="AE126" s="5">
        <f t="shared" si="300"/>
        <v>7.6544640793679434E-3</v>
      </c>
      <c r="AF126" s="5">
        <f t="shared" si="301"/>
        <v>3.7871476081170457E-3</v>
      </c>
      <c r="AG126" s="5">
        <f t="shared" si="302"/>
        <v>1.2491609999909119E-3</v>
      </c>
      <c r="AH126" s="5">
        <f t="shared" si="303"/>
        <v>4.8976234751393292E-3</v>
      </c>
      <c r="AI126" s="5">
        <f t="shared" si="304"/>
        <v>5.4329826972068047E-3</v>
      </c>
      <c r="AJ126" s="5">
        <f t="shared" si="305"/>
        <v>3.013431017919239E-3</v>
      </c>
      <c r="AK126" s="5">
        <f t="shared" si="306"/>
        <v>1.1142763874959956E-3</v>
      </c>
      <c r="AL126" s="5">
        <f t="shared" si="307"/>
        <v>1.3568324524107095E-5</v>
      </c>
      <c r="AM126" s="5">
        <f t="shared" si="308"/>
        <v>1.7162093913278987E-3</v>
      </c>
      <c r="AN126" s="5">
        <f t="shared" si="309"/>
        <v>1.6982347095767288E-3</v>
      </c>
      <c r="AO126" s="5">
        <f t="shared" si="310"/>
        <v>8.4022414263206305E-4</v>
      </c>
      <c r="AP126" s="5">
        <f t="shared" si="311"/>
        <v>2.7714135777998338E-4</v>
      </c>
      <c r="AQ126" s="5">
        <f t="shared" si="312"/>
        <v>6.8559680948521832E-5</v>
      </c>
      <c r="AR126" s="5">
        <f t="shared" si="313"/>
        <v>9.692656644285086E-4</v>
      </c>
      <c r="AS126" s="5">
        <f t="shared" si="314"/>
        <v>1.0752160942071882E-3</v>
      </c>
      <c r="AT126" s="5">
        <f t="shared" si="315"/>
        <v>5.963739827324877E-4</v>
      </c>
      <c r="AU126" s="5">
        <f t="shared" si="316"/>
        <v>2.2052120759499168E-4</v>
      </c>
      <c r="AV126" s="5">
        <f t="shared" si="317"/>
        <v>6.1156595199300066E-5</v>
      </c>
      <c r="AW126" s="5">
        <f t="shared" si="318"/>
        <v>4.1371768748319619E-7</v>
      </c>
      <c r="AX126" s="5">
        <f t="shared" si="319"/>
        <v>3.1730137331565809E-4</v>
      </c>
      <c r="AY126" s="5">
        <f t="shared" si="320"/>
        <v>3.1397812428009313E-4</v>
      </c>
      <c r="AZ126" s="5">
        <f t="shared" si="321"/>
        <v>1.5534484061052877E-4</v>
      </c>
      <c r="BA126" s="5">
        <f t="shared" si="322"/>
        <v>5.1239279933152161E-5</v>
      </c>
      <c r="BB126" s="5">
        <f t="shared" si="323"/>
        <v>1.2675656612167443E-5</v>
      </c>
      <c r="BC126" s="5">
        <f t="shared" si="324"/>
        <v>2.5085796796395371E-6</v>
      </c>
      <c r="BD126" s="5">
        <f t="shared" si="325"/>
        <v>1.5985234692718515E-4</v>
      </c>
      <c r="BE126" s="5">
        <f t="shared" si="326"/>
        <v>1.7732580696979563E-4</v>
      </c>
      <c r="BF126" s="5">
        <f t="shared" si="327"/>
        <v>9.8354645464831947E-5</v>
      </c>
      <c r="BG126" s="5">
        <f t="shared" si="328"/>
        <v>3.6368597253530867E-5</v>
      </c>
      <c r="BH126" s="5">
        <f t="shared" si="329"/>
        <v>1.0086012154828582E-5</v>
      </c>
      <c r="BI126" s="5">
        <f t="shared" si="330"/>
        <v>2.2377028286945762E-6</v>
      </c>
      <c r="BJ126" s="8">
        <f t="shared" si="331"/>
        <v>0.3811060042407361</v>
      </c>
      <c r="BK126" s="8">
        <f t="shared" si="332"/>
        <v>0.29924642638363896</v>
      </c>
      <c r="BL126" s="8">
        <f t="shared" si="333"/>
        <v>0.29992865817480002</v>
      </c>
      <c r="BM126" s="8">
        <f t="shared" si="334"/>
        <v>0.34981985181246661</v>
      </c>
      <c r="BN126" s="8">
        <f t="shared" si="335"/>
        <v>0.64994551879259166</v>
      </c>
    </row>
    <row r="127" spans="1:66" x14ac:dyDescent="0.25">
      <c r="A127" t="s">
        <v>69</v>
      </c>
      <c r="B127" t="s">
        <v>75</v>
      </c>
      <c r="C127" t="s">
        <v>324</v>
      </c>
      <c r="D127" s="11">
        <v>44350</v>
      </c>
      <c r="E127">
        <f>VLOOKUP(A127,home!$A$2:$E$405,3,FALSE)</f>
        <v>1.32758620689655</v>
      </c>
      <c r="F127">
        <f>VLOOKUP(B127,home!$B$2:$E$405,3,FALSE)</f>
        <v>0.6</v>
      </c>
      <c r="G127">
        <f>VLOOKUP(C127,away!$B$2:$E$405,4,FALSE)</f>
        <v>0.85</v>
      </c>
      <c r="H127">
        <f>VLOOKUP(A127,away!$A$2:$E$405,3,FALSE)</f>
        <v>1.2896551724137899</v>
      </c>
      <c r="I127">
        <f>VLOOKUP(C127,away!$B$2:$E$405,3,FALSE)</f>
        <v>1.1000000000000001</v>
      </c>
      <c r="J127">
        <f>VLOOKUP(B127,home!$B$2:$E$405,4,FALSE)</f>
        <v>0.83</v>
      </c>
      <c r="K127" s="3">
        <f t="shared" si="280"/>
        <v>0.6770689655172405</v>
      </c>
      <c r="L127" s="3">
        <f t="shared" si="281"/>
        <v>1.1774551724137903</v>
      </c>
      <c r="M127" s="5">
        <f t="shared" si="282"/>
        <v>0.15652741041273302</v>
      </c>
      <c r="N127" s="5">
        <f t="shared" si="283"/>
        <v>0.10597985184324166</v>
      </c>
      <c r="O127" s="5">
        <f t="shared" si="284"/>
        <v>0.18430400901500868</v>
      </c>
      <c r="P127" s="5">
        <f t="shared" si="285"/>
        <v>0.12478652472447206</v>
      </c>
      <c r="Q127" s="5">
        <f t="shared" si="286"/>
        <v>3.5877834326587019E-2</v>
      </c>
      <c r="R127" s="5">
        <f t="shared" si="287"/>
        <v>0.1085048543556599</v>
      </c>
      <c r="S127" s="5">
        <f t="shared" si="288"/>
        <v>2.4870527008259653E-2</v>
      </c>
      <c r="T127" s="5">
        <f t="shared" si="289"/>
        <v>4.2244541602844923E-2</v>
      </c>
      <c r="U127" s="5">
        <f t="shared" si="290"/>
        <v>7.3465269492185487E-2</v>
      </c>
      <c r="V127" s="5">
        <f t="shared" si="291"/>
        <v>2.2030267380741732E-3</v>
      </c>
      <c r="W127" s="5">
        <f t="shared" si="292"/>
        <v>8.0972560575004043E-3</v>
      </c>
      <c r="X127" s="5">
        <f t="shared" si="293"/>
        <v>9.5341560272627478E-3</v>
      </c>
      <c r="Y127" s="5">
        <f t="shared" si="294"/>
        <v>5.6130206644503184E-3</v>
      </c>
      <c r="Z127" s="5">
        <f t="shared" si="295"/>
        <v>4.2586533997692258E-2</v>
      </c>
      <c r="AA127" s="5">
        <f t="shared" si="296"/>
        <v>2.8834020518782283E-2</v>
      </c>
      <c r="AB127" s="5">
        <f t="shared" si="297"/>
        <v>9.7613102221774037E-3</v>
      </c>
      <c r="AC127" s="5">
        <f t="shared" si="298"/>
        <v>1.0976833458213708E-4</v>
      </c>
      <c r="AD127" s="5">
        <f t="shared" si="299"/>
        <v>1.3706001955950018E-3</v>
      </c>
      <c r="AE127" s="5">
        <f t="shared" si="300"/>
        <v>1.6138202896146877E-3</v>
      </c>
      <c r="AF127" s="5">
        <f t="shared" si="301"/>
        <v>9.5010052367656755E-4</v>
      </c>
      <c r="AG127" s="5">
        <f t="shared" si="302"/>
        <v>3.7290025863867521E-4</v>
      </c>
      <c r="AH127" s="5">
        <f t="shared" si="303"/>
        <v>1.2535933682689621E-2</v>
      </c>
      <c r="AI127" s="5">
        <f t="shared" si="304"/>
        <v>8.4876916503313915E-3</v>
      </c>
      <c r="AJ127" s="5">
        <f t="shared" si="305"/>
        <v>2.873376302659597E-3</v>
      </c>
      <c r="AK127" s="5">
        <f t="shared" si="306"/>
        <v>6.4849130692782903E-4</v>
      </c>
      <c r="AL127" s="5">
        <f t="shared" si="307"/>
        <v>3.5003732473897025E-6</v>
      </c>
      <c r="AM127" s="5">
        <f t="shared" si="308"/>
        <v>1.8559817131384715E-4</v>
      </c>
      <c r="AN127" s="5">
        <f t="shared" si="309"/>
        <v>2.1853352680403009E-4</v>
      </c>
      <c r="AO127" s="5">
        <f t="shared" si="310"/>
        <v>1.2865671574061648E-4</v>
      </c>
      <c r="AP127" s="5">
        <f t="shared" si="311"/>
        <v>5.0495838471519873E-5</v>
      </c>
      <c r="AQ127" s="5">
        <f t="shared" si="312"/>
        <v>1.4864146548415586E-5</v>
      </c>
      <c r="AR127" s="5">
        <f t="shared" si="313"/>
        <v>2.9520999911438286E-3</v>
      </c>
      <c r="AS127" s="5">
        <f t="shared" si="314"/>
        <v>1.9987752871072064E-3</v>
      </c>
      <c r="AT127" s="5">
        <f t="shared" si="315"/>
        <v>6.7665435797155079E-4</v>
      </c>
      <c r="AU127" s="5">
        <f t="shared" si="316"/>
        <v>1.5271388872151016E-4</v>
      </c>
      <c r="AV127" s="5">
        <f t="shared" si="317"/>
        <v>2.5849458664196961E-5</v>
      </c>
      <c r="AW127" s="5">
        <f t="shared" si="318"/>
        <v>7.7515605667282683E-8</v>
      </c>
      <c r="AX127" s="5">
        <f t="shared" si="319"/>
        <v>2.0943793642226339E-5</v>
      </c>
      <c r="AY127" s="5">
        <f t="shared" si="320"/>
        <v>2.4660378154006458E-5</v>
      </c>
      <c r="AZ127" s="5">
        <f t="shared" si="321"/>
        <v>1.4518244905557472E-5</v>
      </c>
      <c r="BA127" s="5">
        <f t="shared" si="322"/>
        <v>5.6981941861396044E-6</v>
      </c>
      <c r="BB127" s="5">
        <f t="shared" si="323"/>
        <v>1.6773420544720664E-6</v>
      </c>
      <c r="BC127" s="5">
        <f t="shared" si="324"/>
        <v>3.9499901558906144E-7</v>
      </c>
      <c r="BD127" s="5">
        <f t="shared" si="325"/>
        <v>5.7932756734250124E-4</v>
      </c>
      <c r="BE127" s="5">
        <f t="shared" si="326"/>
        <v>3.9224471671620671E-4</v>
      </c>
      <c r="BF127" s="5">
        <f t="shared" si="327"/>
        <v>1.3278836228832255E-4</v>
      </c>
      <c r="BG127" s="5">
        <f t="shared" si="328"/>
        <v>2.9968959695761037E-5</v>
      </c>
      <c r="BH127" s="5">
        <f t="shared" si="329"/>
        <v>5.0727631347091989E-6</v>
      </c>
      <c r="BI127" s="5">
        <f t="shared" si="330"/>
        <v>6.8692209758631064E-7</v>
      </c>
      <c r="BJ127" s="8">
        <f t="shared" si="331"/>
        <v>0.21232012314024842</v>
      </c>
      <c r="BK127" s="8">
        <f t="shared" si="332"/>
        <v>0.30852541796952243</v>
      </c>
      <c r="BL127" s="8">
        <f t="shared" si="333"/>
        <v>0.43636113882130556</v>
      </c>
      <c r="BM127" s="8">
        <f t="shared" si="334"/>
        <v>0.28378814638851801</v>
      </c>
      <c r="BN127" s="8">
        <f t="shared" si="335"/>
        <v>0.71598048467770226</v>
      </c>
    </row>
    <row r="128" spans="1:66" x14ac:dyDescent="0.25">
      <c r="A128" t="s">
        <v>69</v>
      </c>
      <c r="B128" t="s">
        <v>258</v>
      </c>
      <c r="C128" t="s">
        <v>79</v>
      </c>
      <c r="D128" s="11">
        <v>44350</v>
      </c>
      <c r="E128">
        <f>VLOOKUP(A128,home!$A$2:$E$405,3,FALSE)</f>
        <v>1.32758620689655</v>
      </c>
      <c r="F128">
        <f>VLOOKUP(B128,home!$B$2:$E$405,3,FALSE)</f>
        <v>0.5</v>
      </c>
      <c r="G128">
        <f>VLOOKUP(C128,away!$B$2:$E$405,4,FALSE)</f>
        <v>1.66</v>
      </c>
      <c r="H128">
        <f>VLOOKUP(A128,away!$A$2:$E$405,3,FALSE)</f>
        <v>1.2896551724137899</v>
      </c>
      <c r="I128">
        <f>VLOOKUP(C128,away!$B$2:$E$405,3,FALSE)</f>
        <v>0.9</v>
      </c>
      <c r="J128">
        <f>VLOOKUP(B128,home!$B$2:$E$405,4,FALSE)</f>
        <v>1.1399999999999999</v>
      </c>
      <c r="K128" s="3">
        <f t="shared" si="280"/>
        <v>1.1018965517241366</v>
      </c>
      <c r="L128" s="3">
        <f t="shared" si="281"/>
        <v>1.3231862068965483</v>
      </c>
      <c r="M128" s="5">
        <f t="shared" si="282"/>
        <v>8.847079701797908E-2</v>
      </c>
      <c r="N128" s="5">
        <f t="shared" si="283"/>
        <v>9.7485666162397164E-2</v>
      </c>
      <c r="O128" s="5">
        <f t="shared" si="284"/>
        <v>0.1170633383273342</v>
      </c>
      <c r="P128" s="5">
        <f t="shared" si="285"/>
        <v>0.12899168883620551</v>
      </c>
      <c r="Q128" s="5">
        <f t="shared" si="286"/>
        <v>5.3709559693437901E-2</v>
      </c>
      <c r="R128" s="5">
        <f t="shared" si="287"/>
        <v>7.7448297303996341E-2</v>
      </c>
      <c r="S128" s="5">
        <f t="shared" si="288"/>
        <v>4.7017932328096673E-2</v>
      </c>
      <c r="T128" s="5">
        <f t="shared" si="289"/>
        <v>7.1067748564843838E-2</v>
      </c>
      <c r="U128" s="5">
        <f t="shared" si="290"/>
        <v>8.5340011736179305E-2</v>
      </c>
      <c r="V128" s="5">
        <f t="shared" si="291"/>
        <v>7.6169798409488404E-3</v>
      </c>
      <c r="W128" s="5">
        <f t="shared" si="292"/>
        <v>1.9727459540273631E-2</v>
      </c>
      <c r="X128" s="5">
        <f t="shared" si="293"/>
        <v>2.6103102360799792E-2</v>
      </c>
      <c r="Y128" s="5">
        <f t="shared" si="294"/>
        <v>1.7269632500509509E-2</v>
      </c>
      <c r="Z128" s="5">
        <f t="shared" si="295"/>
        <v>3.4159506246757017E-2</v>
      </c>
      <c r="AA128" s="5">
        <f t="shared" si="296"/>
        <v>3.7640242141900655E-2</v>
      </c>
      <c r="AB128" s="5">
        <f t="shared" si="297"/>
        <v>2.0737826511110936E-2</v>
      </c>
      <c r="AC128" s="5">
        <f t="shared" si="298"/>
        <v>6.9410410456942492E-4</v>
      </c>
      <c r="AD128" s="5">
        <f t="shared" si="299"/>
        <v>5.4344049104262382E-3</v>
      </c>
      <c r="AE128" s="5">
        <f t="shared" si="300"/>
        <v>7.1907296201668709E-3</v>
      </c>
      <c r="AF128" s="5">
        <f t="shared" si="301"/>
        <v>4.7573371254636303E-3</v>
      </c>
      <c r="AG128" s="5">
        <f t="shared" si="302"/>
        <v>2.0982809553234489E-3</v>
      </c>
      <c r="AH128" s="5">
        <f t="shared" si="303"/>
        <v>1.1299846875026338E-2</v>
      </c>
      <c r="AI128" s="5">
        <f t="shared" si="304"/>
        <v>1.2451262306602281E-2</v>
      </c>
      <c r="AJ128" s="5">
        <f t="shared" si="305"/>
        <v>6.8600015001288881E-3</v>
      </c>
      <c r="AK128" s="5">
        <f t="shared" si="306"/>
        <v>2.5196706659381418E-3</v>
      </c>
      <c r="AL128" s="5">
        <f t="shared" si="307"/>
        <v>4.0480548924344854E-5</v>
      </c>
      <c r="AM128" s="5">
        <f t="shared" si="308"/>
        <v>1.1976304062942759E-3</v>
      </c>
      <c r="AN128" s="5">
        <f t="shared" si="309"/>
        <v>1.5846880345684951E-3</v>
      </c>
      <c r="AO128" s="5">
        <f t="shared" si="310"/>
        <v>1.0484186747875166E-3</v>
      </c>
      <c r="AP128" s="5">
        <f t="shared" si="311"/>
        <v>4.6241770984386654E-4</v>
      </c>
      <c r="AQ128" s="5">
        <f t="shared" si="312"/>
        <v>1.5296618387252356E-4</v>
      </c>
      <c r="AR128" s="5">
        <f t="shared" si="313"/>
        <v>2.990360305015581E-3</v>
      </c>
      <c r="AS128" s="5">
        <f t="shared" si="314"/>
        <v>3.2950677085094053E-3</v>
      </c>
      <c r="AT128" s="5">
        <f t="shared" si="315"/>
        <v>1.8154118728520336E-3</v>
      </c>
      <c r="AU128" s="5">
        <f t="shared" si="316"/>
        <v>6.6679869421823739E-4</v>
      </c>
      <c r="AV128" s="5">
        <f t="shared" si="317"/>
        <v>1.8368579546330834E-4</v>
      </c>
      <c r="AW128" s="5">
        <f t="shared" si="318"/>
        <v>1.6394783322012575E-6</v>
      </c>
      <c r="AX128" s="5">
        <f t="shared" si="319"/>
        <v>2.1994413582260663E-4</v>
      </c>
      <c r="AY128" s="5">
        <f t="shared" si="320"/>
        <v>2.9102704680825412E-4</v>
      </c>
      <c r="AZ128" s="5">
        <f t="shared" si="321"/>
        <v>1.9254148708525899E-4</v>
      </c>
      <c r="BA128" s="5">
        <f t="shared" si="322"/>
        <v>8.4922746655521507E-5</v>
      </c>
      <c r="BB128" s="5">
        <f t="shared" si="323"/>
        <v>2.8092151756589003E-5</v>
      </c>
      <c r="BC128" s="5">
        <f t="shared" si="324"/>
        <v>7.434229545272636E-6</v>
      </c>
      <c r="BD128" s="5">
        <f t="shared" si="325"/>
        <v>6.5946725154126162E-4</v>
      </c>
      <c r="BE128" s="5">
        <f t="shared" si="326"/>
        <v>7.2666469044830987E-4</v>
      </c>
      <c r="BF128" s="5">
        <f t="shared" si="327"/>
        <v>4.0035465833233999E-4</v>
      </c>
      <c r="BG128" s="5">
        <f t="shared" si="328"/>
        <v>1.4704980582770009E-4</v>
      </c>
      <c r="BH128" s="5">
        <f t="shared" si="329"/>
        <v>4.0508418493311673E-5</v>
      </c>
      <c r="BI128" s="5">
        <f t="shared" si="330"/>
        <v>8.9272173307156639E-6</v>
      </c>
      <c r="BJ128" s="8">
        <f t="shared" si="331"/>
        <v>0.31011400424068214</v>
      </c>
      <c r="BK128" s="8">
        <f t="shared" si="332"/>
        <v>0.27312300972353221</v>
      </c>
      <c r="BL128" s="8">
        <f t="shared" si="333"/>
        <v>0.38229479378624931</v>
      </c>
      <c r="BM128" s="8">
        <f t="shared" si="334"/>
        <v>0.43623257908739432</v>
      </c>
      <c r="BN128" s="8">
        <f t="shared" si="335"/>
        <v>0.56316934734135016</v>
      </c>
    </row>
    <row r="129" spans="1:66" x14ac:dyDescent="0.25">
      <c r="A129" t="s">
        <v>69</v>
      </c>
      <c r="B129" t="s">
        <v>351</v>
      </c>
      <c r="C129" t="s">
        <v>70</v>
      </c>
      <c r="D129" s="11">
        <v>44350</v>
      </c>
      <c r="E129">
        <f>VLOOKUP(A129,home!$A$2:$E$405,3,FALSE)</f>
        <v>1.32758620689655</v>
      </c>
      <c r="F129">
        <f>VLOOKUP(B129,home!$B$2:$E$405,3,FALSE)</f>
        <v>1.1599999999999999</v>
      </c>
      <c r="G129">
        <f>VLOOKUP(C129,away!$B$2:$E$405,4,FALSE)</f>
        <v>1.1499999999999999</v>
      </c>
      <c r="H129">
        <f>VLOOKUP(A129,away!$A$2:$E$405,3,FALSE)</f>
        <v>1.2896551724137899</v>
      </c>
      <c r="I129">
        <f>VLOOKUP(C129,away!$B$2:$E$405,3,FALSE)</f>
        <v>0.65</v>
      </c>
      <c r="J129">
        <f>VLOOKUP(B129,home!$B$2:$E$405,4,FALSE)</f>
        <v>1.07</v>
      </c>
      <c r="K129" s="3">
        <f t="shared" si="280"/>
        <v>1.7709999999999977</v>
      </c>
      <c r="L129" s="3">
        <f t="shared" si="281"/>
        <v>0.89695517241379097</v>
      </c>
      <c r="M129" s="5">
        <f t="shared" si="282"/>
        <v>6.9393979051653273E-2</v>
      </c>
      <c r="N129" s="5">
        <f t="shared" si="283"/>
        <v>0.12289673690047778</v>
      </c>
      <c r="O129" s="5">
        <f t="shared" si="284"/>
        <v>6.2243288444754664E-2</v>
      </c>
      <c r="P129" s="5">
        <f t="shared" si="285"/>
        <v>0.11023286383566036</v>
      </c>
      <c r="Q129" s="5">
        <f t="shared" si="286"/>
        <v>0.10882506052537297</v>
      </c>
      <c r="R129" s="5">
        <f t="shared" si="287"/>
        <v>2.7914719759283124E-2</v>
      </c>
      <c r="S129" s="5">
        <f t="shared" si="288"/>
        <v>4.3776435778262748E-2</v>
      </c>
      <c r="T129" s="5">
        <f t="shared" si="289"/>
        <v>9.7611200926477154E-2</v>
      </c>
      <c r="U129" s="5">
        <f t="shared" si="290"/>
        <v>4.9436968693690339E-2</v>
      </c>
      <c r="V129" s="5">
        <f t="shared" si="291"/>
        <v>7.7265779319490796E-3</v>
      </c>
      <c r="W129" s="5">
        <f t="shared" si="292"/>
        <v>6.4243060730145088E-2</v>
      </c>
      <c r="X129" s="5">
        <f t="shared" si="293"/>
        <v>5.7623145613596931E-2</v>
      </c>
      <c r="Y129" s="5">
        <f t="shared" si="294"/>
        <v>2.5842689254434406E-2</v>
      </c>
      <c r="Z129" s="5">
        <f t="shared" si="295"/>
        <v>8.3460840915234851E-3</v>
      </c>
      <c r="AA129" s="5">
        <f t="shared" si="296"/>
        <v>1.478091492608807E-2</v>
      </c>
      <c r="AB129" s="5">
        <f t="shared" si="297"/>
        <v>1.3088500167050973E-2</v>
      </c>
      <c r="AC129" s="5">
        <f t="shared" si="298"/>
        <v>7.6710799042646648E-4</v>
      </c>
      <c r="AD129" s="5">
        <f t="shared" si="299"/>
        <v>2.8443615138271698E-2</v>
      </c>
      <c r="AE129" s="5">
        <f t="shared" si="300"/>
        <v>2.5512647720420004E-2</v>
      </c>
      <c r="AF129" s="5">
        <f t="shared" si="301"/>
        <v>1.1441850667400819E-2</v>
      </c>
      <c r="AG129" s="5">
        <f t="shared" si="302"/>
        <v>3.4209423793704506E-3</v>
      </c>
      <c r="AH129" s="5">
        <f t="shared" si="303"/>
        <v>1.8715158238231109E-3</v>
      </c>
      <c r="AI129" s="5">
        <f t="shared" si="304"/>
        <v>3.3144545239907246E-3</v>
      </c>
      <c r="AJ129" s="5">
        <f t="shared" si="305"/>
        <v>2.9349494809937835E-3</v>
      </c>
      <c r="AK129" s="5">
        <f t="shared" si="306"/>
        <v>1.7325985102799946E-3</v>
      </c>
      <c r="AL129" s="5">
        <f t="shared" si="307"/>
        <v>4.8742275229950581E-5</v>
      </c>
      <c r="AM129" s="5">
        <f t="shared" si="308"/>
        <v>1.0074728481975817E-2</v>
      </c>
      <c r="AN129" s="5">
        <f t="shared" si="309"/>
        <v>9.0365798225727507E-3</v>
      </c>
      <c r="AO129" s="5">
        <f t="shared" si="310"/>
        <v>4.0527035063933625E-3</v>
      </c>
      <c r="AP129" s="5">
        <f t="shared" si="311"/>
        <v>1.2116977907730114E-3</v>
      </c>
      <c r="AQ129" s="5">
        <f t="shared" si="312"/>
        <v>2.7170965020905394E-4</v>
      </c>
      <c r="AR129" s="5">
        <f t="shared" si="313"/>
        <v>3.3573315968647938E-4</v>
      </c>
      <c r="AS129" s="5">
        <f t="shared" si="314"/>
        <v>5.9458342580475407E-4</v>
      </c>
      <c r="AT129" s="5">
        <f t="shared" si="315"/>
        <v>5.2650362355010922E-4</v>
      </c>
      <c r="AU129" s="5">
        <f t="shared" si="316"/>
        <v>3.1081263910241405E-4</v>
      </c>
      <c r="AV129" s="5">
        <f t="shared" si="317"/>
        <v>1.3761229596259364E-4</v>
      </c>
      <c r="AW129" s="5">
        <f t="shared" si="318"/>
        <v>2.150763198563846E-6</v>
      </c>
      <c r="AX129" s="5">
        <f t="shared" si="319"/>
        <v>2.9737240235965289E-3</v>
      </c>
      <c r="AY129" s="5">
        <f t="shared" si="320"/>
        <v>2.6672971442960568E-3</v>
      </c>
      <c r="AZ129" s="5">
        <f t="shared" si="321"/>
        <v>1.196222984970441E-3</v>
      </c>
      <c r="BA129" s="5">
        <f t="shared" si="322"/>
        <v>3.5765279790983388E-4</v>
      </c>
      <c r="BB129" s="5">
        <f t="shared" si="323"/>
        <v>8.019963175337243E-5</v>
      </c>
      <c r="BC129" s="5">
        <f t="shared" si="324"/>
        <v>1.4387094905373748E-5</v>
      </c>
      <c r="BD129" s="5">
        <f t="shared" si="325"/>
        <v>5.0189599021935465E-5</v>
      </c>
      <c r="BE129" s="5">
        <f t="shared" si="326"/>
        <v>8.8885779867847587E-5</v>
      </c>
      <c r="BF129" s="5">
        <f t="shared" si="327"/>
        <v>7.8708358072978961E-5</v>
      </c>
      <c r="BG129" s="5">
        <f t="shared" si="328"/>
        <v>4.646416738241518E-5</v>
      </c>
      <c r="BH129" s="5">
        <f t="shared" si="329"/>
        <v>2.0572010108564294E-5</v>
      </c>
      <c r="BI129" s="5">
        <f t="shared" si="330"/>
        <v>7.2866059804534599E-6</v>
      </c>
      <c r="BJ129" s="8">
        <f t="shared" si="331"/>
        <v>0.57779785278532281</v>
      </c>
      <c r="BK129" s="8">
        <f t="shared" si="332"/>
        <v>0.23461300400747792</v>
      </c>
      <c r="BL129" s="8">
        <f t="shared" si="333"/>
        <v>0.17951526199449536</v>
      </c>
      <c r="BM129" s="8">
        <f t="shared" si="334"/>
        <v>0.49610040798052002</v>
      </c>
      <c r="BN129" s="8">
        <f t="shared" si="335"/>
        <v>0.50150664851720228</v>
      </c>
    </row>
    <row r="130" spans="1:66" x14ac:dyDescent="0.25">
      <c r="A130" t="s">
        <v>69</v>
      </c>
      <c r="B130" t="s">
        <v>73</v>
      </c>
      <c r="C130" t="s">
        <v>78</v>
      </c>
      <c r="D130" s="11">
        <v>44350</v>
      </c>
      <c r="E130">
        <f>VLOOKUP(A130,home!$A$2:$E$405,3,FALSE)</f>
        <v>1.32758620689655</v>
      </c>
      <c r="F130">
        <f>VLOOKUP(B130,home!$B$2:$E$405,3,FALSE)</f>
        <v>0.8</v>
      </c>
      <c r="G130">
        <f>VLOOKUP(C130,away!$B$2:$E$405,4,FALSE)</f>
        <v>0.65</v>
      </c>
      <c r="H130">
        <f>VLOOKUP(A130,away!$A$2:$E$405,3,FALSE)</f>
        <v>1.2896551724137899</v>
      </c>
      <c r="I130">
        <f>VLOOKUP(C130,away!$B$2:$E$405,3,FALSE)</f>
        <v>1.41</v>
      </c>
      <c r="J130">
        <f>VLOOKUP(B130,home!$B$2:$E$405,4,FALSE)</f>
        <v>0.98</v>
      </c>
      <c r="K130" s="3">
        <f t="shared" si="280"/>
        <v>0.69034482758620619</v>
      </c>
      <c r="L130" s="3">
        <f t="shared" si="281"/>
        <v>1.7820455172413747</v>
      </c>
      <c r="M130" s="5">
        <f t="shared" si="282"/>
        <v>8.4382913477233909E-2</v>
      </c>
      <c r="N130" s="5">
        <f t="shared" si="283"/>
        <v>5.8253307855662802E-2</v>
      </c>
      <c r="O130" s="5">
        <f t="shared" si="284"/>
        <v>0.15037419269387148</v>
      </c>
      <c r="P130" s="5">
        <f t="shared" si="285"/>
        <v>0.10381004612866566</v>
      </c>
      <c r="Q130" s="5">
        <f t="shared" si="286"/>
        <v>2.0107434883971861E-2</v>
      </c>
      <c r="R130" s="5">
        <f t="shared" si="287"/>
        <v>0.13398682799945219</v>
      </c>
      <c r="S130" s="5">
        <f t="shared" si="288"/>
        <v>3.1927451995785686E-2</v>
      </c>
      <c r="T130" s="5">
        <f t="shared" si="289"/>
        <v>3.5832364198204895E-2</v>
      </c>
      <c r="U130" s="5">
        <f t="shared" si="290"/>
        <v>9.24971136741045E-2</v>
      </c>
      <c r="V130" s="5">
        <f t="shared" si="291"/>
        <v>4.3642198374509601E-3</v>
      </c>
      <c r="W130" s="5">
        <f t="shared" si="292"/>
        <v>4.6270212227254755E-3</v>
      </c>
      <c r="X130" s="5">
        <f t="shared" si="293"/>
        <v>8.2455624281386371E-3</v>
      </c>
      <c r="Y130" s="5">
        <f t="shared" si="294"/>
        <v>7.3469837810991832E-3</v>
      </c>
      <c r="Z130" s="5">
        <f t="shared" si="295"/>
        <v>7.9590208735271603E-2</v>
      </c>
      <c r="AA130" s="5">
        <f t="shared" si="296"/>
        <v>5.4944688926901249E-2</v>
      </c>
      <c r="AB130" s="5">
        <f t="shared" si="297"/>
        <v>1.8965390902009684E-2</v>
      </c>
      <c r="AC130" s="5">
        <f t="shared" si="298"/>
        <v>3.3556101879236828E-4</v>
      </c>
      <c r="AD130" s="5">
        <f t="shared" si="299"/>
        <v>7.9856004206003354E-4</v>
      </c>
      <c r="AE130" s="5">
        <f t="shared" si="300"/>
        <v>1.4230703432011665E-3</v>
      </c>
      <c r="AF130" s="5">
        <f t="shared" si="301"/>
        <v>1.2679880629103918E-3</v>
      </c>
      <c r="AG130" s="5">
        <f t="shared" si="302"/>
        <v>7.532041478083458E-4</v>
      </c>
      <c r="AH130" s="5">
        <f t="shared" si="303"/>
        <v>3.5458343673249036E-2</v>
      </c>
      <c r="AI130" s="5">
        <f t="shared" si="304"/>
        <v>2.4478484149601552E-2</v>
      </c>
      <c r="AJ130" s="5">
        <f t="shared" si="305"/>
        <v>8.4492974599141811E-3</v>
      </c>
      <c r="AK130" s="5">
        <f t="shared" si="306"/>
        <v>1.9443095993963422E-3</v>
      </c>
      <c r="AL130" s="5">
        <f t="shared" si="307"/>
        <v>1.6512634325770703E-5</v>
      </c>
      <c r="AM130" s="5">
        <f t="shared" si="308"/>
        <v>1.1025635891063351E-4</v>
      </c>
      <c r="AN130" s="5">
        <f t="shared" si="309"/>
        <v>1.9648185014405054E-4</v>
      </c>
      <c r="AO130" s="5">
        <f t="shared" si="310"/>
        <v>1.7506980013424844E-4</v>
      </c>
      <c r="AP130" s="5">
        <f t="shared" si="311"/>
        <v>1.0399411751119359E-4</v>
      </c>
      <c r="AQ130" s="5">
        <f t="shared" si="312"/>
        <v>4.6330562732573842E-5</v>
      </c>
      <c r="AR130" s="5">
        <f t="shared" si="313"/>
        <v>1.2637676478343501E-2</v>
      </c>
      <c r="AS130" s="5">
        <f t="shared" si="314"/>
        <v>8.7243545895322981E-3</v>
      </c>
      <c r="AT130" s="5">
        <f t="shared" si="315"/>
        <v>3.0114065324557998E-3</v>
      </c>
      <c r="AU130" s="5">
        <f t="shared" si="316"/>
        <v>6.9296964114672489E-4</v>
      </c>
      <c r="AV130" s="5">
        <f t="shared" si="317"/>
        <v>1.1959700185997771E-4</v>
      </c>
      <c r="AW130" s="5">
        <f t="shared" si="318"/>
        <v>5.6428529203187295E-7</v>
      </c>
      <c r="AX130" s="5">
        <f t="shared" si="319"/>
        <v>1.2685817847074023E-5</v>
      </c>
      <c r="AY130" s="5">
        <f t="shared" si="320"/>
        <v>2.2606704826918889E-5</v>
      </c>
      <c r="AZ130" s="5">
        <f t="shared" si="321"/>
        <v>2.0143088498204882E-5</v>
      </c>
      <c r="BA130" s="5">
        <f t="shared" si="322"/>
        <v>1.1965300187207431E-5</v>
      </c>
      <c r="BB130" s="5">
        <f t="shared" si="323"/>
        <v>5.3306773902650984E-6</v>
      </c>
      <c r="BC130" s="5">
        <f t="shared" si="324"/>
        <v>1.8999019494363738E-6</v>
      </c>
      <c r="BD130" s="5">
        <f t="shared" si="325"/>
        <v>3.7534857860964648E-3</v>
      </c>
      <c r="BE130" s="5">
        <f t="shared" si="326"/>
        <v>2.59119949785004E-3</v>
      </c>
      <c r="BF130" s="5">
        <f t="shared" si="327"/>
        <v>8.9441058529237478E-4</v>
      </c>
      <c r="BG130" s="5">
        <f t="shared" si="328"/>
        <v>2.0581724043164745E-4</v>
      </c>
      <c r="BH130" s="5">
        <f t="shared" si="329"/>
        <v>3.552121684001359E-5</v>
      </c>
      <c r="BI130" s="5">
        <f t="shared" si="330"/>
        <v>4.9043776630142869E-6</v>
      </c>
      <c r="BJ130" s="8">
        <f t="shared" si="331"/>
        <v>0.13936226114591457</v>
      </c>
      <c r="BK130" s="8">
        <f t="shared" si="332"/>
        <v>0.22485931179708132</v>
      </c>
      <c r="BL130" s="8">
        <f t="shared" si="333"/>
        <v>0.55376999202601185</v>
      </c>
      <c r="BM130" s="8">
        <f t="shared" si="334"/>
        <v>0.44664500824588688</v>
      </c>
      <c r="BN130" s="8">
        <f t="shared" si="335"/>
        <v>0.55091472303885791</v>
      </c>
    </row>
    <row r="131" spans="1:66" x14ac:dyDescent="0.25">
      <c r="A131" t="s">
        <v>80</v>
      </c>
      <c r="B131" t="s">
        <v>95</v>
      </c>
      <c r="C131" t="s">
        <v>93</v>
      </c>
      <c r="D131" s="11">
        <v>44350</v>
      </c>
      <c r="E131">
        <f>VLOOKUP(A131,home!$A$2:$E$405,3,FALSE)</f>
        <v>1.20888888888889</v>
      </c>
      <c r="F131">
        <f>VLOOKUP(B131,home!$B$2:$E$405,3,FALSE)</f>
        <v>1.65</v>
      </c>
      <c r="G131">
        <f>VLOOKUP(C131,away!$B$2:$E$405,4,FALSE)</f>
        <v>0.87</v>
      </c>
      <c r="H131">
        <f>VLOOKUP(A131,away!$A$2:$E$405,3,FALSE)</f>
        <v>1.02444444444444</v>
      </c>
      <c r="I131">
        <f>VLOOKUP(C131,away!$B$2:$E$405,3,FALSE)</f>
        <v>0.61</v>
      </c>
      <c r="J131">
        <f>VLOOKUP(B131,home!$B$2:$E$405,4,FALSE)</f>
        <v>0.62</v>
      </c>
      <c r="K131" s="3">
        <f t="shared" si="280"/>
        <v>1.7353600000000016</v>
      </c>
      <c r="L131" s="3">
        <f t="shared" si="281"/>
        <v>0.38744488888888723</v>
      </c>
      <c r="M131" s="5">
        <f t="shared" si="282"/>
        <v>0.11969542485769688</v>
      </c>
      <c r="N131" s="5">
        <f t="shared" si="283"/>
        <v>0.20771465248105306</v>
      </c>
      <c r="O131" s="5">
        <f t="shared" si="284"/>
        <v>4.6375380584498513E-2</v>
      </c>
      <c r="P131" s="5">
        <f t="shared" si="285"/>
        <v>8.0477980451115413E-2</v>
      </c>
      <c r="Q131" s="5">
        <f t="shared" si="286"/>
        <v>0.1802298496647603</v>
      </c>
      <c r="R131" s="5">
        <f t="shared" si="287"/>
        <v>8.9839520888704404E-3</v>
      </c>
      <c r="S131" s="5">
        <f t="shared" si="288"/>
        <v>1.352747054699484E-2</v>
      </c>
      <c r="T131" s="5">
        <f t="shared" si="289"/>
        <v>6.9829134077823901E-2</v>
      </c>
      <c r="U131" s="5">
        <f t="shared" si="290"/>
        <v>1.559039109694222E-2</v>
      </c>
      <c r="V131" s="5">
        <f t="shared" si="291"/>
        <v>1.0105867654677859E-3</v>
      </c>
      <c r="W131" s="5">
        <f t="shared" si="292"/>
        <v>0.10425455730474625</v>
      </c>
      <c r="X131" s="5">
        <f t="shared" si="293"/>
        <v>4.0392895371097533E-2</v>
      </c>
      <c r="Y131" s="5">
        <f t="shared" si="294"/>
        <v>7.8250104294776638E-3</v>
      </c>
      <c r="Z131" s="5">
        <f t="shared" si="295"/>
        <v>1.1602621062851647E-3</v>
      </c>
      <c r="AA131" s="5">
        <f t="shared" si="296"/>
        <v>2.0134724487630255E-3</v>
      </c>
      <c r="AB131" s="5">
        <f t="shared" si="297"/>
        <v>1.7470497743427035E-3</v>
      </c>
      <c r="AC131" s="5">
        <f t="shared" si="298"/>
        <v>4.2467152593845869E-5</v>
      </c>
      <c r="AD131" s="5">
        <f t="shared" si="299"/>
        <v>4.5229797141091148E-2</v>
      </c>
      <c r="AE131" s="5">
        <f t="shared" si="300"/>
        <v>1.752405372779697E-2</v>
      </c>
      <c r="AF131" s="5">
        <f t="shared" si="301"/>
        <v>3.3948025247245921E-3</v>
      </c>
      <c r="AG131" s="5">
        <f t="shared" si="302"/>
        <v>4.3843296233054451E-4</v>
      </c>
      <c r="AH131" s="5">
        <f t="shared" si="303"/>
        <v>1.1238440571291045E-4</v>
      </c>
      <c r="AI131" s="5">
        <f t="shared" si="304"/>
        <v>1.9502740229795646E-4</v>
      </c>
      <c r="AJ131" s="5">
        <f t="shared" si="305"/>
        <v>1.6922137642589105E-4</v>
      </c>
      <c r="AK131" s="5">
        <f t="shared" si="306"/>
        <v>9.788666926481153E-5</v>
      </c>
      <c r="AL131" s="5">
        <f t="shared" si="307"/>
        <v>1.142122409549154E-6</v>
      </c>
      <c r="AM131" s="5">
        <f t="shared" si="308"/>
        <v>1.5697996153352791E-2</v>
      </c>
      <c r="AN131" s="5">
        <f t="shared" si="309"/>
        <v>6.0821083754139518E-3</v>
      </c>
      <c r="AO131" s="5">
        <f t="shared" si="310"/>
        <v>1.1782409018612141E-3</v>
      </c>
      <c r="AP131" s="5">
        <f t="shared" si="311"/>
        <v>1.521678051019868E-4</v>
      </c>
      <c r="AQ131" s="5">
        <f t="shared" si="312"/>
        <v>1.4739159585051278E-5</v>
      </c>
      <c r="AR131" s="5">
        <f t="shared" si="313"/>
        <v>8.7085527168564434E-6</v>
      </c>
      <c r="AS131" s="5">
        <f t="shared" si="314"/>
        <v>1.511247404272401E-5</v>
      </c>
      <c r="AT131" s="5">
        <f t="shared" si="315"/>
        <v>1.3112791477390782E-5</v>
      </c>
      <c r="AU131" s="5">
        <f t="shared" si="316"/>
        <v>7.5851379394016309E-6</v>
      </c>
      <c r="AV131" s="5">
        <f t="shared" si="317"/>
        <v>3.2907362436300061E-6</v>
      </c>
      <c r="AW131" s="5">
        <f t="shared" si="318"/>
        <v>2.1330924129991254E-8</v>
      </c>
      <c r="AX131" s="5">
        <f t="shared" si="319"/>
        <v>4.5402791007803896E-3</v>
      </c>
      <c r="AY131" s="5">
        <f t="shared" si="320"/>
        <v>1.7591079317263946E-3</v>
      </c>
      <c r="AZ131" s="5">
        <f t="shared" si="321"/>
        <v>3.407786885756465E-4</v>
      </c>
      <c r="BA131" s="5">
        <f t="shared" si="322"/>
        <v>4.4010987043630695E-5</v>
      </c>
      <c r="BB131" s="5">
        <f t="shared" si="323"/>
        <v>4.2629579962524363E-6</v>
      </c>
      <c r="BC131" s="5">
        <f t="shared" si="324"/>
        <v>3.3033225743920368E-7</v>
      </c>
      <c r="BD131" s="5">
        <f t="shared" si="325"/>
        <v>5.6234737329424337E-7</v>
      </c>
      <c r="BE131" s="5">
        <f t="shared" si="326"/>
        <v>9.7587513771989898E-7</v>
      </c>
      <c r="BF131" s="5">
        <f t="shared" si="327"/>
        <v>8.4674733949680289E-7</v>
      </c>
      <c r="BG131" s="5">
        <f t="shared" si="328"/>
        <v>4.8980382102305777E-7</v>
      </c>
      <c r="BH131" s="5">
        <f t="shared" si="329"/>
        <v>2.1249648971264357E-7</v>
      </c>
      <c r="BI131" s="5">
        <f t="shared" si="330"/>
        <v>7.3751581677546657E-8</v>
      </c>
      <c r="BJ131" s="8">
        <f t="shared" si="331"/>
        <v>0.70664720807859671</v>
      </c>
      <c r="BK131" s="8">
        <f t="shared" si="332"/>
        <v>0.21651417982800469</v>
      </c>
      <c r="BL131" s="8">
        <f t="shared" si="333"/>
        <v>7.5335736561281397E-2</v>
      </c>
      <c r="BM131" s="8">
        <f t="shared" si="334"/>
        <v>0.35442105984537098</v>
      </c>
      <c r="BN131" s="8">
        <f t="shared" si="335"/>
        <v>0.64347724012799468</v>
      </c>
    </row>
    <row r="132" spans="1:66" x14ac:dyDescent="0.25">
      <c r="A132" t="s">
        <v>80</v>
      </c>
      <c r="B132" t="s">
        <v>97</v>
      </c>
      <c r="C132" t="s">
        <v>82</v>
      </c>
      <c r="D132" s="11">
        <v>44350</v>
      </c>
      <c r="E132">
        <f>VLOOKUP(A132,home!$A$2:$E$405,3,FALSE)</f>
        <v>1.20888888888889</v>
      </c>
      <c r="F132">
        <f>VLOOKUP(B132,home!$B$2:$E$405,3,FALSE)</f>
        <v>1.04</v>
      </c>
      <c r="G132">
        <f>VLOOKUP(C132,away!$B$2:$E$405,4,FALSE)</f>
        <v>0.78</v>
      </c>
      <c r="H132">
        <f>VLOOKUP(A132,away!$A$2:$E$405,3,FALSE)</f>
        <v>1.02444444444444</v>
      </c>
      <c r="I132">
        <f>VLOOKUP(C132,away!$B$2:$E$405,3,FALSE)</f>
        <v>0.61</v>
      </c>
      <c r="J132">
        <f>VLOOKUP(B132,home!$B$2:$E$405,4,FALSE)</f>
        <v>0.98</v>
      </c>
      <c r="K132" s="3">
        <f t="shared" si="280"/>
        <v>0.98065066666666767</v>
      </c>
      <c r="L132" s="3">
        <f t="shared" si="281"/>
        <v>0.61241288888888623</v>
      </c>
      <c r="M132" s="5">
        <f t="shared" si="282"/>
        <v>0.20330183027590973</v>
      </c>
      <c r="N132" s="5">
        <f t="shared" si="283"/>
        <v>0.19936807539462459</v>
      </c>
      <c r="O132" s="5">
        <f t="shared" si="284"/>
        <v>0.12450466119566793</v>
      </c>
      <c r="P132" s="5">
        <f t="shared" si="285"/>
        <v>0.12209557900463934</v>
      </c>
      <c r="Q132" s="5">
        <f t="shared" si="286"/>
        <v>9.775521802389453E-2</v>
      </c>
      <c r="R132" s="5">
        <f t="shared" si="287"/>
        <v>3.8124129621485495E-2</v>
      </c>
      <c r="S132" s="5">
        <f t="shared" si="288"/>
        <v>1.8331525092822255E-2</v>
      </c>
      <c r="T132" s="5">
        <f t="shared" si="289"/>
        <v>5.986655547397618E-2</v>
      </c>
      <c r="U132" s="5">
        <f t="shared" si="290"/>
        <v>3.7386453129396202E-2</v>
      </c>
      <c r="V132" s="5">
        <f t="shared" si="291"/>
        <v>1.2232486310890852E-3</v>
      </c>
      <c r="W132" s="5">
        <f t="shared" si="292"/>
        <v>3.195457324175921E-2</v>
      </c>
      <c r="X132" s="5">
        <f t="shared" si="293"/>
        <v>1.9569392512197262E-2</v>
      </c>
      <c r="Y132" s="5">
        <f t="shared" si="294"/>
        <v>5.9922741010976317E-3</v>
      </c>
      <c r="Z132" s="5">
        <f t="shared" si="295"/>
        <v>7.782569452622767E-3</v>
      </c>
      <c r="AA132" s="5">
        <f t="shared" si="296"/>
        <v>7.6319819220941592E-3</v>
      </c>
      <c r="AB132" s="5">
        <f t="shared" si="297"/>
        <v>3.7421540799447966E-3</v>
      </c>
      <c r="AC132" s="5">
        <f t="shared" si="298"/>
        <v>4.5914874965943632E-5</v>
      </c>
      <c r="AD132" s="5">
        <f t="shared" si="299"/>
        <v>7.8340683881450053E-3</v>
      </c>
      <c r="AE132" s="5">
        <f t="shared" si="300"/>
        <v>4.7976844533369842E-3</v>
      </c>
      <c r="AF132" s="5">
        <f t="shared" si="301"/>
        <v>1.4690818980226993E-3</v>
      </c>
      <c r="AG132" s="5">
        <f t="shared" si="302"/>
        <v>2.9989489639414992E-4</v>
      </c>
      <c r="AH132" s="5">
        <f t="shared" si="303"/>
        <v>1.1915364603647764E-3</v>
      </c>
      <c r="AI132" s="5">
        <f t="shared" si="304"/>
        <v>1.1684810242143593E-3</v>
      </c>
      <c r="AJ132" s="5">
        <f t="shared" si="305"/>
        <v>5.729358476915811E-4</v>
      </c>
      <c r="AK132" s="5">
        <f t="shared" si="306"/>
        <v>1.8728330699866049E-4</v>
      </c>
      <c r="AL132" s="5">
        <f t="shared" si="307"/>
        <v>1.1029912000859729E-6</v>
      </c>
      <c r="AM132" s="5">
        <f t="shared" si="308"/>
        <v>1.5364968775093337E-3</v>
      </c>
      <c r="AN132" s="5">
        <f t="shared" si="309"/>
        <v>9.4097049152424433E-4</v>
      </c>
      <c r="AO132" s="5">
        <f t="shared" si="310"/>
        <v>2.8813122853677881E-4</v>
      </c>
      <c r="AP132" s="5">
        <f t="shared" si="311"/>
        <v>5.881842601577089E-5</v>
      </c>
      <c r="AQ132" s="5">
        <f t="shared" si="312"/>
        <v>9.0052905490538657E-6</v>
      </c>
      <c r="AR132" s="5">
        <f t="shared" si="313"/>
        <v>1.4594245718168618E-4</v>
      </c>
      <c r="AS132" s="5">
        <f t="shared" si="314"/>
        <v>1.4311856793019215E-4</v>
      </c>
      <c r="AT132" s="5">
        <f t="shared" si="315"/>
        <v>7.0174659526560856E-5</v>
      </c>
      <c r="AU132" s="5">
        <f t="shared" si="316"/>
        <v>2.2938942215942776E-5</v>
      </c>
      <c r="AV132" s="5">
        <f t="shared" si="317"/>
        <v>5.6237722441731115E-6</v>
      </c>
      <c r="AW132" s="5">
        <f t="shared" si="318"/>
        <v>1.8400439526670456E-8</v>
      </c>
      <c r="AX132" s="5">
        <f t="shared" si="319"/>
        <v>2.5112778121013014E-4</v>
      </c>
      <c r="AY132" s="5">
        <f t="shared" si="320"/>
        <v>1.5379388997115197E-4</v>
      </c>
      <c r="AZ132" s="5">
        <f t="shared" si="321"/>
        <v>4.7092680225346335E-5</v>
      </c>
      <c r="BA132" s="5">
        <f t="shared" si="322"/>
        <v>9.6133881141082949E-6</v>
      </c>
      <c r="BB132" s="5">
        <f t="shared" si="323"/>
        <v>1.4718406967427853E-6</v>
      </c>
      <c r="BC132" s="5">
        <f t="shared" si="324"/>
        <v>1.8027484261529614E-7</v>
      </c>
      <c r="BD132" s="5">
        <f t="shared" si="325"/>
        <v>1.4896173635696495E-5</v>
      </c>
      <c r="BE132" s="5">
        <f t="shared" si="326"/>
        <v>1.4607942606628206E-5</v>
      </c>
      <c r="BF132" s="5">
        <f t="shared" si="327"/>
        <v>7.1626443279091851E-6</v>
      </c>
      <c r="BG132" s="5">
        <f t="shared" si="328"/>
        <v>2.3413506450867897E-6</v>
      </c>
      <c r="BH132" s="5">
        <f t="shared" si="329"/>
        <v>5.7401176775119799E-7</v>
      </c>
      <c r="BI132" s="5">
        <f t="shared" si="330"/>
        <v>1.1258100454394498E-7</v>
      </c>
      <c r="BJ132" s="8">
        <f t="shared" si="331"/>
        <v>0.43220352055264355</v>
      </c>
      <c r="BK132" s="8">
        <f t="shared" si="332"/>
        <v>0.34515299476059763</v>
      </c>
      <c r="BL132" s="8">
        <f t="shared" si="333"/>
        <v>0.21493710969094412</v>
      </c>
      <c r="BM132" s="8">
        <f t="shared" si="334"/>
        <v>0.21477292545105478</v>
      </c>
      <c r="BN132" s="8">
        <f t="shared" si="335"/>
        <v>0.78514949351622154</v>
      </c>
    </row>
    <row r="133" spans="1:66" x14ac:dyDescent="0.25">
      <c r="A133" t="s">
        <v>80</v>
      </c>
      <c r="B133" t="s">
        <v>359</v>
      </c>
      <c r="C133" t="s">
        <v>92</v>
      </c>
      <c r="D133" s="11">
        <v>44350</v>
      </c>
      <c r="E133">
        <f>VLOOKUP(A133,home!$A$2:$E$405,3,FALSE)</f>
        <v>1.20888888888889</v>
      </c>
      <c r="F133">
        <f>VLOOKUP(B133,home!$B$2:$E$405,3,FALSE)</f>
        <v>1.61</v>
      </c>
      <c r="G133">
        <f>VLOOKUP(C133,away!$B$2:$E$405,4,FALSE)</f>
        <v>1.02</v>
      </c>
      <c r="H133">
        <f>VLOOKUP(A133,away!$A$2:$E$405,3,FALSE)</f>
        <v>1.02444444444444</v>
      </c>
      <c r="I133">
        <f>VLOOKUP(C133,away!$B$2:$E$405,3,FALSE)</f>
        <v>0.83</v>
      </c>
      <c r="J133">
        <f>VLOOKUP(B133,home!$B$2:$E$405,4,FALSE)</f>
        <v>1.03</v>
      </c>
      <c r="K133" s="3">
        <f t="shared" si="280"/>
        <v>1.9852373333333353</v>
      </c>
      <c r="L133" s="3">
        <f t="shared" si="281"/>
        <v>0.87579755555555183</v>
      </c>
      <c r="M133" s="5">
        <f t="shared" si="282"/>
        <v>5.720952411849025E-2</v>
      </c>
      <c r="N133" s="5">
        <f t="shared" si="283"/>
        <v>0.11357448310226069</v>
      </c>
      <c r="O133" s="5">
        <f t="shared" si="284"/>
        <v>5.0103961377470141E-2</v>
      </c>
      <c r="P133" s="5">
        <f t="shared" si="285"/>
        <v>9.9468254674445228E-2</v>
      </c>
      <c r="Q133" s="5">
        <f t="shared" si="286"/>
        <v>0.11273615198432201</v>
      </c>
      <c r="R133" s="5">
        <f t="shared" si="287"/>
        <v>2.1940463449019062E-2</v>
      </c>
      <c r="S133" s="5">
        <f t="shared" si="288"/>
        <v>4.3235518213227707E-2</v>
      </c>
      <c r="T133" s="5">
        <f t="shared" si="289"/>
        <v>9.873404633060838E-2</v>
      </c>
      <c r="U133" s="5">
        <f t="shared" si="290"/>
        <v>4.3557027149628107E-2</v>
      </c>
      <c r="V133" s="5">
        <f t="shared" si="291"/>
        <v>8.3524584078921819E-3</v>
      </c>
      <c r="W133" s="5">
        <f t="shared" si="292"/>
        <v>7.4602672578539003E-2</v>
      </c>
      <c r="X133" s="5">
        <f t="shared" si="293"/>
        <v>6.533683828219565E-2</v>
      </c>
      <c r="Y133" s="5">
        <f t="shared" si="294"/>
        <v>2.8610921627637672E-2</v>
      </c>
      <c r="Z133" s="5">
        <f t="shared" si="295"/>
        <v>6.4051347521356097E-3</v>
      </c>
      <c r="AA133" s="5">
        <f t="shared" si="296"/>
        <v>1.2715712634970368E-2</v>
      </c>
      <c r="AB133" s="5">
        <f t="shared" si="297"/>
        <v>1.262185372144079E-2</v>
      </c>
      <c r="AC133" s="5">
        <f t="shared" si="298"/>
        <v>9.0763346758618323E-4</v>
      </c>
      <c r="AD133" s="5">
        <f t="shared" si="299"/>
        <v>3.7026002692339674E-2</v>
      </c>
      <c r="AE133" s="5">
        <f t="shared" si="300"/>
        <v>3.2427282649944357E-2</v>
      </c>
      <c r="AF133" s="5">
        <f t="shared" si="301"/>
        <v>1.4199867439065112E-2</v>
      </c>
      <c r="AG133" s="5">
        <f t="shared" si="302"/>
        <v>4.1454030641153673E-3</v>
      </c>
      <c r="AH133" s="5">
        <f t="shared" si="303"/>
        <v>1.4024003397310706E-3</v>
      </c>
      <c r="AI133" s="5">
        <f t="shared" si="304"/>
        <v>2.7840975107134734E-3</v>
      </c>
      <c r="AJ133" s="5">
        <f t="shared" si="305"/>
        <v>2.7635471589543973E-3</v>
      </c>
      <c r="AK133" s="5">
        <f t="shared" si="306"/>
        <v>1.8287656641278475E-3</v>
      </c>
      <c r="AL133" s="5">
        <f t="shared" si="307"/>
        <v>6.3122858157621647E-5</v>
      </c>
      <c r="AM133" s="5">
        <f t="shared" si="308"/>
        <v>1.4701080569786662E-2</v>
      </c>
      <c r="AN133" s="5">
        <f t="shared" si="309"/>
        <v>1.2875170427044376E-2</v>
      </c>
      <c r="AO133" s="5">
        <f t="shared" si="310"/>
        <v>5.6380213936832969E-3</v>
      </c>
      <c r="AP133" s="5">
        <f t="shared" si="311"/>
        <v>1.645921784919246E-3</v>
      </c>
      <c r="AQ133" s="5">
        <f t="shared" si="312"/>
        <v>3.6037356896697655E-4</v>
      </c>
      <c r="AR133" s="5">
        <f t="shared" si="313"/>
        <v>2.4564375788934951E-4</v>
      </c>
      <c r="AS133" s="5">
        <f t="shared" si="314"/>
        <v>4.8766115886223149E-4</v>
      </c>
      <c r="AT133" s="5">
        <f t="shared" si="315"/>
        <v>4.8406156929495036E-4</v>
      </c>
      <c r="AU133" s="5">
        <f t="shared" si="316"/>
        <v>3.2032569966541891E-4</v>
      </c>
      <c r="AV133" s="5">
        <f t="shared" si="317"/>
        <v>1.5898063445047775E-4</v>
      </c>
      <c r="AW133" s="5">
        <f t="shared" si="318"/>
        <v>3.0485990982496657E-6</v>
      </c>
      <c r="AX133" s="5">
        <f t="shared" si="319"/>
        <v>4.8641889979136287E-3</v>
      </c>
      <c r="AY133" s="5">
        <f t="shared" si="320"/>
        <v>4.2600448341329642E-3</v>
      </c>
      <c r="AZ133" s="5">
        <f t="shared" si="321"/>
        <v>1.8654684261453531E-3</v>
      </c>
      <c r="BA133" s="5">
        <f t="shared" si="322"/>
        <v>5.4459089586138764E-4</v>
      </c>
      <c r="BB133" s="5">
        <f t="shared" si="323"/>
        <v>1.1923784384330285E-4</v>
      </c>
      <c r="BC133" s="5">
        <f t="shared" si="324"/>
        <v>2.0885642433535854E-5</v>
      </c>
      <c r="BD133" s="5">
        <f t="shared" si="325"/>
        <v>3.5855700449495323E-5</v>
      </c>
      <c r="BE133" s="5">
        <f t="shared" si="326"/>
        <v>7.1182075145154948E-5</v>
      </c>
      <c r="BF133" s="5">
        <f t="shared" si="327"/>
        <v>7.0656656521150265E-5</v>
      </c>
      <c r="BG133" s="5">
        <f t="shared" si="328"/>
        <v>4.6756744124765926E-5</v>
      </c>
      <c r="BH133" s="5">
        <f t="shared" si="329"/>
        <v>2.3205808505399846E-5</v>
      </c>
      <c r="BI133" s="5">
        <f t="shared" si="330"/>
        <v>9.2138074790208052E-6</v>
      </c>
      <c r="BJ133" s="8">
        <f t="shared" si="331"/>
        <v>0.62828865413575852</v>
      </c>
      <c r="BK133" s="8">
        <f t="shared" si="332"/>
        <v>0.21349655657393216</v>
      </c>
      <c r="BL133" s="8">
        <f t="shared" si="333"/>
        <v>0.15167137261844268</v>
      </c>
      <c r="BM133" s="8">
        <f t="shared" si="334"/>
        <v>0.54057188313922699</v>
      </c>
      <c r="BN133" s="8">
        <f t="shared" si="335"/>
        <v>0.45503283870600741</v>
      </c>
    </row>
    <row r="134" spans="1:66" x14ac:dyDescent="0.25">
      <c r="A134" t="s">
        <v>80</v>
      </c>
      <c r="B134" t="s">
        <v>87</v>
      </c>
      <c r="C134" t="s">
        <v>410</v>
      </c>
      <c r="D134" s="11">
        <v>44350</v>
      </c>
      <c r="E134">
        <f>VLOOKUP(A134,home!$A$2:$E$405,3,FALSE)</f>
        <v>1.20888888888889</v>
      </c>
      <c r="F134">
        <f>VLOOKUP(B134,home!$B$2:$E$405,3,FALSE)</f>
        <v>0.65</v>
      </c>
      <c r="G134">
        <f>VLOOKUP(C134,away!$B$2:$E$405,4,FALSE)</f>
        <v>0.97</v>
      </c>
      <c r="H134">
        <f>VLOOKUP(A134,away!$A$2:$E$405,3,FALSE)</f>
        <v>1.02444444444444</v>
      </c>
      <c r="I134">
        <f>VLOOKUP(C134,away!$B$2:$E$405,3,FALSE)</f>
        <v>0.83</v>
      </c>
      <c r="J134">
        <f>VLOOKUP(B134,home!$B$2:$E$405,4,FALSE)</f>
        <v>1.1299999999999999</v>
      </c>
      <c r="K134" s="3">
        <f t="shared" si="280"/>
        <v>0.76220444444444524</v>
      </c>
      <c r="L134" s="3">
        <f t="shared" si="281"/>
        <v>0.96082644444444021</v>
      </c>
      <c r="M134" s="5">
        <f t="shared" si="282"/>
        <v>0.17852423995965125</v>
      </c>
      <c r="N134" s="5">
        <f t="shared" si="283"/>
        <v>0.13607196913831279</v>
      </c>
      <c r="O134" s="5">
        <f t="shared" si="284"/>
        <v>0.17153081072757775</v>
      </c>
      <c r="P134" s="5">
        <f t="shared" si="285"/>
        <v>0.13074154629571866</v>
      </c>
      <c r="Q134" s="5">
        <f t="shared" si="286"/>
        <v>5.1857329820764693E-2</v>
      </c>
      <c r="R134" s="5">
        <f t="shared" si="287"/>
        <v>8.240566949202538E-2</v>
      </c>
      <c r="S134" s="5">
        <f t="shared" si="288"/>
        <v>2.3937018205005187E-2</v>
      </c>
      <c r="T134" s="5">
        <f t="shared" si="289"/>
        <v>4.9825893830067976E-2</v>
      </c>
      <c r="U134" s="5">
        <f t="shared" si="290"/>
        <v>6.2809967534241756E-2</v>
      </c>
      <c r="V134" s="5">
        <f t="shared" si="291"/>
        <v>1.947798221524097E-3</v>
      </c>
      <c r="W134" s="5">
        <f t="shared" si="292"/>
        <v>1.3175295755469442E-2</v>
      </c>
      <c r="X134" s="5">
        <f t="shared" si="293"/>
        <v>1.2659172575231628E-2</v>
      </c>
      <c r="Y134" s="5">
        <f t="shared" si="294"/>
        <v>6.0816338875341854E-3</v>
      </c>
      <c r="Z134" s="5">
        <f t="shared" si="295"/>
        <v>2.6392515473362146E-2</v>
      </c>
      <c r="AA134" s="5">
        <f t="shared" si="296"/>
        <v>2.0116492593865415E-2</v>
      </c>
      <c r="AB134" s="5">
        <f t="shared" si="297"/>
        <v>7.6664400308389929E-3</v>
      </c>
      <c r="AC134" s="5">
        <f t="shared" si="298"/>
        <v>8.9153912450371978E-5</v>
      </c>
      <c r="AD134" s="5">
        <f t="shared" si="299"/>
        <v>2.5105672454222099E-3</v>
      </c>
      <c r="AE134" s="5">
        <f t="shared" si="300"/>
        <v>2.4122193999576943E-3</v>
      </c>
      <c r="AF134" s="5">
        <f t="shared" si="301"/>
        <v>1.1588620946406259E-3</v>
      </c>
      <c r="AG134" s="5">
        <f t="shared" si="302"/>
        <v>3.7115511533166313E-4</v>
      </c>
      <c r="AH134" s="5">
        <f t="shared" si="303"/>
        <v>6.3396567005538536E-3</v>
      </c>
      <c r="AI134" s="5">
        <f t="shared" si="304"/>
        <v>4.8321145134141543E-3</v>
      </c>
      <c r="AJ134" s="5">
        <f t="shared" si="305"/>
        <v>1.8415295790943878E-3</v>
      </c>
      <c r="AK134" s="5">
        <f t="shared" si="306"/>
        <v>4.6787400992055045E-4</v>
      </c>
      <c r="AL134" s="5">
        <f t="shared" si="307"/>
        <v>2.6116611110534228E-6</v>
      </c>
      <c r="AM134" s="5">
        <f t="shared" si="308"/>
        <v>3.8271310250749145E-4</v>
      </c>
      <c r="AN134" s="5">
        <f t="shared" si="309"/>
        <v>3.6772086952457353E-4</v>
      </c>
      <c r="AO134" s="5">
        <f t="shared" si="310"/>
        <v>1.7665796780665693E-4</v>
      </c>
      <c r="AP134" s="5">
        <f t="shared" si="311"/>
        <v>5.6579215696816868E-5</v>
      </c>
      <c r="AQ134" s="5">
        <f t="shared" si="312"/>
        <v>1.3590701661856899E-5</v>
      </c>
      <c r="AR134" s="5">
        <f t="shared" si="313"/>
        <v>1.2182619613183066E-3</v>
      </c>
      <c r="AS134" s="5">
        <f t="shared" si="314"/>
        <v>9.2856468141442E-4</v>
      </c>
      <c r="AT134" s="5">
        <f t="shared" si="315"/>
        <v>3.538780635641056E-4</v>
      </c>
      <c r="AU134" s="5">
        <f t="shared" si="316"/>
        <v>8.9909144279985077E-5</v>
      </c>
      <c r="AV134" s="5">
        <f t="shared" si="317"/>
        <v>1.7132287341600371E-5</v>
      </c>
      <c r="AW134" s="5">
        <f t="shared" si="318"/>
        <v>5.3128890404881527E-8</v>
      </c>
      <c r="AX134" s="5">
        <f t="shared" si="319"/>
        <v>4.8617604613055408E-5</v>
      </c>
      <c r="AY134" s="5">
        <f t="shared" si="320"/>
        <v>4.6713080177767635E-5</v>
      </c>
      <c r="AZ134" s="5">
        <f t="shared" si="321"/>
        <v>2.2441581368126265E-5</v>
      </c>
      <c r="BA134" s="5">
        <f t="shared" si="322"/>
        <v>7.1874882778824541E-6</v>
      </c>
      <c r="BB134" s="5">
        <f t="shared" si="323"/>
        <v>1.7264822016309722E-6</v>
      </c>
      <c r="BC134" s="5">
        <f t="shared" si="324"/>
        <v>3.3176995103793934E-7</v>
      </c>
      <c r="BD134" s="5">
        <f t="shared" si="325"/>
        <v>1.9508971811589635E-4</v>
      </c>
      <c r="BE134" s="5">
        <f t="shared" si="326"/>
        <v>1.4869825021335018E-4</v>
      </c>
      <c r="BF134" s="5">
        <f t="shared" si="327"/>
        <v>5.666923359686384E-5</v>
      </c>
      <c r="BG134" s="5">
        <f t="shared" si="328"/>
        <v>1.4397847236930035E-5</v>
      </c>
      <c r="BH134" s="5">
        <f t="shared" si="329"/>
        <v>2.7435257886050611E-6</v>
      </c>
      <c r="BI134" s="5">
        <f t="shared" si="330"/>
        <v>4.1822550990454592E-7</v>
      </c>
      <c r="BJ134" s="8">
        <f t="shared" si="331"/>
        <v>0.2772483787265197</v>
      </c>
      <c r="BK134" s="8">
        <f t="shared" si="332"/>
        <v>0.33528908133563839</v>
      </c>
      <c r="BL134" s="8">
        <f t="shared" si="333"/>
        <v>0.36103631811991221</v>
      </c>
      <c r="BM134" s="8">
        <f t="shared" si="334"/>
        <v>0.24878806827009467</v>
      </c>
      <c r="BN134" s="8">
        <f t="shared" si="335"/>
        <v>0.75113156543405069</v>
      </c>
    </row>
    <row r="135" spans="1:66" x14ac:dyDescent="0.25">
      <c r="A135" t="s">
        <v>80</v>
      </c>
      <c r="B135" t="s">
        <v>369</v>
      </c>
      <c r="C135" t="s">
        <v>91</v>
      </c>
      <c r="D135" s="11">
        <v>44350</v>
      </c>
      <c r="E135">
        <f>VLOOKUP(A135,home!$A$2:$E$405,3,FALSE)</f>
        <v>1.20888888888889</v>
      </c>
      <c r="F135">
        <f>VLOOKUP(B135,home!$B$2:$E$405,3,FALSE)</f>
        <v>0.83</v>
      </c>
      <c r="G135">
        <f>VLOOKUP(C135,away!$B$2:$E$405,4,FALSE)</f>
        <v>0.96</v>
      </c>
      <c r="H135">
        <f>VLOOKUP(A135,away!$A$2:$E$405,3,FALSE)</f>
        <v>1.02444444444444</v>
      </c>
      <c r="I135">
        <f>VLOOKUP(C135,away!$B$2:$E$405,3,FALSE)</f>
        <v>0.56999999999999995</v>
      </c>
      <c r="J135">
        <f>VLOOKUP(B135,home!$B$2:$E$405,4,FALSE)</f>
        <v>0.98</v>
      </c>
      <c r="K135" s="3">
        <f t="shared" si="280"/>
        <v>0.96324266666666736</v>
      </c>
      <c r="L135" s="3">
        <f t="shared" si="281"/>
        <v>0.57225466666666414</v>
      </c>
      <c r="M135" s="5">
        <f t="shared" si="282"/>
        <v>0.21534856451370391</v>
      </c>
      <c r="N135" s="5">
        <f t="shared" si="283"/>
        <v>0.20743292554501899</v>
      </c>
      <c r="O135" s="5">
        <f t="shared" si="284"/>
        <v>0.12323422100293425</v>
      </c>
      <c r="P135" s="5">
        <f t="shared" si="285"/>
        <v>0.11870445966345582</v>
      </c>
      <c r="Q135" s="5">
        <f t="shared" si="286"/>
        <v>9.9904122178226168E-2</v>
      </c>
      <c r="R135" s="5">
        <f t="shared" si="287"/>
        <v>3.5260679030980076E-2</v>
      </c>
      <c r="S135" s="5">
        <f t="shared" si="288"/>
        <v>1.6358071361901656E-2</v>
      </c>
      <c r="T135" s="5">
        <f t="shared" si="289"/>
        <v>5.7170600135726508E-2</v>
      </c>
      <c r="U135" s="5">
        <f t="shared" si="290"/>
        <v>3.3964590498278685E-2</v>
      </c>
      <c r="V135" s="5">
        <f t="shared" si="291"/>
        <v>1.0018775460022063E-3</v>
      </c>
      <c r="W135" s="5">
        <f t="shared" si="292"/>
        <v>3.207730435264905E-2</v>
      </c>
      <c r="X135" s="5">
        <f t="shared" si="293"/>
        <v>1.8356387109890317E-2</v>
      </c>
      <c r="Y135" s="5">
        <f t="shared" si="294"/>
        <v>5.2522640933872662E-3</v>
      </c>
      <c r="Z135" s="5">
        <f t="shared" si="295"/>
        <v>6.7260293751045799E-3</v>
      </c>
      <c r="AA135" s="5">
        <f t="shared" si="296"/>
        <v>6.4787984713540738E-3</v>
      </c>
      <c r="AB135" s="5">
        <f t="shared" si="297"/>
        <v>3.1203275581715125E-3</v>
      </c>
      <c r="AC135" s="5">
        <f t="shared" si="298"/>
        <v>3.451594076552717E-5</v>
      </c>
      <c r="AD135" s="5">
        <f t="shared" si="299"/>
        <v>7.7245570460309889E-3</v>
      </c>
      <c r="AE135" s="5">
        <f t="shared" si="300"/>
        <v>4.4204138175240959E-3</v>
      </c>
      <c r="AF135" s="5">
        <f t="shared" si="301"/>
        <v>1.2648012178379836E-3</v>
      </c>
      <c r="AG135" s="5">
        <f t="shared" si="302"/>
        <v>2.4126279977115542E-4</v>
      </c>
      <c r="AH135" s="5">
        <f t="shared" si="303"/>
        <v>9.6225042451016562E-4</v>
      </c>
      <c r="AI135" s="5">
        <f t="shared" si="304"/>
        <v>9.2688066490630454E-4</v>
      </c>
      <c r="AJ135" s="5">
        <f t="shared" si="305"/>
        <v>4.464055016730612E-4</v>
      </c>
      <c r="AK135" s="5">
        <f t="shared" si="306"/>
        <v>1.43332275282077E-4</v>
      </c>
      <c r="AL135" s="5">
        <f t="shared" si="307"/>
        <v>7.6103522818458806E-7</v>
      </c>
      <c r="AM135" s="5">
        <f t="shared" si="308"/>
        <v>1.4881245855675373E-3</v>
      </c>
      <c r="AN135" s="5">
        <f t="shared" si="309"/>
        <v>8.5158623867241884E-4</v>
      </c>
      <c r="AO135" s="5">
        <f t="shared" si="310"/>
        <v>2.4366209957470166E-4</v>
      </c>
      <c r="AP135" s="5">
        <f t="shared" si="311"/>
        <v>4.6478924523806813E-5</v>
      </c>
      <c r="AQ135" s="5">
        <f t="shared" si="312"/>
        <v>6.6494453650990261E-6</v>
      </c>
      <c r="AR135" s="5">
        <f t="shared" si="313"/>
        <v>1.1013045918558423E-4</v>
      </c>
      <c r="AS135" s="5">
        <f t="shared" si="314"/>
        <v>1.0608235718714673E-4</v>
      </c>
      <c r="AT135" s="5">
        <f t="shared" si="315"/>
        <v>5.1091526311616552E-5</v>
      </c>
      <c r="AU135" s="5">
        <f t="shared" si="316"/>
        <v>1.6404512682823913E-5</v>
      </c>
      <c r="AV135" s="5">
        <f t="shared" si="317"/>
        <v>3.9503816354926173E-6</v>
      </c>
      <c r="AW135" s="5">
        <f t="shared" si="318"/>
        <v>1.165272008487811E-8</v>
      </c>
      <c r="AX135" s="5">
        <f t="shared" si="319"/>
        <v>2.3890418235571724E-4</v>
      </c>
      <c r="AY135" s="5">
        <f t="shared" si="320"/>
        <v>1.3671403323924292E-4</v>
      </c>
      <c r="AZ135" s="5">
        <f t="shared" si="321"/>
        <v>3.9117621759989094E-5</v>
      </c>
      <c r="BA135" s="5">
        <f t="shared" si="322"/>
        <v>7.4617472003517365E-6</v>
      </c>
      <c r="BB135" s="5">
        <f t="shared" si="323"/>
        <v>1.0675049142220492E-6</v>
      </c>
      <c r="BC135" s="5">
        <f t="shared" si="324"/>
        <v>1.22176933770633E-7</v>
      </c>
      <c r="BD135" s="5">
        <f t="shared" si="325"/>
        <v>1.0503778201848857E-5</v>
      </c>
      <c r="BE135" s="5">
        <f t="shared" si="326"/>
        <v>1.0117687325224105E-5</v>
      </c>
      <c r="BF135" s="5">
        <f t="shared" si="327"/>
        <v>4.872894059824203E-6</v>
      </c>
      <c r="BG135" s="5">
        <f t="shared" si="328"/>
        <v>1.564593156189743E-6</v>
      </c>
      <c r="BH135" s="5">
        <f t="shared" si="329"/>
        <v>3.7677072100415631E-7</v>
      </c>
      <c r="BI135" s="5">
        <f t="shared" si="330"/>
        <v>7.2584326804393323E-8</v>
      </c>
      <c r="BJ135" s="8">
        <f t="shared" si="331"/>
        <v>0.43690452685616943</v>
      </c>
      <c r="BK135" s="8">
        <f t="shared" si="332"/>
        <v>0.35158496409429651</v>
      </c>
      <c r="BL135" s="8">
        <f t="shared" si="333"/>
        <v>0.20485265297288383</v>
      </c>
      <c r="BM135" s="8">
        <f t="shared" si="334"/>
        <v>0.20004649898361598</v>
      </c>
      <c r="BN135" s="8">
        <f t="shared" si="335"/>
        <v>0.79988497193431918</v>
      </c>
    </row>
    <row r="136" spans="1:66" x14ac:dyDescent="0.25">
      <c r="A136" t="s">
        <v>80</v>
      </c>
      <c r="B136" t="s">
        <v>94</v>
      </c>
      <c r="C136" t="s">
        <v>83</v>
      </c>
      <c r="D136" s="11">
        <v>44350</v>
      </c>
      <c r="E136">
        <f>VLOOKUP(A136,home!$A$2:$E$405,3,FALSE)</f>
        <v>1.20888888888889</v>
      </c>
      <c r="F136">
        <f>VLOOKUP(B136,home!$B$2:$E$405,3,FALSE)</f>
        <v>0.78</v>
      </c>
      <c r="G136">
        <f>VLOOKUP(C136,away!$B$2:$E$405,4,FALSE)</f>
        <v>0.91</v>
      </c>
      <c r="H136">
        <f>VLOOKUP(A136,away!$A$2:$E$405,3,FALSE)</f>
        <v>1.02444444444444</v>
      </c>
      <c r="I136">
        <f>VLOOKUP(C136,away!$B$2:$E$405,3,FALSE)</f>
        <v>1.0900000000000001</v>
      </c>
      <c r="J136">
        <f>VLOOKUP(B136,home!$B$2:$E$405,4,FALSE)</f>
        <v>0.82</v>
      </c>
      <c r="K136" s="3">
        <f t="shared" si="280"/>
        <v>0.85806933333333424</v>
      </c>
      <c r="L136" s="3">
        <f t="shared" si="281"/>
        <v>0.91564844444444049</v>
      </c>
      <c r="M136" s="5">
        <f t="shared" si="282"/>
        <v>0.16970090432763121</v>
      </c>
      <c r="N136" s="5">
        <f t="shared" si="283"/>
        <v>0.14561514184247443</v>
      </c>
      <c r="O136" s="5">
        <f t="shared" si="284"/>
        <v>0.15538636906841033</v>
      </c>
      <c r="P136" s="5">
        <f t="shared" si="285"/>
        <v>0.13333227811561826</v>
      </c>
      <c r="Q136" s="5">
        <f t="shared" si="286"/>
        <v>6.2473943842005469E-2</v>
      </c>
      <c r="R136" s="5">
        <f t="shared" si="287"/>
        <v>7.1139643562679808E-2</v>
      </c>
      <c r="S136" s="5">
        <f t="shared" si="288"/>
        <v>2.6189454407942705E-2</v>
      </c>
      <c r="T136" s="5">
        <f t="shared" si="289"/>
        <v>5.7204169497241636E-2</v>
      </c>
      <c r="U136" s="5">
        <f t="shared" si="290"/>
        <v>6.1042746525399684E-2</v>
      </c>
      <c r="V136" s="5">
        <f t="shared" si="291"/>
        <v>2.286309834778831E-3</v>
      </c>
      <c r="W136" s="5">
        <f t="shared" si="292"/>
        <v>1.7868991781071267E-2</v>
      </c>
      <c r="X136" s="5">
        <f t="shared" si="293"/>
        <v>1.6361714528128395E-2</v>
      </c>
      <c r="Y136" s="5">
        <f t="shared" si="294"/>
        <v>7.4907892280623835E-3</v>
      </c>
      <c r="Z136" s="5">
        <f t="shared" si="295"/>
        <v>2.1712967988833244E-2</v>
      </c>
      <c r="AA136" s="5">
        <f t="shared" si="296"/>
        <v>1.8631231966866165E-2</v>
      </c>
      <c r="AB136" s="5">
        <f t="shared" si="297"/>
        <v>7.9934443964937776E-3</v>
      </c>
      <c r="AC136" s="5">
        <f t="shared" si="298"/>
        <v>1.1227065198805244E-4</v>
      </c>
      <c r="AD136" s="5">
        <f t="shared" si="299"/>
        <v>3.8332084662306611E-3</v>
      </c>
      <c r="AE136" s="5">
        <f t="shared" si="300"/>
        <v>3.5098713693353643E-3</v>
      </c>
      <c r="AF136" s="5">
        <f t="shared" si="301"/>
        <v>1.6069041297660021E-3</v>
      </c>
      <c r="AG136" s="5">
        <f t="shared" si="302"/>
        <v>4.9045308893052913E-4</v>
      </c>
      <c r="AH136" s="5">
        <f t="shared" si="303"/>
        <v>4.9703613408117724E-3</v>
      </c>
      <c r="AI136" s="5">
        <f t="shared" si="304"/>
        <v>4.2649146421361341E-3</v>
      </c>
      <c r="AJ136" s="5">
        <f t="shared" si="305"/>
        <v>1.8297962318506642E-3</v>
      </c>
      <c r="AK136" s="5">
        <f t="shared" si="306"/>
        <v>5.2336401093331557E-4</v>
      </c>
      <c r="AL136" s="5">
        <f t="shared" si="307"/>
        <v>3.5283964701077816E-6</v>
      </c>
      <c r="AM136" s="5">
        <f t="shared" si="308"/>
        <v>6.5783172662924744E-4</v>
      </c>
      <c r="AN136" s="5">
        <f t="shared" si="309"/>
        <v>6.0234259719427077E-4</v>
      </c>
      <c r="AO136" s="5">
        <f t="shared" si="310"/>
        <v>2.7576703107177905E-4</v>
      </c>
      <c r="AP136" s="5">
        <f t="shared" si="311"/>
        <v>8.4168551009978744E-5</v>
      </c>
      <c r="AQ136" s="5">
        <f t="shared" si="312"/>
        <v>1.9267200700857393E-5</v>
      </c>
      <c r="AR136" s="5">
        <f t="shared" si="313"/>
        <v>9.1022072600821676E-4</v>
      </c>
      <c r="AS136" s="5">
        <f t="shared" si="314"/>
        <v>7.8103249155205392E-4</v>
      </c>
      <c r="AT136" s="5">
        <f t="shared" si="315"/>
        <v>3.3509001466887193E-4</v>
      </c>
      <c r="AU136" s="5">
        <f t="shared" si="316"/>
        <v>9.5843488497858724E-5</v>
      </c>
      <c r="AV136" s="5">
        <f t="shared" si="317"/>
        <v>2.0560089569924675E-5</v>
      </c>
      <c r="AW136" s="5">
        <f t="shared" si="318"/>
        <v>7.7006258176953247E-8</v>
      </c>
      <c r="AX136" s="5">
        <f t="shared" si="319"/>
        <v>9.4077538519045736E-5</v>
      </c>
      <c r="AY136" s="5">
        <f t="shared" si="320"/>
        <v>8.6141951802126156E-5</v>
      </c>
      <c r="AZ136" s="5">
        <f t="shared" si="321"/>
        <v>3.9437872084512388E-5</v>
      </c>
      <c r="BA136" s="5">
        <f t="shared" si="322"/>
        <v>1.2037075408794198E-5</v>
      </c>
      <c r="BB136" s="5">
        <f t="shared" si="323"/>
        <v>2.7554323434307082E-6</v>
      </c>
      <c r="BC136" s="5">
        <f t="shared" si="324"/>
        <v>5.0460146780684561E-7</v>
      </c>
      <c r="BD136" s="5">
        <f t="shared" si="325"/>
        <v>1.3890703197841879E-4</v>
      </c>
      <c r="BE136" s="5">
        <f t="shared" si="326"/>
        <v>1.1919186432503394E-4</v>
      </c>
      <c r="BF136" s="5">
        <f t="shared" si="327"/>
        <v>5.1137441780069546E-5</v>
      </c>
      <c r="BG136" s="5">
        <f t="shared" si="328"/>
        <v>1.4626490192198824E-5</v>
      </c>
      <c r="BH136" s="5">
        <f t="shared" si="329"/>
        <v>3.1376356720566483E-6</v>
      </c>
      <c r="BI136" s="5">
        <f t="shared" si="330"/>
        <v>5.3846178987290737E-7</v>
      </c>
      <c r="BJ136" s="8">
        <f t="shared" si="331"/>
        <v>0.31832951935147791</v>
      </c>
      <c r="BK136" s="8">
        <f t="shared" si="332"/>
        <v>0.3317108876862313</v>
      </c>
      <c r="BL136" s="8">
        <f t="shared" si="333"/>
        <v>0.32825215748161618</v>
      </c>
      <c r="BM136" s="8">
        <f t="shared" si="334"/>
        <v>0.26227118680379519</v>
      </c>
      <c r="BN136" s="8">
        <f t="shared" si="335"/>
        <v>0.7376482807588195</v>
      </c>
    </row>
    <row r="137" spans="1:66" x14ac:dyDescent="0.25">
      <c r="A137" t="s">
        <v>80</v>
      </c>
      <c r="B137" t="s">
        <v>90</v>
      </c>
      <c r="C137" t="s">
        <v>86</v>
      </c>
      <c r="D137" s="11">
        <v>44350</v>
      </c>
      <c r="E137">
        <f>VLOOKUP(A137,home!$A$2:$E$405,3,FALSE)</f>
        <v>1.20888888888889</v>
      </c>
      <c r="F137">
        <f>VLOOKUP(B137,home!$B$2:$E$405,3,FALSE)</f>
        <v>1.18</v>
      </c>
      <c r="G137">
        <f>VLOOKUP(C137,away!$B$2:$E$405,4,FALSE)</f>
        <v>0.91</v>
      </c>
      <c r="H137">
        <f>VLOOKUP(A137,away!$A$2:$E$405,3,FALSE)</f>
        <v>1.02444444444444</v>
      </c>
      <c r="I137">
        <f>VLOOKUP(C137,away!$B$2:$E$405,3,FALSE)</f>
        <v>0.39</v>
      </c>
      <c r="J137">
        <f>VLOOKUP(B137,home!$B$2:$E$405,4,FALSE)</f>
        <v>0.51</v>
      </c>
      <c r="K137" s="3">
        <f t="shared" si="280"/>
        <v>1.2981048888888902</v>
      </c>
      <c r="L137" s="3">
        <f t="shared" si="281"/>
        <v>0.20376199999999914</v>
      </c>
      <c r="M137" s="5">
        <f t="shared" si="282"/>
        <v>0.22271398952470167</v>
      </c>
      <c r="N137" s="5">
        <f t="shared" si="283"/>
        <v>0.2891061186259643</v>
      </c>
      <c r="O137" s="5">
        <f t="shared" si="284"/>
        <v>4.5380647933532074E-2</v>
      </c>
      <c r="P137" s="5">
        <f t="shared" si="285"/>
        <v>5.8908840943463492E-2</v>
      </c>
      <c r="Q137" s="5">
        <f t="shared" si="286"/>
        <v>0.1876450329980279</v>
      </c>
      <c r="R137" s="5">
        <f t="shared" si="287"/>
        <v>4.6234257921161622E-3</v>
      </c>
      <c r="S137" s="5">
        <f t="shared" si="288"/>
        <v>3.8954126194634363E-3</v>
      </c>
      <c r="T137" s="5">
        <f t="shared" si="289"/>
        <v>3.8234927213743997E-2</v>
      </c>
      <c r="U137" s="5">
        <f t="shared" si="290"/>
        <v>6.0016916241609789E-3</v>
      </c>
      <c r="V137" s="5">
        <f t="shared" si="291"/>
        <v>1.1448377400931597E-4</v>
      </c>
      <c r="W137" s="5">
        <f t="shared" si="292"/>
        <v>8.1194311570152361E-2</v>
      </c>
      <c r="X137" s="5">
        <f t="shared" si="293"/>
        <v>1.6544315314157315E-2</v>
      </c>
      <c r="Y137" s="5">
        <f t="shared" si="294"/>
        <v>1.6855513885216545E-3</v>
      </c>
      <c r="Z137" s="5">
        <f t="shared" si="295"/>
        <v>3.1402616208438982E-4</v>
      </c>
      <c r="AA137" s="5">
        <f t="shared" si="296"/>
        <v>4.0763889624076144E-4</v>
      </c>
      <c r="AB137" s="5">
        <f t="shared" si="297"/>
        <v>2.645790220557018E-4</v>
      </c>
      <c r="AC137" s="5">
        <f t="shared" si="298"/>
        <v>1.8925917182265215E-6</v>
      </c>
      <c r="AD137" s="5">
        <f t="shared" si="299"/>
        <v>2.6349683199795654E-2</v>
      </c>
      <c r="AE137" s="5">
        <f t="shared" si="300"/>
        <v>5.3690641481567401E-3</v>
      </c>
      <c r="AF137" s="5">
        <f t="shared" si="301"/>
        <v>5.4700562447835459E-4</v>
      </c>
      <c r="AG137" s="5">
        <f t="shared" si="302"/>
        <v>3.7152986684986007E-5</v>
      </c>
      <c r="AH137" s="5">
        <f t="shared" si="303"/>
        <v>1.5996649709659791E-5</v>
      </c>
      <c r="AI137" s="5">
        <f t="shared" si="304"/>
        <v>2.076532919395242E-5</v>
      </c>
      <c r="AJ137" s="5">
        <f t="shared" si="305"/>
        <v>1.347778767302842E-5</v>
      </c>
      <c r="AK137" s="5">
        <f t="shared" si="306"/>
        <v>5.8318606899215355E-6</v>
      </c>
      <c r="AL137" s="5">
        <f t="shared" si="307"/>
        <v>2.002395713674858E-8</v>
      </c>
      <c r="AM137" s="5">
        <f t="shared" si="308"/>
        <v>6.8409305164656388E-3</v>
      </c>
      <c r="AN137" s="5">
        <f t="shared" si="309"/>
        <v>1.3939216838960657E-3</v>
      </c>
      <c r="AO137" s="5">
        <f t="shared" si="310"/>
        <v>1.4201413507701447E-4</v>
      </c>
      <c r="AP137" s="5">
        <f t="shared" si="311"/>
        <v>9.6456947305208346E-6</v>
      </c>
      <c r="AQ137" s="5">
        <f t="shared" si="312"/>
        <v>4.9135651242009454E-7</v>
      </c>
      <c r="AR137" s="5">
        <f t="shared" si="313"/>
        <v>6.5190186762793713E-7</v>
      </c>
      <c r="AS137" s="5">
        <f t="shared" si="314"/>
        <v>8.4623700144362325E-7</v>
      </c>
      <c r="AT137" s="5">
        <f t="shared" si="315"/>
        <v>5.492521943663212E-7</v>
      </c>
      <c r="AU137" s="5">
        <f t="shared" si="316"/>
        <v>2.3766231957995744E-7</v>
      </c>
      <c r="AV137" s="5">
        <f t="shared" si="317"/>
        <v>7.7127654737854189E-8</v>
      </c>
      <c r="AW137" s="5">
        <f t="shared" si="318"/>
        <v>1.4712293712877042E-10</v>
      </c>
      <c r="AX137" s="5">
        <f t="shared" si="319"/>
        <v>1.4800408913288733E-3</v>
      </c>
      <c r="AY137" s="5">
        <f t="shared" si="320"/>
        <v>3.0157609209895261E-4</v>
      </c>
      <c r="AZ137" s="5">
        <f t="shared" si="321"/>
        <v>3.0724873839133261E-5</v>
      </c>
      <c r="BA137" s="5">
        <f t="shared" si="322"/>
        <v>2.0868539144031485E-6</v>
      </c>
      <c r="BB137" s="5">
        <f t="shared" si="323"/>
        <v>1.0630538182665314E-7</v>
      </c>
      <c r="BC137" s="5">
        <f t="shared" si="324"/>
        <v>4.3321994423524822E-9</v>
      </c>
      <c r="BD137" s="5">
        <f t="shared" si="325"/>
        <v>2.2138804725267188E-8</v>
      </c>
      <c r="BE137" s="5">
        <f t="shared" si="326"/>
        <v>2.8738490648025795E-8</v>
      </c>
      <c r="BF137" s="5">
        <f t="shared" si="327"/>
        <v>1.8652787604744973E-8</v>
      </c>
      <c r="BG137" s="5">
        <f t="shared" si="328"/>
        <v>8.0710915937085116E-9</v>
      </c>
      <c r="BH137" s="5">
        <f t="shared" si="329"/>
        <v>2.6192808641157622E-9</v>
      </c>
      <c r="BI137" s="5">
        <f t="shared" si="330"/>
        <v>6.8002025901635757E-10</v>
      </c>
      <c r="BJ137" s="8">
        <f t="shared" si="331"/>
        <v>0.65691470580512756</v>
      </c>
      <c r="BK137" s="8">
        <f t="shared" si="332"/>
        <v>0.28593621556941223</v>
      </c>
      <c r="BL137" s="8">
        <f t="shared" si="333"/>
        <v>5.6736497976885694E-2</v>
      </c>
      <c r="BM137" s="8">
        <f t="shared" si="334"/>
        <v>0.19122181375072825</v>
      </c>
      <c r="BN137" s="8">
        <f t="shared" si="335"/>
        <v>0.80837805581780553</v>
      </c>
    </row>
    <row r="138" spans="1:66" x14ac:dyDescent="0.25">
      <c r="A138" t="s">
        <v>80</v>
      </c>
      <c r="B138" t="s">
        <v>88</v>
      </c>
      <c r="C138" t="s">
        <v>85</v>
      </c>
      <c r="D138" s="11">
        <v>44350</v>
      </c>
      <c r="E138">
        <f>VLOOKUP(A138,home!$A$2:$E$405,3,FALSE)</f>
        <v>1.20888888888889</v>
      </c>
      <c r="F138">
        <f>VLOOKUP(B138,home!$B$2:$E$405,3,FALSE)</f>
        <v>0.65</v>
      </c>
      <c r="G138">
        <f>VLOOKUP(C138,away!$B$2:$E$405,4,FALSE)</f>
        <v>0.83</v>
      </c>
      <c r="H138">
        <f>VLOOKUP(A138,away!$A$2:$E$405,3,FALSE)</f>
        <v>1.02444444444444</v>
      </c>
      <c r="I138">
        <f>VLOOKUP(C138,away!$B$2:$E$405,3,FALSE)</f>
        <v>1.01</v>
      </c>
      <c r="J138">
        <f>VLOOKUP(B138,home!$B$2:$E$405,4,FALSE)</f>
        <v>0.92</v>
      </c>
      <c r="K138" s="3">
        <f t="shared" si="280"/>
        <v>0.65219555555555619</v>
      </c>
      <c r="L138" s="3">
        <f t="shared" si="281"/>
        <v>0.95191377777777386</v>
      </c>
      <c r="M138" s="5">
        <f t="shared" si="282"/>
        <v>0.20106856024568193</v>
      </c>
      <c r="N138" s="5">
        <f t="shared" si="283"/>
        <v>0.13113602135418836</v>
      </c>
      <c r="O138" s="5">
        <f t="shared" si="284"/>
        <v>0.191399932775805</v>
      </c>
      <c r="P138" s="5">
        <f t="shared" si="285"/>
        <v>0.12483018549001226</v>
      </c>
      <c r="Q138" s="5">
        <f t="shared" si="286"/>
        <v>4.2763165150220071E-2</v>
      </c>
      <c r="R138" s="5">
        <f t="shared" si="287"/>
        <v>9.1098116537514248E-2</v>
      </c>
      <c r="S138" s="5">
        <f t="shared" si="288"/>
        <v>1.9374703820466521E-2</v>
      </c>
      <c r="T138" s="5">
        <f t="shared" si="289"/>
        <v>4.0706846087880832E-2</v>
      </c>
      <c r="U138" s="5">
        <f t="shared" si="290"/>
        <v>5.9413786725248913E-2</v>
      </c>
      <c r="V138" s="5">
        <f t="shared" si="291"/>
        <v>1.3364970683342517E-3</v>
      </c>
      <c r="W138" s="5">
        <f t="shared" si="292"/>
        <v>9.2966487508205943E-3</v>
      </c>
      <c r="X138" s="5">
        <f t="shared" si="293"/>
        <v>8.8496080330666537E-3</v>
      </c>
      <c r="Y138" s="5">
        <f t="shared" si="294"/>
        <v>4.2120319073045065E-3</v>
      </c>
      <c r="Z138" s="5">
        <f t="shared" si="295"/>
        <v>2.8905850753888365E-2</v>
      </c>
      <c r="AA138" s="5">
        <f t="shared" si="296"/>
        <v>1.8852267391238218E-2</v>
      </c>
      <c r="AB138" s="5">
        <f t="shared" si="297"/>
        <v>6.1476825023552518E-3</v>
      </c>
      <c r="AC138" s="5">
        <f t="shared" si="298"/>
        <v>5.1858920889710886E-5</v>
      </c>
      <c r="AD138" s="5">
        <f t="shared" si="299"/>
        <v>1.5158082492115759E-3</v>
      </c>
      <c r="AE138" s="5">
        <f t="shared" si="300"/>
        <v>1.4429187568937045E-3</v>
      </c>
      <c r="AF138" s="5">
        <f t="shared" si="301"/>
        <v>6.8676712245054777E-4</v>
      </c>
      <c r="AG138" s="5">
        <f t="shared" si="302"/>
        <v>2.1791436199515733E-4</v>
      </c>
      <c r="AH138" s="5">
        <f t="shared" si="303"/>
        <v>6.8789693977535952E-3</v>
      </c>
      <c r="AI138" s="5">
        <f t="shared" si="304"/>
        <v>4.4864332680175766E-3</v>
      </c>
      <c r="AJ138" s="5">
        <f t="shared" si="305"/>
        <v>1.4630159188488263E-3</v>
      </c>
      <c r="AK138" s="5">
        <f t="shared" si="306"/>
        <v>3.1805749332674426E-4</v>
      </c>
      <c r="AL138" s="5">
        <f t="shared" si="307"/>
        <v>1.2878311171203624E-6</v>
      </c>
      <c r="AM138" s="5">
        <f t="shared" si="308"/>
        <v>1.9772068064204782E-4</v>
      </c>
      <c r="AN138" s="5">
        <f t="shared" si="309"/>
        <v>1.882130400547645E-4</v>
      </c>
      <c r="AO138" s="5">
        <f t="shared" si="310"/>
        <v>8.958129299278518E-5</v>
      </c>
      <c r="AP138" s="5">
        <f t="shared" si="311"/>
        <v>2.8424555676993254E-5</v>
      </c>
      <c r="AQ138" s="5">
        <f t="shared" si="312"/>
        <v>6.764431544035329E-6</v>
      </c>
      <c r="AR138" s="5">
        <f t="shared" si="313"/>
        <v>1.309637149326665E-3</v>
      </c>
      <c r="AS138" s="5">
        <f t="shared" si="314"/>
        <v>8.5413952818129933E-4</v>
      </c>
      <c r="AT138" s="5">
        <f t="shared" si="315"/>
        <v>2.7853300205208151E-4</v>
      </c>
      <c r="AU138" s="5">
        <f t="shared" si="316"/>
        <v>6.0552662004638064E-5</v>
      </c>
      <c r="AV138" s="5">
        <f t="shared" si="317"/>
        <v>9.8730442591206843E-6</v>
      </c>
      <c r="AW138" s="5">
        <f t="shared" si="318"/>
        <v>2.2209146117666211E-8</v>
      </c>
      <c r="AX138" s="5">
        <f t="shared" si="319"/>
        <v>2.1492091526027175E-5</v>
      </c>
      <c r="AY138" s="5">
        <f t="shared" si="320"/>
        <v>2.0458618036886208E-5</v>
      </c>
      <c r="AZ138" s="5">
        <f t="shared" si="321"/>
        <v>9.7374201918024276E-6</v>
      </c>
      <c r="BA138" s="5">
        <f t="shared" si="322"/>
        <v>3.0897281468627417E-6</v>
      </c>
      <c r="BB138" s="5">
        <f t="shared" si="323"/>
        <v>7.3528869814660812E-7</v>
      </c>
      <c r="BC138" s="5">
        <f t="shared" si="324"/>
        <v>1.3998628848200784E-7</v>
      </c>
      <c r="BD138" s="5">
        <f t="shared" si="325"/>
        <v>2.0777694105560991E-4</v>
      </c>
      <c r="BE138" s="5">
        <f t="shared" si="326"/>
        <v>1.3551119750339759E-4</v>
      </c>
      <c r="BF138" s="5">
        <f t="shared" si="327"/>
        <v>4.4189900369863538E-5</v>
      </c>
      <c r="BG138" s="5">
        <f t="shared" si="328"/>
        <v>9.6068188738892756E-6</v>
      </c>
      <c r="BH138" s="5">
        <f t="shared" si="329"/>
        <v>1.5663811431444545E-6</v>
      </c>
      <c r="BI138" s="5">
        <f t="shared" si="330"/>
        <v>2.0431736397296902E-7</v>
      </c>
      <c r="BJ138" s="8">
        <f t="shared" si="331"/>
        <v>0.24139408690783085</v>
      </c>
      <c r="BK138" s="8">
        <f t="shared" si="332"/>
        <v>0.34668355199453876</v>
      </c>
      <c r="BL138" s="8">
        <f t="shared" si="333"/>
        <v>0.38296985295224217</v>
      </c>
      <c r="BM138" s="8">
        <f t="shared" si="334"/>
        <v>0.21763692464618728</v>
      </c>
      <c r="BN138" s="8">
        <f t="shared" si="335"/>
        <v>0.78229598155342184</v>
      </c>
    </row>
    <row r="139" spans="1:66" x14ac:dyDescent="0.25">
      <c r="A139" t="s">
        <v>80</v>
      </c>
      <c r="B139" t="s">
        <v>412</v>
      </c>
      <c r="C139" t="s">
        <v>416</v>
      </c>
      <c r="D139" s="11">
        <v>44350</v>
      </c>
      <c r="E139">
        <f>VLOOKUP(A139,home!$A$2:$E$405,3,FALSE)</f>
        <v>1.20888888888889</v>
      </c>
      <c r="F139">
        <f>VLOOKUP(B139,home!$B$2:$E$405,3,FALSE)</f>
        <v>1.26</v>
      </c>
      <c r="G139">
        <f>VLOOKUP(C139,away!$B$2:$E$405,4,FALSE)</f>
        <v>1.44</v>
      </c>
      <c r="H139">
        <f>VLOOKUP(A139,away!$A$2:$E$405,3,FALSE)</f>
        <v>1.02444444444444</v>
      </c>
      <c r="I139">
        <f>VLOOKUP(C139,away!$B$2:$E$405,3,FALSE)</f>
        <v>0.56999999999999995</v>
      </c>
      <c r="J139">
        <f>VLOOKUP(B139,home!$B$2:$E$405,4,FALSE)</f>
        <v>1.08</v>
      </c>
      <c r="K139" s="3">
        <f t="shared" si="280"/>
        <v>2.193408000000002</v>
      </c>
      <c r="L139" s="3">
        <f t="shared" si="281"/>
        <v>0.63064799999999721</v>
      </c>
      <c r="M139" s="5">
        <f t="shared" si="282"/>
        <v>5.9364670635842727E-2</v>
      </c>
      <c r="N139" s="5">
        <f t="shared" si="283"/>
        <v>0.13021094349002266</v>
      </c>
      <c r="O139" s="5">
        <f t="shared" si="284"/>
        <v>3.7438210807152775E-2</v>
      </c>
      <c r="P139" s="5">
        <f t="shared" si="285"/>
        <v>8.2117271090095437E-2</v>
      </c>
      <c r="Q139" s="5">
        <f t="shared" si="286"/>
        <v>0.14280286256928196</v>
      </c>
      <c r="R139" s="5">
        <f t="shared" si="287"/>
        <v>1.1805166384554592E-2</v>
      </c>
      <c r="S139" s="5">
        <f t="shared" si="288"/>
        <v>2.8397555899235639E-2</v>
      </c>
      <c r="T139" s="5">
        <f t="shared" si="289"/>
        <v>9.0058339673592114E-2</v>
      </c>
      <c r="U139" s="5">
        <f t="shared" si="290"/>
        <v>2.5893546389213141E-2</v>
      </c>
      <c r="V139" s="5">
        <f t="shared" si="291"/>
        <v>4.364604534980999E-3</v>
      </c>
      <c r="W139" s="5">
        <f t="shared" si="292"/>
        <v>0.10440831372745463</v>
      </c>
      <c r="X139" s="5">
        <f t="shared" si="293"/>
        <v>6.5844894235591506E-2</v>
      </c>
      <c r="Y139" s="5">
        <f t="shared" si="294"/>
        <v>2.0762475429943569E-2</v>
      </c>
      <c r="Z139" s="5">
        <f t="shared" si="295"/>
        <v>2.4816348566955178E-3</v>
      </c>
      <c r="AA139" s="5">
        <f t="shared" si="296"/>
        <v>5.4432377477548069E-3</v>
      </c>
      <c r="AB139" s="5">
        <f t="shared" si="297"/>
        <v>5.9696206109136939E-3</v>
      </c>
      <c r="AC139" s="5">
        <f t="shared" si="298"/>
        <v>3.773387121090344E-4</v>
      </c>
      <c r="AD139" s="5">
        <f t="shared" si="299"/>
        <v>5.7252507649077251E-2</v>
      </c>
      <c r="AE139" s="5">
        <f t="shared" si="300"/>
        <v>3.6106179443875105E-2</v>
      </c>
      <c r="AF139" s="5">
        <f t="shared" si="301"/>
        <v>1.1385144926960427E-2</v>
      </c>
      <c r="AG139" s="5">
        <f t="shared" si="302"/>
        <v>2.3933396259659028E-3</v>
      </c>
      <c r="AH139" s="5">
        <f t="shared" si="303"/>
        <v>3.9125951477632685E-4</v>
      </c>
      <c r="AI139" s="5">
        <f t="shared" si="304"/>
        <v>8.5819174978651435E-4</v>
      </c>
      <c r="AJ139" s="5">
        <f t="shared" si="305"/>
        <v>9.4118232475787038E-4</v>
      </c>
      <c r="AK139" s="5">
        <f t="shared" si="306"/>
        <v>6.8813228019417097E-4</v>
      </c>
      <c r="AL139" s="5">
        <f t="shared" si="307"/>
        <v>2.0878428185087266E-5</v>
      </c>
      <c r="AM139" s="5">
        <f t="shared" si="308"/>
        <v>2.5115621659509445E-2</v>
      </c>
      <c r="AN139" s="5">
        <f t="shared" si="309"/>
        <v>1.5839116568326241E-2</v>
      </c>
      <c r="AO139" s="5">
        <f t="shared" si="310"/>
        <v>4.9944535927908826E-3</v>
      </c>
      <c r="AP139" s="5">
        <f t="shared" si="311"/>
        <v>1.0499140564621237E-3</v>
      </c>
      <c r="AQ139" s="5">
        <f t="shared" si="312"/>
        <v>1.6553154996993056E-4</v>
      </c>
      <c r="AR139" s="5">
        <f t="shared" si="313"/>
        <v>4.9349406094931985E-5</v>
      </c>
      <c r="AS139" s="5">
        <f t="shared" si="314"/>
        <v>1.0824338212387268E-4</v>
      </c>
      <c r="AT139" s="5">
        <f t="shared" si="315"/>
        <v>1.1871095014877978E-4</v>
      </c>
      <c r="AU139" s="5">
        <f t="shared" si="316"/>
        <v>8.6793849247978345E-5</v>
      </c>
      <c r="AV139" s="5">
        <f t="shared" si="317"/>
        <v>4.7593580822827466E-5</v>
      </c>
      <c r="AW139" s="5">
        <f t="shared" si="318"/>
        <v>8.0223525805577957E-7</v>
      </c>
      <c r="AX139" s="5">
        <f t="shared" si="319"/>
        <v>9.1814675788235538E-3</v>
      </c>
      <c r="AY139" s="5">
        <f t="shared" si="320"/>
        <v>5.7902741656498903E-3</v>
      </c>
      <c r="AZ139" s="5">
        <f t="shared" si="321"/>
        <v>1.8258124110093782E-3</v>
      </c>
      <c r="BA139" s="5">
        <f t="shared" si="322"/>
        <v>3.8381498179274585E-4</v>
      </c>
      <c r="BB139" s="5">
        <f t="shared" si="323"/>
        <v>6.051303765940761E-5</v>
      </c>
      <c r="BC139" s="5">
        <f t="shared" si="324"/>
        <v>7.6324852347659852E-6</v>
      </c>
      <c r="BD139" s="5">
        <f t="shared" si="325"/>
        <v>5.187017375826088E-6</v>
      </c>
      <c r="BE139" s="5">
        <f t="shared" si="326"/>
        <v>1.1377245408275959E-5</v>
      </c>
      <c r="BF139" s="5">
        <f t="shared" si="327"/>
        <v>1.2477470548237891E-5</v>
      </c>
      <c r="BG139" s="5">
        <f t="shared" si="328"/>
        <v>9.1227279067564666E-6</v>
      </c>
      <c r="BH139" s="5">
        <f t="shared" si="329"/>
        <v>5.0024660931257265E-6</v>
      </c>
      <c r="BI139" s="5">
        <f t="shared" si="330"/>
        <v>2.1944898296781424E-6</v>
      </c>
      <c r="BJ139" s="8">
        <f t="shared" si="331"/>
        <v>0.7256391528589935</v>
      </c>
      <c r="BK139" s="8">
        <f t="shared" si="332"/>
        <v>0.18043259346609886</v>
      </c>
      <c r="BL139" s="8">
        <f t="shared" si="333"/>
        <v>8.9884600394704153E-2</v>
      </c>
      <c r="BM139" s="8">
        <f t="shared" si="334"/>
        <v>0.52890938466914994</v>
      </c>
      <c r="BN139" s="8">
        <f t="shared" si="335"/>
        <v>0.46373912497695008</v>
      </c>
    </row>
    <row r="140" spans="1:66" x14ac:dyDescent="0.25">
      <c r="A140" t="s">
        <v>80</v>
      </c>
      <c r="B140" t="s">
        <v>84</v>
      </c>
      <c r="C140" t="s">
        <v>435</v>
      </c>
      <c r="D140" s="11">
        <v>44350</v>
      </c>
      <c r="E140">
        <f>VLOOKUP(A140,home!$A$2:$E$405,3,FALSE)</f>
        <v>1.20888888888889</v>
      </c>
      <c r="F140">
        <f>VLOOKUP(B140,home!$B$2:$E$405,3,FALSE)</f>
        <v>1.1299999999999999</v>
      </c>
      <c r="G140">
        <f>VLOOKUP(C140,away!$B$2:$E$405,4,FALSE)</f>
        <v>1.61</v>
      </c>
      <c r="H140">
        <f>VLOOKUP(A140,away!$A$2:$E$405,3,FALSE)</f>
        <v>1.02444444444444</v>
      </c>
      <c r="I140">
        <f>VLOOKUP(C140,away!$B$2:$E$405,3,FALSE)</f>
        <v>0.56999999999999995</v>
      </c>
      <c r="J140">
        <f>VLOOKUP(B140,home!$B$2:$E$405,4,FALSE)</f>
        <v>1.08</v>
      </c>
      <c r="K140" s="3">
        <f t="shared" si="280"/>
        <v>2.1993315555555575</v>
      </c>
      <c r="L140" s="3">
        <f t="shared" si="281"/>
        <v>0.63064799999999721</v>
      </c>
      <c r="M140" s="5">
        <f t="shared" si="282"/>
        <v>5.9014060166789291E-2</v>
      </c>
      <c r="N140" s="5">
        <f t="shared" si="283"/>
        <v>0.12979148474627394</v>
      </c>
      <c r="O140" s="5">
        <f t="shared" si="284"/>
        <v>3.721709901606516E-2</v>
      </c>
      <c r="P140" s="5">
        <f t="shared" si="285"/>
        <v>8.1852740272267799E-2</v>
      </c>
      <c r="Q140" s="5">
        <f t="shared" si="286"/>
        <v>0.14272725402244407</v>
      </c>
      <c r="R140" s="5">
        <f t="shared" si="287"/>
        <v>1.1735444530141682E-2</v>
      </c>
      <c r="S140" s="5">
        <f t="shared" si="288"/>
        <v>2.8382520500808337E-2</v>
      </c>
      <c r="T140" s="5">
        <f t="shared" si="289"/>
        <v>9.0010657294745902E-2</v>
      </c>
      <c r="U140" s="5">
        <f t="shared" si="290"/>
        <v>2.5810133473612461E-2</v>
      </c>
      <c r="V140" s="5">
        <f t="shared" si="291"/>
        <v>4.3740745327074835E-3</v>
      </c>
      <c r="W140" s="5">
        <f t="shared" si="292"/>
        <v>0.10463485120311836</v>
      </c>
      <c r="X140" s="5">
        <f t="shared" si="293"/>
        <v>6.5987759641543894E-2</v>
      </c>
      <c r="Y140" s="5">
        <f t="shared" si="294"/>
        <v>2.0807524321210098E-2</v>
      </c>
      <c r="Z140" s="5">
        <f t="shared" si="295"/>
        <v>2.4669782073482535E-3</v>
      </c>
      <c r="AA140" s="5">
        <f t="shared" si="296"/>
        <v>5.4257030182888943E-3</v>
      </c>
      <c r="AB140" s="5">
        <f t="shared" si="297"/>
        <v>5.9664599295978999E-3</v>
      </c>
      <c r="AC140" s="5">
        <f t="shared" si="298"/>
        <v>3.7917869238000178E-4</v>
      </c>
      <c r="AD140" s="5">
        <f t="shared" si="299"/>
        <v>5.7531682515469633E-2</v>
      </c>
      <c r="AE140" s="5">
        <f t="shared" si="300"/>
        <v>3.6282240515015732E-2</v>
      </c>
      <c r="AF140" s="5">
        <f t="shared" si="301"/>
        <v>1.1440661208156771E-2</v>
      </c>
      <c r="AG140" s="5">
        <f t="shared" si="302"/>
        <v>2.405010036533874E-3</v>
      </c>
      <c r="AH140" s="5">
        <f t="shared" si="303"/>
        <v>3.8894871812693847E-4</v>
      </c>
      <c r="AI140" s="5">
        <f t="shared" si="304"/>
        <v>8.5542718926945956E-4</v>
      </c>
      <c r="AJ140" s="5">
        <f t="shared" si="305"/>
        <v>9.4068400542025963E-4</v>
      </c>
      <c r="AK140" s="5">
        <f t="shared" si="306"/>
        <v>6.8962533897572393E-4</v>
      </c>
      <c r="AL140" s="5">
        <f t="shared" si="307"/>
        <v>2.1036895232383755E-5</v>
      </c>
      <c r="AM140" s="5">
        <f t="shared" si="308"/>
        <v>2.5306248960095271E-2</v>
      </c>
      <c r="AN140" s="5">
        <f t="shared" si="309"/>
        <v>1.595933529418609E-2</v>
      </c>
      <c r="AO140" s="5">
        <f t="shared" si="310"/>
        <v>5.0323614423039131E-3</v>
      </c>
      <c r="AP140" s="5">
        <f t="shared" si="311"/>
        <v>1.0578828929553551E-3</v>
      </c>
      <c r="AQ140" s="5">
        <f t="shared" si="312"/>
        <v>1.6678793266912639E-4</v>
      </c>
      <c r="AR140" s="5">
        <f t="shared" si="313"/>
        <v>4.9057946237863293E-5</v>
      </c>
      <c r="AS140" s="5">
        <f t="shared" si="314"/>
        <v>1.0789468921168078E-4</v>
      </c>
      <c r="AT140" s="5">
        <f t="shared" si="315"/>
        <v>1.1864809733005468E-4</v>
      </c>
      <c r="AU140" s="5">
        <f t="shared" si="316"/>
        <v>8.6982168154872108E-5</v>
      </c>
      <c r="AV140" s="5">
        <f t="shared" si="317"/>
        <v>4.7825656798412475E-5</v>
      </c>
      <c r="AW140" s="5">
        <f t="shared" si="318"/>
        <v>8.105071894564877E-7</v>
      </c>
      <c r="AX140" s="5">
        <f t="shared" si="319"/>
        <v>9.2761386484470892E-3</v>
      </c>
      <c r="AY140" s="5">
        <f t="shared" si="320"/>
        <v>5.8499782863658334E-3</v>
      </c>
      <c r="AZ140" s="5">
        <f t="shared" si="321"/>
        <v>1.8446385531700122E-3</v>
      </c>
      <c r="BA140" s="5">
        <f t="shared" si="322"/>
        <v>3.8777253809318566E-4</v>
      </c>
      <c r="BB140" s="5">
        <f t="shared" si="323"/>
        <v>6.1136993900847548E-5</v>
      </c>
      <c r="BC140" s="5">
        <f t="shared" si="324"/>
        <v>7.7111845859163078E-6</v>
      </c>
      <c r="BD140" s="5">
        <f t="shared" si="325"/>
        <v>5.1563826131693115E-6</v>
      </c>
      <c r="BE140" s="5">
        <f t="shared" si="326"/>
        <v>1.1340594993661291E-5</v>
      </c>
      <c r="BF140" s="5">
        <f t="shared" si="327"/>
        <v>1.2470864214167332E-5</v>
      </c>
      <c r="BG140" s="5">
        <f t="shared" si="328"/>
        <v>9.1425217304222569E-6</v>
      </c>
      <c r="BH140" s="5">
        <f t="shared" si="329"/>
        <v>5.0268591347675155E-6</v>
      </c>
      <c r="BI140" s="5">
        <f t="shared" si="330"/>
        <v>2.2111459840853816E-6</v>
      </c>
      <c r="BJ140" s="8">
        <f t="shared" si="331"/>
        <v>0.72656911823128489</v>
      </c>
      <c r="BK140" s="8">
        <f t="shared" si="332"/>
        <v>0.17987358934655112</v>
      </c>
      <c r="BL140" s="8">
        <f t="shared" si="333"/>
        <v>8.9485282145901651E-2</v>
      </c>
      <c r="BM140" s="8">
        <f t="shared" si="334"/>
        <v>0.53020771739792738</v>
      </c>
      <c r="BN140" s="8">
        <f t="shared" si="335"/>
        <v>0.46233808275398192</v>
      </c>
    </row>
    <row r="141" spans="1:66" x14ac:dyDescent="0.25">
      <c r="A141" t="s">
        <v>80</v>
      </c>
      <c r="B141" t="s">
        <v>98</v>
      </c>
      <c r="C141" t="s">
        <v>81</v>
      </c>
      <c r="D141" s="11">
        <v>44350</v>
      </c>
      <c r="E141">
        <f>VLOOKUP(A141,home!$A$2:$E$405,3,FALSE)</f>
        <v>1.20888888888889</v>
      </c>
      <c r="F141">
        <f>VLOOKUP(B141,home!$B$2:$E$405,3,FALSE)</f>
        <v>1</v>
      </c>
      <c r="G141">
        <f>VLOOKUP(C141,away!$B$2:$E$405,4,FALSE)</f>
        <v>0.91</v>
      </c>
      <c r="H141">
        <f>VLOOKUP(A141,away!$A$2:$E$405,3,FALSE)</f>
        <v>1.02444444444444</v>
      </c>
      <c r="I141">
        <f>VLOOKUP(C141,away!$B$2:$E$405,3,FALSE)</f>
        <v>0.91</v>
      </c>
      <c r="J141">
        <f>VLOOKUP(B141,home!$B$2:$E$405,4,FALSE)</f>
        <v>0.56999999999999995</v>
      </c>
      <c r="K141" s="3">
        <f t="shared" si="280"/>
        <v>1.10008888888889</v>
      </c>
      <c r="L141" s="3">
        <f t="shared" si="281"/>
        <v>0.53137933333333098</v>
      </c>
      <c r="M141" s="5">
        <f t="shared" si="282"/>
        <v>0.19564211704925932</v>
      </c>
      <c r="N141" s="5">
        <f t="shared" si="283"/>
        <v>0.21522371916458985</v>
      </c>
      <c r="O141" s="5">
        <f t="shared" si="284"/>
        <v>0.10396017772955692</v>
      </c>
      <c r="P141" s="5">
        <f t="shared" si="285"/>
        <v>0.11436543640719979</v>
      </c>
      <c r="Q141" s="5">
        <f t="shared" si="286"/>
        <v>0.1183826110391541</v>
      </c>
      <c r="R141" s="5">
        <f t="shared" si="287"/>
        <v>2.7621144967573279E-2</v>
      </c>
      <c r="S141" s="5">
        <f t="shared" si="288"/>
        <v>1.6713493548677051E-2</v>
      </c>
      <c r="T141" s="5">
        <f t="shared" si="289"/>
        <v>6.2906072932244719E-2</v>
      </c>
      <c r="U141" s="5">
        <f t="shared" si="290"/>
        <v>3.0385714677216645E-2</v>
      </c>
      <c r="V141" s="5">
        <f t="shared" si="291"/>
        <v>1.0855683339970421E-3</v>
      </c>
      <c r="W141" s="5">
        <f t="shared" si="292"/>
        <v>4.3410465013942863E-2</v>
      </c>
      <c r="X141" s="5">
        <f t="shared" si="293"/>
        <v>2.3067423958798846E-2</v>
      </c>
      <c r="Y141" s="5">
        <f t="shared" si="294"/>
        <v>6.1287761824719185E-3</v>
      </c>
      <c r="Z141" s="5">
        <f t="shared" si="295"/>
        <v>4.8924351995907941E-3</v>
      </c>
      <c r="AA141" s="5">
        <f t="shared" si="296"/>
        <v>5.3821136026787316E-3</v>
      </c>
      <c r="AB141" s="5">
        <f t="shared" si="297"/>
        <v>2.9604016865223135E-3</v>
      </c>
      <c r="AC141" s="5">
        <f t="shared" si="298"/>
        <v>3.9661544424809818E-5</v>
      </c>
      <c r="AD141" s="5">
        <f t="shared" si="299"/>
        <v>1.1938842555834621E-2</v>
      </c>
      <c r="AE141" s="5">
        <f t="shared" si="300"/>
        <v>6.3440541980910019E-3</v>
      </c>
      <c r="AF141" s="5">
        <f t="shared" si="301"/>
        <v>1.6855496452060582E-3</v>
      </c>
      <c r="AG141" s="5">
        <f t="shared" si="302"/>
        <v>2.9855541558994266E-4</v>
      </c>
      <c r="AH141" s="5">
        <f t="shared" si="303"/>
        <v>6.4993473868376944E-4</v>
      </c>
      <c r="AI141" s="5">
        <f t="shared" si="304"/>
        <v>7.1498598452891902E-4</v>
      </c>
      <c r="AJ141" s="5">
        <f t="shared" si="305"/>
        <v>3.9327406864577384E-4</v>
      </c>
      <c r="AK141" s="5">
        <f t="shared" si="306"/>
        <v>1.4421214440178072E-4</v>
      </c>
      <c r="AL141" s="5">
        <f t="shared" si="307"/>
        <v>9.2738923604774664E-7</v>
      </c>
      <c r="AM141" s="5">
        <f t="shared" si="308"/>
        <v>2.6267576083734969E-3</v>
      </c>
      <c r="AN141" s="5">
        <f t="shared" si="309"/>
        <v>1.3958047067657636E-3</v>
      </c>
      <c r="AO141" s="5">
        <f t="shared" si="310"/>
        <v>3.7085088727235849E-4</v>
      </c>
      <c r="AP141" s="5">
        <f t="shared" si="311"/>
        <v>6.5687499081620062E-5</v>
      </c>
      <c r="AQ141" s="5">
        <f t="shared" si="312"/>
        <v>8.7262448675812618E-6</v>
      </c>
      <c r="AR141" s="5">
        <f t="shared" si="313"/>
        <v>6.907237763039083E-5</v>
      </c>
      <c r="AS141" s="5">
        <f t="shared" si="314"/>
        <v>7.5985755160330466E-5</v>
      </c>
      <c r="AT141" s="5">
        <f t="shared" si="315"/>
        <v>4.1795542482855595E-5</v>
      </c>
      <c r="AU141" s="5">
        <f t="shared" si="316"/>
        <v>1.5326270630157663E-5</v>
      </c>
      <c r="AV141" s="5">
        <f t="shared" si="317"/>
        <v>4.2150650070851466E-6</v>
      </c>
      <c r="AW141" s="5">
        <f t="shared" si="318"/>
        <v>1.5058856262023534E-8</v>
      </c>
      <c r="AX141" s="5">
        <f t="shared" si="319"/>
        <v>4.8161114312933933E-4</v>
      </c>
      <c r="AY141" s="5">
        <f t="shared" si="320"/>
        <v>2.5591820816197176E-4</v>
      </c>
      <c r="AZ141" s="5">
        <f t="shared" si="321"/>
        <v>6.7994823420484602E-5</v>
      </c>
      <c r="BA141" s="5">
        <f t="shared" si="322"/>
        <v>1.2043681313098223E-5</v>
      </c>
      <c r="BB141" s="5">
        <f t="shared" si="323"/>
        <v>1.5999408367583073E-6</v>
      </c>
      <c r="BC141" s="5">
        <f t="shared" si="324"/>
        <v>1.7003509904188024E-7</v>
      </c>
      <c r="BD141" s="5">
        <f t="shared" si="325"/>
        <v>6.1172723294975257E-6</v>
      </c>
      <c r="BE141" s="5">
        <f t="shared" si="326"/>
        <v>6.7295433199876843E-6</v>
      </c>
      <c r="BF141" s="5">
        <f t="shared" si="327"/>
        <v>3.7015479168074522E-6</v>
      </c>
      <c r="BG141" s="5">
        <f t="shared" si="328"/>
        <v>1.3573439116565645E-6</v>
      </c>
      <c r="BH141" s="5">
        <f t="shared" si="329"/>
        <v>3.7329973890359282E-7</v>
      </c>
      <c r="BI141" s="5">
        <f t="shared" si="330"/>
        <v>8.2132578998593098E-8</v>
      </c>
      <c r="BJ141" s="8">
        <f t="shared" si="331"/>
        <v>0.49467323488424536</v>
      </c>
      <c r="BK141" s="8">
        <f t="shared" si="332"/>
        <v>0.32810312248095608</v>
      </c>
      <c r="BL141" s="8">
        <f t="shared" si="333"/>
        <v>0.17243671575051481</v>
      </c>
      <c r="BM141" s="8">
        <f t="shared" si="334"/>
        <v>0.22465439880866814</v>
      </c>
      <c r="BN141" s="8">
        <f t="shared" si="335"/>
        <v>0.77519520635733319</v>
      </c>
    </row>
    <row r="142" spans="1:66" x14ac:dyDescent="0.25">
      <c r="A142" t="s">
        <v>99</v>
      </c>
      <c r="B142" t="s">
        <v>103</v>
      </c>
      <c r="C142" t="s">
        <v>107</v>
      </c>
      <c r="D142" s="11">
        <v>44350</v>
      </c>
      <c r="E142">
        <f>VLOOKUP(A142,home!$A$2:$E$405,3,FALSE)</f>
        <v>1.3341067285382799</v>
      </c>
      <c r="F142">
        <f>VLOOKUP(B142,home!$B$2:$E$405,3,FALSE)</f>
        <v>1.07</v>
      </c>
      <c r="G142">
        <f>VLOOKUP(C142,away!$B$2:$E$405,4,FALSE)</f>
        <v>0.98</v>
      </c>
      <c r="H142">
        <f>VLOOKUP(A142,away!$A$2:$E$405,3,FALSE)</f>
        <v>1.26682134570766</v>
      </c>
      <c r="I142">
        <f>VLOOKUP(C142,away!$B$2:$E$405,3,FALSE)</f>
        <v>0.89</v>
      </c>
      <c r="J142">
        <f>VLOOKUP(B142,home!$B$2:$E$405,4,FALSE)</f>
        <v>1.1599999999999999</v>
      </c>
      <c r="K142" s="3">
        <f t="shared" si="280"/>
        <v>1.3989443155452403</v>
      </c>
      <c r="L142" s="3">
        <f t="shared" si="281"/>
        <v>1.307866357308588</v>
      </c>
      <c r="M142" s="5">
        <f t="shared" si="282"/>
        <v>6.6749353118735172E-2</v>
      </c>
      <c r="N142" s="5">
        <f t="shared" si="283"/>
        <v>9.337862811177651E-2</v>
      </c>
      <c r="O142" s="5">
        <f t="shared" si="284"/>
        <v>8.7299233316104813E-2</v>
      </c>
      <c r="P142" s="5">
        <f t="shared" si="285"/>
        <v>0.12212676619902246</v>
      </c>
      <c r="Q142" s="5">
        <f t="shared" si="286"/>
        <v>6.531575049519138E-2</v>
      </c>
      <c r="R142" s="5">
        <f t="shared" si="287"/>
        <v>5.7087865136483271E-2</v>
      </c>
      <c r="S142" s="5">
        <f t="shared" si="288"/>
        <v>5.586176616460866E-2</v>
      </c>
      <c r="T142" s="5">
        <f t="shared" si="289"/>
        <v>8.5424272675022561E-2</v>
      </c>
      <c r="U142" s="5">
        <f t="shared" si="290"/>
        <v>7.9862744419296569E-2</v>
      </c>
      <c r="V142" s="5">
        <f t="shared" si="291"/>
        <v>1.1356276273509554E-2</v>
      </c>
      <c r="W142" s="5">
        <f t="shared" si="292"/>
        <v>3.0457699290273078E-2</v>
      </c>
      <c r="X142" s="5">
        <f t="shared" si="293"/>
        <v>3.9834600222769821E-2</v>
      </c>
      <c r="Y142" s="5">
        <f t="shared" si="294"/>
        <v>2.604916674409892E-2</v>
      </c>
      <c r="Z142" s="5">
        <f t="shared" si="295"/>
        <v>2.4887766074192103E-2</v>
      </c>
      <c r="AA142" s="5">
        <f t="shared" si="296"/>
        <v>3.4816598876110716E-2</v>
      </c>
      <c r="AB142" s="5">
        <f t="shared" si="297"/>
        <v>2.4353241542176954E-2</v>
      </c>
      <c r="AC142" s="5">
        <f t="shared" si="298"/>
        <v>1.298613050675704E-3</v>
      </c>
      <c r="AD142" s="5">
        <f t="shared" si="299"/>
        <v>1.0652156321678451E-2</v>
      </c>
      <c r="AE142" s="5">
        <f t="shared" si="300"/>
        <v>1.3931596885915243E-2</v>
      </c>
      <c r="AF142" s="5">
        <f t="shared" si="301"/>
        <v>9.1103334353368204E-3</v>
      </c>
      <c r="AG142" s="5">
        <f t="shared" si="302"/>
        <v>3.9716995346468671E-3</v>
      </c>
      <c r="AH142" s="5">
        <f t="shared" si="303"/>
        <v>8.1374679892504773E-3</v>
      </c>
      <c r="AI142" s="5">
        <f t="shared" si="304"/>
        <v>1.1383864586493309E-2</v>
      </c>
      <c r="AJ142" s="5">
        <f t="shared" si="305"/>
        <v>7.9626963261057934E-3</v>
      </c>
      <c r="AK142" s="5">
        <f t="shared" si="306"/>
        <v>3.7131229206062246E-3</v>
      </c>
      <c r="AL142" s="5">
        <f t="shared" si="307"/>
        <v>9.5039370428509152E-5</v>
      </c>
      <c r="AM142" s="5">
        <f t="shared" si="308"/>
        <v>2.9803547069022726E-3</v>
      </c>
      <c r="AN142" s="5">
        <f t="shared" si="309"/>
        <v>3.8979056540037796E-3</v>
      </c>
      <c r="AO142" s="5">
        <f t="shared" si="310"/>
        <v>2.548969834417237E-3</v>
      </c>
      <c r="AP142" s="5">
        <f t="shared" si="311"/>
        <v>1.1112372974095819E-3</v>
      </c>
      <c r="AQ142" s="5">
        <f t="shared" si="312"/>
        <v>3.6333746906712779E-4</v>
      </c>
      <c r="AR142" s="5">
        <f t="shared" si="313"/>
        <v>2.1285441233632502E-3</v>
      </c>
      <c r="AS142" s="5">
        <f t="shared" si="314"/>
        <v>2.9777147017662452E-3</v>
      </c>
      <c r="AT142" s="5">
        <f t="shared" si="315"/>
        <v>2.0828285276756901E-3</v>
      </c>
      <c r="AU142" s="5">
        <f t="shared" si="316"/>
        <v>9.7125370968245673E-4</v>
      </c>
      <c r="AV142" s="5">
        <f t="shared" si="317"/>
        <v>3.3968246402812485E-4</v>
      </c>
      <c r="AW142" s="5">
        <f t="shared" si="318"/>
        <v>4.8301970271858003E-6</v>
      </c>
      <c r="AX142" s="5">
        <f t="shared" si="319"/>
        <v>6.9489171258824015E-4</v>
      </c>
      <c r="AY142" s="5">
        <f t="shared" si="320"/>
        <v>9.0882549286670799E-4</v>
      </c>
      <c r="AZ142" s="5">
        <f t="shared" si="321"/>
        <v>5.9431114339238188E-4</v>
      </c>
      <c r="BA142" s="5">
        <f t="shared" si="322"/>
        <v>2.5909318340549875E-4</v>
      </c>
      <c r="BB142" s="5">
        <f t="shared" si="323"/>
        <v>8.4714814496008957E-5</v>
      </c>
      <c r="BC142" s="5">
        <f t="shared" si="324"/>
        <v>2.215913116899358E-5</v>
      </c>
      <c r="BD142" s="5">
        <f t="shared" si="325"/>
        <v>4.6397520816561559E-4</v>
      </c>
      <c r="BE142" s="5">
        <f t="shared" si="326"/>
        <v>6.4907548001720745E-4</v>
      </c>
      <c r="BF142" s="5">
        <f t="shared" si="327"/>
        <v>4.540102265649354E-4</v>
      </c>
      <c r="BG142" s="5">
        <f t="shared" si="328"/>
        <v>2.1171167521747441E-4</v>
      </c>
      <c r="BH142" s="5">
        <f t="shared" si="329"/>
        <v>7.4043211145011451E-5</v>
      </c>
      <c r="BI142" s="5">
        <f t="shared" si="330"/>
        <v>2.071646586720595E-5</v>
      </c>
      <c r="BJ142" s="8">
        <f t="shared" si="331"/>
        <v>0.39159170415642736</v>
      </c>
      <c r="BK142" s="8">
        <f t="shared" si="332"/>
        <v>0.25839663966984672</v>
      </c>
      <c r="BL142" s="8">
        <f t="shared" si="333"/>
        <v>0.32499039090612131</v>
      </c>
      <c r="BM142" s="8">
        <f t="shared" si="334"/>
        <v>0.50700490913343454</v>
      </c>
      <c r="BN142" s="8">
        <f t="shared" si="335"/>
        <v>0.49195759637731362</v>
      </c>
    </row>
    <row r="143" spans="1:66" x14ac:dyDescent="0.25">
      <c r="A143" t="s">
        <v>99</v>
      </c>
      <c r="B143" t="s">
        <v>102</v>
      </c>
      <c r="C143" t="s">
        <v>120</v>
      </c>
      <c r="D143" s="11">
        <v>44350</v>
      </c>
      <c r="E143">
        <f>VLOOKUP(A143,home!$A$2:$E$405,3,FALSE)</f>
        <v>1.3341067285382799</v>
      </c>
      <c r="F143">
        <f>VLOOKUP(B143,home!$B$2:$E$405,3,FALSE)</f>
        <v>1</v>
      </c>
      <c r="G143">
        <f>VLOOKUP(C143,away!$B$2:$E$405,4,FALSE)</f>
        <v>1.46</v>
      </c>
      <c r="H143">
        <f>VLOOKUP(A143,away!$A$2:$E$405,3,FALSE)</f>
        <v>1.26682134570766</v>
      </c>
      <c r="I143">
        <f>VLOOKUP(C143,away!$B$2:$E$405,3,FALSE)</f>
        <v>0.96</v>
      </c>
      <c r="J143">
        <f>VLOOKUP(B143,home!$B$2:$E$405,4,FALSE)</f>
        <v>0.7</v>
      </c>
      <c r="K143" s="3">
        <f t="shared" si="280"/>
        <v>1.9477958236658888</v>
      </c>
      <c r="L143" s="3">
        <f t="shared" si="281"/>
        <v>0.85130394431554735</v>
      </c>
      <c r="M143" s="5">
        <f t="shared" si="282"/>
        <v>6.0864830438815021E-2</v>
      </c>
      <c r="N143" s="5">
        <f t="shared" si="283"/>
        <v>0.11855226253685636</v>
      </c>
      <c r="O143" s="5">
        <f t="shared" si="284"/>
        <v>5.1814470222660211E-2</v>
      </c>
      <c r="P143" s="5">
        <f t="shared" si="285"/>
        <v>0.10092400870515811</v>
      </c>
      <c r="Q143" s="5">
        <f t="shared" si="286"/>
        <v>0.11545780092771543</v>
      </c>
      <c r="R143" s="5">
        <f t="shared" si="287"/>
        <v>2.2054931436585556E-2</v>
      </c>
      <c r="S143" s="5">
        <f t="shared" si="288"/>
        <v>4.1837196701624203E-2</v>
      </c>
      <c r="T143" s="5">
        <f t="shared" si="289"/>
        <v>9.8289681331763398E-2</v>
      </c>
      <c r="U143" s="5">
        <f t="shared" si="290"/>
        <v>4.2958503343418865E-2</v>
      </c>
      <c r="V143" s="5">
        <f t="shared" si="291"/>
        <v>7.7081142548390642E-3</v>
      </c>
      <c r="W143" s="5">
        <f t="shared" si="292"/>
        <v>7.4962740818883905E-2</v>
      </c>
      <c r="X143" s="5">
        <f t="shared" si="293"/>
        <v>6.3816076935819949E-2</v>
      </c>
      <c r="Y143" s="5">
        <f t="shared" si="294"/>
        <v>2.7163439003103973E-2</v>
      </c>
      <c r="Z143" s="5">
        <f t="shared" si="295"/>
        <v>6.2584833745247485E-3</v>
      </c>
      <c r="AA143" s="5">
        <f t="shared" si="296"/>
        <v>1.2190247779381703E-2</v>
      </c>
      <c r="AB143" s="5">
        <f t="shared" si="297"/>
        <v>1.1872056857066032E-2</v>
      </c>
      <c r="AC143" s="5">
        <f t="shared" si="298"/>
        <v>7.9883344016886369E-4</v>
      </c>
      <c r="AD143" s="5">
        <f t="shared" si="299"/>
        <v>3.6503028374392621E-2</v>
      </c>
      <c r="AE143" s="5">
        <f t="shared" si="300"/>
        <v>3.1075172034582779E-2</v>
      </c>
      <c r="AF143" s="5">
        <f t="shared" si="301"/>
        <v>1.3227208261662257E-2</v>
      </c>
      <c r="AG143" s="5">
        <f t="shared" si="302"/>
        <v>3.7534581884787581E-3</v>
      </c>
      <c r="AH143" s="5">
        <f t="shared" si="303"/>
        <v>1.3319678955415486E-3</v>
      </c>
      <c r="AI143" s="5">
        <f t="shared" si="304"/>
        <v>2.5944015041928707E-3</v>
      </c>
      <c r="AJ143" s="5">
        <f t="shared" si="305"/>
        <v>2.5266822073896876E-3</v>
      </c>
      <c r="AK143" s="5">
        <f t="shared" si="306"/>
        <v>1.6404870170948474E-3</v>
      </c>
      <c r="AL143" s="5">
        <f t="shared" si="307"/>
        <v>5.2983946550623768E-5</v>
      </c>
      <c r="AM143" s="5">
        <f t="shared" si="308"/>
        <v>1.4220089243759879E-2</v>
      </c>
      <c r="AN143" s="5">
        <f t="shared" si="309"/>
        <v>1.2105618061731872E-2</v>
      </c>
      <c r="AO143" s="5">
        <f t="shared" si="310"/>
        <v>5.1527802021649367E-3</v>
      </c>
      <c r="AP143" s="5">
        <f t="shared" si="311"/>
        <v>1.4621940367646915E-3</v>
      </c>
      <c r="AQ143" s="5">
        <f t="shared" si="312"/>
        <v>3.1119288771311348E-4</v>
      </c>
      <c r="AR143" s="5">
        <f t="shared" si="313"/>
        <v>2.2678190463523994E-4</v>
      </c>
      <c r="AS143" s="5">
        <f t="shared" si="314"/>
        <v>4.4172484673151617E-4</v>
      </c>
      <c r="AT143" s="5">
        <f t="shared" si="315"/>
        <v>4.3019490583655112E-4</v>
      </c>
      <c r="AU143" s="5">
        <f t="shared" si="316"/>
        <v>2.7931061365025817E-4</v>
      </c>
      <c r="AV143" s="5">
        <f t="shared" si="317"/>
        <v>1.3601001169338237E-4</v>
      </c>
      <c r="AW143" s="5">
        <f t="shared" si="318"/>
        <v>2.4404498023444214E-6</v>
      </c>
      <c r="AX143" s="5">
        <f t="shared" si="319"/>
        <v>4.6163050735252851E-3</v>
      </c>
      <c r="AY143" s="5">
        <f t="shared" si="320"/>
        <v>3.9298787172559477E-3</v>
      </c>
      <c r="AZ143" s="5">
        <f t="shared" si="321"/>
        <v>1.6727606263408558E-3</v>
      </c>
      <c r="BA143" s="5">
        <f t="shared" si="322"/>
        <v>4.7467590636657205E-4</v>
      </c>
      <c r="BB143" s="5">
        <f t="shared" si="323"/>
        <v>1.0102336784035503E-4</v>
      </c>
      <c r="BC143" s="5">
        <f t="shared" si="324"/>
        <v>1.7200318302106936E-5</v>
      </c>
      <c r="BD143" s="5">
        <f t="shared" si="325"/>
        <v>3.2176721652562E-5</v>
      </c>
      <c r="BE143" s="5">
        <f t="shared" si="326"/>
        <v>6.2673684054120031E-5</v>
      </c>
      <c r="BF143" s="5">
        <f t="shared" si="327"/>
        <v>6.1037770027185222E-5</v>
      </c>
      <c r="BG143" s="5">
        <f t="shared" si="328"/>
        <v>3.9629704514943443E-5</v>
      </c>
      <c r="BH143" s="5">
        <f t="shared" si="329"/>
        <v>1.9297643236830013E-5</v>
      </c>
      <c r="BI143" s="5">
        <f t="shared" si="330"/>
        <v>7.5175737806583564E-6</v>
      </c>
      <c r="BJ143" s="8">
        <f t="shared" si="331"/>
        <v>0.62686458685502466</v>
      </c>
      <c r="BK143" s="8">
        <f t="shared" si="332"/>
        <v>0.21611584620441182</v>
      </c>
      <c r="BL143" s="8">
        <f t="shared" si="333"/>
        <v>0.15072010364314456</v>
      </c>
      <c r="BM143" s="8">
        <f t="shared" si="334"/>
        <v>0.52636327754186185</v>
      </c>
      <c r="BN143" s="8">
        <f t="shared" si="335"/>
        <v>0.46966830426779071</v>
      </c>
    </row>
    <row r="144" spans="1:66" x14ac:dyDescent="0.25">
      <c r="A144" t="s">
        <v>99</v>
      </c>
      <c r="B144" t="s">
        <v>111</v>
      </c>
      <c r="C144" t="s">
        <v>100</v>
      </c>
      <c r="D144" s="11">
        <v>44350</v>
      </c>
      <c r="E144">
        <f>VLOOKUP(A144,home!$A$2:$E$405,3,FALSE)</f>
        <v>1.3341067285382799</v>
      </c>
      <c r="F144">
        <f>VLOOKUP(B144,home!$B$2:$E$405,3,FALSE)</f>
        <v>0.94</v>
      </c>
      <c r="G144">
        <f>VLOOKUP(C144,away!$B$2:$E$405,4,FALSE)</f>
        <v>1.1399999999999999</v>
      </c>
      <c r="H144">
        <f>VLOOKUP(A144,away!$A$2:$E$405,3,FALSE)</f>
        <v>1.26682134570766</v>
      </c>
      <c r="I144">
        <f>VLOOKUP(C144,away!$B$2:$E$405,3,FALSE)</f>
        <v>0.67</v>
      </c>
      <c r="J144">
        <f>VLOOKUP(B144,home!$B$2:$E$405,4,FALSE)</f>
        <v>0.69</v>
      </c>
      <c r="K144" s="3">
        <f t="shared" si="280"/>
        <v>1.4296287703016206</v>
      </c>
      <c r="L144" s="3">
        <f t="shared" si="281"/>
        <v>0.58565150812065125</v>
      </c>
      <c r="M144" s="5">
        <f t="shared" si="282"/>
        <v>0.13328304176970654</v>
      </c>
      <c r="N144" s="5">
        <f t="shared" si="283"/>
        <v>0.19054527110728506</v>
      </c>
      <c r="O144" s="5">
        <f t="shared" si="284"/>
        <v>7.8057414419336377E-2</v>
      </c>
      <c r="P144" s="5">
        <f t="shared" si="285"/>
        <v>0.11159312538923985</v>
      </c>
      <c r="Q144" s="5">
        <f t="shared" si="286"/>
        <v>0.1362045008099485</v>
      </c>
      <c r="R144" s="5">
        <f t="shared" si="287"/>
        <v>2.2857221237341505E-2</v>
      </c>
      <c r="S144" s="5">
        <f t="shared" si="288"/>
        <v>2.3358233479649285E-2</v>
      </c>
      <c r="T144" s="5">
        <f t="shared" si="289"/>
        <v>7.9768371312166797E-2</v>
      </c>
      <c r="U144" s="5">
        <f t="shared" si="290"/>
        <v>3.2677341090052617E-2</v>
      </c>
      <c r="V144" s="5">
        <f t="shared" si="291"/>
        <v>2.1730015253049011E-3</v>
      </c>
      <c r="W144" s="5">
        <f t="shared" si="292"/>
        <v>6.4907291000824222E-2</v>
      </c>
      <c r="X144" s="5">
        <f t="shared" si="293"/>
        <v>3.8013052862658679E-2</v>
      </c>
      <c r="Y144" s="5">
        <f t="shared" si="294"/>
        <v>1.1131200868643045E-2</v>
      </c>
      <c r="Z144" s="5">
        <f t="shared" si="295"/>
        <v>4.4621220296988109E-3</v>
      </c>
      <c r="AA144" s="5">
        <f t="shared" si="296"/>
        <v>6.3791780302540815E-3</v>
      </c>
      <c r="AB144" s="5">
        <f t="shared" si="297"/>
        <v>4.55992822146363E-3</v>
      </c>
      <c r="AC144" s="5">
        <f t="shared" si="298"/>
        <v>1.1371103014334983E-4</v>
      </c>
      <c r="AD144" s="5">
        <f t="shared" si="299"/>
        <v>2.3198332654279445E-2</v>
      </c>
      <c r="AE144" s="5">
        <f t="shared" si="300"/>
        <v>1.3586138504863308E-2</v>
      </c>
      <c r="AF144" s="5">
        <f t="shared" si="301"/>
        <v>3.978371252454622E-3</v>
      </c>
      <c r="AG144" s="5">
        <f t="shared" si="302"/>
        <v>7.7664637462129794E-4</v>
      </c>
      <c r="AH144" s="5">
        <f t="shared" si="303"/>
        <v>6.5331212402787236E-4</v>
      </c>
      <c r="AI144" s="5">
        <f t="shared" si="304"/>
        <v>9.3399380849710687E-4</v>
      </c>
      <c r="AJ144" s="5">
        <f t="shared" si="305"/>
        <v>6.6763220995552349E-4</v>
      </c>
      <c r="AK144" s="5">
        <f t="shared" si="306"/>
        <v>3.1815540511082269E-4</v>
      </c>
      <c r="AL144" s="5">
        <f t="shared" si="307"/>
        <v>3.8082471937733358E-6</v>
      </c>
      <c r="AM144" s="5">
        <f t="shared" si="308"/>
        <v>6.6330007571170921E-3</v>
      </c>
      <c r="AN144" s="5">
        <f t="shared" si="309"/>
        <v>3.8846268967710467E-3</v>
      </c>
      <c r="AO144" s="5">
        <f t="shared" si="310"/>
        <v>1.1375188002900041E-3</v>
      </c>
      <c r="AP144" s="5">
        <f t="shared" si="311"/>
        <v>2.2206320030181164E-4</v>
      </c>
      <c r="AQ144" s="5">
        <f t="shared" si="312"/>
        <v>3.2512912038713557E-5</v>
      </c>
      <c r="AR144" s="5">
        <f t="shared" si="313"/>
        <v>7.6522646142085905E-5</v>
      </c>
      <c r="AS144" s="5">
        <f t="shared" si="314"/>
        <v>1.0939897650433632E-4</v>
      </c>
      <c r="AT144" s="5">
        <f t="shared" si="315"/>
        <v>7.8199962126075141E-5</v>
      </c>
      <c r="AU144" s="5">
        <f t="shared" si="316"/>
        <v>3.7265638563978025E-5</v>
      </c>
      <c r="AV144" s="5">
        <f t="shared" si="317"/>
        <v>1.3319007258681138E-5</v>
      </c>
      <c r="AW144" s="5">
        <f t="shared" si="318"/>
        <v>8.8569700358734125E-8</v>
      </c>
      <c r="AX144" s="5">
        <f t="shared" si="319"/>
        <v>1.5804547859678358E-3</v>
      </c>
      <c r="AY144" s="5">
        <f t="shared" si="320"/>
        <v>9.2559572891856405E-4</v>
      </c>
      <c r="AZ144" s="5">
        <f t="shared" si="321"/>
        <v>2.7103826727559519E-4</v>
      </c>
      <c r="BA144" s="5">
        <f t="shared" si="322"/>
        <v>5.2911323329453498E-5</v>
      </c>
      <c r="BB144" s="5">
        <f t="shared" si="323"/>
        <v>7.7468990761384593E-6</v>
      </c>
      <c r="BC144" s="5">
        <f t="shared" si="324"/>
        <v>9.0739662543979404E-7</v>
      </c>
      <c r="BD144" s="5">
        <f t="shared" si="325"/>
        <v>7.4692671864159203E-6</v>
      </c>
      <c r="BE144" s="5">
        <f t="shared" si="326"/>
        <v>1.0678279262770037E-5</v>
      </c>
      <c r="BF144" s="5">
        <f t="shared" si="327"/>
        <v>7.6329876256856155E-6</v>
      </c>
      <c r="BG144" s="5">
        <f t="shared" si="328"/>
        <v>3.6374462376788029E-6</v>
      </c>
      <c r="BH144" s="5">
        <f t="shared" si="329"/>
        <v>1.3000494479527509E-6</v>
      </c>
      <c r="BI144" s="5">
        <f t="shared" si="330"/>
        <v>3.7171761872159847E-7</v>
      </c>
      <c r="BJ144" s="8">
        <f t="shared" si="331"/>
        <v>0.57685755371545655</v>
      </c>
      <c r="BK144" s="8">
        <f t="shared" si="332"/>
        <v>0.27145051717015622</v>
      </c>
      <c r="BL144" s="8">
        <f t="shared" si="333"/>
        <v>0.14744997252401393</v>
      </c>
      <c r="BM144" s="8">
        <f t="shared" si="334"/>
        <v>0.32675408354724961</v>
      </c>
      <c r="BN144" s="8">
        <f t="shared" si="335"/>
        <v>0.67254057473285778</v>
      </c>
    </row>
    <row r="145" spans="1:66" x14ac:dyDescent="0.25">
      <c r="A145" t="s">
        <v>99</v>
      </c>
      <c r="B145" t="s">
        <v>106</v>
      </c>
      <c r="C145" t="s">
        <v>114</v>
      </c>
      <c r="D145" s="11">
        <v>44350</v>
      </c>
      <c r="E145">
        <f>VLOOKUP(A145,home!$A$2:$E$405,3,FALSE)</f>
        <v>1.3341067285382799</v>
      </c>
      <c r="F145">
        <f>VLOOKUP(B145,home!$B$2:$E$405,3,FALSE)</f>
        <v>0.96</v>
      </c>
      <c r="G145">
        <f>VLOOKUP(C145,away!$B$2:$E$405,4,FALSE)</f>
        <v>0.91</v>
      </c>
      <c r="H145">
        <f>VLOOKUP(A145,away!$A$2:$E$405,3,FALSE)</f>
        <v>1.26682134570766</v>
      </c>
      <c r="I145">
        <f>VLOOKUP(C145,away!$B$2:$E$405,3,FALSE)</f>
        <v>0.87</v>
      </c>
      <c r="J145">
        <f>VLOOKUP(B145,home!$B$2:$E$405,4,FALSE)</f>
        <v>1.58</v>
      </c>
      <c r="K145" s="3">
        <f t="shared" si="280"/>
        <v>1.1654756380510414</v>
      </c>
      <c r="L145" s="3">
        <f t="shared" si="281"/>
        <v>1.7413726218097496</v>
      </c>
      <c r="M145" s="5">
        <f t="shared" si="282"/>
        <v>5.4647694064509734E-2</v>
      </c>
      <c r="N145" s="5">
        <f t="shared" si="283"/>
        <v>6.3690556107852583E-2</v>
      </c>
      <c r="O145" s="5">
        <f t="shared" si="284"/>
        <v>9.5161998288972413E-2</v>
      </c>
      <c r="P145" s="5">
        <f t="shared" si="285"/>
        <v>0.11090899067405223</v>
      </c>
      <c r="Q145" s="5">
        <f t="shared" si="286"/>
        <v>3.7114895758812577E-2</v>
      </c>
      <c r="R145" s="5">
        <f t="shared" si="287"/>
        <v>8.2856249228561413E-2</v>
      </c>
      <c r="S145" s="5">
        <f t="shared" si="288"/>
        <v>5.6273207968374331E-2</v>
      </c>
      <c r="T145" s="5">
        <f t="shared" si="289"/>
        <v>6.4630863335719019E-2</v>
      </c>
      <c r="U145" s="5">
        <f t="shared" si="290"/>
        <v>9.6566939936173699E-2</v>
      </c>
      <c r="V145" s="5">
        <f t="shared" si="291"/>
        <v>1.2689779514242027E-2</v>
      </c>
      <c r="W145" s="5">
        <f t="shared" si="292"/>
        <v>1.441883560523333E-2</v>
      </c>
      <c r="X145" s="5">
        <f t="shared" si="293"/>
        <v>2.5108565561328934E-2</v>
      </c>
      <c r="Y145" s="5">
        <f t="shared" si="294"/>
        <v>2.1861684320706679E-2</v>
      </c>
      <c r="Z145" s="5">
        <f t="shared" si="295"/>
        <v>4.8094534650820669E-2</v>
      </c>
      <c r="AA145" s="5">
        <f t="shared" si="296"/>
        <v>5.6053008458933136E-2</v>
      </c>
      <c r="AB145" s="5">
        <f t="shared" si="297"/>
        <v>3.2664207899177761E-2</v>
      </c>
      <c r="AC145" s="5">
        <f t="shared" si="298"/>
        <v>1.6096409257216875E-3</v>
      </c>
      <c r="AD145" s="5">
        <f t="shared" si="299"/>
        <v>4.2012004067405965E-3</v>
      </c>
      <c r="AE145" s="5">
        <f t="shared" si="300"/>
        <v>7.315855367034059E-3</v>
      </c>
      <c r="AF145" s="5">
        <f t="shared" si="301"/>
        <v>6.3698151206365138E-3</v>
      </c>
      <c r="AG145" s="5">
        <f t="shared" si="302"/>
        <v>3.6974072190220642E-3</v>
      </c>
      <c r="AH145" s="5">
        <f t="shared" si="303"/>
        <v>2.0937626474904873E-2</v>
      </c>
      <c r="AI145" s="5">
        <f t="shared" si="304"/>
        <v>2.4402293575114128E-2</v>
      </c>
      <c r="AJ145" s="5">
        <f t="shared" si="305"/>
        <v>1.4220139337182486E-2</v>
      </c>
      <c r="AK145" s="5">
        <f t="shared" si="306"/>
        <v>5.5244086557258258E-3</v>
      </c>
      <c r="AL145" s="5">
        <f t="shared" si="307"/>
        <v>1.3067241242325687E-4</v>
      </c>
      <c r="AM145" s="5">
        <f t="shared" si="308"/>
        <v>9.7927934492525871E-4</v>
      </c>
      <c r="AN145" s="5">
        <f t="shared" si="309"/>
        <v>1.7052902403566319E-3</v>
      </c>
      <c r="AO145" s="5">
        <f t="shared" si="310"/>
        <v>1.4847728683982033E-3</v>
      </c>
      <c r="AP145" s="5">
        <f t="shared" si="311"/>
        <v>8.6184760754485373E-4</v>
      </c>
      <c r="AQ145" s="5">
        <f t="shared" si="312"/>
        <v>3.7519945698771074E-4</v>
      </c>
      <c r="AR145" s="5">
        <f t="shared" si="313"/>
        <v>7.2920419018156664E-3</v>
      </c>
      <c r="AS145" s="5">
        <f t="shared" si="314"/>
        <v>8.4986971882135415E-3</v>
      </c>
      <c r="AT145" s="5">
        <f t="shared" si="315"/>
        <v>4.9525122640178849E-3</v>
      </c>
      <c r="AU145" s="5">
        <f t="shared" si="316"/>
        <v>1.9240107969539515E-3</v>
      </c>
      <c r="AV145" s="5">
        <f t="shared" si="317"/>
        <v>5.6059692779924966E-4</v>
      </c>
      <c r="AW145" s="5">
        <f t="shared" si="318"/>
        <v>7.3667565885756122E-6</v>
      </c>
      <c r="AX145" s="5">
        <f t="shared" si="319"/>
        <v>1.902210365594952E-4</v>
      </c>
      <c r="AY145" s="5">
        <f t="shared" si="320"/>
        <v>3.3124570515697641E-4</v>
      </c>
      <c r="AZ145" s="5">
        <f t="shared" si="321"/>
        <v>2.8841110102621168E-4</v>
      </c>
      <c r="BA145" s="5">
        <f t="shared" si="322"/>
        <v>1.6741039838435025E-4</v>
      </c>
      <c r="BB145" s="5">
        <f t="shared" si="323"/>
        <v>7.2880971088192708E-5</v>
      </c>
      <c r="BC145" s="5">
        <f t="shared" si="324"/>
        <v>2.5382585540777342E-5</v>
      </c>
      <c r="BD145" s="5">
        <f t="shared" si="325"/>
        <v>2.1163603541518826E-3</v>
      </c>
      <c r="BE145" s="5">
        <f t="shared" si="326"/>
        <v>2.4665664341010931E-3</v>
      </c>
      <c r="BF145" s="5">
        <f t="shared" si="327"/>
        <v>1.4373615442896269E-3</v>
      </c>
      <c r="BG145" s="5">
        <f t="shared" si="328"/>
        <v>5.5840328764699451E-4</v>
      </c>
      <c r="BH145" s="5">
        <f t="shared" si="329"/>
        <v>1.6270135699004499E-4</v>
      </c>
      <c r="BI145" s="5">
        <f t="shared" si="330"/>
        <v>3.792489356994861E-5</v>
      </c>
      <c r="BJ145" s="8">
        <f t="shared" si="331"/>
        <v>0.25489162011905503</v>
      </c>
      <c r="BK145" s="8">
        <f t="shared" si="332"/>
        <v>0.23659123126448026</v>
      </c>
      <c r="BL145" s="8">
        <f t="shared" si="333"/>
        <v>0.45839404880429568</v>
      </c>
      <c r="BM145" s="8">
        <f t="shared" si="334"/>
        <v>0.55326717176732187</v>
      </c>
      <c r="BN145" s="8">
        <f t="shared" si="335"/>
        <v>0.44438038412276093</v>
      </c>
    </row>
    <row r="146" spans="1:66" x14ac:dyDescent="0.25">
      <c r="A146" t="s">
        <v>99</v>
      </c>
      <c r="B146" t="s">
        <v>121</v>
      </c>
      <c r="C146" t="s">
        <v>116</v>
      </c>
      <c r="D146" s="11">
        <v>44350</v>
      </c>
      <c r="E146">
        <f>VLOOKUP(A146,home!$A$2:$E$405,3,FALSE)</f>
        <v>1.3341067285382799</v>
      </c>
      <c r="F146">
        <f>VLOOKUP(B146,home!$B$2:$E$405,3,FALSE)</f>
        <v>1.33</v>
      </c>
      <c r="G146">
        <f>VLOOKUP(C146,away!$B$2:$E$405,4,FALSE)</f>
        <v>1.29</v>
      </c>
      <c r="H146">
        <f>VLOOKUP(A146,away!$A$2:$E$405,3,FALSE)</f>
        <v>1.26682134570766</v>
      </c>
      <c r="I146">
        <f>VLOOKUP(C146,away!$B$2:$E$405,3,FALSE)</f>
        <v>0.75</v>
      </c>
      <c r="J146">
        <f>VLOOKUP(B146,home!$B$2:$E$405,4,FALSE)</f>
        <v>0.83</v>
      </c>
      <c r="K146" s="3">
        <f t="shared" si="280"/>
        <v>2.288926914153127</v>
      </c>
      <c r="L146" s="3">
        <f t="shared" si="281"/>
        <v>0.78859628770301837</v>
      </c>
      <c r="M146" s="5">
        <f t="shared" si="282"/>
        <v>4.6073229536259093E-2</v>
      </c>
      <c r="N146" s="5">
        <f t="shared" si="283"/>
        <v>0.10545825510749823</v>
      </c>
      <c r="O146" s="5">
        <f t="shared" si="284"/>
        <v>3.6333177774782975E-2</v>
      </c>
      <c r="P146" s="5">
        <f t="shared" si="285"/>
        <v>8.3163988485410983E-2</v>
      </c>
      <c r="Q146" s="5">
        <f t="shared" si="286"/>
        <v>0.1206931192175896</v>
      </c>
      <c r="R146" s="5">
        <f t="shared" si="287"/>
        <v>1.4326104556823831E-2</v>
      </c>
      <c r="S146" s="5">
        <f t="shared" si="288"/>
        <v>3.7528566210876114E-2</v>
      </c>
      <c r="T146" s="5">
        <f t="shared" si="289"/>
        <v>9.5178145766288982E-2</v>
      </c>
      <c r="U146" s="5">
        <f t="shared" si="290"/>
        <v>3.2791406295085826E-2</v>
      </c>
      <c r="V146" s="5">
        <f t="shared" si="291"/>
        <v>7.5267261841139577E-3</v>
      </c>
      <c r="W146" s="5">
        <f t="shared" si="292"/>
        <v>9.2085909643410943E-2</v>
      </c>
      <c r="X146" s="5">
        <f t="shared" si="293"/>
        <v>7.2618606494549445E-2</v>
      </c>
      <c r="Y146" s="5">
        <f t="shared" si="294"/>
        <v>2.8633381749883988E-2</v>
      </c>
      <c r="Z146" s="5">
        <f t="shared" si="295"/>
        <v>3.7658376235855232E-3</v>
      </c>
      <c r="AA146" s="5">
        <f t="shared" si="296"/>
        <v>8.6197270909553567E-3</v>
      </c>
      <c r="AB146" s="5">
        <f t="shared" si="297"/>
        <v>9.8649626655712801E-3</v>
      </c>
      <c r="AC146" s="5">
        <f t="shared" si="298"/>
        <v>8.4912726979540962E-4</v>
      </c>
      <c r="AD146" s="5">
        <f t="shared" si="299"/>
        <v>5.269447924926908E-2</v>
      </c>
      <c r="AE146" s="5">
        <f t="shared" si="300"/>
        <v>4.1554670718417334E-2</v>
      </c>
      <c r="AF146" s="5">
        <f t="shared" si="301"/>
        <v>1.6384929532632608E-2</v>
      </c>
      <c r="AG146" s="5">
        <f t="shared" si="302"/>
        <v>4.3070315345698764E-3</v>
      </c>
      <c r="AH146" s="5">
        <f t="shared" si="303"/>
        <v>7.4243139251297502E-4</v>
      </c>
      <c r="AI146" s="5">
        <f t="shared" si="304"/>
        <v>1.6993711962351328E-3</v>
      </c>
      <c r="AJ146" s="5">
        <f t="shared" si="305"/>
        <v>1.9448682340995958E-3</v>
      </c>
      <c r="AK146" s="5">
        <f t="shared" si="306"/>
        <v>1.4838870818373428E-3</v>
      </c>
      <c r="AL146" s="5">
        <f t="shared" si="307"/>
        <v>6.1308322597476527E-5</v>
      </c>
      <c r="AM146" s="5">
        <f t="shared" si="308"/>
        <v>2.4122762356187079E-2</v>
      </c>
      <c r="AN146" s="5">
        <f t="shared" si="309"/>
        <v>1.9023120843231246E-2</v>
      </c>
      <c r="AO146" s="5">
        <f t="shared" si="310"/>
        <v>7.5007812387490351E-3</v>
      </c>
      <c r="AP146" s="5">
        <f t="shared" si="311"/>
        <v>1.971696079916646E-3</v>
      </c>
      <c r="AQ146" s="5">
        <f t="shared" si="312"/>
        <v>3.8871805227521516E-4</v>
      </c>
      <c r="AR146" s="5">
        <f t="shared" si="313"/>
        <v>1.1709572800198297E-4</v>
      </c>
      <c r="AS146" s="5">
        <f t="shared" si="314"/>
        <v>2.6802356335609283E-4</v>
      </c>
      <c r="AT146" s="5">
        <f t="shared" si="315"/>
        <v>3.067431738964934E-4</v>
      </c>
      <c r="AU146" s="5">
        <f t="shared" si="316"/>
        <v>2.3403756882147883E-4</v>
      </c>
      <c r="AV146" s="5">
        <f t="shared" si="317"/>
        <v>1.3392372254961195E-4</v>
      </c>
      <c r="AW146" s="5">
        <f t="shared" si="318"/>
        <v>3.073998047284838E-6</v>
      </c>
      <c r="AX146" s="5">
        <f t="shared" si="319"/>
        <v>9.2025400001327518E-3</v>
      </c>
      <c r="AY146" s="5">
        <f t="shared" si="320"/>
        <v>7.2570888815432222E-3</v>
      </c>
      <c r="AZ146" s="5">
        <f t="shared" si="321"/>
        <v>2.8614566757579167E-3</v>
      </c>
      <c r="BA146" s="5">
        <f t="shared" si="322"/>
        <v>7.5217803730857099E-4</v>
      </c>
      <c r="BB146" s="5">
        <f t="shared" si="323"/>
        <v>1.4829120197832037E-4</v>
      </c>
      <c r="BC146" s="5">
        <f t="shared" si="324"/>
        <v>2.3388378275824398E-5</v>
      </c>
      <c r="BD146" s="5">
        <f t="shared" si="325"/>
        <v>1.539020940137435E-5</v>
      </c>
      <c r="BE146" s="5">
        <f t="shared" si="326"/>
        <v>3.5227064513258234E-5</v>
      </c>
      <c r="BF146" s="5">
        <f t="shared" si="327"/>
        <v>4.0316088035502653E-5</v>
      </c>
      <c r="BG146" s="5">
        <f t="shared" si="328"/>
        <v>3.0760192992609629E-5</v>
      </c>
      <c r="BH146" s="5">
        <f t="shared" si="329"/>
        <v>1.7601958406332151E-5</v>
      </c>
      <c r="BI146" s="5">
        <f t="shared" si="330"/>
        <v>8.0579192676115045E-6</v>
      </c>
      <c r="BJ146" s="8">
        <f t="shared" si="331"/>
        <v>0.70286055075946596</v>
      </c>
      <c r="BK146" s="8">
        <f t="shared" si="332"/>
        <v>0.18246003489059626</v>
      </c>
      <c r="BL146" s="8">
        <f t="shared" si="333"/>
        <v>0.10901311347714668</v>
      </c>
      <c r="BM146" s="8">
        <f t="shared" si="334"/>
        <v>0.58479764718893357</v>
      </c>
      <c r="BN146" s="8">
        <f t="shared" si="335"/>
        <v>0.40604787467836467</v>
      </c>
    </row>
    <row r="147" spans="1:66" x14ac:dyDescent="0.25">
      <c r="A147" t="s">
        <v>99</v>
      </c>
      <c r="B147" t="s">
        <v>110</v>
      </c>
      <c r="C147" t="s">
        <v>104</v>
      </c>
      <c r="D147" s="11">
        <v>44350</v>
      </c>
      <c r="E147">
        <f>VLOOKUP(A147,home!$A$2:$E$405,3,FALSE)</f>
        <v>1.3341067285382799</v>
      </c>
      <c r="F147">
        <f>VLOOKUP(B147,home!$B$2:$E$405,3,FALSE)</f>
        <v>0.87</v>
      </c>
      <c r="G147">
        <f>VLOOKUP(C147,away!$B$2:$E$405,4,FALSE)</f>
        <v>1.3</v>
      </c>
      <c r="H147">
        <f>VLOOKUP(A147,away!$A$2:$E$405,3,FALSE)</f>
        <v>1.26682134570766</v>
      </c>
      <c r="I147">
        <f>VLOOKUP(C147,away!$B$2:$E$405,3,FALSE)</f>
        <v>0.59</v>
      </c>
      <c r="J147">
        <f>VLOOKUP(B147,home!$B$2:$E$405,4,FALSE)</f>
        <v>0.39</v>
      </c>
      <c r="K147" s="3">
        <f t="shared" si="280"/>
        <v>1.5088747099767947</v>
      </c>
      <c r="L147" s="3">
        <f t="shared" si="281"/>
        <v>0.29149559164733257</v>
      </c>
      <c r="M147" s="5">
        <f t="shared" si="282"/>
        <v>0.1652376891065768</v>
      </c>
      <c r="N147" s="5">
        <f t="shared" si="283"/>
        <v>0.24932297022792183</v>
      </c>
      <c r="O147" s="5">
        <f t="shared" si="284"/>
        <v>4.8166057948559604E-2</v>
      </c>
      <c r="P147" s="5">
        <f t="shared" si="285"/>
        <v>7.2676546717858365E-2</v>
      </c>
      <c r="Q147" s="5">
        <f t="shared" si="286"/>
        <v>0.18809856219660434</v>
      </c>
      <c r="R147" s="5">
        <f t="shared" si="287"/>
        <v>7.0200967795175425E-3</v>
      </c>
      <c r="S147" s="5">
        <f t="shared" si="288"/>
        <v>7.9913373144341864E-3</v>
      </c>
      <c r="T147" s="5">
        <f t="shared" si="289"/>
        <v>5.4829901675511772E-2</v>
      </c>
      <c r="U147" s="5">
        <f t="shared" si="290"/>
        <v>1.0592446492203565E-2</v>
      </c>
      <c r="V147" s="5">
        <f t="shared" si="291"/>
        <v>3.905369442924405E-4</v>
      </c>
      <c r="W147" s="5">
        <f t="shared" si="292"/>
        <v>9.4605721160484463E-2</v>
      </c>
      <c r="X147" s="5">
        <f t="shared" si="293"/>
        <v>2.7577150662897992E-2</v>
      </c>
      <c r="Y147" s="5">
        <f t="shared" si="294"/>
        <v>4.0193089242145392E-3</v>
      </c>
      <c r="Z147" s="5">
        <f t="shared" si="295"/>
        <v>6.82109088055667E-4</v>
      </c>
      <c r="AA147" s="5">
        <f t="shared" si="296"/>
        <v>1.0292171524125305E-3</v>
      </c>
      <c r="AB147" s="5">
        <f t="shared" si="297"/>
        <v>7.7647986617480002E-4</v>
      </c>
      <c r="AC147" s="5">
        <f t="shared" si="298"/>
        <v>1.0735624477677608E-5</v>
      </c>
      <c r="AD147" s="5">
        <f t="shared" si="299"/>
        <v>3.5687045019542875E-2</v>
      </c>
      <c r="AE147" s="5">
        <f t="shared" si="300"/>
        <v>1.0402616302116644E-2</v>
      </c>
      <c r="AF147" s="5">
        <f t="shared" si="301"/>
        <v>1.516158396832839E-3</v>
      </c>
      <c r="AG147" s="5">
        <f t="shared" si="302"/>
        <v>1.4731782963861993E-4</v>
      </c>
      <c r="AH147" s="5">
        <f t="shared" si="303"/>
        <v>4.9707948047702243E-5</v>
      </c>
      <c r="AI147" s="5">
        <f t="shared" si="304"/>
        <v>7.5003065694018313E-5</v>
      </c>
      <c r="AJ147" s="5">
        <f t="shared" si="305"/>
        <v>5.6585114498216194E-5</v>
      </c>
      <c r="AK147" s="5">
        <f t="shared" si="306"/>
        <v>2.8459949409166555E-5</v>
      </c>
      <c r="AL147" s="5">
        <f t="shared" si="307"/>
        <v>1.8887412868478931E-7</v>
      </c>
      <c r="AM147" s="5">
        <f t="shared" si="308"/>
        <v>1.0769455940758307E-2</v>
      </c>
      <c r="AN147" s="5">
        <f t="shared" si="309"/>
        <v>3.1392489311712233E-3</v>
      </c>
      <c r="AO147" s="5">
        <f t="shared" si="310"/>
        <v>4.57538612260006E-4</v>
      </c>
      <c r="AP147" s="5">
        <f t="shared" si="311"/>
        <v>4.4456829494076666E-5</v>
      </c>
      <c r="AQ147" s="5">
        <f t="shared" si="312"/>
        <v>3.2397424540351135E-6</v>
      </c>
      <c r="AR147" s="5">
        <f t="shared" si="313"/>
        <v>2.8979295451479675E-6</v>
      </c>
      <c r="AS147" s="5">
        <f t="shared" si="314"/>
        <v>4.3726126019683244E-6</v>
      </c>
      <c r="AT147" s="5">
        <f t="shared" si="315"/>
        <v>3.2988622858179176E-6</v>
      </c>
      <c r="AU147" s="5">
        <f t="shared" si="316"/>
        <v>1.6591899582556317E-6</v>
      </c>
      <c r="AV147" s="5">
        <f t="shared" si="317"/>
        <v>6.2587744176484409E-7</v>
      </c>
      <c r="AW147" s="5">
        <f t="shared" si="318"/>
        <v>2.3075713791740218E-9</v>
      </c>
      <c r="AX147" s="5">
        <f t="shared" si="319"/>
        <v>2.7082932848699285E-3</v>
      </c>
      <c r="AY147" s="5">
        <f t="shared" si="320"/>
        <v>7.8945555342765765E-4</v>
      </c>
      <c r="AZ147" s="5">
        <f t="shared" si="321"/>
        <v>1.1506140681283371E-4</v>
      </c>
      <c r="BA147" s="5">
        <f t="shared" si="322"/>
        <v>1.1179964284893799E-5</v>
      </c>
      <c r="BB147" s="5">
        <f t="shared" si="323"/>
        <v>8.1472757595529073E-7</v>
      </c>
      <c r="BC147" s="5">
        <f t="shared" si="324"/>
        <v>4.7497899356896919E-8</v>
      </c>
      <c r="BD147" s="5">
        <f t="shared" si="325"/>
        <v>1.4078894788586541E-7</v>
      </c>
      <c r="BE147" s="5">
        <f t="shared" si="326"/>
        <v>2.1243288290922325E-7</v>
      </c>
      <c r="BF147" s="5">
        <f t="shared" si="327"/>
        <v>1.6026730229459435E-7</v>
      </c>
      <c r="BG147" s="5">
        <f t="shared" si="328"/>
        <v>8.0607759756173102E-8</v>
      </c>
      <c r="BH147" s="5">
        <f t="shared" si="329"/>
        <v>3.0406752530993708E-8</v>
      </c>
      <c r="BI147" s="5">
        <f t="shared" si="330"/>
        <v>9.1759959813078516E-9</v>
      </c>
      <c r="BJ147" s="8">
        <f t="shared" si="331"/>
        <v>0.68424554488677436</v>
      </c>
      <c r="BK147" s="8">
        <f t="shared" si="332"/>
        <v>0.24709649013519583</v>
      </c>
      <c r="BL147" s="8">
        <f t="shared" si="333"/>
        <v>6.7807542467991463E-2</v>
      </c>
      <c r="BM147" s="8">
        <f t="shared" si="334"/>
        <v>0.26852031035512219</v>
      </c>
      <c r="BN147" s="8">
        <f t="shared" si="335"/>
        <v>0.73052192297703844</v>
      </c>
    </row>
    <row r="148" spans="1:66" x14ac:dyDescent="0.25">
      <c r="A148" t="s">
        <v>99</v>
      </c>
      <c r="B148" t="s">
        <v>395</v>
      </c>
      <c r="C148" t="s">
        <v>117</v>
      </c>
      <c r="D148" s="11">
        <v>44350</v>
      </c>
      <c r="E148">
        <f>VLOOKUP(A148,home!$A$2:$E$405,3,FALSE)</f>
        <v>1.3341067285382799</v>
      </c>
      <c r="F148">
        <f>VLOOKUP(B148,home!$B$2:$E$405,3,FALSE)</f>
        <v>1.1000000000000001</v>
      </c>
      <c r="G148">
        <f>VLOOKUP(C148,away!$B$2:$E$405,4,FALSE)</f>
        <v>1.1200000000000001</v>
      </c>
      <c r="H148">
        <f>VLOOKUP(A148,away!$A$2:$E$405,3,FALSE)</f>
        <v>1.26682134570766</v>
      </c>
      <c r="I148">
        <f>VLOOKUP(C148,away!$B$2:$E$405,3,FALSE)</f>
        <v>0.71</v>
      </c>
      <c r="J148">
        <f>VLOOKUP(B148,home!$B$2:$E$405,4,FALSE)</f>
        <v>1.08</v>
      </c>
      <c r="K148" s="3">
        <f t="shared" si="280"/>
        <v>1.6436194895591612</v>
      </c>
      <c r="L148" s="3">
        <f t="shared" si="281"/>
        <v>0.97139860788863375</v>
      </c>
      <c r="M148" s="5">
        <f t="shared" si="282"/>
        <v>7.3166464557727837E-2</v>
      </c>
      <c r="N148" s="5">
        <f t="shared" si="283"/>
        <v>0.12025782712922108</v>
      </c>
      <c r="O148" s="5">
        <f t="shared" si="284"/>
        <v>7.1073801815509874E-2</v>
      </c>
      <c r="P148" s="5">
        <f t="shared" si="285"/>
        <v>0.1168182858610373</v>
      </c>
      <c r="Q148" s="5">
        <f t="shared" si="286"/>
        <v>9.8829054220812118E-2</v>
      </c>
      <c r="R148" s="5">
        <f t="shared" si="287"/>
        <v>3.4520496070469468E-2</v>
      </c>
      <c r="S148" s="5">
        <f t="shared" si="288"/>
        <v>4.6628301620150144E-2</v>
      </c>
      <c r="T148" s="5">
        <f t="shared" si="289"/>
        <v>9.6002405689047179E-2</v>
      </c>
      <c r="U148" s="5">
        <f t="shared" si="290"/>
        <v>5.6738560130674048E-2</v>
      </c>
      <c r="V148" s="5">
        <f t="shared" si="291"/>
        <v>8.2719108797593612E-3</v>
      </c>
      <c r="W148" s="5">
        <f t="shared" si="292"/>
        <v>5.4145786550675278E-2</v>
      </c>
      <c r="X148" s="5">
        <f t="shared" si="293"/>
        <v>5.2597141678361069E-2</v>
      </c>
      <c r="Y148" s="5">
        <f t="shared" si="294"/>
        <v>2.5546395102640587E-2</v>
      </c>
      <c r="Z148" s="5">
        <f t="shared" si="295"/>
        <v>1.1177720608826365E-2</v>
      </c>
      <c r="AA148" s="5">
        <f t="shared" si="296"/>
        <v>1.8371919441514107E-2</v>
      </c>
      <c r="AB148" s="5">
        <f t="shared" si="297"/>
        <v>1.5098222427341726E-2</v>
      </c>
      <c r="AC148" s="5">
        <f t="shared" si="298"/>
        <v>8.254383135172038E-4</v>
      </c>
      <c r="AD148" s="5">
        <f t="shared" si="299"/>
        <v>2.2248767513050056E-2</v>
      </c>
      <c r="AE148" s="5">
        <f t="shared" si="300"/>
        <v>2.1612421789414683E-2</v>
      </c>
      <c r="AF148" s="5">
        <f t="shared" si="301"/>
        <v>1.0497138219669697E-2</v>
      </c>
      <c r="AG148" s="5">
        <f t="shared" si="302"/>
        <v>3.3989684844672389E-3</v>
      </c>
      <c r="AH148" s="5">
        <f t="shared" si="303"/>
        <v>2.7145055596955055E-3</v>
      </c>
      <c r="AI148" s="5">
        <f t="shared" si="304"/>
        <v>4.4616142424322323E-3</v>
      </c>
      <c r="AJ148" s="5">
        <f t="shared" si="305"/>
        <v>3.6665980618781754E-3</v>
      </c>
      <c r="AK148" s="5">
        <f t="shared" si="306"/>
        <v>2.0088306782942715E-3</v>
      </c>
      <c r="AL148" s="5">
        <f t="shared" si="307"/>
        <v>5.2716112198109861E-5</v>
      </c>
      <c r="AM148" s="5">
        <f t="shared" si="308"/>
        <v>7.3137015806239505E-3</v>
      </c>
      <c r="AN148" s="5">
        <f t="shared" si="309"/>
        <v>7.1045195339310054E-3</v>
      </c>
      <c r="AO148" s="5">
        <f t="shared" si="310"/>
        <v>3.4506601924890914E-3</v>
      </c>
      <c r="AP148" s="5">
        <f t="shared" si="311"/>
        <v>1.117322169093543E-3</v>
      </c>
      <c r="AQ148" s="5">
        <f t="shared" si="312"/>
        <v>2.7134129990514404E-4</v>
      </c>
      <c r="AR148" s="5">
        <f t="shared" si="313"/>
        <v>5.2737338435883429E-4</v>
      </c>
      <c r="AS148" s="5">
        <f t="shared" si="314"/>
        <v>8.6680117280695456E-4</v>
      </c>
      <c r="AT148" s="5">
        <f t="shared" si="315"/>
        <v>7.1234565059912467E-4</v>
      </c>
      <c r="AU148" s="5">
        <f t="shared" si="316"/>
        <v>3.9027506487580719E-4</v>
      </c>
      <c r="AV148" s="5">
        <f t="shared" si="317"/>
        <v>1.6036592572971073E-4</v>
      </c>
      <c r="AW148" s="5">
        <f t="shared" si="318"/>
        <v>2.3379737567029357E-6</v>
      </c>
      <c r="AX148" s="5">
        <f t="shared" si="319"/>
        <v>2.0034904097888618E-3</v>
      </c>
      <c r="AY148" s="5">
        <f t="shared" si="320"/>
        <v>1.9461877949871287E-3</v>
      </c>
      <c r="AZ148" s="5">
        <f t="shared" si="321"/>
        <v>9.4526205737017327E-4</v>
      </c>
      <c r="BA148" s="5">
        <f t="shared" si="322"/>
        <v>3.0607541553977739E-4</v>
      </c>
      <c r="BB148" s="5">
        <f t="shared" si="323"/>
        <v>7.433030814106872E-5</v>
      </c>
      <c r="BC148" s="5">
        <f t="shared" si="324"/>
        <v>1.4440871570433471E-5</v>
      </c>
      <c r="BD148" s="5">
        <f t="shared" si="325"/>
        <v>8.5381628567281464E-5</v>
      </c>
      <c r="BE148" s="5">
        <f t="shared" si="326"/>
        <v>1.4033490876348505E-4</v>
      </c>
      <c r="BF148" s="5">
        <f t="shared" si="327"/>
        <v>1.153285955545854E-4</v>
      </c>
      <c r="BG148" s="5">
        <f t="shared" si="328"/>
        <v>6.3185442452334183E-5</v>
      </c>
      <c r="BH148" s="5">
        <f t="shared" si="329"/>
        <v>2.5963206167768826E-5</v>
      </c>
      <c r="BI148" s="5">
        <f t="shared" si="330"/>
        <v>8.5347263337574858E-6</v>
      </c>
      <c r="BJ148" s="8">
        <f t="shared" si="331"/>
        <v>0.52968323801079897</v>
      </c>
      <c r="BK148" s="8">
        <f t="shared" si="332"/>
        <v>0.24770930513937708</v>
      </c>
      <c r="BL148" s="8">
        <f t="shared" si="333"/>
        <v>0.21175043813401909</v>
      </c>
      <c r="BM148" s="8">
        <f t="shared" si="334"/>
        <v>0.48371092241701352</v>
      </c>
      <c r="BN148" s="8">
        <f t="shared" si="335"/>
        <v>0.51466592965477764</v>
      </c>
    </row>
    <row r="149" spans="1:66" x14ac:dyDescent="0.25">
      <c r="A149" t="s">
        <v>99</v>
      </c>
      <c r="B149" t="s">
        <v>112</v>
      </c>
      <c r="C149" t="s">
        <v>109</v>
      </c>
      <c r="D149" s="11">
        <v>44350</v>
      </c>
      <c r="E149">
        <f>VLOOKUP(A149,home!$A$2:$E$405,3,FALSE)</f>
        <v>1.3341067285382799</v>
      </c>
      <c r="F149">
        <f>VLOOKUP(B149,home!$B$2:$E$405,3,FALSE)</f>
        <v>0.59</v>
      </c>
      <c r="G149">
        <f>VLOOKUP(C149,away!$B$2:$E$405,4,FALSE)</f>
        <v>0.84</v>
      </c>
      <c r="H149">
        <f>VLOOKUP(A149,away!$A$2:$E$405,3,FALSE)</f>
        <v>1.26682134570766</v>
      </c>
      <c r="I149">
        <f>VLOOKUP(C149,away!$B$2:$E$405,3,FALSE)</f>
        <v>1.22</v>
      </c>
      <c r="J149">
        <f>VLOOKUP(B149,home!$B$2:$E$405,4,FALSE)</f>
        <v>0.91</v>
      </c>
      <c r="K149" s="3">
        <f t="shared" si="280"/>
        <v>0.66118329466357151</v>
      </c>
      <c r="L149" s="3">
        <f t="shared" si="281"/>
        <v>1.4064250580046442</v>
      </c>
      <c r="M149" s="5">
        <f t="shared" si="282"/>
        <v>0.1264879347709239</v>
      </c>
      <c r="N149" s="5">
        <f t="shared" si="283"/>
        <v>8.3631709447030411E-2</v>
      </c>
      <c r="O149" s="5">
        <f t="shared" si="284"/>
        <v>0.1778958009970843</v>
      </c>
      <c r="P149" s="5">
        <f t="shared" si="285"/>
        <v>0.11762173181006728</v>
      </c>
      <c r="Q149" s="5">
        <f t="shared" si="286"/>
        <v>2.7647944595267045E-2</v>
      </c>
      <c r="R149" s="5">
        <f t="shared" si="287"/>
        <v>0.12509855611805348</v>
      </c>
      <c r="S149" s="5">
        <f t="shared" si="288"/>
        <v>2.7344251882709305E-2</v>
      </c>
      <c r="T149" s="5">
        <f t="shared" si="289"/>
        <v>3.8884762081107638E-2</v>
      </c>
      <c r="U149" s="5">
        <f t="shared" si="290"/>
        <v>8.2713075491790314E-2</v>
      </c>
      <c r="V149" s="5">
        <f t="shared" si="291"/>
        <v>2.8252833119966968E-3</v>
      </c>
      <c r="W149" s="5">
        <f t="shared" si="292"/>
        <v>6.093453032724851E-3</v>
      </c>
      <c r="X149" s="5">
        <f t="shared" si="293"/>
        <v>8.5699850349986225E-3</v>
      </c>
      <c r="Y149" s="5">
        <f t="shared" si="294"/>
        <v>6.0265208499734367E-3</v>
      </c>
      <c r="Z149" s="5">
        <f t="shared" si="295"/>
        <v>5.8647248014876883E-2</v>
      </c>
      <c r="AA149" s="5">
        <f t="shared" si="296"/>
        <v>3.8776580665427912E-2</v>
      </c>
      <c r="AB149" s="5">
        <f t="shared" si="297"/>
        <v>1.2819213680077683E-2</v>
      </c>
      <c r="AC149" s="5">
        <f t="shared" si="298"/>
        <v>1.6420277387175938E-4</v>
      </c>
      <c r="AD149" s="5">
        <f t="shared" si="299"/>
        <v>1.0072223380136868E-3</v>
      </c>
      <c r="AE149" s="5">
        <f t="shared" si="300"/>
        <v>1.4165827351644727E-3</v>
      </c>
      <c r="AF149" s="5">
        <f t="shared" si="301"/>
        <v>9.9615872773603574E-4</v>
      </c>
      <c r="AG149" s="5">
        <f t="shared" si="302"/>
        <v>4.6700753214599569E-4</v>
      </c>
      <c r="AH149" s="5">
        <f t="shared" si="303"/>
        <v>2.0620739797783987E-2</v>
      </c>
      <c r="AI149" s="5">
        <f t="shared" si="304"/>
        <v>1.363408867789905E-2</v>
      </c>
      <c r="AJ149" s="5">
        <f t="shared" si="305"/>
        <v>4.5073158358942943E-3</v>
      </c>
      <c r="AK149" s="5">
        <f t="shared" si="306"/>
        <v>9.9338731148862665E-4</v>
      </c>
      <c r="AL149" s="5">
        <f t="shared" si="307"/>
        <v>6.1077175987706692E-6</v>
      </c>
      <c r="AM149" s="5">
        <f t="shared" si="308"/>
        <v>1.3319171678132703E-4</v>
      </c>
      <c r="AN149" s="5">
        <f t="shared" si="309"/>
        <v>1.8732416799991601E-4</v>
      </c>
      <c r="AO149" s="5">
        <f t="shared" si="310"/>
        <v>1.317287019224768E-4</v>
      </c>
      <c r="AP149" s="5">
        <f t="shared" si="311"/>
        <v>6.1755515747398667E-5</v>
      </c>
      <c r="AQ149" s="5">
        <f t="shared" si="312"/>
        <v>2.1713626204285464E-5</v>
      </c>
      <c r="AR149" s="5">
        <f t="shared" si="313"/>
        <v>5.8003050332394038E-3</v>
      </c>
      <c r="AS149" s="5">
        <f t="shared" si="314"/>
        <v>3.8350647919309267E-3</v>
      </c>
      <c r="AT149" s="5">
        <f t="shared" si="315"/>
        <v>1.2678403871885769E-3</v>
      </c>
      <c r="AU149" s="5">
        <f t="shared" si="316"/>
        <v>2.7942496143629382E-4</v>
      </c>
      <c r="AV149" s="5">
        <f t="shared" si="317"/>
        <v>4.618777915342253E-5</v>
      </c>
      <c r="AW149" s="5">
        <f t="shared" si="318"/>
        <v>1.5776654523420017E-7</v>
      </c>
      <c r="AX149" s="5">
        <f t="shared" si="319"/>
        <v>1.4677356353895846E-5</v>
      </c>
      <c r="AY149" s="5">
        <f t="shared" si="320"/>
        <v>2.0642601761382796E-5</v>
      </c>
      <c r="AZ149" s="5">
        <f t="shared" si="321"/>
        <v>1.4516136189809789E-5</v>
      </c>
      <c r="BA149" s="5">
        <f t="shared" si="322"/>
        <v>6.8052858942521843E-6</v>
      </c>
      <c r="BB149" s="5">
        <f t="shared" si="323"/>
        <v>2.3927811521404529E-6</v>
      </c>
      <c r="BC149" s="5">
        <f t="shared" si="324"/>
        <v>6.7305347413831123E-7</v>
      </c>
      <c r="BD149" s="5">
        <f t="shared" si="325"/>
        <v>1.3596157238030589E-3</v>
      </c>
      <c r="BE149" s="5">
        <f t="shared" si="326"/>
        <v>8.989552037405032E-4</v>
      </c>
      <c r="BF149" s="5">
        <f t="shared" si="327"/>
        <v>2.9718708168205394E-4</v>
      </c>
      <c r="BG149" s="5">
        <f t="shared" si="328"/>
        <v>6.5498377932664129E-5</v>
      </c>
      <c r="BH149" s="5">
        <f t="shared" si="329"/>
        <v>1.0826608329159657E-5</v>
      </c>
      <c r="BI149" s="5">
        <f t="shared" si="330"/>
        <v>1.4316745130211699E-6</v>
      </c>
      <c r="BJ149" s="8">
        <f t="shared" si="331"/>
        <v>0.17533676731764319</v>
      </c>
      <c r="BK149" s="8">
        <f t="shared" si="332"/>
        <v>0.27447015486892912</v>
      </c>
      <c r="BL149" s="8">
        <f t="shared" si="333"/>
        <v>0.4909210961984487</v>
      </c>
      <c r="BM149" s="8">
        <f t="shared" si="334"/>
        <v>0.34097110382625545</v>
      </c>
      <c r="BN149" s="8">
        <f t="shared" si="335"/>
        <v>0.65838367773842643</v>
      </c>
    </row>
    <row r="150" spans="1:66" x14ac:dyDescent="0.25">
      <c r="A150" t="s">
        <v>99</v>
      </c>
      <c r="B150" t="s">
        <v>113</v>
      </c>
      <c r="C150" t="s">
        <v>105</v>
      </c>
      <c r="D150" s="11">
        <v>44350</v>
      </c>
      <c r="E150">
        <f>VLOOKUP(A150,home!$A$2:$E$405,3,FALSE)</f>
        <v>1.3341067285382799</v>
      </c>
      <c r="F150">
        <f>VLOOKUP(B150,home!$B$2:$E$405,3,FALSE)</f>
        <v>0.97</v>
      </c>
      <c r="G150">
        <f>VLOOKUP(C150,away!$B$2:$E$405,4,FALSE)</f>
        <v>0.67</v>
      </c>
      <c r="H150">
        <f>VLOOKUP(A150,away!$A$2:$E$405,3,FALSE)</f>
        <v>1.26682134570766</v>
      </c>
      <c r="I150">
        <f>VLOOKUP(C150,away!$B$2:$E$405,3,FALSE)</f>
        <v>0.95</v>
      </c>
      <c r="J150">
        <f>VLOOKUP(B150,home!$B$2:$E$405,4,FALSE)</f>
        <v>0.65</v>
      </c>
      <c r="K150" s="3">
        <f t="shared" si="280"/>
        <v>0.86703596287702822</v>
      </c>
      <c r="L150" s="3">
        <f t="shared" si="281"/>
        <v>0.78226218097447997</v>
      </c>
      <c r="M150" s="5">
        <f t="shared" si="282"/>
        <v>0.19218474734309487</v>
      </c>
      <c r="N150" s="5">
        <f t="shared" si="283"/>
        <v>0.16663108746289867</v>
      </c>
      <c r="O150" s="5">
        <f t="shared" si="284"/>
        <v>0.15033885960663881</v>
      </c>
      <c r="P150" s="5">
        <f t="shared" si="285"/>
        <v>0.13034919789687643</v>
      </c>
      <c r="Q150" s="5">
        <f t="shared" si="286"/>
        <v>7.2237572681820322E-2</v>
      </c>
      <c r="R150" s="5">
        <f t="shared" si="287"/>
        <v>5.8802202100552696E-2</v>
      </c>
      <c r="S150" s="5">
        <f t="shared" si="288"/>
        <v>2.2102317727153292E-2</v>
      </c>
      <c r="T150" s="5">
        <f t="shared" si="289"/>
        <v>5.6508721154383275E-2</v>
      </c>
      <c r="U150" s="5">
        <f t="shared" si="290"/>
        <v>5.0983623917542319E-2</v>
      </c>
      <c r="V150" s="5">
        <f t="shared" si="291"/>
        <v>1.6656538549065152E-3</v>
      </c>
      <c r="W150" s="5">
        <f t="shared" si="292"/>
        <v>2.0877524462027133E-2</v>
      </c>
      <c r="X150" s="5">
        <f t="shared" si="293"/>
        <v>1.6331697819013401E-2</v>
      </c>
      <c r="Y150" s="5">
        <f t="shared" si="294"/>
        <v>6.3878347774587894E-3</v>
      </c>
      <c r="Z150" s="5">
        <f t="shared" si="295"/>
        <v>1.533291295376017E-2</v>
      </c>
      <c r="AA150" s="5">
        <f t="shared" si="296"/>
        <v>1.3294186946573109E-2</v>
      </c>
      <c r="AB150" s="5">
        <f t="shared" si="297"/>
        <v>5.7632690899446165E-3</v>
      </c>
      <c r="AC150" s="5">
        <f t="shared" si="298"/>
        <v>7.0608049989166193E-5</v>
      </c>
      <c r="AD150" s="5">
        <f t="shared" si="299"/>
        <v>4.5253911311055996E-3</v>
      </c>
      <c r="AE150" s="5">
        <f t="shared" si="300"/>
        <v>3.5400423359812352E-3</v>
      </c>
      <c r="AF150" s="5">
        <f t="shared" si="301"/>
        <v>1.3846206192433365E-3</v>
      </c>
      <c r="AG150" s="5">
        <f t="shared" si="302"/>
        <v>3.6104544847717591E-4</v>
      </c>
      <c r="AH150" s="5">
        <f t="shared" si="303"/>
        <v>2.9985894819750708E-3</v>
      </c>
      <c r="AI150" s="5">
        <f t="shared" si="304"/>
        <v>2.5998849187771848E-3</v>
      </c>
      <c r="AJ150" s="5">
        <f t="shared" si="305"/>
        <v>1.1270968619607202E-3</v>
      </c>
      <c r="AK150" s="5">
        <f t="shared" si="306"/>
        <v>3.2574450432193007E-4</v>
      </c>
      <c r="AL150" s="5">
        <f t="shared" si="307"/>
        <v>1.9155948239158869E-6</v>
      </c>
      <c r="AM150" s="5">
        <f t="shared" si="308"/>
        <v>7.8473537135066176E-4</v>
      </c>
      <c r="AN150" s="5">
        <f t="shared" si="309"/>
        <v>6.1386880308058722E-4</v>
      </c>
      <c r="AO150" s="5">
        <f t="shared" si="310"/>
        <v>2.4010317436500678E-4</v>
      </c>
      <c r="AP150" s="5">
        <f t="shared" si="311"/>
        <v>6.2607877612555374E-5</v>
      </c>
      <c r="AQ150" s="5">
        <f t="shared" si="312"/>
        <v>1.2243943721845217E-5</v>
      </c>
      <c r="AR150" s="5">
        <f t="shared" si="313"/>
        <v>4.6913662960339117E-4</v>
      </c>
      <c r="AS150" s="5">
        <f t="shared" si="314"/>
        <v>4.0675832936906003E-4</v>
      </c>
      <c r="AT150" s="5">
        <f t="shared" si="315"/>
        <v>1.7633704988137715E-4</v>
      </c>
      <c r="AU150" s="5">
        <f t="shared" si="316"/>
        <v>5.0963521278264802E-5</v>
      </c>
      <c r="AV150" s="5">
        <f t="shared" si="317"/>
        <v>1.1046801435776056E-5</v>
      </c>
      <c r="AW150" s="5">
        <f t="shared" si="318"/>
        <v>3.6090308969888909E-8</v>
      </c>
      <c r="AX150" s="5">
        <f t="shared" si="319"/>
        <v>1.1339896471711385E-4</v>
      </c>
      <c r="AY150" s="5">
        <f t="shared" si="320"/>
        <v>8.8707721459857584E-5</v>
      </c>
      <c r="AZ150" s="5">
        <f t="shared" si="321"/>
        <v>3.4696347829232432E-5</v>
      </c>
      <c r="BA150" s="5">
        <f t="shared" si="322"/>
        <v>9.0472135749148437E-6</v>
      </c>
      <c r="BB150" s="5">
        <f t="shared" si="323"/>
        <v>1.7693232557137014E-6</v>
      </c>
      <c r="BC150" s="5">
        <f t="shared" si="324"/>
        <v>2.7681493377269358E-7</v>
      </c>
      <c r="BD150" s="5">
        <f t="shared" si="325"/>
        <v>6.1164640508094235E-5</v>
      </c>
      <c r="BE150" s="5">
        <f t="shared" si="326"/>
        <v>5.3031942976962771E-5</v>
      </c>
      <c r="BF150" s="5">
        <f t="shared" si="327"/>
        <v>2.2990300871135282E-5</v>
      </c>
      <c r="BG150" s="5">
        <f t="shared" si="328"/>
        <v>6.6444725508791205E-6</v>
      </c>
      <c r="BH150" s="5">
        <f t="shared" si="329"/>
        <v>1.440249163990365E-6</v>
      </c>
      <c r="BI150" s="5">
        <f t="shared" si="330"/>
        <v>2.4974956413664434E-7</v>
      </c>
      <c r="BJ150" s="8">
        <f t="shared" si="331"/>
        <v>0.35074699344831012</v>
      </c>
      <c r="BK150" s="8">
        <f t="shared" si="332"/>
        <v>0.34646314818830404</v>
      </c>
      <c r="BL150" s="8">
        <f t="shared" si="333"/>
        <v>0.28749322111548953</v>
      </c>
      <c r="BM150" s="8">
        <f t="shared" si="334"/>
        <v>0.22940393698283124</v>
      </c>
      <c r="BN150" s="8">
        <f t="shared" si="335"/>
        <v>0.77054366709188182</v>
      </c>
    </row>
    <row r="151" spans="1:66" x14ac:dyDescent="0.25">
      <c r="A151" t="s">
        <v>99</v>
      </c>
      <c r="B151" t="s">
        <v>417</v>
      </c>
      <c r="C151" t="s">
        <v>108</v>
      </c>
      <c r="D151" s="11">
        <v>44350</v>
      </c>
      <c r="E151">
        <f>VLOOKUP(A151,home!$A$2:$E$405,3,FALSE)</f>
        <v>1.3341067285382799</v>
      </c>
      <c r="F151">
        <f>VLOOKUP(B151,home!$B$2:$E$405,3,FALSE)</f>
        <v>0.98</v>
      </c>
      <c r="G151">
        <f>VLOOKUP(C151,away!$B$2:$E$405,4,FALSE)</f>
        <v>0.79</v>
      </c>
      <c r="H151">
        <f>VLOOKUP(A151,away!$A$2:$E$405,3,FALSE)</f>
        <v>1.26682134570766</v>
      </c>
      <c r="I151">
        <f>VLOOKUP(C151,away!$B$2:$E$405,3,FALSE)</f>
        <v>0.71</v>
      </c>
      <c r="J151">
        <f>VLOOKUP(B151,home!$B$2:$E$405,4,FALSE)</f>
        <v>1.04</v>
      </c>
      <c r="K151" s="3">
        <f t="shared" si="280"/>
        <v>1.0328654292343364</v>
      </c>
      <c r="L151" s="3">
        <f t="shared" si="281"/>
        <v>0.93542088167053616</v>
      </c>
      <c r="M151" s="5">
        <f t="shared" si="282"/>
        <v>0.13969604679939895</v>
      </c>
      <c r="N151" s="5">
        <f t="shared" si="283"/>
        <v>0.14428721733980113</v>
      </c>
      <c r="O151" s="5">
        <f t="shared" si="284"/>
        <v>0.13067459926298222</v>
      </c>
      <c r="P151" s="5">
        <f t="shared" si="285"/>
        <v>0.13496927605778505</v>
      </c>
      <c r="Q151" s="5">
        <f t="shared" si="286"/>
        <v>7.4514639335350824E-2</v>
      </c>
      <c r="R151" s="5">
        <f t="shared" si="287"/>
        <v>6.1117874427261409E-2</v>
      </c>
      <c r="S151" s="5">
        <f t="shared" si="288"/>
        <v>3.2600610212187055E-2</v>
      </c>
      <c r="T151" s="5">
        <f t="shared" si="289"/>
        <v>6.9702549624435881E-2</v>
      </c>
      <c r="U151" s="5">
        <f t="shared" si="290"/>
        <v>6.3126539604203627E-2</v>
      </c>
      <c r="V151" s="5">
        <f t="shared" si="291"/>
        <v>3.4997258215580334E-3</v>
      </c>
      <c r="W151" s="5">
        <f t="shared" si="292"/>
        <v>2.565453164711631E-2</v>
      </c>
      <c r="X151" s="5">
        <f t="shared" si="293"/>
        <v>2.3997784612190209E-2</v>
      </c>
      <c r="Y151" s="5">
        <f t="shared" si="294"/>
        <v>1.1224014420037294E-2</v>
      </c>
      <c r="Z151" s="5">
        <f t="shared" si="295"/>
        <v>1.9056978660859331E-2</v>
      </c>
      <c r="AA151" s="5">
        <f t="shared" si="296"/>
        <v>1.9683294444458065E-2</v>
      </c>
      <c r="AB151" s="5">
        <f t="shared" si="297"/>
        <v>1.0165097182560501E-2</v>
      </c>
      <c r="AC151" s="5">
        <f t="shared" si="298"/>
        <v>2.1133179470654532E-4</v>
      </c>
      <c r="AD151" s="5">
        <f t="shared" si="299"/>
        <v>6.624419710376161E-3</v>
      </c>
      <c r="AE151" s="5">
        <f t="shared" si="300"/>
        <v>6.1966205260357461E-3</v>
      </c>
      <c r="AF151" s="5">
        <f t="shared" si="301"/>
        <v>2.8982241179210493E-3</v>
      </c>
      <c r="AG151" s="5">
        <f t="shared" si="302"/>
        <v>9.0368645322150688E-4</v>
      </c>
      <c r="AH151" s="5">
        <f t="shared" si="303"/>
        <v>4.4565739452294062E-3</v>
      </c>
      <c r="AI151" s="5">
        <f t="shared" si="304"/>
        <v>4.6030411608539304E-3</v>
      </c>
      <c r="AJ151" s="5">
        <f t="shared" si="305"/>
        <v>2.3771610421943561E-3</v>
      </c>
      <c r="AK151" s="5">
        <f t="shared" si="306"/>
        <v>8.1842915340173898E-4</v>
      </c>
      <c r="AL151" s="5">
        <f t="shared" si="307"/>
        <v>8.1672459580746367E-6</v>
      </c>
      <c r="AM151" s="5">
        <f t="shared" si="308"/>
        <v>1.3684268215172152E-3</v>
      </c>
      <c r="AN151" s="5">
        <f t="shared" si="309"/>
        <v>1.280055023885243E-3</v>
      </c>
      <c r="AO151" s="5">
        <f t="shared" si="310"/>
        <v>5.9869509951476654E-4</v>
      </c>
      <c r="AP151" s="5">
        <f t="shared" si="311"/>
        <v>1.8667729927997746E-4</v>
      </c>
      <c r="AQ151" s="5">
        <f t="shared" si="312"/>
        <v>4.3655460970087752E-5</v>
      </c>
      <c r="AR151" s="5">
        <f t="shared" si="313"/>
        <v>8.3375446581528644E-4</v>
      </c>
      <c r="AS151" s="5">
        <f t="shared" si="314"/>
        <v>8.6115616421035069E-4</v>
      </c>
      <c r="AT151" s="5">
        <f t="shared" si="315"/>
        <v>4.4472921559245919E-4</v>
      </c>
      <c r="AU151" s="5">
        <f t="shared" si="316"/>
        <v>1.531151440519851E-4</v>
      </c>
      <c r="AV151" s="5">
        <f t="shared" si="317"/>
        <v>3.9536834745882696E-5</v>
      </c>
      <c r="AW151" s="5">
        <f t="shared" si="318"/>
        <v>2.1919161470023681E-7</v>
      </c>
      <c r="AX151" s="5">
        <f t="shared" si="319"/>
        <v>2.3556679273035942E-4</v>
      </c>
      <c r="AY151" s="5">
        <f t="shared" si="320"/>
        <v>2.2035409694813325E-4</v>
      </c>
      <c r="AZ151" s="5">
        <f t="shared" si="321"/>
        <v>1.0306191182346879E-4</v>
      </c>
      <c r="BA151" s="5">
        <f t="shared" si="322"/>
        <v>3.2135421474853414E-5</v>
      </c>
      <c r="BB151" s="5">
        <f t="shared" si="323"/>
        <v>7.5150360722154136E-6</v>
      </c>
      <c r="BC151" s="5">
        <f t="shared" si="324"/>
        <v>1.4059443336915257E-6</v>
      </c>
      <c r="BD151" s="5">
        <f t="shared" si="325"/>
        <v>1.2998522291828029E-4</v>
      </c>
      <c r="BE151" s="5">
        <f t="shared" si="326"/>
        <v>1.3425724306361048E-4</v>
      </c>
      <c r="BF151" s="5">
        <f t="shared" si="327"/>
        <v>6.9334832492357328E-5</v>
      </c>
      <c r="BG151" s="5">
        <f t="shared" si="328"/>
        <v>2.3871183841036499E-5</v>
      </c>
      <c r="BH151" s="5">
        <f t="shared" si="329"/>
        <v>6.1639301360759768E-6</v>
      </c>
      <c r="BI151" s="5">
        <f t="shared" si="330"/>
        <v>1.2733020691537159E-6</v>
      </c>
      <c r="BJ151" s="8">
        <f t="shared" si="331"/>
        <v>0.37008123669503606</v>
      </c>
      <c r="BK151" s="8">
        <f t="shared" si="332"/>
        <v>0.31120551202854196</v>
      </c>
      <c r="BL151" s="8">
        <f t="shared" si="333"/>
        <v>0.2997197877620818</v>
      </c>
      <c r="BM151" s="8">
        <f t="shared" si="334"/>
        <v>0.3145837270186061</v>
      </c>
      <c r="BN151" s="8">
        <f t="shared" si="335"/>
        <v>0.68525965322257965</v>
      </c>
    </row>
    <row r="152" spans="1:66" x14ac:dyDescent="0.25">
      <c r="A152" t="s">
        <v>99</v>
      </c>
      <c r="B152" t="s">
        <v>101</v>
      </c>
      <c r="C152" t="s">
        <v>118</v>
      </c>
      <c r="D152" s="11">
        <v>44350</v>
      </c>
      <c r="E152">
        <f>VLOOKUP(A152,home!$A$2:$E$405,3,FALSE)</f>
        <v>1.3341067285382799</v>
      </c>
      <c r="F152">
        <f>VLOOKUP(B152,home!$B$2:$E$405,3,FALSE)</f>
        <v>1</v>
      </c>
      <c r="G152">
        <f>VLOOKUP(C152,away!$B$2:$E$405,4,FALSE)</f>
        <v>1.21</v>
      </c>
      <c r="H152">
        <f>VLOOKUP(A152,away!$A$2:$E$405,3,FALSE)</f>
        <v>1.26682134570766</v>
      </c>
      <c r="I152">
        <f>VLOOKUP(C152,away!$B$2:$E$405,3,FALSE)</f>
        <v>1.08</v>
      </c>
      <c r="J152">
        <f>VLOOKUP(B152,home!$B$2:$E$405,4,FALSE)</f>
        <v>0.75</v>
      </c>
      <c r="K152" s="3">
        <f t="shared" si="280"/>
        <v>1.6142691415313186</v>
      </c>
      <c r="L152" s="3">
        <f t="shared" si="281"/>
        <v>1.0261252900232047</v>
      </c>
      <c r="M152" s="5">
        <f t="shared" si="282"/>
        <v>7.1333127970231808E-2</v>
      </c>
      <c r="N152" s="5">
        <f t="shared" si="283"/>
        <v>0.11515086725124979</v>
      </c>
      <c r="O152" s="5">
        <f t="shared" si="284"/>
        <v>7.3196726626716488E-2</v>
      </c>
      <c r="P152" s="5">
        <f t="shared" si="285"/>
        <v>0.11815921705461224</v>
      </c>
      <c r="Q152" s="5">
        <f t="shared" si="286"/>
        <v>9.2942245812130939E-2</v>
      </c>
      <c r="R152" s="5">
        <f t="shared" si="287"/>
        <v>3.7554506169294337E-2</v>
      </c>
      <c r="S152" s="5">
        <f t="shared" si="288"/>
        <v>4.8930984005023992E-2</v>
      </c>
      <c r="T152" s="5">
        <f t="shared" si="289"/>
        <v>9.5370388939380851E-2</v>
      </c>
      <c r="U152" s="5">
        <f t="shared" si="290"/>
        <v>6.0623080434539373E-2</v>
      </c>
      <c r="V152" s="5">
        <f t="shared" si="291"/>
        <v>9.0057062378555621E-3</v>
      </c>
      <c r="W152" s="5">
        <f t="shared" si="292"/>
        <v>5.001126645304714E-2</v>
      </c>
      <c r="X152" s="5">
        <f t="shared" si="293"/>
        <v>5.131782529356077E-2</v>
      </c>
      <c r="Y152" s="5">
        <f t="shared" si="294"/>
        <v>2.6329259181357589E-2</v>
      </c>
      <c r="Z152" s="5">
        <f t="shared" si="295"/>
        <v>1.2845209511548463E-2</v>
      </c>
      <c r="AA152" s="5">
        <f t="shared" si="296"/>
        <v>2.0735625330997265E-2</v>
      </c>
      <c r="AB152" s="5">
        <f t="shared" si="297"/>
        <v>1.6736440051092014E-2</v>
      </c>
      <c r="AC152" s="5">
        <f t="shared" si="298"/>
        <v>9.3233959834632856E-4</v>
      </c>
      <c r="AD152" s="5">
        <f t="shared" si="299"/>
        <v>2.018291104101361E-2</v>
      </c>
      <c r="AE152" s="5">
        <f t="shared" si="300"/>
        <v>2.0710195445472635E-2</v>
      </c>
      <c r="AF152" s="5">
        <f t="shared" si="301"/>
        <v>1.0625627653961427E-2</v>
      </c>
      <c r="AG152" s="5">
        <f t="shared" si="302"/>
        <v>3.6344084193665853E-3</v>
      </c>
      <c r="AH152" s="5">
        <f t="shared" si="303"/>
        <v>3.2951985838616236E-3</v>
      </c>
      <c r="AI152" s="5">
        <f t="shared" si="304"/>
        <v>5.31933738914552E-3</v>
      </c>
      <c r="AJ152" s="5">
        <f t="shared" si="305"/>
        <v>4.2934211003456931E-3</v>
      </c>
      <c r="AK152" s="5">
        <f t="shared" si="306"/>
        <v>2.3102457312958306E-3</v>
      </c>
      <c r="AL152" s="5">
        <f t="shared" si="307"/>
        <v>6.1774673341444879E-5</v>
      </c>
      <c r="AM152" s="5">
        <f t="shared" si="308"/>
        <v>6.5161300959560037E-3</v>
      </c>
      <c r="AN152" s="5">
        <f t="shared" si="309"/>
        <v>6.6863658845417876E-3</v>
      </c>
      <c r="AO152" s="5">
        <f t="shared" si="310"/>
        <v>3.4305245662383508E-3</v>
      </c>
      <c r="AP152" s="5">
        <f t="shared" si="311"/>
        <v>1.1733826718210189E-3</v>
      </c>
      <c r="AQ152" s="5">
        <f t="shared" si="312"/>
        <v>3.0100940860763647E-4</v>
      </c>
      <c r="AR152" s="5">
        <f t="shared" si="313"/>
        <v>6.7625732050981258E-4</v>
      </c>
      <c r="AS152" s="5">
        <f t="shared" si="314"/>
        <v>1.091661324233645E-3</v>
      </c>
      <c r="AT152" s="5">
        <f t="shared" si="315"/>
        <v>8.8111759435679452E-4</v>
      </c>
      <c r="AU152" s="5">
        <f t="shared" si="316"/>
        <v>4.7412031421016111E-4</v>
      </c>
      <c r="AV152" s="5">
        <f t="shared" si="317"/>
        <v>1.9133944815064897E-4</v>
      </c>
      <c r="AW152" s="5">
        <f t="shared" si="318"/>
        <v>2.8423941004099731E-6</v>
      </c>
      <c r="AX152" s="5">
        <f t="shared" si="319"/>
        <v>1.7531312893508818E-3</v>
      </c>
      <c r="AY152" s="5">
        <f t="shared" si="320"/>
        <v>1.7989323527339285E-3</v>
      </c>
      <c r="AZ152" s="5">
        <f t="shared" si="321"/>
        <v>9.2296499109061395E-4</v>
      </c>
      <c r="BA152" s="5">
        <f t="shared" si="322"/>
        <v>3.15692573054707E-4</v>
      </c>
      <c r="BB152" s="5">
        <f t="shared" si="323"/>
        <v>8.0985033270983243E-5</v>
      </c>
      <c r="BC152" s="5">
        <f t="shared" si="324"/>
        <v>1.6620158150545316E-5</v>
      </c>
      <c r="BD152" s="5">
        <f t="shared" si="325"/>
        <v>1.156541231897411E-4</v>
      </c>
      <c r="BE152" s="5">
        <f t="shared" si="326"/>
        <v>1.8669688215606074E-4</v>
      </c>
      <c r="BF152" s="5">
        <f t="shared" si="327"/>
        <v>1.50689507842319E-4</v>
      </c>
      <c r="BG152" s="5">
        <f t="shared" si="328"/>
        <v>8.1084474154132405E-5</v>
      </c>
      <c r="BH152" s="5">
        <f t="shared" si="329"/>
        <v>3.2723041121077428E-5</v>
      </c>
      <c r="BI152" s="5">
        <f t="shared" si="330"/>
        <v>1.0564759099763141E-5</v>
      </c>
      <c r="BJ152" s="8">
        <f t="shared" si="331"/>
        <v>0.50927073451535776</v>
      </c>
      <c r="BK152" s="8">
        <f t="shared" si="332"/>
        <v>0.25022208189214534</v>
      </c>
      <c r="BL152" s="8">
        <f t="shared" si="333"/>
        <v>0.22795649020631226</v>
      </c>
      <c r="BM152" s="8">
        <f t="shared" si="334"/>
        <v>0.49016173528249479</v>
      </c>
      <c r="BN152" s="8">
        <f t="shared" si="335"/>
        <v>0.50833669088423561</v>
      </c>
    </row>
    <row r="153" spans="1:66" x14ac:dyDescent="0.25">
      <c r="A153" t="s">
        <v>99</v>
      </c>
      <c r="B153" t="s">
        <v>119</v>
      </c>
      <c r="C153" t="s">
        <v>115</v>
      </c>
      <c r="D153" s="11">
        <v>44350</v>
      </c>
      <c r="E153">
        <f>VLOOKUP(A153,home!$A$2:$E$405,3,FALSE)</f>
        <v>1.3341067285382799</v>
      </c>
      <c r="F153">
        <f>VLOOKUP(B153,home!$B$2:$E$405,3,FALSE)</f>
        <v>0.79</v>
      </c>
      <c r="G153">
        <f>VLOOKUP(C153,away!$B$2:$E$405,4,FALSE)</f>
        <v>1.1399999999999999</v>
      </c>
      <c r="H153">
        <f>VLOOKUP(A153,away!$A$2:$E$405,3,FALSE)</f>
        <v>1.26682134570766</v>
      </c>
      <c r="I153">
        <f>VLOOKUP(C153,away!$B$2:$E$405,3,FALSE)</f>
        <v>0.99</v>
      </c>
      <c r="J153">
        <f>VLOOKUP(B153,home!$B$2:$E$405,4,FALSE)</f>
        <v>1.63</v>
      </c>
      <c r="K153" s="3">
        <f t="shared" si="280"/>
        <v>1.201496519721575</v>
      </c>
      <c r="L153" s="3">
        <f t="shared" si="281"/>
        <v>2.0442696055684508</v>
      </c>
      <c r="M153" s="5">
        <f t="shared" si="282"/>
        <v>3.8938720987954853E-2</v>
      </c>
      <c r="N153" s="5">
        <f t="shared" si="283"/>
        <v>4.6784737749437207E-2</v>
      </c>
      <c r="O153" s="5">
        <f t="shared" si="284"/>
        <v>7.9601243795386439E-2</v>
      </c>
      <c r="P153" s="5">
        <f t="shared" si="285"/>
        <v>9.5640617385665413E-2</v>
      </c>
      <c r="Q153" s="5">
        <f t="shared" si="286"/>
        <v>2.8105849791017705E-2</v>
      </c>
      <c r="R153" s="5">
        <f t="shared" si="287"/>
        <v>8.1363201628176382E-2</v>
      </c>
      <c r="S153" s="5">
        <f t="shared" si="288"/>
        <v>5.8727710244648158E-2</v>
      </c>
      <c r="T153" s="5">
        <f t="shared" si="289"/>
        <v>5.7455934466449893E-2</v>
      </c>
      <c r="U153" s="5">
        <f t="shared" si="290"/>
        <v>9.7757603589658709E-2</v>
      </c>
      <c r="V153" s="5">
        <f t="shared" si="291"/>
        <v>1.6027332528125347E-2</v>
      </c>
      <c r="W153" s="5">
        <f t="shared" si="292"/>
        <v>1.1256360235908374E-2</v>
      </c>
      <c r="X153" s="5">
        <f t="shared" si="293"/>
        <v>2.3011035099596809E-2</v>
      </c>
      <c r="Y153" s="5">
        <f t="shared" si="294"/>
        <v>2.3520379823387279E-2</v>
      </c>
      <c r="Z153" s="5">
        <f t="shared" si="295"/>
        <v>5.5442773366739473E-2</v>
      </c>
      <c r="AA153" s="5">
        <f t="shared" si="296"/>
        <v>6.6614299243849512E-2</v>
      </c>
      <c r="AB153" s="5">
        <f t="shared" si="297"/>
        <v>4.0018424352588372E-2</v>
      </c>
      <c r="AC153" s="5">
        <f t="shared" si="298"/>
        <v>2.46037867183259E-3</v>
      </c>
      <c r="AD153" s="5">
        <f t="shared" si="299"/>
        <v>3.3811194120440618E-3</v>
      </c>
      <c r="AE153" s="5">
        <f t="shared" si="300"/>
        <v>6.9119196468391464E-3</v>
      </c>
      <c r="AF153" s="5">
        <f t="shared" si="301"/>
        <v>7.064913625082346E-3</v>
      </c>
      <c r="AG153" s="5">
        <f t="shared" si="302"/>
        <v>4.8141960632407527E-3</v>
      </c>
      <c r="AH153" s="5">
        <f t="shared" si="303"/>
        <v>2.8334994110511373E-2</v>
      </c>
      <c r="AI153" s="5">
        <f t="shared" si="304"/>
        <v>3.404439681011074E-2</v>
      </c>
      <c r="AJ153" s="5">
        <f t="shared" si="305"/>
        <v>2.045211214168418E-2</v>
      </c>
      <c r="AK153" s="5">
        <f t="shared" si="306"/>
        <v>8.1910471863963011E-3</v>
      </c>
      <c r="AL153" s="5">
        <f t="shared" si="307"/>
        <v>2.4172559262989956E-4</v>
      </c>
      <c r="AM153" s="5">
        <f t="shared" si="308"/>
        <v>8.1248064126679897E-4</v>
      </c>
      <c r="AN153" s="5">
        <f t="shared" si="309"/>
        <v>1.6609294800544812E-3</v>
      </c>
      <c r="AO153" s="5">
        <f t="shared" si="310"/>
        <v>1.6976938265339937E-3</v>
      </c>
      <c r="AP153" s="5">
        <f t="shared" si="311"/>
        <v>1.1568479630482134E-3</v>
      </c>
      <c r="AQ153" s="5">
        <f t="shared" si="312"/>
        <v>5.9122728228080913E-4</v>
      </c>
      <c r="AR153" s="5">
        <f t="shared" si="313"/>
        <v>1.1584873446815901E-2</v>
      </c>
      <c r="AS153" s="5">
        <f t="shared" si="314"/>
        <v>1.3919185127764192E-2</v>
      </c>
      <c r="AT153" s="5">
        <f t="shared" si="315"/>
        <v>8.3619262441844942E-3</v>
      </c>
      <c r="AU153" s="5">
        <f t="shared" si="316"/>
        <v>3.3489417601853897E-3</v>
      </c>
      <c r="AV153" s="5">
        <f t="shared" si="317"/>
        <v>1.0059354674032484E-3</v>
      </c>
      <c r="AW153" s="5">
        <f t="shared" si="318"/>
        <v>1.6492284636581009E-5</v>
      </c>
      <c r="AX153" s="5">
        <f t="shared" si="319"/>
        <v>1.6269877713720213E-4</v>
      </c>
      <c r="AY153" s="5">
        <f t="shared" si="320"/>
        <v>3.3260016496473752E-4</v>
      </c>
      <c r="AZ153" s="5">
        <f t="shared" si="321"/>
        <v>3.3996220402223289E-4</v>
      </c>
      <c r="BA153" s="5">
        <f t="shared" si="322"/>
        <v>2.3165813357490367E-4</v>
      </c>
      <c r="BB153" s="5">
        <f t="shared" si="323"/>
        <v>1.1839292033747294E-4</v>
      </c>
      <c r="BC153" s="5">
        <f t="shared" si="324"/>
        <v>4.8405409712076604E-5</v>
      </c>
      <c r="BD153" s="5">
        <f t="shared" si="325"/>
        <v>3.9471007786137918E-3</v>
      </c>
      <c r="BE153" s="5">
        <f t="shared" si="326"/>
        <v>4.7424278484947896E-3</v>
      </c>
      <c r="BF153" s="5">
        <f t="shared" si="327"/>
        <v>2.8490052774985844E-3</v>
      </c>
      <c r="BG153" s="5">
        <f t="shared" si="328"/>
        <v>1.1410233085276495E-3</v>
      </c>
      <c r="BH153" s="5">
        <f t="shared" si="329"/>
        <v>3.4273388352929211E-4</v>
      </c>
      <c r="BI153" s="5">
        <f t="shared" si="330"/>
        <v>8.235871365022076E-5</v>
      </c>
      <c r="BJ153" s="8">
        <f t="shared" si="331"/>
        <v>0.21945934271593645</v>
      </c>
      <c r="BK153" s="8">
        <f t="shared" si="332"/>
        <v>0.21236908557582099</v>
      </c>
      <c r="BL153" s="8">
        <f t="shared" si="333"/>
        <v>0.50770283471502953</v>
      </c>
      <c r="BM153" s="8">
        <f t="shared" si="334"/>
        <v>0.62422355715556044</v>
      </c>
      <c r="BN153" s="8">
        <f t="shared" si="335"/>
        <v>0.37043437133763801</v>
      </c>
    </row>
    <row r="154" spans="1:66" x14ac:dyDescent="0.25">
      <c r="A154" t="s">
        <v>122</v>
      </c>
      <c r="B154" t="s">
        <v>136</v>
      </c>
      <c r="C154" t="s">
        <v>137</v>
      </c>
      <c r="D154" s="11">
        <v>44350</v>
      </c>
      <c r="E154">
        <f>VLOOKUP(A154,home!$A$2:$E$405,3,FALSE)</f>
        <v>1.2800925925925899</v>
      </c>
      <c r="F154">
        <f>VLOOKUP(B154,home!$B$2:$E$405,3,FALSE)</f>
        <v>1.52</v>
      </c>
      <c r="G154">
        <f>VLOOKUP(C154,away!$B$2:$E$405,4,FALSE)</f>
        <v>0.95</v>
      </c>
      <c r="H154">
        <f>VLOOKUP(A154,away!$A$2:$E$405,3,FALSE)</f>
        <v>1.1111111111111101</v>
      </c>
      <c r="I154">
        <f>VLOOKUP(C154,away!$B$2:$E$405,3,FALSE)</f>
        <v>0.69</v>
      </c>
      <c r="J154">
        <f>VLOOKUP(B154,home!$B$2:$E$405,4,FALSE)</f>
        <v>0.9</v>
      </c>
      <c r="K154" s="3">
        <f t="shared" si="280"/>
        <v>1.8484537037036999</v>
      </c>
      <c r="L154" s="3">
        <f t="shared" si="281"/>
        <v>0.68999999999999928</v>
      </c>
      <c r="M154" s="5">
        <f t="shared" si="282"/>
        <v>7.8988444947242817E-2</v>
      </c>
      <c r="N154" s="5">
        <f t="shared" si="283"/>
        <v>0.14600648361252674</v>
      </c>
      <c r="O154" s="5">
        <f t="shared" si="284"/>
        <v>5.4502027013597493E-2</v>
      </c>
      <c r="P154" s="5">
        <f t="shared" si="285"/>
        <v>0.10074447369264336</v>
      </c>
      <c r="Q154" s="5">
        <f t="shared" si="286"/>
        <v>0.13494311269916434</v>
      </c>
      <c r="R154" s="5">
        <f t="shared" si="287"/>
        <v>1.8803199319691113E-2</v>
      </c>
      <c r="S154" s="5">
        <f t="shared" si="288"/>
        <v>3.2123207978036007E-2</v>
      </c>
      <c r="T154" s="5">
        <f t="shared" si="289"/>
        <v>9.3110747762423313E-2</v>
      </c>
      <c r="U154" s="5">
        <f t="shared" si="290"/>
        <v>3.4756843423961917E-2</v>
      </c>
      <c r="V154" s="5">
        <f t="shared" si="291"/>
        <v>4.5523334784081061E-3</v>
      </c>
      <c r="W154" s="5">
        <f t="shared" si="292"/>
        <v>8.3145365486025399E-2</v>
      </c>
      <c r="X154" s="5">
        <f t="shared" si="293"/>
        <v>5.737030218535747E-2</v>
      </c>
      <c r="Y154" s="5">
        <f t="shared" si="294"/>
        <v>1.9792754253948303E-2</v>
      </c>
      <c r="Z154" s="5">
        <f t="shared" si="295"/>
        <v>4.3247358435289521E-3</v>
      </c>
      <c r="AA154" s="5">
        <f t="shared" si="296"/>
        <v>7.9940739875112351E-3</v>
      </c>
      <c r="AB154" s="5">
        <f t="shared" si="297"/>
        <v>7.3883378349482746E-3</v>
      </c>
      <c r="AC154" s="5">
        <f t="shared" si="298"/>
        <v>3.6288728739211743E-4</v>
      </c>
      <c r="AD154" s="5">
        <f t="shared" si="299"/>
        <v>3.8422589694610342E-2</v>
      </c>
      <c r="AE154" s="5">
        <f t="shared" si="300"/>
        <v>2.6511586889281107E-2</v>
      </c>
      <c r="AF154" s="5">
        <f t="shared" si="301"/>
        <v>9.1464974768019711E-3</v>
      </c>
      <c r="AG154" s="5">
        <f t="shared" si="302"/>
        <v>2.1036944196644518E-3</v>
      </c>
      <c r="AH154" s="5">
        <f t="shared" si="303"/>
        <v>7.4601693300874335E-4</v>
      </c>
      <c r="AI154" s="5">
        <f t="shared" si="304"/>
        <v>1.3789777628456861E-3</v>
      </c>
      <c r="AJ154" s="5">
        <f t="shared" si="305"/>
        <v>1.2744882765285759E-3</v>
      </c>
      <c r="AK154" s="5">
        <f t="shared" si="306"/>
        <v>7.8527752502539731E-4</v>
      </c>
      <c r="AL154" s="5">
        <f t="shared" si="307"/>
        <v>1.8513537671231763E-5</v>
      </c>
      <c r="AM154" s="5">
        <f t="shared" si="308"/>
        <v>1.4204475645378016E-2</v>
      </c>
      <c r="AN154" s="5">
        <f t="shared" si="309"/>
        <v>9.8010881953108225E-3</v>
      </c>
      <c r="AO154" s="5">
        <f t="shared" si="310"/>
        <v>3.3813754273822297E-3</v>
      </c>
      <c r="AP154" s="5">
        <f t="shared" si="311"/>
        <v>7.7771634829791212E-4</v>
      </c>
      <c r="AQ154" s="5">
        <f t="shared" si="312"/>
        <v>1.3415607008138969E-4</v>
      </c>
      <c r="AR154" s="5">
        <f t="shared" si="313"/>
        <v>1.0295033675520651E-4</v>
      </c>
      <c r="AS154" s="5">
        <f t="shared" si="314"/>
        <v>1.9029893127270455E-4</v>
      </c>
      <c r="AT154" s="5">
        <f t="shared" si="315"/>
        <v>1.7587938216094334E-4</v>
      </c>
      <c r="AU154" s="5">
        <f t="shared" si="316"/>
        <v>1.0836829845350474E-4</v>
      </c>
      <c r="AV154" s="5">
        <f t="shared" si="317"/>
        <v>5.0078445660112171E-5</v>
      </c>
      <c r="AW154" s="5">
        <f t="shared" si="318"/>
        <v>6.5591049781005425E-7</v>
      </c>
      <c r="AX154" s="5">
        <f t="shared" si="319"/>
        <v>4.3760526026446712E-3</v>
      </c>
      <c r="AY154" s="5">
        <f t="shared" si="320"/>
        <v>3.01947629582482E-3</v>
      </c>
      <c r="AZ154" s="5">
        <f t="shared" si="321"/>
        <v>1.0417193220595617E-3</v>
      </c>
      <c r="BA154" s="5">
        <f t="shared" si="322"/>
        <v>2.3959544407369898E-4</v>
      </c>
      <c r="BB154" s="5">
        <f t="shared" si="323"/>
        <v>4.1330214102713022E-5</v>
      </c>
      <c r="BC154" s="5">
        <f t="shared" si="324"/>
        <v>5.7035695461743933E-6</v>
      </c>
      <c r="BD154" s="5">
        <f t="shared" si="325"/>
        <v>1.1839288726848731E-5</v>
      </c>
      <c r="BE154" s="5">
        <f t="shared" si="326"/>
        <v>2.1884377096360993E-5</v>
      </c>
      <c r="BF154" s="5">
        <f t="shared" si="327"/>
        <v>2.0226128948508456E-5</v>
      </c>
      <c r="BG154" s="5">
        <f t="shared" si="328"/>
        <v>1.2462354322153027E-5</v>
      </c>
      <c r="BH154" s="5">
        <f t="shared" si="329"/>
        <v>5.7590212509128915E-6</v>
      </c>
      <c r="BI154" s="5">
        <f t="shared" si="330"/>
        <v>2.1290568321916494E-6</v>
      </c>
      <c r="BJ154" s="8">
        <f t="shared" si="331"/>
        <v>0.64757582361450527</v>
      </c>
      <c r="BK154" s="8">
        <f t="shared" si="332"/>
        <v>0.21980933721721846</v>
      </c>
      <c r="BL154" s="8">
        <f t="shared" si="333"/>
        <v>0.12833111769859781</v>
      </c>
      <c r="BM154" s="8">
        <f t="shared" si="334"/>
        <v>0.46303445270365795</v>
      </c>
      <c r="BN154" s="8">
        <f t="shared" si="335"/>
        <v>0.53398774128486592</v>
      </c>
    </row>
    <row r="155" spans="1:66" s="10" customFormat="1" x14ac:dyDescent="0.25">
      <c r="A155" t="s">
        <v>122</v>
      </c>
      <c r="B155" t="s">
        <v>123</v>
      </c>
      <c r="C155" t="s">
        <v>401</v>
      </c>
      <c r="D155" s="11">
        <v>44350</v>
      </c>
      <c r="E155">
        <f>VLOOKUP(A155,home!$A$2:$E$405,3,FALSE)</f>
        <v>1.2800925925925899</v>
      </c>
      <c r="F155">
        <f>VLOOKUP(B155,home!$B$2:$E$405,3,FALSE)</f>
        <v>1.08</v>
      </c>
      <c r="G155">
        <f>VLOOKUP(C155,away!$B$2:$E$405,4,FALSE)</f>
        <v>0.91</v>
      </c>
      <c r="H155">
        <f>VLOOKUP(A155,away!$A$2:$E$405,3,FALSE)</f>
        <v>1.1111111111111101</v>
      </c>
      <c r="I155">
        <f>VLOOKUP(C155,away!$B$2:$E$405,3,FALSE)</f>
        <v>0.82</v>
      </c>
      <c r="J155">
        <f>VLOOKUP(B155,home!$B$2:$E$405,4,FALSE)</f>
        <v>1.2</v>
      </c>
      <c r="K155" s="3">
        <f t="shared" si="280"/>
        <v>1.2580749999999974</v>
      </c>
      <c r="L155" s="3">
        <f t="shared" si="281"/>
        <v>1.0933333333333322</v>
      </c>
      <c r="M155" s="5">
        <f t="shared" si="282"/>
        <v>9.5234945178777008E-2</v>
      </c>
      <c r="N155" s="5">
        <f t="shared" si="283"/>
        <v>0.11981270365578962</v>
      </c>
      <c r="O155" s="5">
        <f t="shared" si="284"/>
        <v>0.10412354006212941</v>
      </c>
      <c r="P155" s="5">
        <f t="shared" si="285"/>
        <v>0.13099522266366317</v>
      </c>
      <c r="Q155" s="5">
        <f t="shared" si="286"/>
        <v>7.5366683575878612E-2</v>
      </c>
      <c r="R155" s="5">
        <f t="shared" si="287"/>
        <v>5.6920868567297347E-2</v>
      </c>
      <c r="S155" s="5">
        <f t="shared" si="288"/>
        <v>4.5045829365707259E-2</v>
      </c>
      <c r="T155" s="5">
        <f t="shared" si="289"/>
        <v>8.2400907376293867E-2</v>
      </c>
      <c r="U155" s="5">
        <f t="shared" si="290"/>
        <v>7.1610721722802459E-2</v>
      </c>
      <c r="V155" s="5">
        <f t="shared" si="291"/>
        <v>6.8844808976288663E-3</v>
      </c>
      <c r="W155" s="5">
        <f t="shared" si="292"/>
        <v>3.1605646813241108E-2</v>
      </c>
      <c r="X155" s="5">
        <f t="shared" si="293"/>
        <v>3.4555507182476901E-2</v>
      </c>
      <c r="Y155" s="5">
        <f t="shared" si="294"/>
        <v>1.8890343926420684E-2</v>
      </c>
      <c r="Z155" s="5">
        <f t="shared" si="295"/>
        <v>2.0744494322303908E-2</v>
      </c>
      <c r="AA155" s="5">
        <f t="shared" si="296"/>
        <v>2.6098129694532429E-2</v>
      </c>
      <c r="AB155" s="5">
        <f t="shared" si="297"/>
        <v>1.641670225772441E-2</v>
      </c>
      <c r="AC155" s="5">
        <f t="shared" si="298"/>
        <v>5.9184820919443474E-4</v>
      </c>
      <c r="AD155" s="5">
        <f t="shared" si="299"/>
        <v>9.9405685286420593E-3</v>
      </c>
      <c r="AE155" s="5">
        <f t="shared" si="300"/>
        <v>1.0868354924648637E-2</v>
      </c>
      <c r="AF155" s="5">
        <f t="shared" si="301"/>
        <v>5.941367358807916E-3</v>
      </c>
      <c r="AG155" s="5">
        <f t="shared" si="302"/>
        <v>2.1652983263211055E-3</v>
      </c>
      <c r="AH155" s="5">
        <f t="shared" si="303"/>
        <v>5.6701617814297273E-3</v>
      </c>
      <c r="AI155" s="5">
        <f t="shared" si="304"/>
        <v>7.1334887831721889E-3</v>
      </c>
      <c r="AJ155" s="5">
        <f t="shared" si="305"/>
        <v>4.4872319504446669E-3</v>
      </c>
      <c r="AK155" s="5">
        <f t="shared" si="306"/>
        <v>1.8817581120185547E-3</v>
      </c>
      <c r="AL155" s="5">
        <f t="shared" si="307"/>
        <v>3.2563377991545311E-5</v>
      </c>
      <c r="AM155" s="5">
        <f t="shared" si="308"/>
        <v>2.5011961503342657E-3</v>
      </c>
      <c r="AN155" s="5">
        <f t="shared" si="309"/>
        <v>2.7346411243654605E-3</v>
      </c>
      <c r="AO155" s="5">
        <f t="shared" si="310"/>
        <v>1.4949371479864501E-3</v>
      </c>
      <c r="AP155" s="5">
        <f t="shared" si="311"/>
        <v>5.4482153837728364E-4</v>
      </c>
      <c r="AQ155" s="5">
        <f t="shared" si="312"/>
        <v>1.4891788715645733E-4</v>
      </c>
      <c r="AR155" s="5">
        <f t="shared" si="313"/>
        <v>1.239875376205966E-3</v>
      </c>
      <c r="AS155" s="5">
        <f t="shared" si="314"/>
        <v>1.5598562139203173E-3</v>
      </c>
      <c r="AT155" s="5">
        <f t="shared" si="315"/>
        <v>9.8120805316389962E-4</v>
      </c>
      <c r="AU155" s="5">
        <f t="shared" si="316"/>
        <v>4.1147777382805691E-4</v>
      </c>
      <c r="AV155" s="5">
        <f t="shared" si="317"/>
        <v>1.2941747507718294E-4</v>
      </c>
      <c r="AW155" s="5">
        <f t="shared" si="318"/>
        <v>1.2441881795816593E-6</v>
      </c>
      <c r="AX155" s="5">
        <f t="shared" si="319"/>
        <v>5.2444872447196186E-4</v>
      </c>
      <c r="AY155" s="5">
        <f t="shared" si="320"/>
        <v>5.7339727208934423E-4</v>
      </c>
      <c r="AZ155" s="5">
        <f t="shared" si="321"/>
        <v>3.1345717540884121E-4</v>
      </c>
      <c r="BA155" s="5">
        <f t="shared" si="322"/>
        <v>1.1423772614899981E-4</v>
      </c>
      <c r="BB155" s="5">
        <f t="shared" si="323"/>
        <v>3.1224978480726576E-5</v>
      </c>
      <c r="BC155" s="5">
        <f t="shared" si="324"/>
        <v>6.8278619611188725E-6</v>
      </c>
      <c r="BD155" s="5">
        <f t="shared" si="325"/>
        <v>2.2593284633086458E-4</v>
      </c>
      <c r="BE155" s="5">
        <f t="shared" si="326"/>
        <v>2.8424046564770182E-4</v>
      </c>
      <c r="BF155" s="5">
        <f t="shared" si="327"/>
        <v>1.7879791190986589E-4</v>
      </c>
      <c r="BG155" s="5">
        <f t="shared" si="328"/>
        <v>7.4980394342001372E-5</v>
      </c>
      <c r="BH155" s="5">
        <f t="shared" si="329"/>
        <v>2.3582739902953304E-5</v>
      </c>
      <c r="BI155" s="5">
        <f t="shared" si="330"/>
        <v>5.9337711006815808E-6</v>
      </c>
      <c r="BJ155" s="8">
        <f t="shared" si="331"/>
        <v>0.4005354892553013</v>
      </c>
      <c r="BK155" s="8">
        <f t="shared" si="332"/>
        <v>0.27935828696505166</v>
      </c>
      <c r="BL155" s="8">
        <f t="shared" si="333"/>
        <v>0.29945790595298066</v>
      </c>
      <c r="BM155" s="8">
        <f t="shared" si="334"/>
        <v>0.41707005970819261</v>
      </c>
      <c r="BN155" s="8">
        <f t="shared" si="335"/>
        <v>0.58245396370353519</v>
      </c>
    </row>
    <row r="156" spans="1:66" x14ac:dyDescent="0.25">
      <c r="A156" t="s">
        <v>122</v>
      </c>
      <c r="B156" t="s">
        <v>127</v>
      </c>
      <c r="C156" t="s">
        <v>125</v>
      </c>
      <c r="D156" s="11">
        <v>44350</v>
      </c>
      <c r="E156">
        <f>VLOOKUP(A156,home!$A$2:$E$405,3,FALSE)</f>
        <v>1.2800925925925899</v>
      </c>
      <c r="F156">
        <f>VLOOKUP(B156,home!$B$2:$E$405,3,FALSE)</f>
        <v>0.78</v>
      </c>
      <c r="G156">
        <f>VLOOKUP(C156,away!$B$2:$E$405,4,FALSE)</f>
        <v>1.06</v>
      </c>
      <c r="H156">
        <f>VLOOKUP(A156,away!$A$2:$E$405,3,FALSE)</f>
        <v>1.1111111111111101</v>
      </c>
      <c r="I156">
        <f>VLOOKUP(C156,away!$B$2:$E$405,3,FALSE)</f>
        <v>1.1000000000000001</v>
      </c>
      <c r="J156">
        <f>VLOOKUP(B156,home!$B$2:$E$405,4,FALSE)</f>
        <v>0.74</v>
      </c>
      <c r="K156" s="3">
        <f t="shared" si="280"/>
        <v>1.0583805555555534</v>
      </c>
      <c r="L156" s="3">
        <f t="shared" si="281"/>
        <v>0.90444444444444372</v>
      </c>
      <c r="M156" s="5">
        <f t="shared" si="282"/>
        <v>0.14046105742215301</v>
      </c>
      <c r="N156" s="5">
        <f t="shared" si="283"/>
        <v>0.14866125198837882</v>
      </c>
      <c r="O156" s="5">
        <f t="shared" si="284"/>
        <v>0.12703922304625828</v>
      </c>
      <c r="P156" s="5">
        <f t="shared" si="285"/>
        <v>0.13445584346504472</v>
      </c>
      <c r="Q156" s="5">
        <f t="shared" si="286"/>
        <v>7.8670089234522234E-2</v>
      </c>
      <c r="R156" s="5">
        <f t="shared" si="287"/>
        <v>5.7449959755363413E-2</v>
      </c>
      <c r="S156" s="5">
        <f t="shared" si="288"/>
        <v>3.2176843485455187E-2</v>
      </c>
      <c r="T156" s="5">
        <f t="shared" si="289"/>
        <v>7.1152725152112281E-2</v>
      </c>
      <c r="U156" s="5">
        <f t="shared" si="290"/>
        <v>6.0803920322525719E-2</v>
      </c>
      <c r="V156" s="5">
        <f t="shared" si="291"/>
        <v>3.4223520029760921E-3</v>
      </c>
      <c r="W156" s="5">
        <f t="shared" si="292"/>
        <v>2.7754297583212868E-2</v>
      </c>
      <c r="X156" s="5">
        <f t="shared" si="293"/>
        <v>2.5102220258594727E-2</v>
      </c>
      <c r="Y156" s="5">
        <f t="shared" si="294"/>
        <v>1.1351781828053383E-2</v>
      </c>
      <c r="Z156" s="5">
        <f t="shared" si="295"/>
        <v>1.7320098978098442E-2</v>
      </c>
      <c r="AA156" s="5">
        <f t="shared" si="296"/>
        <v>1.8331255978717004E-2</v>
      </c>
      <c r="AB156" s="5">
        <f t="shared" si="297"/>
        <v>9.700722443392781E-3</v>
      </c>
      <c r="AC156" s="5">
        <f t="shared" si="298"/>
        <v>2.0475213630362675E-4</v>
      </c>
      <c r="AD156" s="5">
        <f t="shared" si="299"/>
        <v>7.3436522237937465E-3</v>
      </c>
      <c r="AE156" s="5">
        <f t="shared" si="300"/>
        <v>6.6419254557423387E-3</v>
      </c>
      <c r="AF156" s="5">
        <f t="shared" si="301"/>
        <v>3.0036262894301436E-3</v>
      </c>
      <c r="AG156" s="5">
        <f t="shared" si="302"/>
        <v>9.0553770355412423E-4</v>
      </c>
      <c r="AH156" s="5">
        <f t="shared" si="303"/>
        <v>3.9162668244922538E-3</v>
      </c>
      <c r="AI156" s="5">
        <f t="shared" si="304"/>
        <v>4.1449006574098956E-3</v>
      </c>
      <c r="AJ156" s="5">
        <f t="shared" si="305"/>
        <v>2.1934411302560316E-3</v>
      </c>
      <c r="AK156" s="5">
        <f t="shared" si="306"/>
        <v>7.7383181400625986E-4</v>
      </c>
      <c r="AL156" s="5">
        <f t="shared" si="307"/>
        <v>7.8399299259816071E-6</v>
      </c>
      <c r="AM156" s="5">
        <f t="shared" si="308"/>
        <v>1.5544757440851208E-3</v>
      </c>
      <c r="AN156" s="5">
        <f t="shared" si="309"/>
        <v>1.4059369507614303E-3</v>
      </c>
      <c r="AO156" s="5">
        <f t="shared" si="310"/>
        <v>6.3579593217766848E-4</v>
      </c>
      <c r="AP156" s="5">
        <f t="shared" si="311"/>
        <v>1.916806995528229E-4</v>
      </c>
      <c r="AQ156" s="5">
        <f t="shared" si="312"/>
        <v>4.3341135954443792E-5</v>
      </c>
      <c r="AR156" s="5">
        <f t="shared" si="313"/>
        <v>7.0840915447482086E-4</v>
      </c>
      <c r="AS156" s="5">
        <f t="shared" si="314"/>
        <v>7.497664744737008E-4</v>
      </c>
      <c r="AT156" s="5">
        <f t="shared" si="315"/>
        <v>3.9676912889520202E-4</v>
      </c>
      <c r="AU156" s="5">
        <f t="shared" si="316"/>
        <v>1.3997757702246562E-4</v>
      </c>
      <c r="AV156" s="5">
        <f t="shared" si="317"/>
        <v>3.7037386433589356E-5</v>
      </c>
      <c r="AW156" s="5">
        <f t="shared" si="318"/>
        <v>2.0846513345461991E-7</v>
      </c>
      <c r="AX156" s="5">
        <f t="shared" si="319"/>
        <v>2.7420448360374028E-4</v>
      </c>
      <c r="AY156" s="5">
        <f t="shared" si="320"/>
        <v>2.4800272183716045E-4</v>
      </c>
      <c r="AZ156" s="5">
        <f t="shared" si="321"/>
        <v>1.1215234198636023E-4</v>
      </c>
      <c r="BA156" s="5">
        <f t="shared" si="322"/>
        <v>3.3811854213665621E-5</v>
      </c>
      <c r="BB156" s="5">
        <f t="shared" si="323"/>
        <v>7.6452359249788283E-6</v>
      </c>
      <c r="BC156" s="5">
        <f t="shared" si="324"/>
        <v>1.3829382317628366E-6</v>
      </c>
      <c r="BD156" s="5">
        <f t="shared" si="325"/>
        <v>1.0678612069305621E-4</v>
      </c>
      <c r="BE156" s="5">
        <f t="shared" si="326"/>
        <v>1.130203537447392E-4</v>
      </c>
      <c r="BF156" s="5">
        <f t="shared" si="327"/>
        <v>5.9809272392721121E-5</v>
      </c>
      <c r="BG156" s="5">
        <f t="shared" si="328"/>
        <v>2.1100323647460534E-5</v>
      </c>
      <c r="BH156" s="5">
        <f t="shared" si="329"/>
        <v>5.5830430661003149E-6</v>
      </c>
      <c r="BI156" s="5">
        <f t="shared" si="330"/>
        <v>1.1817968443979668E-6</v>
      </c>
      <c r="BJ156" s="8">
        <f t="shared" si="331"/>
        <v>0.38509553775572375</v>
      </c>
      <c r="BK156" s="8">
        <f t="shared" si="332"/>
        <v>0.31097669116369575</v>
      </c>
      <c r="BL156" s="8">
        <f t="shared" si="333"/>
        <v>0.28669296260410981</v>
      </c>
      <c r="BM156" s="8">
        <f t="shared" si="334"/>
        <v>0.31310007133320356</v>
      </c>
      <c r="BN156" s="8">
        <f t="shared" si="335"/>
        <v>0.68673742491172041</v>
      </c>
    </row>
    <row r="157" spans="1:66" x14ac:dyDescent="0.25">
      <c r="A157" t="s">
        <v>122</v>
      </c>
      <c r="B157" t="s">
        <v>130</v>
      </c>
      <c r="C157" t="s">
        <v>143</v>
      </c>
      <c r="D157" s="11">
        <v>44350</v>
      </c>
      <c r="E157">
        <f>VLOOKUP(A157,home!$A$2:$E$405,3,FALSE)</f>
        <v>1.2800925925925899</v>
      </c>
      <c r="F157">
        <f>VLOOKUP(B157,home!$B$2:$E$405,3,FALSE)</f>
        <v>0.99</v>
      </c>
      <c r="G157">
        <f>VLOOKUP(C157,away!$B$2:$E$405,4,FALSE)</f>
        <v>1</v>
      </c>
      <c r="H157">
        <f>VLOOKUP(A157,away!$A$2:$E$405,3,FALSE)</f>
        <v>1.1111111111111101</v>
      </c>
      <c r="I157">
        <f>VLOOKUP(C157,away!$B$2:$E$405,3,FALSE)</f>
        <v>0.91</v>
      </c>
      <c r="J157">
        <f>VLOOKUP(B157,home!$B$2:$E$405,4,FALSE)</f>
        <v>0.66</v>
      </c>
      <c r="K157" s="3">
        <f t="shared" si="280"/>
        <v>1.267291666666664</v>
      </c>
      <c r="L157" s="3">
        <f t="shared" si="281"/>
        <v>0.66733333333333278</v>
      </c>
      <c r="M157" s="5">
        <f t="shared" si="282"/>
        <v>0.14447843808045213</v>
      </c>
      <c r="N157" s="5">
        <f t="shared" si="283"/>
        <v>0.1830963205923726</v>
      </c>
      <c r="O157" s="5">
        <f t="shared" si="284"/>
        <v>9.6415277679021638E-2</v>
      </c>
      <c r="P157" s="5">
        <f t="shared" si="285"/>
        <v>0.12218627794197655</v>
      </c>
      <c r="Q157" s="5">
        <f t="shared" si="286"/>
        <v>0.1160182206420209</v>
      </c>
      <c r="R157" s="5">
        <f t="shared" si="287"/>
        <v>3.217056431890019E-2</v>
      </c>
      <c r="S157" s="5">
        <f t="shared" si="288"/>
        <v>2.5833416244783417E-2</v>
      </c>
      <c r="T157" s="5">
        <f t="shared" si="289"/>
        <v>7.7422825908441878E-2</v>
      </c>
      <c r="U157" s="5">
        <f t="shared" si="290"/>
        <v>4.0769488073306138E-2</v>
      </c>
      <c r="V157" s="5">
        <f t="shared" si="291"/>
        <v>2.4274971556795377E-3</v>
      </c>
      <c r="W157" s="5">
        <f t="shared" si="292"/>
        <v>4.9009641400375795E-2</v>
      </c>
      <c r="X157" s="5">
        <f t="shared" si="293"/>
        <v>3.2705767361184086E-2</v>
      </c>
      <c r="Y157" s="5">
        <f t="shared" si="294"/>
        <v>1.0912824376181747E-2</v>
      </c>
      <c r="Z157" s="5">
        <f t="shared" si="295"/>
        <v>7.1561633073820149E-3</v>
      </c>
      <c r="AA157" s="5">
        <f t="shared" si="296"/>
        <v>9.06894612475098E-3</v>
      </c>
      <c r="AB157" s="5">
        <f t="shared" si="297"/>
        <v>5.7464999246729289E-3</v>
      </c>
      <c r="AC157" s="5">
        <f t="shared" si="298"/>
        <v>1.2830930263191479E-4</v>
      </c>
      <c r="AD157" s="5">
        <f t="shared" si="299"/>
        <v>1.5527377533254444E-2</v>
      </c>
      <c r="AE157" s="5">
        <f t="shared" si="300"/>
        <v>1.036193660719179E-2</v>
      </c>
      <c r="AF157" s="5">
        <f t="shared" si="301"/>
        <v>3.457432847932991E-3</v>
      </c>
      <c r="AG157" s="5">
        <f t="shared" si="302"/>
        <v>7.6908672906242695E-4</v>
      </c>
      <c r="AH157" s="5">
        <f t="shared" si="303"/>
        <v>1.1938865784482317E-3</v>
      </c>
      <c r="AI157" s="5">
        <f t="shared" si="304"/>
        <v>1.5130025118126206E-3</v>
      </c>
      <c r="AJ157" s="5">
        <f t="shared" si="305"/>
        <v>9.587077374329328E-4</v>
      </c>
      <c r="AK157" s="5">
        <f t="shared" si="306"/>
        <v>4.0498744213920252E-4</v>
      </c>
      <c r="AL157" s="5">
        <f t="shared" si="307"/>
        <v>4.3404777410991408E-6</v>
      </c>
      <c r="AM157" s="5">
        <f t="shared" si="308"/>
        <v>3.9355432306161075E-3</v>
      </c>
      <c r="AN157" s="5">
        <f t="shared" si="309"/>
        <v>2.6263191825644802E-3</v>
      </c>
      <c r="AO157" s="5">
        <f t="shared" si="310"/>
        <v>8.7631516724901413E-4</v>
      </c>
      <c r="AP157" s="5">
        <f t="shared" si="311"/>
        <v>1.9493144053694719E-4</v>
      </c>
      <c r="AQ157" s="5">
        <f t="shared" si="312"/>
        <v>3.2521061996247331E-5</v>
      </c>
      <c r="AR157" s="5">
        <f t="shared" si="313"/>
        <v>1.5934406200355722E-4</v>
      </c>
      <c r="AS157" s="5">
        <f t="shared" si="314"/>
        <v>2.0193540190992427E-4</v>
      </c>
      <c r="AT157" s="5">
        <f t="shared" si="315"/>
        <v>1.2795552602271534E-4</v>
      </c>
      <c r="AU157" s="5">
        <f t="shared" si="316"/>
        <v>5.4052323944178858E-5</v>
      </c>
      <c r="AV157" s="5">
        <f t="shared" si="317"/>
        <v>1.7125014924606215E-5</v>
      </c>
      <c r="AW157" s="5">
        <f t="shared" si="318"/>
        <v>1.0196577633180969E-7</v>
      </c>
      <c r="AX157" s="5">
        <f t="shared" si="319"/>
        <v>8.3124685666103172E-4</v>
      </c>
      <c r="AY157" s="5">
        <f t="shared" si="320"/>
        <v>5.5471873567846134E-4</v>
      </c>
      <c r="AZ157" s="5">
        <f t="shared" si="321"/>
        <v>1.8509115147137978E-4</v>
      </c>
      <c r="BA157" s="5">
        <f t="shared" si="322"/>
        <v>4.1172498360633561E-5</v>
      </c>
      <c r="BB157" s="5">
        <f t="shared" si="323"/>
        <v>6.8689451431656927E-6</v>
      </c>
      <c r="BC157" s="5">
        <f t="shared" si="324"/>
        <v>9.1677521177451382E-7</v>
      </c>
      <c r="BD157" s="5">
        <f t="shared" si="325"/>
        <v>1.7722600673951175E-5</v>
      </c>
      <c r="BE157" s="5">
        <f t="shared" si="326"/>
        <v>2.2459704145759332E-5</v>
      </c>
      <c r="BF157" s="5">
        <f t="shared" si="327"/>
        <v>1.4231497949859768E-5</v>
      </c>
      <c r="BG157" s="5">
        <f t="shared" si="328"/>
        <v>6.0118195853469972E-6</v>
      </c>
      <c r="BH157" s="5">
        <f t="shared" si="329"/>
        <v>1.9046822155034223E-6</v>
      </c>
      <c r="BI157" s="5">
        <f t="shared" si="330"/>
        <v>4.827575798711372E-7</v>
      </c>
      <c r="BJ157" s="8">
        <f t="shared" si="331"/>
        <v>0.50856707904350795</v>
      </c>
      <c r="BK157" s="8">
        <f t="shared" si="332"/>
        <v>0.29561299793894313</v>
      </c>
      <c r="BL157" s="8">
        <f t="shared" si="333"/>
        <v>0.18886458578144016</v>
      </c>
      <c r="BM157" s="8">
        <f t="shared" si="334"/>
        <v>0.30528111004662711</v>
      </c>
      <c r="BN157" s="8">
        <f t="shared" si="335"/>
        <v>0.69436509925474399</v>
      </c>
    </row>
    <row r="158" spans="1:66" x14ac:dyDescent="0.25">
      <c r="A158" t="s">
        <v>122</v>
      </c>
      <c r="B158" t="s">
        <v>126</v>
      </c>
      <c r="C158" t="s">
        <v>132</v>
      </c>
      <c r="D158" s="11">
        <v>44350</v>
      </c>
      <c r="E158">
        <f>VLOOKUP(A158,home!$A$2:$E$405,3,FALSE)</f>
        <v>1.2800925925925899</v>
      </c>
      <c r="F158">
        <f>VLOOKUP(B158,home!$B$2:$E$405,3,FALSE)</f>
        <v>1.1299999999999999</v>
      </c>
      <c r="G158">
        <f>VLOOKUP(C158,away!$B$2:$E$405,4,FALSE)</f>
        <v>1.3</v>
      </c>
      <c r="H158">
        <f>VLOOKUP(A158,away!$A$2:$E$405,3,FALSE)</f>
        <v>1.1111111111111101</v>
      </c>
      <c r="I158">
        <f>VLOOKUP(C158,away!$B$2:$E$405,3,FALSE)</f>
        <v>1</v>
      </c>
      <c r="J158">
        <f>VLOOKUP(B158,home!$B$2:$E$405,4,FALSE)</f>
        <v>0.95</v>
      </c>
      <c r="K158" s="3">
        <f t="shared" si="280"/>
        <v>1.8804560185185144</v>
      </c>
      <c r="L158" s="3">
        <f t="shared" si="281"/>
        <v>1.0555555555555545</v>
      </c>
      <c r="M158" s="5">
        <f t="shared" si="282"/>
        <v>5.307700082290516E-2</v>
      </c>
      <c r="N158" s="5">
        <f t="shared" si="283"/>
        <v>9.980896564234415E-2</v>
      </c>
      <c r="O158" s="5">
        <f t="shared" si="284"/>
        <v>5.6025723090844276E-2</v>
      </c>
      <c r="P158" s="5">
        <f t="shared" si="285"/>
        <v>0.10535390817802982</v>
      </c>
      <c r="Q158" s="5">
        <f t="shared" si="286"/>
        <v>9.384318507212687E-2</v>
      </c>
      <c r="R158" s="5">
        <f t="shared" si="287"/>
        <v>2.9569131631278889E-2</v>
      </c>
      <c r="S158" s="5">
        <f t="shared" si="288"/>
        <v>5.2279922547897727E-2</v>
      </c>
      <c r="T158" s="5">
        <f t="shared" si="289"/>
        <v>9.9056695353911595E-2</v>
      </c>
      <c r="U158" s="5">
        <f t="shared" si="290"/>
        <v>5.5603451538404562E-2</v>
      </c>
      <c r="V158" s="5">
        <f t="shared" si="291"/>
        <v>1.1530196327497797E-2</v>
      </c>
      <c r="W158" s="5">
        <f t="shared" si="292"/>
        <v>5.8822660721942588E-2</v>
      </c>
      <c r="X158" s="5">
        <f t="shared" si="293"/>
        <v>6.2090586317605993E-2</v>
      </c>
      <c r="Y158" s="5">
        <f t="shared" si="294"/>
        <v>3.2770031667625349E-2</v>
      </c>
      <c r="Z158" s="5">
        <f t="shared" si="295"/>
        <v>1.0403953722116636E-2</v>
      </c>
      <c r="AA158" s="5">
        <f t="shared" si="296"/>
        <v>1.956417739314233E-2</v>
      </c>
      <c r="AB158" s="5">
        <f t="shared" si="297"/>
        <v>1.8394787563149183E-2</v>
      </c>
      <c r="AC158" s="5">
        <f t="shared" si="298"/>
        <v>1.4304115086670919E-3</v>
      </c>
      <c r="AD158" s="5">
        <f t="shared" si="299"/>
        <v>2.7653356594962399E-2</v>
      </c>
      <c r="AE158" s="5">
        <f t="shared" si="300"/>
        <v>2.918965418357139E-2</v>
      </c>
      <c r="AF158" s="5">
        <f t="shared" si="301"/>
        <v>1.5405650819107105E-2</v>
      </c>
      <c r="AG158" s="5">
        <f t="shared" si="302"/>
        <v>5.4205067696858275E-3</v>
      </c>
      <c r="AH158" s="5">
        <f t="shared" si="303"/>
        <v>2.745487787780776E-3</v>
      </c>
      <c r="AI158" s="5">
        <f t="shared" si="304"/>
        <v>5.1627690343014421E-3</v>
      </c>
      <c r="AJ158" s="5">
        <f t="shared" si="305"/>
        <v>4.8541800513865847E-3</v>
      </c>
      <c r="AK158" s="5">
        <f t="shared" si="306"/>
        <v>3.0426906975341375E-3</v>
      </c>
      <c r="AL158" s="5">
        <f t="shared" si="307"/>
        <v>1.135704281737608E-4</v>
      </c>
      <c r="AM158" s="5">
        <f t="shared" si="308"/>
        <v>1.040018416824713E-2</v>
      </c>
      <c r="AN158" s="5">
        <f t="shared" si="309"/>
        <v>1.097797217759418E-2</v>
      </c>
      <c r="AO158" s="5">
        <f t="shared" si="310"/>
        <v>5.7939297603969223E-3</v>
      </c>
      <c r="AP158" s="5">
        <f t="shared" si="311"/>
        <v>2.0386049156952113E-3</v>
      </c>
      <c r="AQ158" s="5">
        <f t="shared" si="312"/>
        <v>5.3796518608623578E-4</v>
      </c>
      <c r="AR158" s="5">
        <f t="shared" si="313"/>
        <v>5.7960297742038565E-4</v>
      </c>
      <c r="AS158" s="5">
        <f t="shared" si="314"/>
        <v>1.0899179072414147E-3</v>
      </c>
      <c r="AT158" s="5">
        <f t="shared" si="315"/>
        <v>1.0247713441816114E-3</v>
      </c>
      <c r="AU158" s="5">
        <f t="shared" si="316"/>
        <v>6.4234581392387296E-4</v>
      </c>
      <c r="AV158" s="5">
        <f t="shared" si="317"/>
        <v>3.0197576294083031E-4</v>
      </c>
      <c r="AW158" s="5">
        <f t="shared" si="318"/>
        <v>6.2619131304265261E-6</v>
      </c>
      <c r="AX158" s="5">
        <f t="shared" si="319"/>
        <v>3.2595148188135515E-3</v>
      </c>
      <c r="AY158" s="5">
        <f t="shared" si="320"/>
        <v>3.4405989754143006E-3</v>
      </c>
      <c r="AZ158" s="5">
        <f t="shared" si="321"/>
        <v>1.8158716814686566E-3</v>
      </c>
      <c r="BA158" s="5">
        <f t="shared" si="322"/>
        <v>6.3891781385008229E-4</v>
      </c>
      <c r="BB158" s="5">
        <f t="shared" si="323"/>
        <v>1.6860331198821597E-4</v>
      </c>
      <c r="BC158" s="5">
        <f t="shared" si="324"/>
        <v>3.5594032530845563E-5</v>
      </c>
      <c r="BD158" s="5">
        <f t="shared" si="325"/>
        <v>1.0196719047210473E-4</v>
      </c>
      <c r="BE158" s="5">
        <f t="shared" si="326"/>
        <v>1.9174481701469308E-4</v>
      </c>
      <c r="BF158" s="5">
        <f t="shared" si="327"/>
        <v>1.8028384758750549E-4</v>
      </c>
      <c r="BG158" s="5">
        <f t="shared" si="328"/>
        <v>1.1300528207919973E-4</v>
      </c>
      <c r="BH158" s="5">
        <f t="shared" si="329"/>
        <v>5.3125365702553401E-5</v>
      </c>
      <c r="BI158" s="5">
        <f t="shared" si="330"/>
        <v>1.9979982734272705E-5</v>
      </c>
      <c r="BJ158" s="8">
        <f t="shared" si="331"/>
        <v>0.56316904998496864</v>
      </c>
      <c r="BK158" s="8">
        <f t="shared" si="332"/>
        <v>0.22722560878858566</v>
      </c>
      <c r="BL158" s="8">
        <f t="shared" si="333"/>
        <v>0.19926111907912061</v>
      </c>
      <c r="BM158" s="8">
        <f t="shared" si="334"/>
        <v>0.55894748007497874</v>
      </c>
      <c r="BN158" s="8">
        <f t="shared" si="335"/>
        <v>0.43767791443752918</v>
      </c>
    </row>
    <row r="159" spans="1:66" x14ac:dyDescent="0.25">
      <c r="A159" t="s">
        <v>122</v>
      </c>
      <c r="B159" t="s">
        <v>129</v>
      </c>
      <c r="C159" t="s">
        <v>139</v>
      </c>
      <c r="D159" s="11">
        <v>44350</v>
      </c>
      <c r="E159">
        <f>VLOOKUP(A159,home!$A$2:$E$405,3,FALSE)</f>
        <v>1.2800925925925899</v>
      </c>
      <c r="F159">
        <f>VLOOKUP(B159,home!$B$2:$E$405,3,FALSE)</f>
        <v>1.08</v>
      </c>
      <c r="G159">
        <f>VLOOKUP(C159,away!$B$2:$E$405,4,FALSE)</f>
        <v>0.86</v>
      </c>
      <c r="H159">
        <f>VLOOKUP(A159,away!$A$2:$E$405,3,FALSE)</f>
        <v>1.1111111111111101</v>
      </c>
      <c r="I159">
        <f>VLOOKUP(C159,away!$B$2:$E$405,3,FALSE)</f>
        <v>1.1100000000000001</v>
      </c>
      <c r="J159">
        <f>VLOOKUP(B159,home!$B$2:$E$405,4,FALSE)</f>
        <v>1.1000000000000001</v>
      </c>
      <c r="K159" s="3">
        <f t="shared" si="280"/>
        <v>1.1889499999999975</v>
      </c>
      <c r="L159" s="3">
        <f t="shared" si="281"/>
        <v>1.3566666666666656</v>
      </c>
      <c r="M159" s="5">
        <f t="shared" si="282"/>
        <v>7.8424675183045217E-2</v>
      </c>
      <c r="N159" s="5">
        <f t="shared" si="283"/>
        <v>9.3243017558881411E-2</v>
      </c>
      <c r="O159" s="5">
        <f t="shared" si="284"/>
        <v>0.10639614266499792</v>
      </c>
      <c r="P159" s="5">
        <f t="shared" si="285"/>
        <v>0.12649969382154899</v>
      </c>
      <c r="Q159" s="5">
        <f t="shared" si="286"/>
        <v>5.5430642863315928E-2</v>
      </c>
      <c r="R159" s="5">
        <f t="shared" si="287"/>
        <v>7.2172050107756874E-2</v>
      </c>
      <c r="S159" s="5">
        <f t="shared" si="288"/>
        <v>5.1011280887030039E-2</v>
      </c>
      <c r="T159" s="5">
        <f t="shared" si="289"/>
        <v>7.5200905484565206E-2</v>
      </c>
      <c r="U159" s="5">
        <f t="shared" si="290"/>
        <v>8.5808958975617355E-2</v>
      </c>
      <c r="V159" s="5">
        <f t="shared" si="291"/>
        <v>9.1424051856030097E-3</v>
      </c>
      <c r="W159" s="5">
        <f t="shared" si="292"/>
        <v>2.1968087610779782E-2</v>
      </c>
      <c r="X159" s="5">
        <f t="shared" si="293"/>
        <v>2.9803372191957878E-2</v>
      </c>
      <c r="Y159" s="5">
        <f t="shared" si="294"/>
        <v>2.0216620803544749E-2</v>
      </c>
      <c r="Z159" s="5">
        <f t="shared" si="295"/>
        <v>3.2637804882063373E-2</v>
      </c>
      <c r="AA159" s="5">
        <f t="shared" si="296"/>
        <v>3.8804718114529166E-2</v>
      </c>
      <c r="AB159" s="5">
        <f t="shared" si="297"/>
        <v>2.3068434801134685E-2</v>
      </c>
      <c r="AC159" s="5">
        <f t="shared" si="298"/>
        <v>9.2167377014313028E-4</v>
      </c>
      <c r="AD159" s="5">
        <f t="shared" si="299"/>
        <v>6.5297394412091392E-3</v>
      </c>
      <c r="AE159" s="5">
        <f t="shared" si="300"/>
        <v>8.8586798419070575E-3</v>
      </c>
      <c r="AF159" s="5">
        <f t="shared" si="301"/>
        <v>6.0091378260936175E-3</v>
      </c>
      <c r="AG159" s="5">
        <f t="shared" si="302"/>
        <v>2.7174656613556678E-3</v>
      </c>
      <c r="AH159" s="5">
        <f t="shared" si="303"/>
        <v>1.1069655489166488E-2</v>
      </c>
      <c r="AI159" s="5">
        <f t="shared" si="304"/>
        <v>1.3161266893844469E-2</v>
      </c>
      <c r="AJ159" s="5">
        <f t="shared" si="305"/>
        <v>7.8240441367181772E-3</v>
      </c>
      <c r="AK159" s="5">
        <f t="shared" si="306"/>
        <v>3.1007990921170193E-3</v>
      </c>
      <c r="AL159" s="5">
        <f t="shared" si="307"/>
        <v>5.9466717307699935E-5</v>
      </c>
      <c r="AM159" s="5">
        <f t="shared" si="308"/>
        <v>1.5527067417251176E-3</v>
      </c>
      <c r="AN159" s="5">
        <f t="shared" si="309"/>
        <v>2.1065054796070744E-3</v>
      </c>
      <c r="AO159" s="5">
        <f t="shared" si="310"/>
        <v>1.428912883666798E-3</v>
      </c>
      <c r="AP159" s="5">
        <f t="shared" si="311"/>
        <v>6.4618615961376273E-4</v>
      </c>
      <c r="AQ159" s="5">
        <f t="shared" si="312"/>
        <v>2.1916480580233444E-4</v>
      </c>
      <c r="AR159" s="5">
        <f t="shared" si="313"/>
        <v>3.0035665227271667E-3</v>
      </c>
      <c r="AS159" s="5">
        <f t="shared" si="314"/>
        <v>3.5710904171964574E-3</v>
      </c>
      <c r="AT159" s="5">
        <f t="shared" si="315"/>
        <v>2.1229239757628604E-3</v>
      </c>
      <c r="AU159" s="5">
        <f t="shared" si="316"/>
        <v>8.413501536610826E-4</v>
      </c>
      <c r="AV159" s="5">
        <f t="shared" si="317"/>
        <v>2.500808162988354E-4</v>
      </c>
      <c r="AW159" s="5">
        <f t="shared" si="318"/>
        <v>2.6644538974071141E-6</v>
      </c>
      <c r="AX159" s="5">
        <f t="shared" si="319"/>
        <v>3.0768178009567927E-4</v>
      </c>
      <c r="AY159" s="5">
        <f t="shared" si="320"/>
        <v>4.1742161499647119E-4</v>
      </c>
      <c r="AZ159" s="5">
        <f t="shared" si="321"/>
        <v>2.8315099550593948E-4</v>
      </c>
      <c r="BA159" s="5">
        <f t="shared" si="322"/>
        <v>1.2804717241213034E-4</v>
      </c>
      <c r="BB159" s="5">
        <f t="shared" si="323"/>
        <v>4.3429332643114192E-5</v>
      </c>
      <c r="BC159" s="5">
        <f t="shared" si="324"/>
        <v>1.1783825590498288E-5</v>
      </c>
      <c r="BD159" s="5">
        <f t="shared" si="325"/>
        <v>6.7913976374997628E-4</v>
      </c>
      <c r="BE159" s="5">
        <f t="shared" si="326"/>
        <v>8.0746322211053257E-4</v>
      </c>
      <c r="BF159" s="5">
        <f t="shared" si="327"/>
        <v>4.8001669896415803E-4</v>
      </c>
      <c r="BG159" s="5">
        <f t="shared" si="328"/>
        <v>1.9023861807781152E-4</v>
      </c>
      <c r="BH159" s="5">
        <f t="shared" si="329"/>
        <v>5.6546051240903363E-5</v>
      </c>
      <c r="BI159" s="5">
        <f t="shared" si="330"/>
        <v>1.3446085524574379E-5</v>
      </c>
      <c r="BJ159" s="8">
        <f t="shared" si="331"/>
        <v>0.32712266007526936</v>
      </c>
      <c r="BK159" s="8">
        <f t="shared" si="332"/>
        <v>0.26647661717967458</v>
      </c>
      <c r="BL159" s="8">
        <f t="shared" si="333"/>
        <v>0.37342193260119649</v>
      </c>
      <c r="BM159" s="8">
        <f t="shared" si="334"/>
        <v>0.46707803537755838</v>
      </c>
      <c r="BN159" s="8">
        <f t="shared" si="335"/>
        <v>0.53216622219954635</v>
      </c>
    </row>
    <row r="160" spans="1:66" x14ac:dyDescent="0.25">
      <c r="A160" t="s">
        <v>122</v>
      </c>
      <c r="B160" t="s">
        <v>133</v>
      </c>
      <c r="C160" t="s">
        <v>131</v>
      </c>
      <c r="D160" s="11">
        <v>44350</v>
      </c>
      <c r="E160">
        <f>VLOOKUP(A160,home!$A$2:$E$405,3,FALSE)</f>
        <v>1.2800925925925899</v>
      </c>
      <c r="F160">
        <f>VLOOKUP(B160,home!$B$2:$E$405,3,FALSE)</f>
        <v>0.52</v>
      </c>
      <c r="G160">
        <f>VLOOKUP(C160,away!$B$2:$E$405,4,FALSE)</f>
        <v>0.74</v>
      </c>
      <c r="H160">
        <f>VLOOKUP(A160,away!$A$2:$E$405,3,FALSE)</f>
        <v>1.1111111111111101</v>
      </c>
      <c r="I160">
        <f>VLOOKUP(C160,away!$B$2:$E$405,3,FALSE)</f>
        <v>0.95</v>
      </c>
      <c r="J160">
        <f>VLOOKUP(B160,home!$B$2:$E$405,4,FALSE)</f>
        <v>1.2</v>
      </c>
      <c r="K160" s="3">
        <f t="shared" si="280"/>
        <v>0.49257962962962859</v>
      </c>
      <c r="L160" s="3">
        <f t="shared" si="281"/>
        <v>1.2666666666666653</v>
      </c>
      <c r="M160" s="5">
        <f t="shared" si="282"/>
        <v>0.17217458355309725</v>
      </c>
      <c r="N160" s="5">
        <f t="shared" si="283"/>
        <v>8.4809692598220202E-2</v>
      </c>
      <c r="O160" s="5">
        <f t="shared" si="284"/>
        <v>0.21808780583392295</v>
      </c>
      <c r="P160" s="5">
        <f t="shared" si="285"/>
        <v>0.10742561062441214</v>
      </c>
      <c r="Q160" s="5">
        <f t="shared" si="286"/>
        <v>2.0887763484516979E-2</v>
      </c>
      <c r="R160" s="5">
        <f t="shared" si="287"/>
        <v>0.13812227702815108</v>
      </c>
      <c r="S160" s="5">
        <f t="shared" si="288"/>
        <v>1.6756628039801363E-2</v>
      </c>
      <c r="T160" s="5">
        <f t="shared" si="289"/>
        <v>2.6457833747054814E-2</v>
      </c>
      <c r="U160" s="5">
        <f t="shared" si="290"/>
        <v>6.8036220062127617E-2</v>
      </c>
      <c r="V160" s="5">
        <f t="shared" si="291"/>
        <v>1.1616703632596232E-3</v>
      </c>
      <c r="W160" s="5">
        <f t="shared" si="292"/>
        <v>3.4296289336648842E-3</v>
      </c>
      <c r="X160" s="5">
        <f t="shared" si="293"/>
        <v>4.3441966493088487E-3</v>
      </c>
      <c r="Y160" s="5">
        <f t="shared" si="294"/>
        <v>2.751324544562268E-3</v>
      </c>
      <c r="Z160" s="5">
        <f t="shared" si="295"/>
        <v>5.8318294745219289E-2</v>
      </c>
      <c r="AA160" s="5">
        <f t="shared" si="296"/>
        <v>2.8726404026231632E-2</v>
      </c>
      <c r="AB160" s="5">
        <f t="shared" si="297"/>
        <v>7.0750207279161245E-3</v>
      </c>
      <c r="AC160" s="5">
        <f t="shared" si="298"/>
        <v>4.5300366618486149E-5</v>
      </c>
      <c r="AD160" s="5">
        <f t="shared" si="299"/>
        <v>4.2234133747792675E-4</v>
      </c>
      <c r="AE160" s="5">
        <f t="shared" si="300"/>
        <v>5.3496569413870657E-4</v>
      </c>
      <c r="AF160" s="5">
        <f t="shared" si="301"/>
        <v>3.3881160628784719E-4</v>
      </c>
      <c r="AG160" s="5">
        <f t="shared" si="302"/>
        <v>1.4305378932153533E-4</v>
      </c>
      <c r="AH160" s="5">
        <f t="shared" si="303"/>
        <v>1.8467460002652758E-2</v>
      </c>
      <c r="AI160" s="5">
        <f t="shared" si="304"/>
        <v>9.0966946083066765E-3</v>
      </c>
      <c r="AJ160" s="5">
        <f t="shared" si="305"/>
        <v>2.2404232305067709E-3</v>
      </c>
      <c r="AK160" s="5">
        <f t="shared" si="306"/>
        <v>3.6786228169888036E-4</v>
      </c>
      <c r="AL160" s="5">
        <f t="shared" si="307"/>
        <v>1.1305779157583616E-6</v>
      </c>
      <c r="AM160" s="5">
        <f t="shared" si="308"/>
        <v>4.1607347918431854E-5</v>
      </c>
      <c r="AN160" s="5">
        <f t="shared" si="309"/>
        <v>5.2702640696680291E-5</v>
      </c>
      <c r="AO160" s="5">
        <f t="shared" si="310"/>
        <v>3.3378339107897481E-5</v>
      </c>
      <c r="AP160" s="5">
        <f t="shared" si="311"/>
        <v>1.4093076512223368E-5</v>
      </c>
      <c r="AQ160" s="5">
        <f t="shared" si="312"/>
        <v>4.4628075622040629E-6</v>
      </c>
      <c r="AR160" s="5">
        <f t="shared" si="313"/>
        <v>4.6784232006720277E-3</v>
      </c>
      <c r="AS160" s="5">
        <f t="shared" si="314"/>
        <v>2.3044959674376891E-3</v>
      </c>
      <c r="AT160" s="5">
        <f t="shared" si="315"/>
        <v>5.6757388506171482E-4</v>
      </c>
      <c r="AU160" s="5">
        <f t="shared" si="316"/>
        <v>9.3191778030382941E-5</v>
      </c>
      <c r="AV160" s="5">
        <f t="shared" si="317"/>
        <v>1.1476092876683147E-5</v>
      </c>
      <c r="AW160" s="5">
        <f t="shared" si="318"/>
        <v>1.9594617350411288E-8</v>
      </c>
      <c r="AX160" s="5">
        <f t="shared" si="319"/>
        <v>3.4158220045887063E-6</v>
      </c>
      <c r="AY160" s="5">
        <f t="shared" si="320"/>
        <v>4.3267078724790236E-6</v>
      </c>
      <c r="AZ160" s="5">
        <f t="shared" si="321"/>
        <v>2.7402483192367119E-6</v>
      </c>
      <c r="BA160" s="5">
        <f t="shared" si="322"/>
        <v>1.1569937347888327E-6</v>
      </c>
      <c r="BB160" s="5">
        <f t="shared" si="323"/>
        <v>3.6638134934979676E-7</v>
      </c>
      <c r="BC160" s="5">
        <f t="shared" si="324"/>
        <v>9.2816608501948426E-8</v>
      </c>
      <c r="BD160" s="5">
        <f t="shared" si="325"/>
        <v>9.8766712014187021E-4</v>
      </c>
      <c r="BE160" s="5">
        <f t="shared" si="326"/>
        <v>4.8650470423684437E-4</v>
      </c>
      <c r="BF160" s="5">
        <f t="shared" si="327"/>
        <v>1.198211535130284E-4</v>
      </c>
      <c r="BG160" s="5">
        <f t="shared" si="328"/>
        <v>1.9673819806414133E-5</v>
      </c>
      <c r="BH160" s="5">
        <f t="shared" si="329"/>
        <v>2.4227307184108812E-6</v>
      </c>
      <c r="BI160" s="5">
        <f t="shared" si="330"/>
        <v>2.3867755999343132E-7</v>
      </c>
      <c r="BJ160" s="8">
        <f t="shared" si="331"/>
        <v>0.1442779555662404</v>
      </c>
      <c r="BK160" s="8">
        <f t="shared" si="332"/>
        <v>0.29756925023297709</v>
      </c>
      <c r="BL160" s="8">
        <f t="shared" si="333"/>
        <v>0.49949165693156955</v>
      </c>
      <c r="BM160" s="8">
        <f t="shared" si="334"/>
        <v>0.25814511724043071</v>
      </c>
      <c r="BN160" s="8">
        <f t="shared" si="335"/>
        <v>0.74150773312232054</v>
      </c>
    </row>
    <row r="161" spans="1:66" x14ac:dyDescent="0.25">
      <c r="A161" t="s">
        <v>122</v>
      </c>
      <c r="B161" t="s">
        <v>138</v>
      </c>
      <c r="C161" t="s">
        <v>362</v>
      </c>
      <c r="D161" s="11">
        <v>44350</v>
      </c>
      <c r="E161">
        <f>VLOOKUP(A161,home!$A$2:$E$405,3,FALSE)</f>
        <v>1.2800925925925899</v>
      </c>
      <c r="F161">
        <f>VLOOKUP(B161,home!$B$2:$E$405,3,FALSE)</f>
        <v>1.19</v>
      </c>
      <c r="G161">
        <f>VLOOKUP(C161,away!$B$2:$E$405,4,FALSE)</f>
        <v>0.92</v>
      </c>
      <c r="H161">
        <f>VLOOKUP(A161,away!$A$2:$E$405,3,FALSE)</f>
        <v>1.1111111111111101</v>
      </c>
      <c r="I161">
        <f>VLOOKUP(C161,away!$B$2:$E$405,3,FALSE)</f>
        <v>0.64</v>
      </c>
      <c r="J161">
        <f>VLOOKUP(B161,home!$B$2:$E$405,4,FALSE)</f>
        <v>1.1100000000000001</v>
      </c>
      <c r="K161" s="3">
        <f t="shared" si="280"/>
        <v>1.4014453703703673</v>
      </c>
      <c r="L161" s="3">
        <f t="shared" si="281"/>
        <v>0.78933333333333267</v>
      </c>
      <c r="M161" s="5">
        <f t="shared" si="282"/>
        <v>0.11182963255387723</v>
      </c>
      <c r="N161" s="5">
        <f t="shared" si="283"/>
        <v>0.15672312081285059</v>
      </c>
      <c r="O161" s="5">
        <f t="shared" si="284"/>
        <v>8.8270856629193692E-2</v>
      </c>
      <c r="P161" s="5">
        <f t="shared" si="285"/>
        <v>0.12370678336160995</v>
      </c>
      <c r="Q161" s="5">
        <f t="shared" si="286"/>
        <v>0.10981944604658263</v>
      </c>
      <c r="R161" s="5">
        <f t="shared" si="287"/>
        <v>3.4837564749655082E-2</v>
      </c>
      <c r="S161" s="5">
        <f t="shared" si="288"/>
        <v>3.4211344301572862E-2</v>
      </c>
      <c r="T161" s="5">
        <f t="shared" si="289"/>
        <v>8.6684149412769154E-2</v>
      </c>
      <c r="U161" s="5">
        <f t="shared" si="290"/>
        <v>4.8822943833382017E-2</v>
      </c>
      <c r="V161" s="5">
        <f t="shared" si="291"/>
        <v>4.2049830238024962E-3</v>
      </c>
      <c r="W161" s="5">
        <f t="shared" si="292"/>
        <v>5.1301984746207181E-2</v>
      </c>
      <c r="X161" s="5">
        <f t="shared" si="293"/>
        <v>4.0494366626339505E-2</v>
      </c>
      <c r="Y161" s="5">
        <f t="shared" si="294"/>
        <v>1.5981776695195307E-2</v>
      </c>
      <c r="Z161" s="5">
        <f t="shared" si="295"/>
        <v>9.1661503696870185E-3</v>
      </c>
      <c r="AA161" s="5">
        <f t="shared" si="296"/>
        <v>1.2845858999716504E-2</v>
      </c>
      <c r="AB161" s="5">
        <f t="shared" si="297"/>
        <v>9.0013848117916073E-3</v>
      </c>
      <c r="AC161" s="5">
        <f t="shared" si="298"/>
        <v>2.907239968989036E-4</v>
      </c>
      <c r="AD161" s="5">
        <f t="shared" si="299"/>
        <v>1.7974232253345816E-2</v>
      </c>
      <c r="AE161" s="5">
        <f t="shared" si="300"/>
        <v>1.4187660658640954E-2</v>
      </c>
      <c r="AF161" s="5">
        <f t="shared" si="301"/>
        <v>5.599396739943625E-3</v>
      </c>
      <c r="AG161" s="5">
        <f t="shared" si="302"/>
        <v>1.4732634977984993E-3</v>
      </c>
      <c r="AH161" s="5">
        <f t="shared" si="303"/>
        <v>1.8087870062849032E-3</v>
      </c>
      <c r="AI161" s="5">
        <f t="shared" si="304"/>
        <v>2.5349161759440544E-3</v>
      </c>
      <c r="AJ161" s="5">
        <f t="shared" si="305"/>
        <v>1.7762732695268755E-3</v>
      </c>
      <c r="AK161" s="5">
        <f t="shared" si="306"/>
        <v>8.29783316697025E-4</v>
      </c>
      <c r="AL161" s="5">
        <f t="shared" si="307"/>
        <v>1.2864043163181121E-5</v>
      </c>
      <c r="AM161" s="5">
        <f t="shared" si="308"/>
        <v>5.0379809154826472E-3</v>
      </c>
      <c r="AN161" s="5">
        <f t="shared" si="309"/>
        <v>3.9766462692876325E-3</v>
      </c>
      <c r="AO161" s="5">
        <f t="shared" si="310"/>
        <v>1.5694497276121844E-3</v>
      </c>
      <c r="AP161" s="5">
        <f t="shared" si="311"/>
        <v>4.129396616650722E-4</v>
      </c>
      <c r="AQ161" s="5">
        <f t="shared" si="312"/>
        <v>8.1486759901907497E-5</v>
      </c>
      <c r="AR161" s="5">
        <f t="shared" si="313"/>
        <v>2.8554717539217651E-4</v>
      </c>
      <c r="AS161" s="5">
        <f t="shared" si="314"/>
        <v>4.0017876697570105E-4</v>
      </c>
      <c r="AT161" s="5">
        <f t="shared" si="315"/>
        <v>2.8041434014930921E-4</v>
      </c>
      <c r="AU161" s="5">
        <f t="shared" si="316"/>
        <v>1.3099512626257024E-4</v>
      </c>
      <c r="AV161" s="5">
        <f t="shared" si="317"/>
        <v>4.5895628310440209E-5</v>
      </c>
      <c r="AW161" s="5">
        <f t="shared" si="318"/>
        <v>3.9528615597365004E-7</v>
      </c>
      <c r="AX161" s="5">
        <f t="shared" si="319"/>
        <v>1.1767425050029018E-3</v>
      </c>
      <c r="AY161" s="5">
        <f t="shared" si="320"/>
        <v>9.2884208394895644E-4</v>
      </c>
      <c r="AZ161" s="5">
        <f t="shared" si="321"/>
        <v>3.6658300913185448E-4</v>
      </c>
      <c r="BA161" s="5">
        <f t="shared" si="322"/>
        <v>9.6452062847136746E-5</v>
      </c>
      <c r="BB161" s="5">
        <f t="shared" si="323"/>
        <v>1.9033207068501633E-5</v>
      </c>
      <c r="BC161" s="5">
        <f t="shared" si="324"/>
        <v>3.0047089558807887E-6</v>
      </c>
      <c r="BD161" s="5">
        <f t="shared" si="325"/>
        <v>3.7565317296037403E-5</v>
      </c>
      <c r="BE161" s="5">
        <f t="shared" si="326"/>
        <v>5.2645740011025509E-5</v>
      </c>
      <c r="BF161" s="5">
        <f t="shared" si="327"/>
        <v>3.6890064304086864E-5</v>
      </c>
      <c r="BG161" s="5">
        <f t="shared" si="328"/>
        <v>1.7233136610542559E-5</v>
      </c>
      <c r="BH161" s="5">
        <f t="shared" si="329"/>
        <v>6.0378248799512393E-6</v>
      </c>
      <c r="BI161" s="5">
        <f t="shared" si="330"/>
        <v>1.6923363450229369E-6</v>
      </c>
      <c r="BJ161" s="8">
        <f t="shared" si="331"/>
        <v>0.51390855840057803</v>
      </c>
      <c r="BK161" s="8">
        <f t="shared" si="332"/>
        <v>0.27518517336487358</v>
      </c>
      <c r="BL161" s="8">
        <f t="shared" si="333"/>
        <v>0.20202346424872861</v>
      </c>
      <c r="BM161" s="8">
        <f t="shared" si="334"/>
        <v>0.37416749543230482</v>
      </c>
      <c r="BN161" s="8">
        <f t="shared" si="335"/>
        <v>0.62518740415376917</v>
      </c>
    </row>
    <row r="162" spans="1:66" x14ac:dyDescent="0.25">
      <c r="A162" t="s">
        <v>122</v>
      </c>
      <c r="B162" t="s">
        <v>144</v>
      </c>
      <c r="C162" t="s">
        <v>134</v>
      </c>
      <c r="D162" s="11">
        <v>44350</v>
      </c>
      <c r="E162">
        <f>VLOOKUP(A162,home!$A$2:$E$405,3,FALSE)</f>
        <v>1.2800925925925899</v>
      </c>
      <c r="F162">
        <f>VLOOKUP(B162,home!$B$2:$E$405,3,FALSE)</f>
        <v>1.03</v>
      </c>
      <c r="G162">
        <f>VLOOKUP(C162,away!$B$2:$E$405,4,FALSE)</f>
        <v>1.08</v>
      </c>
      <c r="H162">
        <f>VLOOKUP(A162,away!$A$2:$E$405,3,FALSE)</f>
        <v>1.1111111111111101</v>
      </c>
      <c r="I162">
        <f>VLOOKUP(C162,away!$B$2:$E$405,3,FALSE)</f>
        <v>0.39</v>
      </c>
      <c r="J162">
        <f>VLOOKUP(B162,home!$B$2:$E$405,4,FALSE)</f>
        <v>1.61</v>
      </c>
      <c r="K162" s="3">
        <f t="shared" si="280"/>
        <v>1.4239749999999971</v>
      </c>
      <c r="L162" s="3">
        <f t="shared" si="281"/>
        <v>0.6976666666666661</v>
      </c>
      <c r="M162" s="5">
        <f t="shared" si="282"/>
        <v>0.11983473824629624</v>
      </c>
      <c r="N162" s="5">
        <f t="shared" si="283"/>
        <v>0.17064167139426933</v>
      </c>
      <c r="O162" s="5">
        <f t="shared" si="284"/>
        <v>8.3604702383165919E-2</v>
      </c>
      <c r="P162" s="5">
        <f t="shared" si="285"/>
        <v>0.11905100607606846</v>
      </c>
      <c r="Q162" s="5">
        <f t="shared" si="286"/>
        <v>0.12149473701182713</v>
      </c>
      <c r="R162" s="5">
        <f t="shared" si="287"/>
        <v>2.9164107014661024E-2</v>
      </c>
      <c r="S162" s="5">
        <f t="shared" si="288"/>
        <v>2.9568099899784584E-2</v>
      </c>
      <c r="T162" s="5">
        <f t="shared" si="289"/>
        <v>8.4762828188584632E-2</v>
      </c>
      <c r="U162" s="5">
        <f t="shared" si="290"/>
        <v>4.1528959286201844E-2</v>
      </c>
      <c r="V162" s="5">
        <f t="shared" si="291"/>
        <v>3.263857924803232E-3</v>
      </c>
      <c r="W162" s="5">
        <f t="shared" si="292"/>
        <v>5.76684893788054E-2</v>
      </c>
      <c r="X162" s="5">
        <f t="shared" si="293"/>
        <v>4.0233382756613187E-2</v>
      </c>
      <c r="Y162" s="5">
        <f t="shared" si="294"/>
        <v>1.4034745018265222E-2</v>
      </c>
      <c r="Z162" s="5">
        <f t="shared" si="295"/>
        <v>6.7822751090761638E-3</v>
      </c>
      <c r="AA162" s="5">
        <f t="shared" si="296"/>
        <v>9.6577901984467099E-3</v>
      </c>
      <c r="AB162" s="5">
        <f t="shared" si="297"/>
        <v>6.876225898916565E-3</v>
      </c>
      <c r="AC162" s="5">
        <f t="shared" si="298"/>
        <v>2.0265699627440003E-4</v>
      </c>
      <c r="AD162" s="5">
        <f t="shared" si="299"/>
        <v>2.0529621790796062E-2</v>
      </c>
      <c r="AE162" s="5">
        <f t="shared" si="300"/>
        <v>1.4322832802712036E-2</v>
      </c>
      <c r="AF162" s="5">
        <f t="shared" si="301"/>
        <v>4.9962815093460445E-3</v>
      </c>
      <c r="AG162" s="5">
        <f t="shared" si="302"/>
        <v>1.1619130221179183E-3</v>
      </c>
      <c r="AH162" s="5">
        <f t="shared" si="303"/>
        <v>1.1829418169413664E-3</v>
      </c>
      <c r="AI162" s="5">
        <f t="shared" si="304"/>
        <v>1.6844795737790787E-3</v>
      </c>
      <c r="AJ162" s="5">
        <f t="shared" si="305"/>
        <v>1.1993284005360296E-3</v>
      </c>
      <c r="AK162" s="5">
        <f t="shared" si="306"/>
        <v>5.6927121971776318E-4</v>
      </c>
      <c r="AL162" s="5">
        <f t="shared" si="307"/>
        <v>8.0532639025702804E-6</v>
      </c>
      <c r="AM162" s="5">
        <f t="shared" si="308"/>
        <v>5.8467336379097517E-3</v>
      </c>
      <c r="AN162" s="5">
        <f t="shared" si="309"/>
        <v>4.0790711680483661E-3</v>
      </c>
      <c r="AO162" s="5">
        <f t="shared" si="310"/>
        <v>1.4229159924542037E-3</v>
      </c>
      <c r="AP162" s="5">
        <f t="shared" si="311"/>
        <v>3.3090701913407179E-4</v>
      </c>
      <c r="AQ162" s="5">
        <f t="shared" si="312"/>
        <v>5.7715699253967634E-5</v>
      </c>
      <c r="AR162" s="5">
        <f t="shared" si="313"/>
        <v>1.6505981485721857E-4</v>
      </c>
      <c r="AS162" s="5">
        <f t="shared" si="314"/>
        <v>2.3504104986130735E-4</v>
      </c>
      <c r="AT162" s="5">
        <f t="shared" si="315"/>
        <v>1.6734628948812726E-4</v>
      </c>
      <c r="AU162" s="5">
        <f t="shared" si="316"/>
        <v>7.9432310857951855E-5</v>
      </c>
      <c r="AV162" s="5">
        <f t="shared" si="317"/>
        <v>2.8277406213487937E-5</v>
      </c>
      <c r="AW162" s="5">
        <f t="shared" si="318"/>
        <v>2.2223874122806986E-7</v>
      </c>
      <c r="AX162" s="5">
        <f t="shared" si="319"/>
        <v>1.3876004220070861E-3</v>
      </c>
      <c r="AY162" s="5">
        <f t="shared" si="320"/>
        <v>9.6808256108694263E-4</v>
      </c>
      <c r="AZ162" s="5">
        <f t="shared" si="321"/>
        <v>3.3769946672582824E-4</v>
      </c>
      <c r="BA162" s="5">
        <f t="shared" si="322"/>
        <v>7.8533887095239769E-5</v>
      </c>
      <c r="BB162" s="5">
        <f t="shared" si="323"/>
        <v>1.3697618807528056E-5</v>
      </c>
      <c r="BC162" s="5">
        <f t="shared" si="324"/>
        <v>1.9112744109437471E-6</v>
      </c>
      <c r="BD162" s="5">
        <f t="shared" si="325"/>
        <v>1.9192788472008779E-5</v>
      </c>
      <c r="BE162" s="5">
        <f t="shared" si="326"/>
        <v>2.7330050964428645E-5</v>
      </c>
      <c r="BF162" s="5">
        <f t="shared" si="327"/>
        <v>1.9458654661036104E-5</v>
      </c>
      <c r="BG162" s="5">
        <f t="shared" si="328"/>
        <v>9.2362125903162778E-6</v>
      </c>
      <c r="BH162" s="5">
        <f t="shared" si="329"/>
        <v>3.2880339558238985E-6</v>
      </c>
      <c r="BI162" s="5">
        <f t="shared" si="330"/>
        <v>9.364156304488652E-7</v>
      </c>
      <c r="BJ162" s="8">
        <f t="shared" si="331"/>
        <v>0.54437137162027105</v>
      </c>
      <c r="BK162" s="8">
        <f t="shared" si="332"/>
        <v>0.27289649496821644</v>
      </c>
      <c r="BL162" s="8">
        <f t="shared" si="333"/>
        <v>0.17622240481991847</v>
      </c>
      <c r="BM162" s="8">
        <f t="shared" si="334"/>
        <v>0.35551372406884812</v>
      </c>
      <c r="BN162" s="8">
        <f t="shared" si="335"/>
        <v>0.64379096212628806</v>
      </c>
    </row>
    <row r="163" spans="1:66" x14ac:dyDescent="0.25">
      <c r="A163" t="s">
        <v>122</v>
      </c>
      <c r="B163" t="s">
        <v>140</v>
      </c>
      <c r="C163" t="s">
        <v>124</v>
      </c>
      <c r="D163" s="11">
        <v>44350</v>
      </c>
      <c r="E163">
        <f>VLOOKUP(A163,home!$A$2:$E$405,3,FALSE)</f>
        <v>1.2800925925925899</v>
      </c>
      <c r="F163">
        <f>VLOOKUP(B163,home!$B$2:$E$405,3,FALSE)</f>
        <v>1.22</v>
      </c>
      <c r="G163">
        <f>VLOOKUP(C163,away!$B$2:$E$405,4,FALSE)</f>
        <v>0.92</v>
      </c>
      <c r="H163">
        <f>VLOOKUP(A163,away!$A$2:$E$405,3,FALSE)</f>
        <v>1.1111111111111101</v>
      </c>
      <c r="I163">
        <f>VLOOKUP(C163,away!$B$2:$E$405,3,FALSE)</f>
        <v>0.74</v>
      </c>
      <c r="J163">
        <f>VLOOKUP(B163,home!$B$2:$E$405,4,FALSE)</f>
        <v>0.6</v>
      </c>
      <c r="K163" s="3">
        <f t="shared" si="280"/>
        <v>1.436775925925923</v>
      </c>
      <c r="L163" s="3">
        <f t="shared" si="281"/>
        <v>0.49333333333333285</v>
      </c>
      <c r="M163" s="5">
        <f t="shared" si="282"/>
        <v>0.14513234056530308</v>
      </c>
      <c r="N163" s="5">
        <f t="shared" si="283"/>
        <v>0.20852265299750972</v>
      </c>
      <c r="O163" s="5">
        <f t="shared" si="284"/>
        <v>7.1598621345549437E-2</v>
      </c>
      <c r="P163" s="5">
        <f t="shared" si="285"/>
        <v>0.10287117547877135</v>
      </c>
      <c r="Q163" s="5">
        <f t="shared" si="286"/>
        <v>0.1498001639185135</v>
      </c>
      <c r="R163" s="5">
        <f t="shared" si="287"/>
        <v>1.7660993265235507E-2</v>
      </c>
      <c r="S163" s="5">
        <f t="shared" si="288"/>
        <v>1.8229015502617293E-2</v>
      </c>
      <c r="T163" s="5">
        <f t="shared" si="289"/>
        <v>7.3901414199799911E-2</v>
      </c>
      <c r="U163" s="5">
        <f t="shared" si="290"/>
        <v>2.5374889951430238E-2</v>
      </c>
      <c r="V163" s="5">
        <f t="shared" si="291"/>
        <v>1.4356553973587625E-3</v>
      </c>
      <c r="W163" s="5">
        <f t="shared" si="292"/>
        <v>7.1743089739292415E-2</v>
      </c>
      <c r="X163" s="5">
        <f t="shared" si="293"/>
        <v>3.5393257604717551E-2</v>
      </c>
      <c r="Y163" s="5">
        <f t="shared" si="294"/>
        <v>8.7303368758303197E-3</v>
      </c>
      <c r="Z163" s="5">
        <f t="shared" si="295"/>
        <v>2.9042522258387257E-3</v>
      </c>
      <c r="AA163" s="5">
        <f t="shared" si="296"/>
        <v>4.1727596809018582E-3</v>
      </c>
      <c r="AB163" s="5">
        <f t="shared" si="297"/>
        <v>2.9976603270970635E-3</v>
      </c>
      <c r="AC163" s="5">
        <f t="shared" si="298"/>
        <v>6.36003826462294E-5</v>
      </c>
      <c r="AD163" s="5">
        <f t="shared" si="299"/>
        <v>2.5769686047239615E-2</v>
      </c>
      <c r="AE163" s="5">
        <f t="shared" si="300"/>
        <v>1.2713045116638197E-2</v>
      </c>
      <c r="AF163" s="5">
        <f t="shared" si="301"/>
        <v>3.1358844621040848E-3</v>
      </c>
      <c r="AG163" s="5">
        <f t="shared" si="302"/>
        <v>5.1567877821267138E-4</v>
      </c>
      <c r="AH163" s="5">
        <f t="shared" si="303"/>
        <v>3.5819110785344243E-4</v>
      </c>
      <c r="AI163" s="5">
        <f t="shared" si="304"/>
        <v>5.1464036064456187E-4</v>
      </c>
      <c r="AJ163" s="5">
        <f t="shared" si="305"/>
        <v>3.6971144034197073E-4</v>
      </c>
      <c r="AK163" s="5">
        <f t="shared" si="306"/>
        <v>1.7706416567424719E-4</v>
      </c>
      <c r="AL163" s="5">
        <f t="shared" si="307"/>
        <v>1.8032221070047093E-6</v>
      </c>
      <c r="AM163" s="5">
        <f t="shared" si="308"/>
        <v>7.4050529062686093E-3</v>
      </c>
      <c r="AN163" s="5">
        <f t="shared" si="309"/>
        <v>3.6531594337591766E-3</v>
      </c>
      <c r="AO163" s="5">
        <f t="shared" si="310"/>
        <v>9.0111266032726252E-4</v>
      </c>
      <c r="AP163" s="5">
        <f t="shared" si="311"/>
        <v>1.4818297080937195E-4</v>
      </c>
      <c r="AQ163" s="5">
        <f t="shared" si="312"/>
        <v>1.8275899733155852E-5</v>
      </c>
      <c r="AR163" s="5">
        <f t="shared" si="313"/>
        <v>3.5341522641539624E-5</v>
      </c>
      <c r="AS163" s="5">
        <f t="shared" si="314"/>
        <v>5.0777848916930064E-5</v>
      </c>
      <c r="AT163" s="5">
        <f t="shared" si="315"/>
        <v>3.6478195447074417E-5</v>
      </c>
      <c r="AU163" s="5">
        <f t="shared" si="316"/>
        <v>1.7470331013192371E-5</v>
      </c>
      <c r="AV163" s="5">
        <f t="shared" si="317"/>
        <v>6.2752377544279617E-6</v>
      </c>
      <c r="AW163" s="5">
        <f t="shared" si="318"/>
        <v>3.5503913392720679E-8</v>
      </c>
      <c r="AX163" s="5">
        <f t="shared" si="319"/>
        <v>1.7732336243224192E-3</v>
      </c>
      <c r="AY163" s="5">
        <f t="shared" si="320"/>
        <v>8.7479525466572583E-4</v>
      </c>
      <c r="AZ163" s="5">
        <f t="shared" si="321"/>
        <v>2.1578282948421214E-4</v>
      </c>
      <c r="BA163" s="5">
        <f t="shared" si="322"/>
        <v>3.5484287515181525E-5</v>
      </c>
      <c r="BB163" s="5">
        <f t="shared" si="323"/>
        <v>4.3763954602057165E-6</v>
      </c>
      <c r="BC163" s="5">
        <f t="shared" si="324"/>
        <v>4.318043520736303E-7</v>
      </c>
      <c r="BD163" s="5">
        <f t="shared" si="325"/>
        <v>2.9058585283043659E-6</v>
      </c>
      <c r="BE163" s="5">
        <f t="shared" si="326"/>
        <v>4.1750675776142459E-6</v>
      </c>
      <c r="BF163" s="5">
        <f t="shared" si="327"/>
        <v>2.9993182923150045E-6</v>
      </c>
      <c r="BG163" s="5">
        <f t="shared" si="328"/>
        <v>1.4364494388624825E-6</v>
      </c>
      <c r="BH163" s="5">
        <f t="shared" si="329"/>
        <v>5.1596399314185404E-7</v>
      </c>
      <c r="BI163" s="5">
        <f t="shared" si="330"/>
        <v>1.4826492879816483E-7</v>
      </c>
      <c r="BJ163" s="8">
        <f t="shared" si="331"/>
        <v>0.6052550978065554</v>
      </c>
      <c r="BK163" s="8">
        <f t="shared" si="332"/>
        <v>0.26860838580346946</v>
      </c>
      <c r="BL163" s="8">
        <f t="shared" si="333"/>
        <v>0.1233830557032605</v>
      </c>
      <c r="BM163" s="8">
        <f t="shared" si="334"/>
        <v>0.30369008421748911</v>
      </c>
      <c r="BN163" s="8">
        <f t="shared" si="335"/>
        <v>0.69558594757088266</v>
      </c>
    </row>
    <row r="164" spans="1:66" x14ac:dyDescent="0.25">
      <c r="A164" t="s">
        <v>122</v>
      </c>
      <c r="B164" t="s">
        <v>141</v>
      </c>
      <c r="C164" t="s">
        <v>135</v>
      </c>
      <c r="D164" s="11">
        <v>44350</v>
      </c>
      <c r="E164">
        <f>VLOOKUP(A164,home!$A$2:$E$405,3,FALSE)</f>
        <v>1.2800925925925899</v>
      </c>
      <c r="F164">
        <f>VLOOKUP(B164,home!$B$2:$E$405,3,FALSE)</f>
        <v>0.87</v>
      </c>
      <c r="G164">
        <f>VLOOKUP(C164,away!$B$2:$E$405,4,FALSE)</f>
        <v>1.03</v>
      </c>
      <c r="H164">
        <f>VLOOKUP(A164,away!$A$2:$E$405,3,FALSE)</f>
        <v>1.1111111111111101</v>
      </c>
      <c r="I164">
        <f>VLOOKUP(C164,away!$B$2:$E$405,3,FALSE)</f>
        <v>1.03</v>
      </c>
      <c r="J164">
        <f>VLOOKUP(B164,home!$B$2:$E$405,4,FALSE)</f>
        <v>0.65</v>
      </c>
      <c r="K164" s="3">
        <f t="shared" si="280"/>
        <v>1.1470909722222198</v>
      </c>
      <c r="L164" s="3">
        <f t="shared" si="281"/>
        <v>0.74388888888888827</v>
      </c>
      <c r="M164" s="5">
        <f t="shared" si="282"/>
        <v>0.15092385194634678</v>
      </c>
      <c r="N164" s="5">
        <f t="shared" si="283"/>
        <v>0.17312338806065727</v>
      </c>
      <c r="O164" s="5">
        <f t="shared" si="284"/>
        <v>0.11227057653119898</v>
      </c>
      <c r="P164" s="5">
        <f t="shared" si="285"/>
        <v>0.12878456478512218</v>
      </c>
      <c r="Q164" s="5">
        <f t="shared" si="286"/>
        <v>9.9294137762452009E-2</v>
      </c>
      <c r="R164" s="5">
        <f t="shared" si="287"/>
        <v>4.1758417215354254E-2</v>
      </c>
      <c r="S164" s="5">
        <f t="shared" si="288"/>
        <v>2.7473232217776686E-2</v>
      </c>
      <c r="T164" s="5">
        <f t="shared" si="289"/>
        <v>7.3863805813290634E-2</v>
      </c>
      <c r="U164" s="5">
        <f t="shared" si="290"/>
        <v>4.7900703402021787E-2</v>
      </c>
      <c r="V164" s="5">
        <f t="shared" si="291"/>
        <v>2.6047927914040372E-3</v>
      </c>
      <c r="W164" s="5">
        <f t="shared" si="292"/>
        <v>3.7966469673966052E-2</v>
      </c>
      <c r="X164" s="5">
        <f t="shared" si="293"/>
        <v>2.8242834940800279E-2</v>
      </c>
      <c r="Y164" s="5">
        <f t="shared" si="294"/>
        <v>1.0504765551592094E-2</v>
      </c>
      <c r="Z164" s="5">
        <f t="shared" si="295"/>
        <v>1.0354540861362832E-2</v>
      </c>
      <c r="AA164" s="5">
        <f t="shared" si="296"/>
        <v>1.1877600343575392E-2</v>
      </c>
      <c r="AB164" s="5">
        <f t="shared" si="297"/>
        <v>6.8123440628894355E-3</v>
      </c>
      <c r="AC164" s="5">
        <f t="shared" si="298"/>
        <v>1.3891819519838347E-4</v>
      </c>
      <c r="AD164" s="5">
        <f t="shared" si="299"/>
        <v>1.0887748652538786E-2</v>
      </c>
      <c r="AE164" s="5">
        <f t="shared" si="300"/>
        <v>8.0992752476385672E-3</v>
      </c>
      <c r="AF164" s="5">
        <f t="shared" si="301"/>
        <v>3.0124804323855645E-3</v>
      </c>
      <c r="AG164" s="5">
        <f t="shared" si="302"/>
        <v>7.4698357388227167E-4</v>
      </c>
      <c r="AH164" s="5">
        <f t="shared" si="303"/>
        <v>1.9256569740784472E-3</v>
      </c>
      <c r="AI164" s="5">
        <f t="shared" si="304"/>
        <v>2.2089037305621437E-3</v>
      </c>
      <c r="AJ164" s="5">
        <f t="shared" si="305"/>
        <v>1.2669067639179091E-3</v>
      </c>
      <c r="AK164" s="5">
        <f t="shared" si="306"/>
        <v>4.8441910384583372E-4</v>
      </c>
      <c r="AL164" s="5">
        <f t="shared" si="307"/>
        <v>4.7416015636066656E-6</v>
      </c>
      <c r="AM164" s="5">
        <f t="shared" si="308"/>
        <v>2.4978476374303755E-3</v>
      </c>
      <c r="AN164" s="5">
        <f t="shared" si="309"/>
        <v>1.8581211036218165E-3</v>
      </c>
      <c r="AO164" s="5">
        <f t="shared" si="310"/>
        <v>6.911178215971139E-4</v>
      </c>
      <c r="AP164" s="5">
        <f t="shared" si="311"/>
        <v>1.7137162279972867E-4</v>
      </c>
      <c r="AQ164" s="5">
        <f t="shared" si="312"/>
        <v>3.1870361517893954E-5</v>
      </c>
      <c r="AR164" s="5">
        <f t="shared" si="313"/>
        <v>2.8649496536567107E-4</v>
      </c>
      <c r="AS164" s="5">
        <f t="shared" si="314"/>
        <v>3.2863578835807882E-4</v>
      </c>
      <c r="AT164" s="5">
        <f t="shared" si="315"/>
        <v>1.8848757298734218E-4</v>
      </c>
      <c r="AU164" s="5">
        <f t="shared" si="316"/>
        <v>7.2070797783285674E-5</v>
      </c>
      <c r="AV164" s="5">
        <f t="shared" si="317"/>
        <v>2.0667940374515044E-5</v>
      </c>
      <c r="AW164" s="5">
        <f t="shared" si="318"/>
        <v>1.1239021199516015E-7</v>
      </c>
      <c r="AX164" s="5">
        <f t="shared" si="319"/>
        <v>4.7754307914716395E-4</v>
      </c>
      <c r="AY164" s="5">
        <f t="shared" si="320"/>
        <v>3.5523899054336225E-4</v>
      </c>
      <c r="AZ164" s="5">
        <f t="shared" si="321"/>
        <v>1.32129168982656E-4</v>
      </c>
      <c r="BA164" s="5">
        <f t="shared" si="322"/>
        <v>3.2763140234773376E-5</v>
      </c>
      <c r="BB164" s="5">
        <f t="shared" si="323"/>
        <v>6.0930339964390985E-6</v>
      </c>
      <c r="BC164" s="5">
        <f t="shared" si="324"/>
        <v>9.0650805791466114E-7</v>
      </c>
      <c r="BD164" s="5">
        <f t="shared" si="325"/>
        <v>3.5520070243021583E-5</v>
      </c>
      <c r="BE164" s="5">
        <f t="shared" si="326"/>
        <v>4.0744751908469164E-5</v>
      </c>
      <c r="BF164" s="5">
        <f t="shared" si="327"/>
        <v>2.3368968539819524E-5</v>
      </c>
      <c r="BG164" s="5">
        <f t="shared" si="328"/>
        <v>8.9354442807240181E-6</v>
      </c>
      <c r="BH164" s="5">
        <f t="shared" si="329"/>
        <v>2.5624418668032967E-6</v>
      </c>
      <c r="BI164" s="5">
        <f t="shared" si="330"/>
        <v>5.8787078645086264E-7</v>
      </c>
      <c r="BJ164" s="8">
        <f t="shared" si="331"/>
        <v>0.45199689217713274</v>
      </c>
      <c r="BK164" s="8">
        <f t="shared" si="332"/>
        <v>0.31028534052795503</v>
      </c>
      <c r="BL164" s="8">
        <f t="shared" si="333"/>
        <v>0.22751360473993837</v>
      </c>
      <c r="BM164" s="8">
        <f t="shared" si="334"/>
        <v>0.29364031540492608</v>
      </c>
      <c r="BN164" s="8">
        <f t="shared" si="335"/>
        <v>0.70615493630113135</v>
      </c>
    </row>
    <row r="165" spans="1:66" x14ac:dyDescent="0.25">
      <c r="A165" t="s">
        <v>122</v>
      </c>
      <c r="B165" t="s">
        <v>142</v>
      </c>
      <c r="C165" t="s">
        <v>128</v>
      </c>
      <c r="D165" s="11">
        <v>44350</v>
      </c>
      <c r="E165">
        <f>VLOOKUP(A165,home!$A$2:$E$405,3,FALSE)</f>
        <v>1.2800925925925899</v>
      </c>
      <c r="F165">
        <f>VLOOKUP(B165,home!$B$2:$E$405,3,FALSE)</f>
        <v>1.17</v>
      </c>
      <c r="G165">
        <f>VLOOKUP(C165,away!$B$2:$E$405,4,FALSE)</f>
        <v>1.29</v>
      </c>
      <c r="H165">
        <f>VLOOKUP(A165,away!$A$2:$E$405,3,FALSE)</f>
        <v>1.1111111111111101</v>
      </c>
      <c r="I165">
        <f>VLOOKUP(C165,away!$B$2:$E$405,3,FALSE)</f>
        <v>0.97</v>
      </c>
      <c r="J165">
        <f>VLOOKUP(B165,home!$B$2:$E$405,4,FALSE)</f>
        <v>1</v>
      </c>
      <c r="K165" s="3">
        <f t="shared" si="280"/>
        <v>1.9320437499999958</v>
      </c>
      <c r="L165" s="3">
        <f t="shared" si="281"/>
        <v>1.0777777777777766</v>
      </c>
      <c r="M165" s="5">
        <f t="shared" si="282"/>
        <v>4.9300476740982084E-2</v>
      </c>
      <c r="N165" s="5">
        <f t="shared" si="283"/>
        <v>9.5250677959434579E-2</v>
      </c>
      <c r="O165" s="5">
        <f t="shared" si="284"/>
        <v>5.3134958265280634E-2</v>
      </c>
      <c r="P165" s="5">
        <f t="shared" si="285"/>
        <v>0.10265906402294604</v>
      </c>
      <c r="Q165" s="5">
        <f t="shared" si="286"/>
        <v>9.2014238517394001E-2</v>
      </c>
      <c r="R165" s="5">
        <f t="shared" si="287"/>
        <v>2.8633838620734531E-2</v>
      </c>
      <c r="S165" s="5">
        <f t="shared" si="288"/>
        <v>5.3442096926552982E-2</v>
      </c>
      <c r="T165" s="5">
        <f t="shared" si="289"/>
        <v>9.9170901513191204E-2</v>
      </c>
      <c r="U165" s="5">
        <f t="shared" si="290"/>
        <v>5.5321828945698641E-2</v>
      </c>
      <c r="V165" s="5">
        <f t="shared" si="291"/>
        <v>1.2364801885583377E-2</v>
      </c>
      <c r="W165" s="5">
        <f t="shared" si="292"/>
        <v>5.9258511479513325E-2</v>
      </c>
      <c r="X165" s="5">
        <f t="shared" si="293"/>
        <v>6.3867506816808736E-2</v>
      </c>
      <c r="Y165" s="5">
        <f t="shared" si="294"/>
        <v>3.4417489784613557E-2</v>
      </c>
      <c r="Z165" s="5">
        <f t="shared" si="295"/>
        <v>1.0286971652634248E-2</v>
      </c>
      <c r="AA165" s="5">
        <f t="shared" si="296"/>
        <v>1.9874879287899123E-2</v>
      </c>
      <c r="AB165" s="5">
        <f t="shared" si="297"/>
        <v>1.9199568155094941E-2</v>
      </c>
      <c r="AC165" s="5">
        <f t="shared" si="298"/>
        <v>1.6092123650651815E-3</v>
      </c>
      <c r="AD165" s="5">
        <f t="shared" si="299"/>
        <v>2.862250918457418E-2</v>
      </c>
      <c r="AE165" s="5">
        <f t="shared" si="300"/>
        <v>3.0848704343374361E-2</v>
      </c>
      <c r="AF165" s="5">
        <f t="shared" si="301"/>
        <v>1.6624024007262834E-2</v>
      </c>
      <c r="AG165" s="5">
        <f t="shared" si="302"/>
        <v>5.9723345507573817E-3</v>
      </c>
      <c r="AH165" s="5">
        <f t="shared" si="303"/>
        <v>2.7717673619597799E-3</v>
      </c>
      <c r="AI165" s="5">
        <f t="shared" si="304"/>
        <v>5.3551758081283674E-3</v>
      </c>
      <c r="AJ165" s="5">
        <f t="shared" si="305"/>
        <v>5.1732169751227972E-3</v>
      </c>
      <c r="AK165" s="5">
        <f t="shared" si="306"/>
        <v>3.3316271747266279E-3</v>
      </c>
      <c r="AL165" s="5">
        <f t="shared" si="307"/>
        <v>1.3403540584784376E-4</v>
      </c>
      <c r="AM165" s="5">
        <f t="shared" si="308"/>
        <v>1.1059987995874798E-2</v>
      </c>
      <c r="AN165" s="5">
        <f t="shared" si="309"/>
        <v>1.1920209284442825E-2</v>
      </c>
      <c r="AO165" s="5">
        <f t="shared" si="310"/>
        <v>6.4236683366164045E-3</v>
      </c>
      <c r="AP165" s="5">
        <f t="shared" si="311"/>
        <v>2.3077623283399651E-3</v>
      </c>
      <c r="AQ165" s="5">
        <f t="shared" si="312"/>
        <v>6.2181373846937867E-4</v>
      </c>
      <c r="AR165" s="5">
        <f t="shared" si="313"/>
        <v>5.9746985357799658E-4</v>
      </c>
      <c r="AS165" s="5">
        <f t="shared" si="314"/>
        <v>1.1543378964187809E-3</v>
      </c>
      <c r="AT165" s="5">
        <f t="shared" si="315"/>
        <v>1.1151156590820245E-3</v>
      </c>
      <c r="AU165" s="5">
        <f t="shared" si="316"/>
        <v>7.1815074655218376E-4</v>
      </c>
      <c r="AV165" s="5">
        <f t="shared" si="317"/>
        <v>3.4687466535849448E-4</v>
      </c>
      <c r="AW165" s="5">
        <f t="shared" si="318"/>
        <v>7.7528827192169163E-6</v>
      </c>
      <c r="AX165" s="5">
        <f t="shared" si="319"/>
        <v>3.5613967804174838E-3</v>
      </c>
      <c r="AY165" s="5">
        <f t="shared" si="320"/>
        <v>3.8383943077832838E-3</v>
      </c>
      <c r="AZ165" s="5">
        <f t="shared" si="321"/>
        <v>2.0684680436387675E-3</v>
      </c>
      <c r="BA165" s="5">
        <f t="shared" si="322"/>
        <v>7.4311629715911192E-4</v>
      </c>
      <c r="BB165" s="5">
        <f t="shared" si="323"/>
        <v>2.0022855784564936E-4</v>
      </c>
      <c r="BC165" s="5">
        <f t="shared" si="324"/>
        <v>4.3160378024506616E-5</v>
      </c>
      <c r="BD165" s="5">
        <f t="shared" si="325"/>
        <v>1.0732328851308441E-4</v>
      </c>
      <c r="BE165" s="5">
        <f t="shared" si="326"/>
        <v>2.0735328880115104E-4</v>
      </c>
      <c r="BF165" s="5">
        <f t="shared" si="327"/>
        <v>2.0030781283510409E-4</v>
      </c>
      <c r="BG165" s="5">
        <f t="shared" si="328"/>
        <v>1.2900115262141061E-4</v>
      </c>
      <c r="BH165" s="5">
        <f t="shared" si="329"/>
        <v>6.230896766624798E-5</v>
      </c>
      <c r="BI165" s="5">
        <f t="shared" si="330"/>
        <v>2.4076730309705232E-5</v>
      </c>
      <c r="BJ165" s="8">
        <f t="shared" si="331"/>
        <v>0.5688351042055364</v>
      </c>
      <c r="BK165" s="8">
        <f t="shared" si="332"/>
        <v>0.22334808165476075</v>
      </c>
      <c r="BL165" s="8">
        <f t="shared" si="333"/>
        <v>0.1974591806563816</v>
      </c>
      <c r="BM165" s="8">
        <f t="shared" si="334"/>
        <v>0.57510544261747754</v>
      </c>
      <c r="BN165" s="8">
        <f t="shared" si="335"/>
        <v>0.42099325412677185</v>
      </c>
    </row>
    <row r="166" spans="1:66" x14ac:dyDescent="0.25">
      <c r="A166" t="s">
        <v>145</v>
      </c>
      <c r="B166" t="s">
        <v>366</v>
      </c>
      <c r="C166" t="s">
        <v>147</v>
      </c>
      <c r="D166" s="11">
        <v>44350</v>
      </c>
      <c r="E166">
        <f>VLOOKUP(A166,home!$A$2:$E$405,3,FALSE)</f>
        <v>1.4299065420560699</v>
      </c>
      <c r="F166">
        <f>VLOOKUP(B166,home!$B$2:$E$405,3,FALSE)</f>
        <v>1.24</v>
      </c>
      <c r="G166">
        <f>VLOOKUP(C166,away!$B$2:$E$405,4,FALSE)</f>
        <v>1.27</v>
      </c>
      <c r="H166">
        <f>VLOOKUP(A166,away!$A$2:$E$405,3,FALSE)</f>
        <v>1.18691588785047</v>
      </c>
      <c r="I166">
        <f>VLOOKUP(C166,away!$B$2:$E$405,3,FALSE)</f>
        <v>0.92</v>
      </c>
      <c r="J166">
        <f>VLOOKUP(B166,home!$B$2:$E$405,4,FALSE)</f>
        <v>0.71</v>
      </c>
      <c r="K166" s="3">
        <f t="shared" si="280"/>
        <v>2.2518168224298987</v>
      </c>
      <c r="L166" s="3">
        <f t="shared" si="281"/>
        <v>0.7752934579439269</v>
      </c>
      <c r="M166" s="5">
        <f t="shared" si="282"/>
        <v>4.8455458697639335E-2</v>
      </c>
      <c r="N166" s="5">
        <f t="shared" si="283"/>
        <v>0.10911281703390138</v>
      </c>
      <c r="O166" s="5">
        <f t="shared" si="284"/>
        <v>3.7567200129951933E-2</v>
      </c>
      <c r="P166" s="5">
        <f t="shared" si="285"/>
        <v>8.4594453224216423E-2</v>
      </c>
      <c r="Q166" s="5">
        <f t="shared" si="286"/>
        <v>0.12285103846982742</v>
      </c>
      <c r="R166" s="5">
        <f t="shared" si="287"/>
        <v>1.4562802247010984E-2</v>
      </c>
      <c r="S166" s="5">
        <f t="shared" si="288"/>
        <v>3.6921647780484124E-2</v>
      </c>
      <c r="T166" s="5">
        <f t="shared" si="289"/>
        <v>9.5245606427274906E-2</v>
      </c>
      <c r="U166" s="5">
        <f t="shared" si="290"/>
        <v>3.2792763081539257E-2</v>
      </c>
      <c r="V166" s="5">
        <f t="shared" si="291"/>
        <v>7.1620565224581392E-3</v>
      </c>
      <c r="W166" s="5">
        <f t="shared" si="292"/>
        <v>9.221267835977999E-2</v>
      </c>
      <c r="X166" s="5">
        <f t="shared" si="293"/>
        <v>7.1491886271824956E-2</v>
      </c>
      <c r="Y166" s="5">
        <f t="shared" si="294"/>
        <v>2.7713595861308556E-2</v>
      </c>
      <c r="Z166" s="5">
        <f t="shared" si="295"/>
        <v>3.763481770479579E-3</v>
      </c>
      <c r="AA166" s="5">
        <f t="shared" si="296"/>
        <v>8.4746715616741738E-3</v>
      </c>
      <c r="AB166" s="5">
        <f t="shared" si="297"/>
        <v>9.5417039935730853E-3</v>
      </c>
      <c r="AC166" s="5">
        <f t="shared" si="298"/>
        <v>7.8147833051546857E-4</v>
      </c>
      <c r="AD166" s="5">
        <f t="shared" si="299"/>
        <v>5.1911515092967507E-2</v>
      </c>
      <c r="AE166" s="5">
        <f t="shared" si="300"/>
        <v>4.0246658043535131E-2</v>
      </c>
      <c r="AF166" s="5">
        <f t="shared" si="301"/>
        <v>1.5601485342629553E-2</v>
      </c>
      <c r="AG166" s="5">
        <f t="shared" si="302"/>
        <v>4.0319098401162537E-3</v>
      </c>
      <c r="AH166" s="5">
        <f t="shared" si="303"/>
        <v>7.2945069893601104E-4</v>
      </c>
      <c r="AI166" s="5">
        <f t="shared" si="304"/>
        <v>1.6425893549973567E-3</v>
      </c>
      <c r="AJ166" s="5">
        <f t="shared" si="305"/>
        <v>1.8494051709636631E-3</v>
      </c>
      <c r="AK166" s="5">
        <f t="shared" si="306"/>
        <v>1.3881738918216061E-3</v>
      </c>
      <c r="AL166" s="5">
        <f t="shared" si="307"/>
        <v>5.4572784039912751E-5</v>
      </c>
      <c r="AM166" s="5">
        <f t="shared" si="308"/>
        <v>2.3379044592833569E-2</v>
      </c>
      <c r="AN166" s="5">
        <f t="shared" si="309"/>
        <v>1.8125620325803206E-2</v>
      </c>
      <c r="AO166" s="5">
        <f t="shared" si="310"/>
        <v>7.0263374298853458E-3</v>
      </c>
      <c r="AP166" s="5">
        <f t="shared" si="311"/>
        <v>1.8158244808988849E-3</v>
      </c>
      <c r="AQ166" s="5">
        <f t="shared" si="312"/>
        <v>3.5194921020383302E-4</v>
      </c>
      <c r="AR166" s="5">
        <f t="shared" si="313"/>
        <v>1.1310767095554289E-4</v>
      </c>
      <c r="AS166" s="5">
        <f t="shared" si="314"/>
        <v>2.5469775620355709E-4</v>
      </c>
      <c r="AT166" s="5">
        <f t="shared" si="315"/>
        <v>2.867663460271596E-4</v>
      </c>
      <c r="AU166" s="5">
        <f t="shared" si="316"/>
        <v>2.1524842736357039E-4</v>
      </c>
      <c r="AV166" s="5">
        <f t="shared" si="317"/>
        <v>1.2117500743471696E-4</v>
      </c>
      <c r="AW166" s="5">
        <f t="shared" si="318"/>
        <v>2.646505420109879E-6</v>
      </c>
      <c r="AX166" s="5">
        <f t="shared" si="319"/>
        <v>8.7742209844135673E-3</v>
      </c>
      <c r="AY166" s="5">
        <f t="shared" si="320"/>
        <v>6.8025961277701609E-3</v>
      </c>
      <c r="AZ166" s="5">
        <f t="shared" si="321"/>
        <v>2.6370041374474472E-3</v>
      </c>
      <c r="BA166" s="5">
        <f t="shared" si="322"/>
        <v>6.814840187780247E-4</v>
      </c>
      <c r="BB166" s="5">
        <f t="shared" si="323"/>
        <v>1.3208752536298464E-4</v>
      </c>
      <c r="BC166" s="5">
        <f t="shared" si="324"/>
        <v>2.0481318857984906E-5</v>
      </c>
      <c r="BD166" s="5">
        <f t="shared" si="325"/>
        <v>1.4615272889184448E-5</v>
      </c>
      <c r="BE166" s="5">
        <f t="shared" si="326"/>
        <v>3.2910917356269163E-5</v>
      </c>
      <c r="BF166" s="5">
        <f t="shared" si="327"/>
        <v>3.705467867222353E-5</v>
      </c>
      <c r="BG166" s="5">
        <f t="shared" si="328"/>
        <v>2.7813449594615771E-5</v>
      </c>
      <c r="BH166" s="5">
        <f t="shared" si="329"/>
        <v>1.5657698421740458E-5</v>
      </c>
      <c r="BI166" s="5">
        <f t="shared" si="330"/>
        <v>7.0516537413218484E-6</v>
      </c>
      <c r="BJ166" s="8">
        <f t="shared" si="331"/>
        <v>0.70016584089542067</v>
      </c>
      <c r="BK166" s="8">
        <f t="shared" si="332"/>
        <v>0.18477226346712355</v>
      </c>
      <c r="BL166" s="8">
        <f t="shared" si="333"/>
        <v>0.10967485900912795</v>
      </c>
      <c r="BM166" s="8">
        <f t="shared" si="334"/>
        <v>0.57443272571725412</v>
      </c>
      <c r="BN166" s="8">
        <f t="shared" si="335"/>
        <v>0.41714376980254753</v>
      </c>
    </row>
    <row r="167" spans="1:66" x14ac:dyDescent="0.25">
      <c r="A167" t="s">
        <v>145</v>
      </c>
      <c r="B167" t="s">
        <v>371</v>
      </c>
      <c r="C167" t="s">
        <v>357</v>
      </c>
      <c r="D167" s="11">
        <v>44350</v>
      </c>
      <c r="E167">
        <f>VLOOKUP(A167,home!$A$2:$E$405,3,FALSE)</f>
        <v>1.4299065420560699</v>
      </c>
      <c r="F167">
        <f>VLOOKUP(B167,home!$B$2:$E$405,3,FALSE)</f>
        <v>0.7</v>
      </c>
      <c r="G167">
        <f>VLOOKUP(C167,away!$B$2:$E$405,4,FALSE)</f>
        <v>0.74</v>
      </c>
      <c r="H167">
        <f>VLOOKUP(A167,away!$A$2:$E$405,3,FALSE)</f>
        <v>1.18691588785047</v>
      </c>
      <c r="I167">
        <f>VLOOKUP(C167,away!$B$2:$E$405,3,FALSE)</f>
        <v>0.95</v>
      </c>
      <c r="J167">
        <f>VLOOKUP(B167,home!$B$2:$E$405,4,FALSE)</f>
        <v>0.96</v>
      </c>
      <c r="K167" s="3">
        <f t="shared" si="280"/>
        <v>0.74069158878504415</v>
      </c>
      <c r="L167" s="3">
        <f t="shared" si="281"/>
        <v>1.0824672897196286</v>
      </c>
      <c r="M167" s="5">
        <f t="shared" si="282"/>
        <v>0.16151473880958819</v>
      </c>
      <c r="N167" s="5">
        <f t="shared" si="283"/>
        <v>0.11963260850107529</v>
      </c>
      <c r="O167" s="5">
        <f t="shared" si="284"/>
        <v>0.1748344215689886</v>
      </c>
      <c r="P167" s="5">
        <f t="shared" si="285"/>
        <v>0.12949838548624834</v>
      </c>
      <c r="Q167" s="5">
        <f t="shared" si="286"/>
        <v>4.430543343058032E-2</v>
      </c>
      <c r="R167" s="5">
        <f t="shared" si="287"/>
        <v>9.4626271232741047E-2</v>
      </c>
      <c r="S167" s="5">
        <f t="shared" si="288"/>
        <v>2.595712311944973E-2</v>
      </c>
      <c r="T167" s="5">
        <f t="shared" si="289"/>
        <v>4.7959182445453698E-2</v>
      </c>
      <c r="U167" s="5">
        <f t="shared" si="290"/>
        <v>7.0088883180183484E-2</v>
      </c>
      <c r="V167" s="5">
        <f t="shared" si="291"/>
        <v>2.3124174718329956E-3</v>
      </c>
      <c r="W167" s="5">
        <f t="shared" si="292"/>
        <v>1.0938887293168846E-2</v>
      </c>
      <c r="X167" s="5">
        <f t="shared" si="293"/>
        <v>1.1840987680784964E-2</v>
      </c>
      <c r="Y167" s="5">
        <f t="shared" si="294"/>
        <v>6.4087409212114062E-3</v>
      </c>
      <c r="Z167" s="5">
        <f t="shared" si="295"/>
        <v>3.4143281119193222E-2</v>
      </c>
      <c r="AA167" s="5">
        <f t="shared" si="296"/>
        <v>2.5289641138509626E-2</v>
      </c>
      <c r="AB167" s="5">
        <f t="shared" si="297"/>
        <v>9.3659122373431544E-3</v>
      </c>
      <c r="AC167" s="5">
        <f t="shared" si="298"/>
        <v>1.1587732309278433E-4</v>
      </c>
      <c r="AD167" s="5">
        <f t="shared" si="299"/>
        <v>2.0255854521794413E-3</v>
      </c>
      <c r="AE167" s="5">
        <f t="shared" si="300"/>
        <v>2.1926299945161879E-3</v>
      </c>
      <c r="AF167" s="5">
        <f t="shared" si="301"/>
        <v>1.1867251237609509E-3</v>
      </c>
      <c r="AG167" s="5">
        <f t="shared" si="302"/>
        <v>4.2819704278656922E-4</v>
      </c>
      <c r="AH167" s="5">
        <f t="shared" si="303"/>
        <v>9.2397462438071117E-3</v>
      </c>
      <c r="AI167" s="5">
        <f t="shared" si="304"/>
        <v>6.8438023252961333E-3</v>
      </c>
      <c r="AJ167" s="5">
        <f t="shared" si="305"/>
        <v>2.5345734088271861E-3</v>
      </c>
      <c r="AK167" s="5">
        <f t="shared" si="306"/>
        <v>6.2577906835884455E-4</v>
      </c>
      <c r="AL167" s="5">
        <f t="shared" si="307"/>
        <v>3.7162989249357925E-6</v>
      </c>
      <c r="AM167" s="5">
        <f t="shared" si="308"/>
        <v>3.0006682135893262E-4</v>
      </c>
      <c r="AN167" s="5">
        <f t="shared" si="309"/>
        <v>3.2481251885118766E-4</v>
      </c>
      <c r="AO167" s="5">
        <f t="shared" si="310"/>
        <v>1.7579946347392547E-4</v>
      </c>
      <c r="AP167" s="5">
        <f t="shared" si="311"/>
        <v>6.3432389586928322E-5</v>
      </c>
      <c r="AQ167" s="5">
        <f t="shared" si="312"/>
        <v>1.7165871709150469E-5</v>
      </c>
      <c r="AR167" s="5">
        <f t="shared" si="313"/>
        <v>2.0003446148462011E-3</v>
      </c>
      <c r="AS167" s="5">
        <f t="shared" si="314"/>
        <v>1.4816384308880398E-3</v>
      </c>
      <c r="AT167" s="5">
        <f t="shared" si="315"/>
        <v>5.4871856168972101E-4</v>
      </c>
      <c r="AU167" s="5">
        <f t="shared" si="316"/>
        <v>1.3547707441793455E-4</v>
      </c>
      <c r="AV167" s="5">
        <f t="shared" si="317"/>
        <v>2.5086682373642404E-5</v>
      </c>
      <c r="AW167" s="5">
        <f t="shared" si="318"/>
        <v>8.276759451566945E-8</v>
      </c>
      <c r="AX167" s="5">
        <f t="shared" si="319"/>
        <v>3.7042828442337614E-5</v>
      </c>
      <c r="AY167" s="5">
        <f t="shared" si="320"/>
        <v>4.0097650107526357E-5</v>
      </c>
      <c r="AZ167" s="5">
        <f t="shared" si="321"/>
        <v>2.1702197318010018E-5</v>
      </c>
      <c r="BA167" s="5">
        <f t="shared" si="322"/>
        <v>7.8306395705956329E-6</v>
      </c>
      <c r="BB167" s="5">
        <f t="shared" si="323"/>
        <v>2.1191027981884826E-6</v>
      </c>
      <c r="BC167" s="5">
        <f t="shared" si="324"/>
        <v>4.5877189251847364E-7</v>
      </c>
      <c r="BD167" s="5">
        <f t="shared" si="325"/>
        <v>3.6088460228963679E-4</v>
      </c>
      <c r="BE167" s="5">
        <f t="shared" si="326"/>
        <v>2.6730418943796981E-4</v>
      </c>
      <c r="BF167" s="5">
        <f t="shared" si="327"/>
        <v>9.8994982381854149E-5</v>
      </c>
      <c r="BG167" s="5">
        <f t="shared" si="328"/>
        <v>2.444158359405433E-5</v>
      </c>
      <c r="BH167" s="5">
        <f t="shared" si="329"/>
        <v>4.5259188461756434E-6</v>
      </c>
      <c r="BI167" s="5">
        <f t="shared" si="330"/>
        <v>6.7046200417720247E-7</v>
      </c>
      <c r="BJ167" s="8">
        <f t="shared" si="331"/>
        <v>0.24790950614062701</v>
      </c>
      <c r="BK167" s="8">
        <f t="shared" si="332"/>
        <v>0.31944235615924449</v>
      </c>
      <c r="BL167" s="8">
        <f t="shared" si="333"/>
        <v>0.39839711750682466</v>
      </c>
      <c r="BM167" s="8">
        <f t="shared" si="334"/>
        <v>0.27544038701415452</v>
      </c>
      <c r="BN167" s="8">
        <f t="shared" si="335"/>
        <v>0.72441185902922178</v>
      </c>
    </row>
    <row r="168" spans="1:66" x14ac:dyDescent="0.25">
      <c r="A168" t="s">
        <v>145</v>
      </c>
      <c r="B168" t="s">
        <v>375</v>
      </c>
      <c r="C168" t="s">
        <v>360</v>
      </c>
      <c r="D168" s="11">
        <v>44350</v>
      </c>
      <c r="E168">
        <f>VLOOKUP(A168,home!$A$2:$E$405,3,FALSE)</f>
        <v>1.4299065420560699</v>
      </c>
      <c r="F168">
        <f>VLOOKUP(B168,home!$B$2:$E$405,3,FALSE)</f>
        <v>0.84</v>
      </c>
      <c r="G168">
        <f>VLOOKUP(C168,away!$B$2:$E$405,4,FALSE)</f>
        <v>0.76</v>
      </c>
      <c r="H168">
        <f>VLOOKUP(A168,away!$A$2:$E$405,3,FALSE)</f>
        <v>1.18691588785047</v>
      </c>
      <c r="I168">
        <f>VLOOKUP(C168,away!$B$2:$E$405,3,FALSE)</f>
        <v>1.1100000000000001</v>
      </c>
      <c r="J168">
        <f>VLOOKUP(B168,home!$B$2:$E$405,4,FALSE)</f>
        <v>0.62</v>
      </c>
      <c r="K168" s="3">
        <f t="shared" si="280"/>
        <v>0.91285233644859509</v>
      </c>
      <c r="L168" s="3">
        <f t="shared" si="281"/>
        <v>0.81683551401869348</v>
      </c>
      <c r="M168" s="5">
        <f t="shared" si="282"/>
        <v>0.17733975785356551</v>
      </c>
      <c r="N168" s="5">
        <f t="shared" si="283"/>
        <v>0.16188501230185537</v>
      </c>
      <c r="O168" s="5">
        <f t="shared" si="284"/>
        <v>0.14485741226226784</v>
      </c>
      <c r="P168" s="5">
        <f t="shared" si="285"/>
        <v>0.13223342723550854</v>
      </c>
      <c r="Q168" s="5">
        <f t="shared" si="286"/>
        <v>7.388855585787911E-2</v>
      </c>
      <c r="R168" s="5">
        <f t="shared" si="287"/>
        <v>5.9162339402333654E-2</v>
      </c>
      <c r="S168" s="5">
        <f t="shared" si="288"/>
        <v>2.464997061302936E-2</v>
      </c>
      <c r="T168" s="5">
        <f t="shared" si="289"/>
        <v>6.0354796504269628E-2</v>
      </c>
      <c r="U168" s="5">
        <f t="shared" si="290"/>
        <v>5.4006479753185052E-2</v>
      </c>
      <c r="V168" s="5">
        <f t="shared" si="291"/>
        <v>2.042250633515548E-3</v>
      </c>
      <c r="W168" s="5">
        <f t="shared" si="292"/>
        <v>2.2483113617225825E-2</v>
      </c>
      <c r="X168" s="5">
        <f t="shared" si="293"/>
        <v>1.8365005668267344E-2</v>
      </c>
      <c r="Y168" s="5">
        <f t="shared" si="294"/>
        <v>7.5005944224976863E-3</v>
      </c>
      <c r="Z168" s="5">
        <f t="shared" si="295"/>
        <v>1.6108633305417872E-2</v>
      </c>
      <c r="AA168" s="5">
        <f t="shared" si="296"/>
        <v>1.4704803549844358E-2</v>
      </c>
      <c r="AB168" s="5">
        <f t="shared" si="297"/>
        <v>6.7116571387465084E-3</v>
      </c>
      <c r="AC168" s="5">
        <f t="shared" si="298"/>
        <v>9.5175288036171977E-5</v>
      </c>
      <c r="AD168" s="5">
        <f t="shared" si="299"/>
        <v>5.1309406990309551E-3</v>
      </c>
      <c r="AE168" s="5">
        <f t="shared" si="300"/>
        <v>4.1911345832923849E-3</v>
      </c>
      <c r="AF168" s="5">
        <f t="shared" si="301"/>
        <v>1.7117337858325785E-3</v>
      </c>
      <c r="AG168" s="5">
        <f t="shared" si="302"/>
        <v>4.6606831560457284E-4</v>
      </c>
      <c r="AH168" s="5">
        <f t="shared" si="303"/>
        <v>3.2895259415424132E-3</v>
      </c>
      <c r="AI168" s="5">
        <f t="shared" si="304"/>
        <v>3.0028514415452565E-3</v>
      </c>
      <c r="AJ168" s="5">
        <f t="shared" si="305"/>
        <v>1.3705799772113095E-3</v>
      </c>
      <c r="AK168" s="5">
        <f t="shared" si="306"/>
        <v>4.1704571149566875E-4</v>
      </c>
      <c r="AL168" s="5">
        <f t="shared" si="307"/>
        <v>2.8386989307929035E-6</v>
      </c>
      <c r="AM168" s="5">
        <f t="shared" si="308"/>
        <v>9.3675824105791928E-4</v>
      </c>
      <c r="AN168" s="5">
        <f t="shared" si="309"/>
        <v>7.6517739934579268E-4</v>
      </c>
      <c r="AO168" s="5">
        <f t="shared" si="310"/>
        <v>3.1251203715505375E-4</v>
      </c>
      <c r="AP168" s="5">
        <f t="shared" si="311"/>
        <v>8.509031016885913E-5</v>
      </c>
      <c r="AQ168" s="5">
        <f t="shared" si="312"/>
        <v>1.7376196811197528E-5</v>
      </c>
      <c r="AR168" s="5">
        <f t="shared" si="313"/>
        <v>5.3740032266752491E-4</v>
      </c>
      <c r="AS168" s="5">
        <f t="shared" si="314"/>
        <v>4.905671401552789E-4</v>
      </c>
      <c r="AT168" s="5">
        <f t="shared" si="315"/>
        <v>2.2390768003782588E-4</v>
      </c>
      <c r="AU168" s="5">
        <f t="shared" si="316"/>
        <v>6.8131549623771275E-5</v>
      </c>
      <c r="AV168" s="5">
        <f t="shared" si="317"/>
        <v>1.5548511064980751E-5</v>
      </c>
      <c r="AW168" s="5">
        <f t="shared" si="318"/>
        <v>5.8796567963324289E-8</v>
      </c>
      <c r="AX168" s="5">
        <f t="shared" si="319"/>
        <v>1.4252032483953289E-4</v>
      </c>
      <c r="AY168" s="5">
        <f t="shared" si="320"/>
        <v>1.1641566279841102E-4</v>
      </c>
      <c r="AZ168" s="5">
        <f t="shared" si="321"/>
        <v>4.7546223880883472E-5</v>
      </c>
      <c r="BA168" s="5">
        <f t="shared" si="322"/>
        <v>1.2945814741129777E-5</v>
      </c>
      <c r="BB168" s="5">
        <f t="shared" si="323"/>
        <v>2.6436503096153803E-6</v>
      </c>
      <c r="BC168" s="5">
        <f t="shared" si="324"/>
        <v>4.3188549190807156E-7</v>
      </c>
      <c r="BD168" s="5">
        <f t="shared" si="325"/>
        <v>7.3161278133323189E-5</v>
      </c>
      <c r="BE168" s="5">
        <f t="shared" si="326"/>
        <v>6.6785443681569584E-5</v>
      </c>
      <c r="BF168" s="5">
        <f t="shared" si="327"/>
        <v>3.0482624152738429E-5</v>
      </c>
      <c r="BG168" s="5">
        <f t="shared" si="328"/>
        <v>9.2753782263038838E-6</v>
      </c>
      <c r="BH168" s="5">
        <f t="shared" si="329"/>
        <v>2.1167626713314817E-6</v>
      </c>
      <c r="BI168" s="5">
        <f t="shared" si="330"/>
        <v>3.8645835004642262E-7</v>
      </c>
      <c r="BJ168" s="8">
        <f t="shared" si="331"/>
        <v>0.35841637350235572</v>
      </c>
      <c r="BK168" s="8">
        <f t="shared" si="332"/>
        <v>0.33647983598538433</v>
      </c>
      <c r="BL168" s="8">
        <f t="shared" si="333"/>
        <v>0.2890404583269367</v>
      </c>
      <c r="BM168" s="8">
        <f t="shared" si="334"/>
        <v>0.25056243934045419</v>
      </c>
      <c r="BN168" s="8">
        <f t="shared" si="335"/>
        <v>0.74936650491340995</v>
      </c>
    </row>
    <row r="169" spans="1:66" x14ac:dyDescent="0.25">
      <c r="A169" t="s">
        <v>145</v>
      </c>
      <c r="B169" t="s">
        <v>419</v>
      </c>
      <c r="C169" t="s">
        <v>146</v>
      </c>
      <c r="D169" s="11">
        <v>44350</v>
      </c>
      <c r="E169">
        <f>VLOOKUP(A169,home!$A$2:$E$405,3,FALSE)</f>
        <v>1.4299065420560699</v>
      </c>
      <c r="F169">
        <f>VLOOKUP(B169,home!$B$2:$E$405,3,FALSE)</f>
        <v>0.95</v>
      </c>
      <c r="G169">
        <f>VLOOKUP(C169,away!$B$2:$E$405,4,FALSE)</f>
        <v>0.91</v>
      </c>
      <c r="H169">
        <f>VLOOKUP(A169,away!$A$2:$E$405,3,FALSE)</f>
        <v>1.18691588785047</v>
      </c>
      <c r="I169">
        <f>VLOOKUP(C169,away!$B$2:$E$405,3,FALSE)</f>
        <v>0.81</v>
      </c>
      <c r="J169">
        <f>VLOOKUP(B169,home!$B$2:$E$405,4,FALSE)</f>
        <v>0.92</v>
      </c>
      <c r="K169" s="3">
        <f t="shared" si="280"/>
        <v>1.2361542056074724</v>
      </c>
      <c r="L169" s="3">
        <f t="shared" si="281"/>
        <v>0.88448971962617029</v>
      </c>
      <c r="M169" s="5">
        <f t="shared" si="282"/>
        <v>0.11995436199662211</v>
      </c>
      <c r="N169" s="5">
        <f t="shared" si="283"/>
        <v>0.14828208906308557</v>
      </c>
      <c r="O169" s="5">
        <f t="shared" si="284"/>
        <v>0.10609840001032841</v>
      </c>
      <c r="P169" s="5">
        <f t="shared" si="285"/>
        <v>0.13115398338099135</v>
      </c>
      <c r="Q169" s="5">
        <f t="shared" si="286"/>
        <v>9.1649764005797538E-2</v>
      </c>
      <c r="R169" s="5">
        <f t="shared" si="287"/>
        <v>4.692147203896032E-2</v>
      </c>
      <c r="S169" s="5">
        <f t="shared" si="288"/>
        <v>3.5849816276763972E-2</v>
      </c>
      <c r="T169" s="5">
        <f t="shared" si="289"/>
        <v>8.1063274069292521E-2</v>
      </c>
      <c r="U169" s="5">
        <f t="shared" si="290"/>
        <v>5.8002174994254217E-2</v>
      </c>
      <c r="V169" s="5">
        <f t="shared" si="291"/>
        <v>4.3552176658529698E-3</v>
      </c>
      <c r="W169" s="5">
        <f t="shared" si="292"/>
        <v>3.7764413739566322E-2</v>
      </c>
      <c r="X169" s="5">
        <f t="shared" si="293"/>
        <v>3.3402235720355701E-2</v>
      </c>
      <c r="Y169" s="5">
        <f t="shared" si="294"/>
        <v>1.4771967053592332E-2</v>
      </c>
      <c r="Z169" s="5">
        <f t="shared" si="295"/>
        <v>1.3833853216062401E-2</v>
      </c>
      <c r="AA169" s="5">
        <f t="shared" si="296"/>
        <v>1.7100775832791994E-2</v>
      </c>
      <c r="AB169" s="5">
        <f t="shared" si="297"/>
        <v>1.0569597982428227E-2</v>
      </c>
      <c r="AC169" s="5">
        <f t="shared" si="298"/>
        <v>2.9761534713091835E-4</v>
      </c>
      <c r="AD169" s="5">
        <f t="shared" si="299"/>
        <v>1.1670659716616382E-2</v>
      </c>
      <c r="AE169" s="5">
        <f t="shared" si="300"/>
        <v>1.0322578540602463E-2</v>
      </c>
      <c r="AF169" s="5">
        <f t="shared" si="301"/>
        <v>4.5651072995982964E-3</v>
      </c>
      <c r="AG169" s="5">
        <f t="shared" si="302"/>
        <v>1.3459301584950272E-3</v>
      </c>
      <c r="AH169" s="5">
        <f t="shared" si="303"/>
        <v>3.0589752381061566E-3</v>
      </c>
      <c r="AI169" s="5">
        <f t="shared" si="304"/>
        <v>3.7813651054340448E-3</v>
      </c>
      <c r="AJ169" s="5">
        <f t="shared" si="305"/>
        <v>2.3371751890098194E-3</v>
      </c>
      <c r="AK169" s="5">
        <f t="shared" si="306"/>
        <v>9.6303631304530909E-4</v>
      </c>
      <c r="AL169" s="5">
        <f t="shared" si="307"/>
        <v>1.3016096335916692E-5</v>
      </c>
      <c r="AM169" s="5">
        <f t="shared" si="308"/>
        <v>2.8853470181818088E-3</v>
      </c>
      <c r="AN169" s="5">
        <f t="shared" si="309"/>
        <v>2.5520597751358342E-3</v>
      </c>
      <c r="AO169" s="5">
        <f t="shared" si="310"/>
        <v>1.1286353174895607E-3</v>
      </c>
      <c r="AP169" s="5">
        <f t="shared" si="311"/>
        <v>3.3275544517551175E-4</v>
      </c>
      <c r="AQ169" s="5">
        <f t="shared" si="312"/>
        <v>7.3579692601842463E-5</v>
      </c>
      <c r="AR169" s="5">
        <f t="shared" si="313"/>
        <v>5.4112643013918258E-4</v>
      </c>
      <c r="AS169" s="5">
        <f t="shared" si="314"/>
        <v>6.6891571238190863E-4</v>
      </c>
      <c r="AT169" s="5">
        <f t="shared" si="315"/>
        <v>4.1344148552890751E-4</v>
      </c>
      <c r="AU169" s="5">
        <f t="shared" si="316"/>
        <v>1.7035914370305331E-4</v>
      </c>
      <c r="AV169" s="5">
        <f t="shared" si="317"/>
        <v>5.2647542988054279E-5</v>
      </c>
      <c r="AW169" s="5">
        <f t="shared" si="318"/>
        <v>3.9531536413598488E-7</v>
      </c>
      <c r="AX169" s="5">
        <f t="shared" si="319"/>
        <v>5.9445564186040361E-4</v>
      </c>
      <c r="AY169" s="5">
        <f t="shared" si="320"/>
        <v>5.257899039993034E-4</v>
      </c>
      <c r="AZ169" s="5">
        <f t="shared" si="321"/>
        <v>2.3252788238530743E-4</v>
      </c>
      <c r="BA169" s="5">
        <f t="shared" si="322"/>
        <v>6.8556173832082557E-5</v>
      </c>
      <c r="BB169" s="5">
        <f t="shared" si="323"/>
        <v>1.5159307742845423E-5</v>
      </c>
      <c r="BC169" s="5">
        <f t="shared" si="324"/>
        <v>2.6816503710392368E-6</v>
      </c>
      <c r="BD169" s="5">
        <f t="shared" si="325"/>
        <v>7.9770127412685969E-5</v>
      </c>
      <c r="BE169" s="5">
        <f t="shared" si="326"/>
        <v>9.8608178483035685E-5</v>
      </c>
      <c r="BF169" s="5">
        <f t="shared" si="327"/>
        <v>6.094745726954843E-5</v>
      </c>
      <c r="BG169" s="5">
        <f t="shared" si="328"/>
        <v>2.5113485208278E-5</v>
      </c>
      <c r="BH169" s="5">
        <f t="shared" si="329"/>
        <v>7.7610350894184762E-6</v>
      </c>
      <c r="BI169" s="5">
        <f t="shared" si="330"/>
        <v>1.918767233130362E-6</v>
      </c>
      <c r="BJ169" s="8">
        <f t="shared" si="331"/>
        <v>0.44324956717577785</v>
      </c>
      <c r="BK169" s="8">
        <f t="shared" si="332"/>
        <v>0.29214980066769652</v>
      </c>
      <c r="BL169" s="8">
        <f t="shared" si="333"/>
        <v>0.25095358206979579</v>
      </c>
      <c r="BM169" s="8">
        <f t="shared" si="334"/>
        <v>0.35560133804491206</v>
      </c>
      <c r="BN169" s="8">
        <f t="shared" si="335"/>
        <v>0.64406007049578529</v>
      </c>
    </row>
    <row r="170" spans="1:66" x14ac:dyDescent="0.25">
      <c r="A170" t="s">
        <v>145</v>
      </c>
      <c r="B170" t="s">
        <v>427</v>
      </c>
      <c r="C170" t="s">
        <v>389</v>
      </c>
      <c r="D170" s="11">
        <v>44350</v>
      </c>
      <c r="E170">
        <f>VLOOKUP(A170,home!$A$2:$E$405,3,FALSE)</f>
        <v>1.4299065420560699</v>
      </c>
      <c r="F170">
        <f>VLOOKUP(B170,home!$B$2:$E$405,3,FALSE)</f>
        <v>1.1200000000000001</v>
      </c>
      <c r="G170">
        <f>VLOOKUP(C170,away!$B$2:$E$405,4,FALSE)</f>
        <v>0.65</v>
      </c>
      <c r="H170">
        <f>VLOOKUP(A170,away!$A$2:$E$405,3,FALSE)</f>
        <v>1.18691588785047</v>
      </c>
      <c r="I170">
        <f>VLOOKUP(C170,away!$B$2:$E$405,3,FALSE)</f>
        <v>0.79</v>
      </c>
      <c r="J170">
        <f>VLOOKUP(B170,home!$B$2:$E$405,4,FALSE)</f>
        <v>0.73</v>
      </c>
      <c r="K170" s="3">
        <f t="shared" si="280"/>
        <v>1.040971962616819</v>
      </c>
      <c r="L170" s="3">
        <f t="shared" si="281"/>
        <v>0.68449439252336608</v>
      </c>
      <c r="M170" s="5">
        <f t="shared" si="282"/>
        <v>0.17808997922652176</v>
      </c>
      <c r="N170" s="5">
        <f t="shared" si="283"/>
        <v>0.18538667519782087</v>
      </c>
      <c r="O170" s="5">
        <f t="shared" si="284"/>
        <v>0.1219015921451569</v>
      </c>
      <c r="P170" s="5">
        <f t="shared" si="285"/>
        <v>0.12689613962145899</v>
      </c>
      <c r="Q170" s="5">
        <f t="shared" si="286"/>
        <v>9.6491165561841175E-2</v>
      </c>
      <c r="R170" s="5">
        <f t="shared" si="287"/>
        <v>4.1720478131515151E-2</v>
      </c>
      <c r="S170" s="5">
        <f t="shared" si="288"/>
        <v>2.2604627055331186E-2</v>
      </c>
      <c r="T170" s="5">
        <f t="shared" si="289"/>
        <v>6.6047661755124012E-2</v>
      </c>
      <c r="U170" s="5">
        <f t="shared" si="290"/>
        <v>4.3429848001875403E-2</v>
      </c>
      <c r="V170" s="5">
        <f t="shared" si="291"/>
        <v>1.7896321120384011E-3</v>
      </c>
      <c r="W170" s="5">
        <f t="shared" si="292"/>
        <v>3.3481532663364746E-2</v>
      </c>
      <c r="X170" s="5">
        <f t="shared" si="293"/>
        <v>2.2917921361161095E-2</v>
      </c>
      <c r="Y170" s="5">
        <f t="shared" si="294"/>
        <v>7.8435943300031192E-3</v>
      </c>
      <c r="Z170" s="5">
        <f t="shared" si="295"/>
        <v>9.5191444448052814E-3</v>
      </c>
      <c r="AA170" s="5">
        <f t="shared" si="296"/>
        <v>9.9091624751419423E-3</v>
      </c>
      <c r="AB170" s="5">
        <f t="shared" si="297"/>
        <v>5.1575801548187214E-3</v>
      </c>
      <c r="AC170" s="5">
        <f t="shared" si="298"/>
        <v>7.9698969920499624E-5</v>
      </c>
      <c r="AD170" s="5">
        <f t="shared" si="299"/>
        <v>8.7133341920004811E-3</v>
      </c>
      <c r="AE170" s="5">
        <f t="shared" si="300"/>
        <v>5.964228394606445E-3</v>
      </c>
      <c r="AF170" s="5">
        <f t="shared" si="301"/>
        <v>2.0412404459183749E-3</v>
      </c>
      <c r="AG170" s="5">
        <f t="shared" si="302"/>
        <v>4.6573921300767422E-4</v>
      </c>
      <c r="AH170" s="5">
        <f t="shared" si="303"/>
        <v>1.6289502485222912E-3</v>
      </c>
      <c r="AI170" s="5">
        <f t="shared" si="304"/>
        <v>1.6956915372094044E-3</v>
      </c>
      <c r="AJ170" s="5">
        <f t="shared" si="305"/>
        <v>8.8258367374080212E-4</v>
      </c>
      <c r="AK170" s="5">
        <f t="shared" si="306"/>
        <v>3.0624828634250842E-4</v>
      </c>
      <c r="AL170" s="5">
        <f t="shared" si="307"/>
        <v>2.2715464752464975E-6</v>
      </c>
      <c r="AM170" s="5">
        <f t="shared" si="308"/>
        <v>1.8140673189565957E-3</v>
      </c>
      <c r="AN170" s="5">
        <f t="shared" si="309"/>
        <v>1.2417189074856864E-3</v>
      </c>
      <c r="AO170" s="5">
        <f t="shared" si="310"/>
        <v>4.2497481463209632E-4</v>
      </c>
      <c r="AP170" s="5">
        <f t="shared" si="311"/>
        <v>9.6964292526442294E-5</v>
      </c>
      <c r="AQ170" s="5">
        <f t="shared" si="312"/>
        <v>1.6592878627336268E-5</v>
      </c>
      <c r="AR170" s="5">
        <f t="shared" si="313"/>
        <v>2.2300146216261047E-4</v>
      </c>
      <c r="AS170" s="5">
        <f t="shared" si="314"/>
        <v>2.321382697338329E-4</v>
      </c>
      <c r="AT170" s="5">
        <f t="shared" si="315"/>
        <v>1.2082471512165027E-4</v>
      </c>
      <c r="AU170" s="5">
        <f t="shared" si="316"/>
        <v>4.1925046944267452E-5</v>
      </c>
      <c r="AV170" s="5">
        <f t="shared" si="317"/>
        <v>1.0910699600094089E-5</v>
      </c>
      <c r="AW170" s="5">
        <f t="shared" si="318"/>
        <v>4.4960181229024151E-8</v>
      </c>
      <c r="AX170" s="5">
        <f t="shared" si="319"/>
        <v>3.1473220288887966E-4</v>
      </c>
      <c r="AY170" s="5">
        <f t="shared" si="320"/>
        <v>2.1543242802396449E-4</v>
      </c>
      <c r="AZ170" s="5">
        <f t="shared" si="321"/>
        <v>7.3731144475048681E-5</v>
      </c>
      <c r="BA170" s="5">
        <f t="shared" si="322"/>
        <v>1.6822851649166993E-5</v>
      </c>
      <c r="BB170" s="5">
        <f t="shared" si="323"/>
        <v>2.8787869050268168E-6</v>
      </c>
      <c r="BC170" s="5">
        <f t="shared" si="324"/>
        <v>3.9410269875211058E-7</v>
      </c>
      <c r="BD170" s="5">
        <f t="shared" si="325"/>
        <v>2.5440541729136393E-5</v>
      </c>
      <c r="BE170" s="5">
        <f t="shared" si="326"/>
        <v>2.6482890653814191E-5</v>
      </c>
      <c r="BF170" s="5">
        <f t="shared" si="327"/>
        <v>1.3783973329833786E-5</v>
      </c>
      <c r="BG170" s="5">
        <f t="shared" si="328"/>
        <v>4.7829099232716563E-6</v>
      </c>
      <c r="BH170" s="5">
        <f t="shared" si="329"/>
        <v>1.2447187824618886E-6</v>
      </c>
      <c r="BI170" s="5">
        <f t="shared" si="330"/>
        <v>2.5914347077707397E-7</v>
      </c>
      <c r="BJ170" s="8">
        <f t="shared" si="331"/>
        <v>0.43357140284371698</v>
      </c>
      <c r="BK170" s="8">
        <f t="shared" si="332"/>
        <v>0.32967778095977007</v>
      </c>
      <c r="BL170" s="8">
        <f t="shared" si="333"/>
        <v>0.22733292902577495</v>
      </c>
      <c r="BM170" s="8">
        <f t="shared" si="334"/>
        <v>0.24939983992190973</v>
      </c>
      <c r="BN170" s="8">
        <f t="shared" si="335"/>
        <v>0.7504860298843149</v>
      </c>
    </row>
    <row r="171" spans="1:66" x14ac:dyDescent="0.25">
      <c r="A171" t="s">
        <v>145</v>
      </c>
      <c r="B171" t="s">
        <v>432</v>
      </c>
      <c r="C171" t="s">
        <v>388</v>
      </c>
      <c r="D171" s="11">
        <v>44350</v>
      </c>
      <c r="E171">
        <f>VLOOKUP(A171,home!$A$2:$E$405,3,FALSE)</f>
        <v>1.4299065420560699</v>
      </c>
      <c r="F171">
        <f>VLOOKUP(B171,home!$B$2:$E$405,3,FALSE)</f>
        <v>1.2</v>
      </c>
      <c r="G171">
        <f>VLOOKUP(C171,away!$B$2:$E$405,4,FALSE)</f>
        <v>0.83</v>
      </c>
      <c r="H171">
        <f>VLOOKUP(A171,away!$A$2:$E$405,3,FALSE)</f>
        <v>1.18691588785047</v>
      </c>
      <c r="I171">
        <f>VLOOKUP(C171,away!$B$2:$E$405,3,FALSE)</f>
        <v>0.96</v>
      </c>
      <c r="J171">
        <f>VLOOKUP(B171,home!$B$2:$E$405,4,FALSE)</f>
        <v>1.5</v>
      </c>
      <c r="K171" s="3">
        <f t="shared" si="280"/>
        <v>1.4241869158878455</v>
      </c>
      <c r="L171" s="3">
        <f t="shared" si="281"/>
        <v>1.7091588785046767</v>
      </c>
      <c r="M171" s="5">
        <f t="shared" si="282"/>
        <v>4.3571770915122411E-2</v>
      </c>
      <c r="N171" s="5">
        <f t="shared" si="283"/>
        <v>6.2054346039379905E-2</v>
      </c>
      <c r="O171" s="5">
        <f t="shared" si="284"/>
        <v>7.4471079111753297E-2</v>
      </c>
      <c r="P171" s="5">
        <f t="shared" si="285"/>
        <v>0.10606073648300768</v>
      </c>
      <c r="Q171" s="5">
        <f t="shared" si="286"/>
        <v>4.418849385163081E-2</v>
      </c>
      <c r="R171" s="5">
        <f t="shared" si="287"/>
        <v>6.3641453027838676E-2</v>
      </c>
      <c r="S171" s="5">
        <f t="shared" si="288"/>
        <v>6.4542245971771287E-2</v>
      </c>
      <c r="T171" s="5">
        <f t="shared" si="289"/>
        <v>7.5525156594264106E-2</v>
      </c>
      <c r="U171" s="5">
        <f t="shared" si="290"/>
        <v>9.0637324710338751E-2</v>
      </c>
      <c r="V171" s="5">
        <f t="shared" si="291"/>
        <v>1.7456251549677029E-2</v>
      </c>
      <c r="W171" s="5">
        <f t="shared" si="292"/>
        <v>2.0977558258761044E-2</v>
      </c>
      <c r="X171" s="5">
        <f t="shared" si="293"/>
        <v>3.5853979947310544E-2</v>
      </c>
      <c r="Y171" s="5">
        <f t="shared" si="294"/>
        <v>3.0640074078337236E-2</v>
      </c>
      <c r="Z171" s="5">
        <f t="shared" si="295"/>
        <v>3.6257784827822936E-2</v>
      </c>
      <c r="AA171" s="5">
        <f t="shared" si="296"/>
        <v>5.1637862750862261E-2</v>
      </c>
      <c r="AB171" s="5">
        <f t="shared" si="297"/>
        <v>3.6770984247095198E-2</v>
      </c>
      <c r="AC171" s="5">
        <f t="shared" si="298"/>
        <v>2.6557086972634689E-3</v>
      </c>
      <c r="AD171" s="5">
        <f t="shared" si="299"/>
        <v>7.4689909998506276E-3</v>
      </c>
      <c r="AE171" s="5">
        <f t="shared" si="300"/>
        <v>1.2765692280866221E-2</v>
      </c>
      <c r="AF171" s="5">
        <f t="shared" si="301"/>
        <v>1.0909298151050562E-2</v>
      </c>
      <c r="AG171" s="5">
        <f t="shared" si="302"/>
        <v>6.2152412643742402E-3</v>
      </c>
      <c r="AH171" s="5">
        <f t="shared" si="303"/>
        <v>1.5492578713346448E-2</v>
      </c>
      <c r="AI171" s="5">
        <f t="shared" si="304"/>
        <v>2.2064327896910561E-2</v>
      </c>
      <c r="AJ171" s="5">
        <f t="shared" si="305"/>
        <v>1.5711863549319603E-2</v>
      </c>
      <c r="AK171" s="5">
        <f t="shared" si="306"/>
        <v>7.4588768303853852E-3</v>
      </c>
      <c r="AL171" s="5">
        <f t="shared" si="307"/>
        <v>2.5857697715778118E-4</v>
      </c>
      <c r="AM171" s="5">
        <f t="shared" si="308"/>
        <v>2.1274478513742664E-3</v>
      </c>
      <c r="AN171" s="5">
        <f t="shared" si="309"/>
        <v>3.6361463837320247E-3</v>
      </c>
      <c r="AO171" s="5">
        <f t="shared" si="310"/>
        <v>3.1073759376491323E-3</v>
      </c>
      <c r="AP171" s="5">
        <f t="shared" si="311"/>
        <v>1.7703330575616029E-3</v>
      </c>
      <c r="AQ171" s="5">
        <f t="shared" si="312"/>
        <v>7.5644511581043688E-4</v>
      </c>
      <c r="AR171" s="5">
        <f t="shared" si="313"/>
        <v>5.2958556917697261E-3</v>
      </c>
      <c r="AS171" s="5">
        <f t="shared" si="314"/>
        <v>7.5422883846486179E-3</v>
      </c>
      <c r="AT171" s="5">
        <f t="shared" si="315"/>
        <v>5.3708142166347186E-3</v>
      </c>
      <c r="AU171" s="5">
        <f t="shared" si="316"/>
        <v>2.5496811116651995E-3</v>
      </c>
      <c r="AV171" s="5">
        <f t="shared" si="317"/>
        <v>9.0780561972998882E-4</v>
      </c>
      <c r="AW171" s="5">
        <f t="shared" si="318"/>
        <v>1.7483838260739744E-5</v>
      </c>
      <c r="AX171" s="5">
        <f t="shared" si="319"/>
        <v>5.0498056569349057E-4</v>
      </c>
      <c r="AY171" s="5">
        <f t="shared" si="320"/>
        <v>8.6309201732734343E-4</v>
      </c>
      <c r="AZ171" s="5">
        <f t="shared" si="321"/>
        <v>7.375806921907709E-4</v>
      </c>
      <c r="BA171" s="5">
        <f t="shared" si="322"/>
        <v>4.2021419622382698E-4</v>
      </c>
      <c r="BB171" s="5">
        <f t="shared" si="323"/>
        <v>1.7955320608741525E-4</v>
      </c>
      <c r="BC171" s="5">
        <f t="shared" si="324"/>
        <v>6.1376991269657114E-5</v>
      </c>
      <c r="BD171" s="5">
        <f t="shared" si="325"/>
        <v>1.5085764624779585E-3</v>
      </c>
      <c r="BE171" s="5">
        <f t="shared" si="326"/>
        <v>2.1484948594774796E-3</v>
      </c>
      <c r="BF171" s="5">
        <f t="shared" si="327"/>
        <v>1.529929133860061E-3</v>
      </c>
      <c r="BG171" s="5">
        <f t="shared" si="328"/>
        <v>7.2630168489304142E-4</v>
      </c>
      <c r="BH171" s="5">
        <f t="shared" si="329"/>
        <v>2.5859733915299172E-4</v>
      </c>
      <c r="BI171" s="5">
        <f t="shared" si="330"/>
        <v>7.3658189381020433E-5</v>
      </c>
      <c r="BJ171" s="8">
        <f t="shared" si="331"/>
        <v>0.32076337748074513</v>
      </c>
      <c r="BK171" s="8">
        <f t="shared" si="332"/>
        <v>0.23540838261132702</v>
      </c>
      <c r="BL171" s="8">
        <f t="shared" si="333"/>
        <v>0.40579835353154092</v>
      </c>
      <c r="BM171" s="8">
        <f t="shared" si="334"/>
        <v>0.60339441084363676</v>
      </c>
      <c r="BN171" s="8">
        <f t="shared" si="335"/>
        <v>0.39398787942873281</v>
      </c>
    </row>
    <row r="172" spans="1:66" x14ac:dyDescent="0.25">
      <c r="A172" t="s">
        <v>145</v>
      </c>
      <c r="B172" t="s">
        <v>433</v>
      </c>
      <c r="C172" t="s">
        <v>423</v>
      </c>
      <c r="D172" s="11">
        <v>44350</v>
      </c>
      <c r="E172">
        <f>VLOOKUP(A172,home!$A$2:$E$405,3,FALSE)</f>
        <v>1.4299065420560699</v>
      </c>
      <c r="F172">
        <f>VLOOKUP(B172,home!$B$2:$E$405,3,FALSE)</f>
        <v>0.87</v>
      </c>
      <c r="G172">
        <f>VLOOKUP(C172,away!$B$2:$E$405,4,FALSE)</f>
        <v>0.7</v>
      </c>
      <c r="H172">
        <f>VLOOKUP(A172,away!$A$2:$E$405,3,FALSE)</f>
        <v>1.18691588785047</v>
      </c>
      <c r="I172">
        <f>VLOOKUP(C172,away!$B$2:$E$405,3,FALSE)</f>
        <v>1.1200000000000001</v>
      </c>
      <c r="J172">
        <f>VLOOKUP(B172,home!$B$2:$E$405,4,FALSE)</f>
        <v>1.37</v>
      </c>
      <c r="K172" s="3">
        <f t="shared" si="280"/>
        <v>0.87081308411214653</v>
      </c>
      <c r="L172" s="3">
        <f t="shared" si="281"/>
        <v>1.8212037383177613</v>
      </c>
      <c r="M172" s="5">
        <f t="shared" si="282"/>
        <v>6.774417353323739E-2</v>
      </c>
      <c r="N172" s="5">
        <f t="shared" si="283"/>
        <v>5.8992512685106899E-2</v>
      </c>
      <c r="O172" s="5">
        <f t="shared" si="284"/>
        <v>0.12337594208797907</v>
      </c>
      <c r="P172" s="5">
        <f t="shared" si="285"/>
        <v>0.10743738463487464</v>
      </c>
      <c r="Q172" s="5">
        <f t="shared" si="286"/>
        <v>2.5685725955421432E-2</v>
      </c>
      <c r="R172" s="5">
        <f t="shared" si="287"/>
        <v>0.11234636347455157</v>
      </c>
      <c r="S172" s="5">
        <f t="shared" si="288"/>
        <v>4.259699032094158E-2</v>
      </c>
      <c r="T172" s="5">
        <f t="shared" si="289"/>
        <v>4.6778940131419068E-2</v>
      </c>
      <c r="U172" s="5">
        <f t="shared" si="290"/>
        <v>9.7832683266058457E-2</v>
      </c>
      <c r="V172" s="5">
        <f t="shared" si="291"/>
        <v>7.5061957274264995E-3</v>
      </c>
      <c r="W172" s="5">
        <f t="shared" si="292"/>
        <v>7.4558220789666509E-3</v>
      </c>
      <c r="X172" s="5">
        <f t="shared" si="293"/>
        <v>1.3578571042446167E-2</v>
      </c>
      <c r="Y172" s="5">
        <f t="shared" si="294"/>
        <v>1.236467217175813E-2</v>
      </c>
      <c r="Z172" s="5">
        <f t="shared" si="295"/>
        <v>6.8201872382086429E-2</v>
      </c>
      <c r="AA172" s="5">
        <f t="shared" si="296"/>
        <v>5.9391082831267712E-2</v>
      </c>
      <c r="AB172" s="5">
        <f t="shared" si="297"/>
        <v>2.5859266004528095E-2</v>
      </c>
      <c r="AC172" s="5">
        <f t="shared" si="298"/>
        <v>7.4401789431797615E-4</v>
      </c>
      <c r="AD172" s="5">
        <f t="shared" si="299"/>
        <v>1.6231568547940961E-3</v>
      </c>
      <c r="AE172" s="5">
        <f t="shared" si="300"/>
        <v>2.9560993318271073E-3</v>
      </c>
      <c r="AF172" s="5">
        <f t="shared" si="301"/>
        <v>2.6918295769810825E-3</v>
      </c>
      <c r="AG172" s="5">
        <f t="shared" si="302"/>
        <v>1.6341233628374217E-3</v>
      </c>
      <c r="AH172" s="5">
        <f t="shared" si="303"/>
        <v>3.105237623563168E-2</v>
      </c>
      <c r="AI172" s="5">
        <f t="shared" si="304"/>
        <v>2.7040815518761148E-2</v>
      </c>
      <c r="AJ172" s="5">
        <f t="shared" si="305"/>
        <v>1.1773747979399996E-2</v>
      </c>
      <c r="AK172" s="5">
        <f t="shared" si="306"/>
        <v>3.4175779298334882E-3</v>
      </c>
      <c r="AL172" s="5">
        <f t="shared" si="307"/>
        <v>4.7198353758261567E-5</v>
      </c>
      <c r="AM172" s="5">
        <f t="shared" si="308"/>
        <v>2.8269324534420376E-4</v>
      </c>
      <c r="AN172" s="5">
        <f t="shared" si="309"/>
        <v>5.1484199521804397E-4</v>
      </c>
      <c r="AO172" s="5">
        <f t="shared" si="310"/>
        <v>4.6881608316703841E-4</v>
      </c>
      <c r="AP172" s="5">
        <f t="shared" si="311"/>
        <v>2.8460320108243355E-4</v>
      </c>
      <c r="AQ172" s="5">
        <f t="shared" si="312"/>
        <v>1.2958010343713244E-4</v>
      </c>
      <c r="AR172" s="5">
        <f t="shared" si="313"/>
        <v>1.1310540736796409E-2</v>
      </c>
      <c r="AS172" s="5">
        <f t="shared" si="314"/>
        <v>9.8493668619857502E-3</v>
      </c>
      <c r="AT172" s="5">
        <f t="shared" si="315"/>
        <v>4.2884787668188932E-3</v>
      </c>
      <c r="AU172" s="5">
        <f t="shared" si="316"/>
        <v>1.2448211403610053E-3</v>
      </c>
      <c r="AV172" s="5">
        <f t="shared" si="317"/>
        <v>2.7100163410144154E-4</v>
      </c>
      <c r="AW172" s="5">
        <f t="shared" si="318"/>
        <v>2.0792553573183759E-6</v>
      </c>
      <c r="AX172" s="5">
        <f t="shared" si="319"/>
        <v>4.102882947264295E-5</v>
      </c>
      <c r="AY172" s="5">
        <f t="shared" si="320"/>
        <v>7.4721857614379284E-5</v>
      </c>
      <c r="AZ172" s="5">
        <f t="shared" si="321"/>
        <v>6.8041863210677506E-5</v>
      </c>
      <c r="BA172" s="5">
        <f t="shared" si="322"/>
        <v>4.1306031880463879E-5</v>
      </c>
      <c r="BB172" s="5">
        <f t="shared" si="323"/>
        <v>1.8806674918943364E-5</v>
      </c>
      <c r="BC172" s="5">
        <f t="shared" si="324"/>
        <v>6.8501573335413093E-6</v>
      </c>
      <c r="BD172" s="5">
        <f t="shared" si="325"/>
        <v>3.4331331787081565E-3</v>
      </c>
      <c r="BE172" s="5">
        <f t="shared" si="326"/>
        <v>2.9896172915185866E-3</v>
      </c>
      <c r="BF172" s="5">
        <f t="shared" si="327"/>
        <v>1.3016989269711513E-3</v>
      </c>
      <c r="BG172" s="5">
        <f t="shared" si="328"/>
        <v>3.7784548572707339E-4</v>
      </c>
      <c r="BH172" s="5">
        <f t="shared" si="329"/>
        <v>8.2258198185961197E-5</v>
      </c>
      <c r="BI172" s="5">
        <f t="shared" si="330"/>
        <v>1.4326303051165015E-5</v>
      </c>
      <c r="BJ172" s="8">
        <f t="shared" si="331"/>
        <v>0.1756927432342375</v>
      </c>
      <c r="BK172" s="8">
        <f t="shared" si="332"/>
        <v>0.22615068232217073</v>
      </c>
      <c r="BL172" s="8">
        <f t="shared" si="333"/>
        <v>0.52725294385223698</v>
      </c>
      <c r="BM172" s="8">
        <f t="shared" si="334"/>
        <v>0.50164349681730347</v>
      </c>
      <c r="BN172" s="8">
        <f t="shared" si="335"/>
        <v>0.49558210237117101</v>
      </c>
    </row>
    <row r="173" spans="1:66" x14ac:dyDescent="0.25">
      <c r="A173" t="s">
        <v>145</v>
      </c>
      <c r="B173" t="s">
        <v>425</v>
      </c>
      <c r="C173" t="s">
        <v>148</v>
      </c>
      <c r="D173" s="11">
        <v>44350</v>
      </c>
      <c r="E173">
        <f>VLOOKUP(A173,home!$A$2:$E$405,3,FALSE)</f>
        <v>1.4299065420560699</v>
      </c>
      <c r="F173">
        <f>VLOOKUP(B173,home!$B$2:$E$405,3,FALSE)</f>
        <v>1.45</v>
      </c>
      <c r="G173">
        <f>VLOOKUP(C173,away!$B$2:$E$405,4,FALSE)</f>
        <v>0.93</v>
      </c>
      <c r="H173">
        <f>VLOOKUP(A173,away!$A$2:$E$405,3,FALSE)</f>
        <v>1.18691588785047</v>
      </c>
      <c r="I173">
        <f>VLOOKUP(C173,away!$B$2:$E$405,3,FALSE)</f>
        <v>0.84</v>
      </c>
      <c r="J173">
        <f>VLOOKUP(B173,home!$B$2:$E$405,4,FALSE)</f>
        <v>0.67</v>
      </c>
      <c r="K173" s="3">
        <f t="shared" si="280"/>
        <v>1.9282289719626102</v>
      </c>
      <c r="L173" s="3">
        <f t="shared" si="281"/>
        <v>0.66799626168224446</v>
      </c>
      <c r="M173" s="5">
        <f t="shared" si="282"/>
        <v>7.4554473441844321E-2</v>
      </c>
      <c r="N173" s="5">
        <f t="shared" si="283"/>
        <v>0.14375809567998121</v>
      </c>
      <c r="O173" s="5">
        <f t="shared" si="284"/>
        <v>4.9802109550840183E-2</v>
      </c>
      <c r="P173" s="5">
        <f t="shared" si="285"/>
        <v>9.6029870500785847E-2</v>
      </c>
      <c r="Q173" s="5">
        <f t="shared" si="286"/>
        <v>0.13859926252215637</v>
      </c>
      <c r="R173" s="5">
        <f t="shared" si="287"/>
        <v>1.6633811501925423E-2</v>
      </c>
      <c r="S173" s="5">
        <f t="shared" si="288"/>
        <v>3.0922812551251708E-2</v>
      </c>
      <c r="T173" s="5">
        <f t="shared" si="289"/>
        <v>9.2583789236716466E-2</v>
      </c>
      <c r="U173" s="5">
        <f t="shared" si="290"/>
        <v>3.2073797252177495E-2</v>
      </c>
      <c r="V173" s="5">
        <f t="shared" si="291"/>
        <v>4.4255689799353745E-3</v>
      </c>
      <c r="W173" s="5">
        <f t="shared" si="292"/>
        <v>8.9083704495957844E-2</v>
      </c>
      <c r="X173" s="5">
        <f t="shared" si="293"/>
        <v>5.9507581580105585E-2</v>
      </c>
      <c r="Y173" s="5">
        <f t="shared" si="294"/>
        <v>1.9875421018630861E-2</v>
      </c>
      <c r="Z173" s="5">
        <f t="shared" si="295"/>
        <v>3.7037746336044341E-3</v>
      </c>
      <c r="AA173" s="5">
        <f t="shared" si="296"/>
        <v>7.1417255541362714E-3</v>
      </c>
      <c r="AB173" s="5">
        <f t="shared" si="297"/>
        <v>6.8854410616456434E-3</v>
      </c>
      <c r="AC173" s="5">
        <f t="shared" si="298"/>
        <v>3.5627206223832157E-4</v>
      </c>
      <c r="AD173" s="5">
        <f t="shared" si="299"/>
        <v>4.2943444984715438E-2</v>
      </c>
      <c r="AE173" s="5">
        <f t="shared" si="300"/>
        <v>2.868606071354704E-2</v>
      </c>
      <c r="AF173" s="5">
        <f t="shared" si="301"/>
        <v>9.5810906595196598E-3</v>
      </c>
      <c r="AG173" s="5">
        <f t="shared" si="302"/>
        <v>2.1333775811326013E-3</v>
      </c>
      <c r="AH173" s="5">
        <f t="shared" si="303"/>
        <v>6.1852690234032149E-4</v>
      </c>
      <c r="AI173" s="5">
        <f t="shared" si="304"/>
        <v>1.1926614930308959E-3</v>
      </c>
      <c r="AJ173" s="5">
        <f t="shared" si="305"/>
        <v>1.1498622223031782E-3</v>
      </c>
      <c r="AK173" s="5">
        <f t="shared" si="306"/>
        <v>7.3906588360343327E-4</v>
      </c>
      <c r="AL173" s="5">
        <f t="shared" si="307"/>
        <v>1.8355845555790221E-5</v>
      </c>
      <c r="AM173" s="5">
        <f t="shared" si="308"/>
        <v>1.6560958955082146E-2</v>
      </c>
      <c r="AN173" s="5">
        <f t="shared" si="309"/>
        <v>1.1062658671867962E-2</v>
      </c>
      <c r="AO173" s="5">
        <f t="shared" si="310"/>
        <v>3.6949073185372312E-3</v>
      </c>
      <c r="AP173" s="5">
        <f t="shared" si="311"/>
        <v>8.2272809201507883E-4</v>
      </c>
      <c r="AQ173" s="5">
        <f t="shared" si="312"/>
        <v>1.3739482246175952E-4</v>
      </c>
      <c r="AR173" s="5">
        <f t="shared" si="313"/>
        <v>8.263473170264675E-5</v>
      </c>
      <c r="AS173" s="5">
        <f t="shared" si="314"/>
        <v>1.5933868375940063E-4</v>
      </c>
      <c r="AT173" s="5">
        <f t="shared" si="315"/>
        <v>1.5362073318963231E-4</v>
      </c>
      <c r="AU173" s="5">
        <f t="shared" si="316"/>
        <v>9.8738649476795711E-5</v>
      </c>
      <c r="AV173" s="5">
        <f t="shared" si="317"/>
        <v>4.7597681143404583E-5</v>
      </c>
      <c r="AW173" s="5">
        <f t="shared" si="318"/>
        <v>6.5675672739624005E-7</v>
      </c>
      <c r="AX173" s="5">
        <f t="shared" si="319"/>
        <v>5.3222201434455097E-3</v>
      </c>
      <c r="AY173" s="5">
        <f t="shared" si="320"/>
        <v>3.5552231596715387E-3</v>
      </c>
      <c r="AZ173" s="5">
        <f t="shared" si="321"/>
        <v>1.1874378900533626E-3</v>
      </c>
      <c r="BA173" s="5">
        <f t="shared" si="322"/>
        <v>2.6440135717849939E-4</v>
      </c>
      <c r="BB173" s="5">
        <f t="shared" si="323"/>
        <v>4.4154779544737353E-5</v>
      </c>
      <c r="BC173" s="5">
        <f t="shared" si="324"/>
        <v>5.899045534257642E-6</v>
      </c>
      <c r="BD173" s="5">
        <f t="shared" si="325"/>
        <v>9.199948643747206E-6</v>
      </c>
      <c r="BE173" s="5">
        <f t="shared" si="326"/>
        <v>1.7739607515441484E-5</v>
      </c>
      <c r="BF173" s="5">
        <f t="shared" si="327"/>
        <v>1.7103012581259966E-5</v>
      </c>
      <c r="BG173" s="5">
        <f t="shared" si="328"/>
        <v>1.0992841455675499E-5</v>
      </c>
      <c r="BH173" s="5">
        <f t="shared" si="329"/>
        <v>5.2991788447562826E-6</v>
      </c>
      <c r="BI173" s="5">
        <f t="shared" si="330"/>
        <v>2.0436060352140831E-6</v>
      </c>
      <c r="BJ173" s="8">
        <f t="shared" si="331"/>
        <v>0.66940981270785538</v>
      </c>
      <c r="BK173" s="8">
        <f t="shared" si="332"/>
        <v>0.2098625765412829</v>
      </c>
      <c r="BL173" s="8">
        <f t="shared" si="333"/>
        <v>0.11684131009635079</v>
      </c>
      <c r="BM173" s="8">
        <f t="shared" si="334"/>
        <v>0.47688528437861588</v>
      </c>
      <c r="BN173" s="8">
        <f t="shared" si="335"/>
        <v>0.51937762319753333</v>
      </c>
    </row>
    <row r="174" spans="1:66" x14ac:dyDescent="0.25">
      <c r="A174" t="s">
        <v>175</v>
      </c>
      <c r="B174" t="s">
        <v>278</v>
      </c>
      <c r="C174" t="s">
        <v>178</v>
      </c>
      <c r="D174" s="11">
        <v>44350</v>
      </c>
      <c r="E174">
        <f>VLOOKUP(A174,home!$A$2:$E$405,3,FALSE)</f>
        <v>1.1957671957672</v>
      </c>
      <c r="F174">
        <f>VLOOKUP(B174,home!$B$2:$E$405,3,FALSE)</f>
        <v>0.77</v>
      </c>
      <c r="G174">
        <f>VLOOKUP(C174,away!$B$2:$E$405,4,FALSE)</f>
        <v>1.43</v>
      </c>
      <c r="H174">
        <f>VLOOKUP(A174,away!$A$2:$E$405,3,FALSE)</f>
        <v>1.0582010582010599</v>
      </c>
      <c r="I174">
        <f>VLOOKUP(C174,away!$B$2:$E$405,3,FALSE)</f>
        <v>0.78</v>
      </c>
      <c r="J174">
        <f>VLOOKUP(B174,home!$B$2:$E$405,4,FALSE)</f>
        <v>1.74</v>
      </c>
      <c r="K174" s="3">
        <f t="shared" si="280"/>
        <v>1.3166592592592641</v>
      </c>
      <c r="L174" s="3">
        <f t="shared" si="281"/>
        <v>1.4361904761904787</v>
      </c>
      <c r="M174" s="5">
        <f t="shared" si="282"/>
        <v>6.3745943046828152E-2</v>
      </c>
      <c r="N174" s="5">
        <f t="shared" si="283"/>
        <v>8.393168615281997E-2</v>
      </c>
      <c r="O174" s="5">
        <f t="shared" si="284"/>
        <v>9.1551316299635255E-2</v>
      </c>
      <c r="P174" s="5">
        <f t="shared" si="285"/>
        <v>0.12054188830328832</v>
      </c>
      <c r="Q174" s="5">
        <f t="shared" si="286"/>
        <v>5.5254715859176504E-2</v>
      </c>
      <c r="R174" s="5">
        <f t="shared" si="287"/>
        <v>6.5742564276119145E-2</v>
      </c>
      <c r="S174" s="5">
        <f t="shared" si="288"/>
        <v>5.6985378759901499E-2</v>
      </c>
      <c r="T174" s="5">
        <f t="shared" si="289"/>
        <v>7.9356296681560301E-2</v>
      </c>
      <c r="U174" s="5">
        <f t="shared" si="290"/>
        <v>8.6560555981599591E-2</v>
      </c>
      <c r="V174" s="5">
        <f t="shared" si="291"/>
        <v>1.1973093385462853E-2</v>
      </c>
      <c r="W174" s="5">
        <f t="shared" si="292"/>
        <v>2.4250544417908144E-2</v>
      </c>
      <c r="X174" s="5">
        <f t="shared" si="293"/>
        <v>3.4828400935433851E-2</v>
      </c>
      <c r="Y174" s="5">
        <f t="shared" si="294"/>
        <v>2.5010108862206833E-2</v>
      </c>
      <c r="Z174" s="5">
        <f t="shared" si="295"/>
        <v>3.1472948231234255E-2</v>
      </c>
      <c r="AA174" s="5">
        <f t="shared" si="296"/>
        <v>4.1439148704842048E-2</v>
      </c>
      <c r="AB174" s="5">
        <f t="shared" si="297"/>
        <v>2.7280619419025921E-2</v>
      </c>
      <c r="AC174" s="5">
        <f t="shared" si="298"/>
        <v>1.4150501354798734E-3</v>
      </c>
      <c r="AD174" s="5">
        <f t="shared" si="299"/>
        <v>7.982425962479207E-3</v>
      </c>
      <c r="AE174" s="5">
        <f t="shared" si="300"/>
        <v>1.1464284144208251E-2</v>
      </c>
      <c r="AF174" s="5">
        <f t="shared" si="301"/>
        <v>8.2324478521267029E-3</v>
      </c>
      <c r="AG174" s="5">
        <f t="shared" si="302"/>
        <v>3.9411210669863797E-3</v>
      </c>
      <c r="AH174" s="5">
        <f t="shared" si="303"/>
        <v>1.1300287126833647E-2</v>
      </c>
      <c r="AI174" s="5">
        <f t="shared" si="304"/>
        <v>1.4878627677833784E-2</v>
      </c>
      <c r="AJ174" s="5">
        <f t="shared" si="305"/>
        <v>9.7950414485455106E-3</v>
      </c>
      <c r="AK174" s="5">
        <f t="shared" si="306"/>
        <v>4.2989106726852395E-3</v>
      </c>
      <c r="AL174" s="5">
        <f t="shared" si="307"/>
        <v>1.0703289164567793E-4</v>
      </c>
      <c r="AM174" s="5">
        <f t="shared" si="308"/>
        <v>2.1020270109699574E-3</v>
      </c>
      <c r="AN174" s="5">
        <f t="shared" si="309"/>
        <v>3.0189111738501912E-3</v>
      </c>
      <c r="AO174" s="5">
        <f t="shared" si="310"/>
        <v>2.1678657381743317E-3</v>
      </c>
      <c r="AP174" s="5">
        <f t="shared" si="311"/>
        <v>1.037822708941873E-3</v>
      </c>
      <c r="AQ174" s="5">
        <f t="shared" si="312"/>
        <v>3.7262777263913008E-4</v>
      </c>
      <c r="AR174" s="5">
        <f t="shared" si="313"/>
        <v>3.2458729499552702E-3</v>
      </c>
      <c r="AS174" s="5">
        <f t="shared" si="314"/>
        <v>4.2737086739377877E-3</v>
      </c>
      <c r="AT174" s="5">
        <f t="shared" si="315"/>
        <v>2.8135090484584105E-3</v>
      </c>
      <c r="AU174" s="5">
        <f t="shared" si="316"/>
        <v>1.2348109132208291E-3</v>
      </c>
      <c r="AV174" s="5">
        <f t="shared" si="317"/>
        <v>4.0645630558164812E-4</v>
      </c>
      <c r="AW174" s="5">
        <f t="shared" si="318"/>
        <v>5.6221211250927961E-6</v>
      </c>
      <c r="AX174" s="5">
        <f t="shared" si="319"/>
        <v>4.6127555453444433E-4</v>
      </c>
      <c r="AY174" s="5">
        <f t="shared" si="320"/>
        <v>6.6247955832185066E-4</v>
      </c>
      <c r="AZ174" s="5">
        <f t="shared" si="321"/>
        <v>4.7572341616635837E-4</v>
      </c>
      <c r="BA174" s="5">
        <f t="shared" si="322"/>
        <v>2.2774314653297462E-4</v>
      </c>
      <c r="BB174" s="5">
        <f t="shared" si="323"/>
        <v>8.1770634517077658E-5</v>
      </c>
      <c r="BC174" s="5">
        <f t="shared" si="324"/>
        <v>2.3487641305095871E-5</v>
      </c>
      <c r="BD174" s="5">
        <f t="shared" si="325"/>
        <v>7.7694863627500845E-4</v>
      </c>
      <c r="BE174" s="5">
        <f t="shared" si="326"/>
        <v>1.0229766159203478E-3</v>
      </c>
      <c r="BF174" s="5">
        <f t="shared" si="327"/>
        <v>6.7345581667861709E-4</v>
      </c>
      <c r="BG174" s="5">
        <f t="shared" si="328"/>
        <v>2.9557061224397019E-4</v>
      </c>
      <c r="BH174" s="5">
        <f t="shared" si="329"/>
        <v>9.7291445843988262E-5</v>
      </c>
      <c r="BI174" s="5">
        <f t="shared" si="330"/>
        <v>2.5619936603441668E-5</v>
      </c>
      <c r="BJ174" s="8">
        <f t="shared" si="331"/>
        <v>0.34488376629085937</v>
      </c>
      <c r="BK174" s="8">
        <f t="shared" si="332"/>
        <v>0.25543086608092819</v>
      </c>
      <c r="BL174" s="8">
        <f t="shared" si="333"/>
        <v>0.36771329256183932</v>
      </c>
      <c r="BM174" s="8">
        <f t="shared" si="334"/>
        <v>0.51807590178979734</v>
      </c>
      <c r="BN174" s="8">
        <f t="shared" si="335"/>
        <v>0.48076811393786734</v>
      </c>
    </row>
    <row r="175" spans="1:66" x14ac:dyDescent="0.25">
      <c r="A175" t="s">
        <v>175</v>
      </c>
      <c r="B175" t="s">
        <v>285</v>
      </c>
      <c r="C175" t="s">
        <v>176</v>
      </c>
      <c r="D175" s="11">
        <v>44350</v>
      </c>
      <c r="E175">
        <f>VLOOKUP(A175,home!$A$2:$E$405,3,FALSE)</f>
        <v>1.1957671957672</v>
      </c>
      <c r="F175">
        <f>VLOOKUP(B175,home!$B$2:$E$405,3,FALSE)</f>
        <v>1.03</v>
      </c>
      <c r="G175">
        <f>VLOOKUP(C175,away!$B$2:$E$405,4,FALSE)</f>
        <v>0.96</v>
      </c>
      <c r="H175">
        <f>VLOOKUP(A175,away!$A$2:$E$405,3,FALSE)</f>
        <v>1.0582010582010599</v>
      </c>
      <c r="I175">
        <f>VLOOKUP(C175,away!$B$2:$E$405,3,FALSE)</f>
        <v>0.9</v>
      </c>
      <c r="J175">
        <f>VLOOKUP(B175,home!$B$2:$E$405,4,FALSE)</f>
        <v>1.24</v>
      </c>
      <c r="K175" s="3">
        <f t="shared" si="280"/>
        <v>1.1823746031746074</v>
      </c>
      <c r="L175" s="3">
        <f t="shared" si="281"/>
        <v>1.180952380952383</v>
      </c>
      <c r="M175" s="5">
        <f t="shared" si="282"/>
        <v>9.4106610593813422E-2</v>
      </c>
      <c r="N175" s="5">
        <f t="shared" si="283"/>
        <v>0.11126926635696745</v>
      </c>
      <c r="O175" s="5">
        <f t="shared" si="284"/>
        <v>0.1111354258441227</v>
      </c>
      <c r="P175" s="5">
        <f t="shared" si="285"/>
        <v>0.13140370503108559</v>
      </c>
      <c r="Q175" s="5">
        <f t="shared" si="286"/>
        <v>6.5780977327174556E-2</v>
      </c>
      <c r="R175" s="5">
        <f t="shared" si="287"/>
        <v>6.5622822879386852E-2</v>
      </c>
      <c r="S175" s="5">
        <f t="shared" si="288"/>
        <v>4.587067153662764E-2</v>
      </c>
      <c r="T175" s="5">
        <f t="shared" si="289"/>
        <v>7.7684201795901506E-2</v>
      </c>
      <c r="U175" s="5">
        <f t="shared" si="290"/>
        <v>7.7590759161212594E-2</v>
      </c>
      <c r="V175" s="5">
        <f t="shared" si="291"/>
        <v>7.1167230845276689E-3</v>
      </c>
      <c r="W175" s="5">
        <f t="shared" si="292"/>
        <v>2.592591898788529E-2</v>
      </c>
      <c r="X175" s="5">
        <f t="shared" si="293"/>
        <v>3.0617275757121729E-2</v>
      </c>
      <c r="Y175" s="5">
        <f t="shared" si="294"/>
        <v>1.8078772351824292E-2</v>
      </c>
      <c r="Z175" s="5">
        <f t="shared" si="295"/>
        <v>2.5832476308076138E-2</v>
      </c>
      <c r="AA175" s="5">
        <f t="shared" si="296"/>
        <v>3.0543663923778972E-2</v>
      </c>
      <c r="AB175" s="5">
        <f t="shared" si="297"/>
        <v>1.805702625568837E-2</v>
      </c>
      <c r="AC175" s="5">
        <f t="shared" si="298"/>
        <v>6.2108002767174205E-4</v>
      </c>
      <c r="AD175" s="5">
        <f t="shared" si="299"/>
        <v>7.6635370438094758E-3</v>
      </c>
      <c r="AE175" s="5">
        <f t="shared" si="300"/>
        <v>9.0502723184035863E-3</v>
      </c>
      <c r="AF175" s="5">
        <f t="shared" si="301"/>
        <v>5.3439703213430797E-3</v>
      </c>
      <c r="AG175" s="5">
        <f t="shared" si="302"/>
        <v>2.1036581582429934E-3</v>
      </c>
      <c r="AH175" s="5">
        <f t="shared" si="303"/>
        <v>7.6267311004796353E-3</v>
      </c>
      <c r="AI175" s="5">
        <f t="shared" si="304"/>
        <v>9.017653158449046E-3</v>
      </c>
      <c r="AJ175" s="5">
        <f t="shared" si="305"/>
        <v>5.331122037393719E-3</v>
      </c>
      <c r="AK175" s="5">
        <f t="shared" si="306"/>
        <v>2.1011277678129347E-3</v>
      </c>
      <c r="AL175" s="5">
        <f t="shared" si="307"/>
        <v>3.4689259868951701E-5</v>
      </c>
      <c r="AM175" s="5">
        <f t="shared" si="308"/>
        <v>1.8122343142176244E-3</v>
      </c>
      <c r="AN175" s="5">
        <f t="shared" si="309"/>
        <v>2.1401624282189127E-3</v>
      </c>
      <c r="AO175" s="5">
        <f t="shared" si="310"/>
        <v>1.2637149576149793E-3</v>
      </c>
      <c r="AP175" s="5">
        <f t="shared" si="311"/>
        <v>4.9746239601351641E-4</v>
      </c>
      <c r="AQ175" s="5">
        <f t="shared" si="312"/>
        <v>1.4686985025160986E-4</v>
      </c>
      <c r="AR175" s="5">
        <f t="shared" si="313"/>
        <v>1.8013612503990015E-3</v>
      </c>
      <c r="AS175" s="5">
        <f t="shared" si="314"/>
        <v>2.129883793614634E-3</v>
      </c>
      <c r="AT175" s="5">
        <f t="shared" si="315"/>
        <v>1.2591602526415655E-3</v>
      </c>
      <c r="AU175" s="5">
        <f t="shared" si="316"/>
        <v>4.9626636801676982E-4</v>
      </c>
      <c r="AV175" s="5">
        <f t="shared" si="317"/>
        <v>1.4669318748818303E-4</v>
      </c>
      <c r="AW175" s="5">
        <f t="shared" si="318"/>
        <v>1.3454885672287321E-6</v>
      </c>
      <c r="AX175" s="5">
        <f t="shared" si="319"/>
        <v>3.5712330468874503E-4</v>
      </c>
      <c r="AY175" s="5">
        <f t="shared" si="320"/>
        <v>4.2174561696575676E-4</v>
      </c>
      <c r="AZ175" s="5">
        <f t="shared" si="321"/>
        <v>2.490307452559711E-4</v>
      </c>
      <c r="BA175" s="5">
        <f t="shared" si="322"/>
        <v>9.8031150513461799E-5</v>
      </c>
      <c r="BB175" s="5">
        <f t="shared" si="323"/>
        <v>2.8942530151593536E-5</v>
      </c>
      <c r="BC175" s="5">
        <f t="shared" si="324"/>
        <v>6.8359499786620993E-6</v>
      </c>
      <c r="BD175" s="5">
        <f t="shared" si="325"/>
        <v>3.5455364293567683E-4</v>
      </c>
      <c r="BE175" s="5">
        <f t="shared" si="326"/>
        <v>4.192152228701824E-4</v>
      </c>
      <c r="BF175" s="5">
        <f t="shared" si="327"/>
        <v>2.4783471639294328E-4</v>
      </c>
      <c r="BG175" s="5">
        <f t="shared" si="328"/>
        <v>9.767782481599924E-5</v>
      </c>
      <c r="BH175" s="5">
        <f t="shared" si="329"/>
        <v>2.8872944838943992E-5</v>
      </c>
      <c r="BI175" s="5">
        <f t="shared" si="330"/>
        <v>6.827727339285739E-6</v>
      </c>
      <c r="BJ175" s="8">
        <f t="shared" si="331"/>
        <v>0.36054000366254479</v>
      </c>
      <c r="BK175" s="8">
        <f t="shared" si="332"/>
        <v>0.27957522515056071</v>
      </c>
      <c r="BL175" s="8">
        <f t="shared" si="333"/>
        <v>0.33401467905967802</v>
      </c>
      <c r="BM175" s="8">
        <f t="shared" si="334"/>
        <v>0.4202231760199106</v>
      </c>
      <c r="BN175" s="8">
        <f t="shared" si="335"/>
        <v>0.57931880803255054</v>
      </c>
    </row>
    <row r="176" spans="1:66" x14ac:dyDescent="0.25">
      <c r="A176" t="s">
        <v>175</v>
      </c>
      <c r="B176" t="s">
        <v>277</v>
      </c>
      <c r="C176" t="s">
        <v>283</v>
      </c>
      <c r="D176" s="11">
        <v>44350</v>
      </c>
      <c r="E176">
        <f>VLOOKUP(A176,home!$A$2:$E$405,3,FALSE)</f>
        <v>1.1957671957672</v>
      </c>
      <c r="F176">
        <f>VLOOKUP(B176,home!$B$2:$E$405,3,FALSE)</f>
        <v>0.6</v>
      </c>
      <c r="G176">
        <f>VLOOKUP(C176,away!$B$2:$E$405,4,FALSE)</f>
        <v>0.84</v>
      </c>
      <c r="H176">
        <f>VLOOKUP(A176,away!$A$2:$E$405,3,FALSE)</f>
        <v>1.0582010582010599</v>
      </c>
      <c r="I176">
        <f>VLOOKUP(C176,away!$B$2:$E$405,3,FALSE)</f>
        <v>1.02</v>
      </c>
      <c r="J176">
        <f>VLOOKUP(B176,home!$B$2:$E$405,4,FALSE)</f>
        <v>0.88</v>
      </c>
      <c r="K176" s="3">
        <f t="shared" ref="K176:K239" si="336">E176*F176*G176</f>
        <v>0.60266666666666879</v>
      </c>
      <c r="L176" s="3">
        <f t="shared" ref="L176:L239" si="337">H176*I176*J176</f>
        <v>0.94984126984127137</v>
      </c>
      <c r="M176" s="5">
        <f t="shared" ref="M176:M239" si="338">_xlfn.POISSON.DIST(0,K176,FALSE) * _xlfn.POISSON.DIST(0,L176,FALSE)</f>
        <v>0.2117163363196585</v>
      </c>
      <c r="N176" s="5">
        <f t="shared" ref="N176:N239" si="339">_xlfn.POISSON.DIST(1,K176,FALSE) * _xlfn.POISSON.DIST(0,L176,FALSE)</f>
        <v>0.12759437868864798</v>
      </c>
      <c r="O176" s="5">
        <f t="shared" ref="O176:O239" si="340">_xlfn.POISSON.DIST(0,K176,FALSE) * _xlfn.POISSON.DIST(1,L176,FALSE)</f>
        <v>0.20109691373600608</v>
      </c>
      <c r="P176" s="5">
        <f t="shared" ref="P176:P239" si="341">_xlfn.POISSON.DIST(1,K176,FALSE) * _xlfn.POISSON.DIST(1,L176,FALSE)</f>
        <v>0.12119440667823343</v>
      </c>
      <c r="Q176" s="5">
        <f t="shared" ref="Q176:Q239" si="342">_xlfn.POISSON.DIST(2,K176,FALSE) * _xlfn.POISSON.DIST(0,L176,FALSE)</f>
        <v>3.844843944484605E-2</v>
      </c>
      <c r="R176" s="5">
        <f t="shared" ref="R176:R239" si="343">_xlfn.POISSON.DIST(0,K176,FALSE) * _xlfn.POISSON.DIST(2,L176,FALSE)</f>
        <v>9.5505073952084324E-2</v>
      </c>
      <c r="S176" s="5">
        <f t="shared" ref="S176:S239" si="344">_xlfn.POISSON.DIST(2,K176,FALSE) * _xlfn.POISSON.DIST(2,L176,FALSE)</f>
        <v>1.7344061003294907E-2</v>
      </c>
      <c r="T176" s="5">
        <f t="shared" ref="T176:T239" si="345">_xlfn.POISSON.DIST(2,K176,FALSE) * _xlfn.POISSON.DIST(1,L176,FALSE)</f>
        <v>3.6519914545707792E-2</v>
      </c>
      <c r="U176" s="5">
        <f t="shared" ref="U176:U239" si="346">_xlfn.POISSON.DIST(1,K176,FALSE) * _xlfn.POISSON.DIST(2,L176,FALSE)</f>
        <v>5.7557724568456356E-2</v>
      </c>
      <c r="V176" s="5">
        <f t="shared" ref="V176:V239" si="347">_xlfn.POISSON.DIST(3,K176,FALSE) * _xlfn.POISSON.DIST(3,L176,FALSE)</f>
        <v>1.1031548781131148E-3</v>
      </c>
      <c r="W176" s="5">
        <f t="shared" ref="W176:W239" si="348">_xlfn.POISSON.DIST(3,K176,FALSE) * _xlfn.POISSON.DIST(0,L176,FALSE)</f>
        <v>7.7238642795868792E-3</v>
      </c>
      <c r="X176" s="5">
        <f t="shared" ref="X176:X239" si="349">_xlfn.POISSON.DIST(3,K176,FALSE) * _xlfn.POISSON.DIST(1,L176,FALSE)</f>
        <v>7.3364450554044367E-3</v>
      </c>
      <c r="Y176" s="5">
        <f t="shared" ref="Y176:Y239" si="350">_xlfn.POISSON.DIST(3,K176,FALSE) * _xlfn.POISSON.DIST(2,L176,FALSE)</f>
        <v>3.4842291437730336E-3</v>
      </c>
      <c r="Z176" s="5">
        <f t="shared" ref="Z176:Z239" si="351">_xlfn.POISSON.DIST(0,K176,FALSE) * _xlfn.POISSON.DIST(3,L176,FALSE)</f>
        <v>3.0238220239644103E-2</v>
      </c>
      <c r="AA176" s="5">
        <f t="shared" ref="AA176:AA239" si="352">_xlfn.POISSON.DIST(1,K176,FALSE) * _xlfn.POISSON.DIST(3,L176,FALSE)</f>
        <v>1.8223567397758912E-2</v>
      </c>
      <c r="AB176" s="5">
        <f t="shared" ref="AB176:AB239" si="353">_xlfn.POISSON.DIST(2,K176,FALSE) * _xlfn.POISSON.DIST(3,L176,FALSE)</f>
        <v>5.4913683091913704E-3</v>
      </c>
      <c r="AC176" s="5">
        <f t="shared" ref="AC176:AC239" si="354">_xlfn.POISSON.DIST(4,K176,FALSE) * _xlfn.POISSON.DIST(4,L176,FALSE)</f>
        <v>3.946796313973899E-5</v>
      </c>
      <c r="AD176" s="5">
        <f t="shared" ref="AD176:AD239" si="355">_xlfn.POISSON.DIST(4,K176,FALSE) * _xlfn.POISSON.DIST(0,L176,FALSE)</f>
        <v>1.1637288847910938E-3</v>
      </c>
      <c r="AE176" s="5">
        <f t="shared" ref="AE176:AE239" si="356">_xlfn.POISSON.DIST(4,K176,FALSE) * _xlfn.POISSON.DIST(1,L176,FALSE)</f>
        <v>1.1053577216809389E-3</v>
      </c>
      <c r="AF176" s="5">
        <f t="shared" ref="AF176:AF239" si="357">_xlfn.POISSON.DIST(4,K176,FALSE) * _xlfn.POISSON.DIST(2,L176,FALSE)</f>
        <v>5.2495719099513892E-4</v>
      </c>
      <c r="AG176" s="5">
        <f t="shared" ref="AG176:AG239" si="358">_xlfn.POISSON.DIST(4,K176,FALSE) * _xlfn.POISSON.DIST(3,L176,FALSE)</f>
        <v>1.6620866830237654E-4</v>
      </c>
      <c r="AH176" s="5">
        <f t="shared" ref="AH176:AH239" si="359">_xlfn.POISSON.DIST(0,K176,FALSE) * _xlfn.POISSON.DIST(4,L176,FALSE)</f>
        <v>7.1803773775408952E-3</v>
      </c>
      <c r="AI176" s="5">
        <f t="shared" ref="AI176:AI239" si="360">_xlfn.POISSON.DIST(1,K176,FALSE) * _xlfn.POISSON.DIST(4,L176,FALSE)</f>
        <v>4.3273740995313286E-3</v>
      </c>
      <c r="AJ176" s="5">
        <f t="shared" ref="AJ176:AJ239" si="361">_xlfn.POISSON.DIST(2,K176,FALSE) * _xlfn.POISSON.DIST(4,L176,FALSE)</f>
        <v>1.3039820619921113E-3</v>
      </c>
      <c r="AK176" s="5">
        <f t="shared" ref="AK176:AK239" si="362">_xlfn.POISSON.DIST(3,K176,FALSE) * _xlfn.POISSON.DIST(4,L176,FALSE)</f>
        <v>2.619555075646384E-4</v>
      </c>
      <c r="AL176" s="5">
        <f t="shared" ref="AL176:AL239" si="363">_xlfn.POISSON.DIST(5,K176,FALSE) * _xlfn.POISSON.DIST(5,L176,FALSE)</f>
        <v>9.0371795746494109E-7</v>
      </c>
      <c r="AM176" s="5">
        <f t="shared" ref="AM176:AM239" si="364">_xlfn.POISSON.DIST(5,K176,FALSE) * _xlfn.POISSON.DIST(0,L176,FALSE)</f>
        <v>1.4026812158015372E-4</v>
      </c>
      <c r="AN176" s="5">
        <f t="shared" ref="AN176:AN239" si="365">_xlfn.POISSON.DIST(5,K176,FALSE) * _xlfn.POISSON.DIST(1,L176,FALSE)</f>
        <v>1.3323245071994303E-4</v>
      </c>
      <c r="AO176" s="5">
        <f t="shared" ref="AO176:AO239" si="366">_xlfn.POISSON.DIST(5,K176,FALSE) * _xlfn.POISSON.DIST(2,L176,FALSE)</f>
        <v>6.3274840087947657E-5</v>
      </c>
      <c r="AP176" s="5">
        <f t="shared" ref="AP176:AP239" si="367">_xlfn.POISSON.DIST(5,K176,FALSE) * _xlfn.POISSON.DIST(3,L176,FALSE)</f>
        <v>2.0033684819379863E-5</v>
      </c>
      <c r="AQ176" s="5">
        <f t="shared" ref="AQ176:AQ239" si="368">_xlfn.POISSON.DIST(5,K176,FALSE) * _xlfn.POISSON.DIST(4,L176,FALSE)</f>
        <v>4.7572051571098914E-6</v>
      </c>
      <c r="AR176" s="5">
        <f t="shared" ref="AR176:AR239" si="369">_xlfn.POISSON.DIST(0,K176,FALSE) * _xlfn.POISSON.DIST(5,L176,FALSE)</f>
        <v>1.3640437532445968E-3</v>
      </c>
      <c r="AS176" s="5">
        <f t="shared" ref="AS176:AS239" si="370">_xlfn.POISSON.DIST(1,K176,FALSE) * _xlfn.POISSON.DIST(5,L176,FALSE)</f>
        <v>8.2206370195541333E-4</v>
      </c>
      <c r="AT176" s="5">
        <f t="shared" ref="AT176:AT239" si="371">_xlfn.POISSON.DIST(2,K176,FALSE) * _xlfn.POISSON.DIST(5,L176,FALSE)</f>
        <v>2.4771519552256534E-4</v>
      </c>
      <c r="AU176" s="5">
        <f t="shared" ref="AU176:AU239" si="372">_xlfn.POISSON.DIST(3,K176,FALSE) * _xlfn.POISSON.DIST(5,L176,FALSE)</f>
        <v>4.9763230389422198E-5</v>
      </c>
      <c r="AV176" s="5">
        <f t="shared" ref="AV176:AV239" si="373">_xlfn.POISSON.DIST(4,K176,FALSE) * _xlfn.POISSON.DIST(5,L176,FALSE)</f>
        <v>7.4976600453396374E-6</v>
      </c>
      <c r="AW176" s="5">
        <f t="shared" ref="AW176:AW239" si="374">_xlfn.POISSON.DIST(6,K176,FALSE) * _xlfn.POISSON.DIST(6,L176,FALSE)</f>
        <v>1.4370061213265982E-8</v>
      </c>
      <c r="AX176" s="5">
        <f t="shared" ref="AX176:AX239" si="375">_xlfn.POISSON.DIST(6,K176,FALSE) * _xlfn.POISSON.DIST(0,L176,FALSE)</f>
        <v>1.4089153545384366E-5</v>
      </c>
      <c r="AY176" s="5">
        <f t="shared" ref="AY176:AY239" si="376">_xlfn.POISSON.DIST(6,K176,FALSE) * _xlfn.POISSON.DIST(1,L176,FALSE)</f>
        <v>1.3382459494536536E-5</v>
      </c>
      <c r="AZ176" s="5">
        <f t="shared" ref="AZ176:AZ239" si="377">_xlfn.POISSON.DIST(6,K176,FALSE) * _xlfn.POISSON.DIST(2,L176,FALSE)</f>
        <v>6.3556061599449811E-6</v>
      </c>
      <c r="BA176" s="5">
        <f t="shared" ref="BA176:BA239" si="378">_xlfn.POISSON.DIST(6,K176,FALSE) * _xlfn.POISSON.DIST(3,L176,FALSE)</f>
        <v>2.0122723418577163E-6</v>
      </c>
      <c r="BB176" s="5">
        <f t="shared" ref="BB176:BB239" si="379">_xlfn.POISSON.DIST(6,K176,FALSE) * _xlfn.POISSON.DIST(4,L176,FALSE)</f>
        <v>4.7783482911415043E-7</v>
      </c>
      <c r="BC176" s="5">
        <f t="shared" ref="BC176:BC239" si="380">_xlfn.POISSON.DIST(6,K176,FALSE) * _xlfn.POISSON.DIST(5,L176,FALSE)</f>
        <v>9.0773448172034323E-8</v>
      </c>
      <c r="BD176" s="5">
        <f t="shared" ref="BD176:BD239" si="381">_xlfn.POISSON.DIST(0,K176,FALSE) * _xlfn.POISSON.DIST(6,L176,FALSE)</f>
        <v>2.159375084501502E-4</v>
      </c>
      <c r="BE176" s="5">
        <f t="shared" ref="BE176:BE239" si="382">_xlfn.POISSON.DIST(1,K176,FALSE) * _xlfn.POISSON.DIST(6,L176,FALSE)</f>
        <v>1.3013833842595766E-4</v>
      </c>
      <c r="BF176" s="5">
        <f t="shared" ref="BF176:BF239" si="383">_xlfn.POISSON.DIST(2,K176,FALSE) * _xlfn.POISSON.DIST(6,L176,FALSE)</f>
        <v>3.9215019312355375E-5</v>
      </c>
      <c r="BG176" s="5">
        <f t="shared" ref="BG176:BG239" si="384">_xlfn.POISSON.DIST(3,K176,FALSE) * _xlfn.POISSON.DIST(6,L176,FALSE)</f>
        <v>7.8778616574154194E-6</v>
      </c>
      <c r="BH176" s="5">
        <f t="shared" ref="BH176:BH239" si="385">_xlfn.POISSON.DIST(4,K176,FALSE) * _xlfn.POISSON.DIST(6,L176,FALSE)</f>
        <v>1.1869311563839272E-6</v>
      </c>
      <c r="BI176" s="5">
        <f t="shared" ref="BI176:BI239" si="386">_xlfn.POISSON.DIST(5,K176,FALSE) * _xlfn.POISSON.DIST(6,L176,FALSE)</f>
        <v>1.4306476871614325E-7</v>
      </c>
      <c r="BJ176" s="8">
        <f t="shared" ref="BJ176:BJ239" si="387">SUM(N176,Q176,T176,W176,X176,Y176,AD176,AE176,AF176,AG176,AM176,AN176,AO176,AP176,AQ176,AX176,AY176,AZ176,BA176,BB176,BC176)</f>
        <v>0.22446549802591928</v>
      </c>
      <c r="BK176" s="8">
        <f t="shared" ref="BK176:BK239" si="388">SUM(M176,P176,S176,V176,AC176,AL176,AY176)</f>
        <v>0.35141171301989171</v>
      </c>
      <c r="BL176" s="8">
        <f t="shared" ref="BL176:BL239" si="389">SUM(O176,R176,U176,AA176,AB176,AH176,AI176,AJ176,AK176,AR176,AS176,AT176,AU176,AV176,BD176,BE176,BF176,BG176,BH176,BI176)</f>
        <v>0.3938339192750544</v>
      </c>
      <c r="BM176" s="8">
        <f t="shared" ref="BM176:BM239" si="390">SUM(S176:BI176)</f>
        <v>0.20438043365159972</v>
      </c>
      <c r="BN176" s="8">
        <f t="shared" ref="BN176:BN239" si="391">SUM(M176:R176)</f>
        <v>0.79555554881947621</v>
      </c>
    </row>
    <row r="177" spans="1:66" x14ac:dyDescent="0.25">
      <c r="A177" t="s">
        <v>24</v>
      </c>
      <c r="B177" t="s">
        <v>183</v>
      </c>
      <c r="C177" t="s">
        <v>289</v>
      </c>
      <c r="D177" s="11">
        <v>44350</v>
      </c>
      <c r="E177">
        <f>VLOOKUP(A177,home!$A$2:$E$405,3,FALSE)</f>
        <v>1.59205776173285</v>
      </c>
      <c r="F177">
        <f>VLOOKUP(B177,home!$B$2:$E$405,3,FALSE)</f>
        <v>0.76</v>
      </c>
      <c r="G177">
        <f>VLOOKUP(C177,away!$B$2:$E$405,4,FALSE)</f>
        <v>1.08</v>
      </c>
      <c r="H177">
        <f>VLOOKUP(A177,away!$A$2:$E$405,3,FALSE)</f>
        <v>1.40794223826715</v>
      </c>
      <c r="I177">
        <f>VLOOKUP(C177,away!$B$2:$E$405,3,FALSE)</f>
        <v>0.67</v>
      </c>
      <c r="J177">
        <f>VLOOKUP(B177,home!$B$2:$E$405,4,FALSE)</f>
        <v>1.17</v>
      </c>
      <c r="K177" s="3">
        <f t="shared" si="336"/>
        <v>1.3067610108303234</v>
      </c>
      <c r="L177" s="3">
        <f t="shared" si="337"/>
        <v>1.1036859205776188</v>
      </c>
      <c r="M177" s="5">
        <f t="shared" si="338"/>
        <v>8.9775162265052028E-2</v>
      </c>
      <c r="N177" s="5">
        <f t="shared" si="339"/>
        <v>0.1173146817889357</v>
      </c>
      <c r="O177" s="5">
        <f t="shared" si="340"/>
        <v>9.9083582609509058E-2</v>
      </c>
      <c r="P177" s="5">
        <f t="shared" si="341"/>
        <v>0.12947856256749191</v>
      </c>
      <c r="Q177" s="5">
        <f t="shared" si="342"/>
        <v>7.6651126079873691E-2</v>
      </c>
      <c r="R177" s="5">
        <f t="shared" si="343"/>
        <v>5.4678577543252289E-2</v>
      </c>
      <c r="S177" s="5">
        <f t="shared" si="344"/>
        <v>4.6685234929032655E-2</v>
      </c>
      <c r="T177" s="5">
        <f t="shared" si="345"/>
        <v>8.4598768650776521E-2</v>
      </c>
      <c r="U177" s="5">
        <f t="shared" si="346"/>
        <v>7.145183326118458E-2</v>
      </c>
      <c r="V177" s="5">
        <f t="shared" si="347"/>
        <v>7.4813282417324298E-3</v>
      </c>
      <c r="W177" s="5">
        <f t="shared" si="348"/>
        <v>3.3388234332472753E-2</v>
      </c>
      <c r="X177" s="5">
        <f t="shared" si="349"/>
        <v>3.6850124145696453E-2</v>
      </c>
      <c r="Y177" s="5">
        <f t="shared" si="350"/>
        <v>2.0335481595571268E-2</v>
      </c>
      <c r="Z177" s="5">
        <f t="shared" si="351"/>
        <v>2.0115992063899697E-2</v>
      </c>
      <c r="AA177" s="5">
        <f t="shared" si="352"/>
        <v>2.6286794123276332E-2</v>
      </c>
      <c r="AB177" s="5">
        <f t="shared" si="353"/>
        <v>1.7175278830010597E-2</v>
      </c>
      <c r="AC177" s="5">
        <f t="shared" si="354"/>
        <v>6.7437334725666746E-4</v>
      </c>
      <c r="AD177" s="5">
        <f t="shared" si="355"/>
        <v>1.0907610711535462E-2</v>
      </c>
      <c r="AE177" s="5">
        <f t="shared" si="356"/>
        <v>1.2038576369463313E-2</v>
      </c>
      <c r="AF177" s="5">
        <f t="shared" si="357"/>
        <v>6.6434036213875438E-3</v>
      </c>
      <c r="AG177" s="5">
        <f t="shared" si="358"/>
        <v>2.4440770138799313E-3</v>
      </c>
      <c r="AH177" s="5">
        <f t="shared" si="359"/>
        <v>5.5504343048443034E-3</v>
      </c>
      <c r="AI177" s="5">
        <f t="shared" si="360"/>
        <v>7.2530911427456449E-3</v>
      </c>
      <c r="AJ177" s="5">
        <f t="shared" si="361"/>
        <v>4.7390283566693834E-3</v>
      </c>
      <c r="AK177" s="5">
        <f t="shared" si="362"/>
        <v>2.0642591619049488E-3</v>
      </c>
      <c r="AL177" s="5">
        <f t="shared" si="363"/>
        <v>3.8904698998516762E-5</v>
      </c>
      <c r="AM177" s="5">
        <f t="shared" si="364"/>
        <v>2.8507280798299442E-3</v>
      </c>
      <c r="AN177" s="5">
        <f t="shared" si="365"/>
        <v>3.1463084451035799E-3</v>
      </c>
      <c r="AO177" s="5">
        <f t="shared" si="366"/>
        <v>1.7362681663276409E-3</v>
      </c>
      <c r="AP177" s="5">
        <f t="shared" si="367"/>
        <v>6.3876490984097849E-4</v>
      </c>
      <c r="AQ177" s="5">
        <f t="shared" si="368"/>
        <v>1.7624895938763005E-4</v>
      </c>
      <c r="AR177" s="5">
        <f t="shared" si="369"/>
        <v>1.2251872390695361E-3</v>
      </c>
      <c r="AS177" s="5">
        <f t="shared" si="370"/>
        <v>1.6010269149829201E-3</v>
      </c>
      <c r="AT177" s="5">
        <f t="shared" si="371"/>
        <v>1.0460797748948177E-3</v>
      </c>
      <c r="AU177" s="5">
        <f t="shared" si="372"/>
        <v>4.556587546835695E-4</v>
      </c>
      <c r="AV177" s="5">
        <f t="shared" si="373"/>
        <v>1.4885927371599704E-4</v>
      </c>
      <c r="AW177" s="5">
        <f t="shared" si="374"/>
        <v>1.5586235337368881E-6</v>
      </c>
      <c r="AX177" s="5">
        <f t="shared" si="375"/>
        <v>6.2087005120016036E-4</v>
      </c>
      <c r="AY177" s="5">
        <f t="shared" si="376"/>
        <v>6.8524553401792246E-4</v>
      </c>
      <c r="AZ177" s="5">
        <f t="shared" si="377"/>
        <v>3.7814792401713647E-4</v>
      </c>
      <c r="BA177" s="5">
        <f t="shared" si="378"/>
        <v>1.3911884654445618E-4</v>
      </c>
      <c r="BB177" s="5">
        <f t="shared" si="379"/>
        <v>3.8385878054528648E-5</v>
      </c>
      <c r="BC177" s="5">
        <f t="shared" si="380"/>
        <v>8.4731906315585327E-6</v>
      </c>
      <c r="BD177" s="5">
        <f t="shared" si="381"/>
        <v>2.2537031763873518E-4</v>
      </c>
      <c r="BE177" s="5">
        <f t="shared" si="382"/>
        <v>2.9450514408874465E-4</v>
      </c>
      <c r="BF177" s="5">
        <f t="shared" si="383"/>
        <v>1.9242391989206906E-4</v>
      </c>
      <c r="BG177" s="5">
        <f t="shared" si="384"/>
        <v>8.3817358688697736E-5</v>
      </c>
      <c r="BH177" s="5">
        <f t="shared" si="385"/>
        <v>2.7382314091292637E-5</v>
      </c>
      <c r="BI177" s="5">
        <f t="shared" si="386"/>
        <v>7.156428088162184E-6</v>
      </c>
      <c r="BJ177" s="8">
        <f t="shared" si="387"/>
        <v>0.41159064429454822</v>
      </c>
      <c r="BK177" s="8">
        <f t="shared" si="388"/>
        <v>0.27481881158358218</v>
      </c>
      <c r="BL177" s="8">
        <f t="shared" si="389"/>
        <v>0.29359034677323165</v>
      </c>
      <c r="BM177" s="8">
        <f t="shared" si="390"/>
        <v>0.43245041495066289</v>
      </c>
      <c r="BN177" s="8">
        <f t="shared" si="391"/>
        <v>0.5669816928541147</v>
      </c>
    </row>
    <row r="178" spans="1:66" x14ac:dyDescent="0.25">
      <c r="A178" t="s">
        <v>24</v>
      </c>
      <c r="B178" t="s">
        <v>185</v>
      </c>
      <c r="C178" t="s">
        <v>290</v>
      </c>
      <c r="D178" s="11">
        <v>44350</v>
      </c>
      <c r="E178">
        <f>VLOOKUP(A178,home!$A$2:$E$405,3,FALSE)</f>
        <v>1.59205776173285</v>
      </c>
      <c r="F178">
        <f>VLOOKUP(B178,home!$B$2:$E$405,3,FALSE)</f>
        <v>0.54</v>
      </c>
      <c r="G178">
        <f>VLOOKUP(C178,away!$B$2:$E$405,4,FALSE)</f>
        <v>1.08</v>
      </c>
      <c r="H178">
        <f>VLOOKUP(A178,away!$A$2:$E$405,3,FALSE)</f>
        <v>1.40794223826715</v>
      </c>
      <c r="I178">
        <f>VLOOKUP(C178,away!$B$2:$E$405,3,FALSE)</f>
        <v>1.08</v>
      </c>
      <c r="J178">
        <f>VLOOKUP(B178,home!$B$2:$E$405,4,FALSE)</f>
        <v>0.66</v>
      </c>
      <c r="K178" s="3">
        <f t="shared" si="336"/>
        <v>0.92848808664259819</v>
      </c>
      <c r="L178" s="3">
        <f t="shared" si="337"/>
        <v>1.0035812274368248</v>
      </c>
      <c r="M178" s="5">
        <f t="shared" si="338"/>
        <v>0.14484815182535407</v>
      </c>
      <c r="N178" s="5">
        <f t="shared" si="339"/>
        <v>0.13448978334203956</v>
      </c>
      <c r="O178" s="5">
        <f t="shared" si="340"/>
        <v>0.14536688600084438</v>
      </c>
      <c r="P178" s="5">
        <f t="shared" si="341"/>
        <v>0.1349714218441167</v>
      </c>
      <c r="Q178" s="5">
        <f t="shared" si="342"/>
        <v>6.2436080804113933E-2</v>
      </c>
      <c r="R178" s="5">
        <f t="shared" si="343"/>
        <v>7.294373894069818E-2</v>
      </c>
      <c r="S178" s="5">
        <f t="shared" si="344"/>
        <v>3.144203858497862E-2</v>
      </c>
      <c r="T178" s="5">
        <f t="shared" si="345"/>
        <v>6.2659678609737438E-2</v>
      </c>
      <c r="U178" s="5">
        <f t="shared" si="346"/>
        <v>6.772739260160604E-2</v>
      </c>
      <c r="V178" s="5">
        <f t="shared" si="347"/>
        <v>3.2553452241864829E-3</v>
      </c>
      <c r="W178" s="5">
        <f t="shared" si="348"/>
        <v>1.9323719067758136E-2</v>
      </c>
      <c r="X178" s="5">
        <f t="shared" si="349"/>
        <v>1.9392921700665085E-2</v>
      </c>
      <c r="Y178" s="5">
        <f t="shared" si="350"/>
        <v>9.7311860819698504E-3</v>
      </c>
      <c r="Z178" s="5">
        <f t="shared" si="351"/>
        <v>2.4401655686645735E-2</v>
      </c>
      <c r="AA178" s="5">
        <f t="shared" si="352"/>
        <v>2.2656646599405177E-2</v>
      </c>
      <c r="AB178" s="5">
        <f t="shared" si="353"/>
        <v>1.0518213225409618E-2</v>
      </c>
      <c r="AC178" s="5">
        <f t="shared" si="354"/>
        <v>1.8958585593124736E-4</v>
      </c>
      <c r="AD178" s="5">
        <f t="shared" si="355"/>
        <v>4.4854607360104611E-3</v>
      </c>
      <c r="AE178" s="5">
        <f t="shared" si="356"/>
        <v>4.5015241910650611E-3</v>
      </c>
      <c r="AF178" s="5">
        <f t="shared" si="357"/>
        <v>2.258822586502817E-3</v>
      </c>
      <c r="AG178" s="5">
        <f t="shared" si="358"/>
        <v>7.5563731464150683E-4</v>
      </c>
      <c r="AH178" s="5">
        <f t="shared" si="359"/>
        <v>6.1222608913736746E-3</v>
      </c>
      <c r="AI178" s="5">
        <f t="shared" si="360"/>
        <v>5.6844463009583512E-3</v>
      </c>
      <c r="AJ178" s="5">
        <f t="shared" si="361"/>
        <v>2.6389703347997067E-3</v>
      </c>
      <c r="AK178" s="5">
        <f t="shared" si="362"/>
        <v>8.1675083895491887E-4</v>
      </c>
      <c r="AL178" s="5">
        <f t="shared" si="363"/>
        <v>7.0663442271398935E-6</v>
      </c>
      <c r="AM178" s="5">
        <f t="shared" si="364"/>
        <v>8.3293937129777084E-4</v>
      </c>
      <c r="AN178" s="5">
        <f t="shared" si="365"/>
        <v>8.3592231662747392E-4</v>
      </c>
      <c r="AO178" s="5">
        <f t="shared" si="366"/>
        <v>4.1945797228141719E-4</v>
      </c>
      <c r="AP178" s="5">
        <f t="shared" si="367"/>
        <v>1.4032004889344876E-4</v>
      </c>
      <c r="AQ178" s="5">
        <f t="shared" si="368"/>
        <v>3.520564172562064E-5</v>
      </c>
      <c r="AR178" s="5">
        <f t="shared" si="369"/>
        <v>1.2288372200106527E-3</v>
      </c>
      <c r="AS178" s="5">
        <f t="shared" si="370"/>
        <v>1.1409607192029005E-3</v>
      </c>
      <c r="AT178" s="5">
        <f t="shared" si="371"/>
        <v>5.2968421755353182E-4</v>
      </c>
      <c r="AU178" s="5">
        <f t="shared" si="372"/>
        <v>1.6393516189368683E-4</v>
      </c>
      <c r="AV178" s="5">
        <f t="shared" si="373"/>
        <v>3.8052961200028467E-5</v>
      </c>
      <c r="AW178" s="5">
        <f t="shared" si="374"/>
        <v>1.8290313675198039E-7</v>
      </c>
      <c r="AX178" s="5">
        <f t="shared" si="375"/>
        <v>1.288957138575926E-4</v>
      </c>
      <c r="AY178" s="5">
        <f t="shared" si="376"/>
        <v>1.2935731872454852E-4</v>
      </c>
      <c r="AZ178" s="5">
        <f t="shared" si="377"/>
        <v>6.4910288351759476E-5</v>
      </c>
      <c r="BA178" s="5">
        <f t="shared" si="378"/>
        <v>2.171424895244567E-5</v>
      </c>
      <c r="BB178" s="5">
        <f t="shared" si="379"/>
        <v>5.4480031541410517E-6</v>
      </c>
      <c r="BC178" s="5">
        <f t="shared" si="380"/>
        <v>1.0935027385025143E-6</v>
      </c>
      <c r="BD178" s="5">
        <f t="shared" si="381"/>
        <v>2.0553966092972431E-4</v>
      </c>
      <c r="BE178" s="5">
        <f t="shared" si="382"/>
        <v>1.9084112650580813E-4</v>
      </c>
      <c r="BF178" s="5">
        <f t="shared" si="383"/>
        <v>8.8596856201047903E-5</v>
      </c>
      <c r="BG178" s="5">
        <f t="shared" si="384"/>
        <v>2.7420375165553461E-5</v>
      </c>
      <c r="BH178" s="5">
        <f t="shared" si="385"/>
        <v>6.3648729181217373E-6</v>
      </c>
      <c r="BI178" s="5">
        <f t="shared" si="386"/>
        <v>1.181941735494029E-6</v>
      </c>
      <c r="BJ178" s="8">
        <f t="shared" si="387"/>
        <v>0.32265007886110869</v>
      </c>
      <c r="BK178" s="8">
        <f t="shared" si="388"/>
        <v>0.31484296699751879</v>
      </c>
      <c r="BL178" s="8">
        <f t="shared" si="389"/>
        <v>0.33809672084736658</v>
      </c>
      <c r="BM178" s="8">
        <f t="shared" si="390"/>
        <v>0.30480618521988523</v>
      </c>
      <c r="BN178" s="8">
        <f t="shared" si="391"/>
        <v>0.6950560627571668</v>
      </c>
    </row>
    <row r="179" spans="1:66" x14ac:dyDescent="0.25">
      <c r="A179" t="s">
        <v>24</v>
      </c>
      <c r="B179" t="s">
        <v>295</v>
      </c>
      <c r="C179" t="s">
        <v>25</v>
      </c>
      <c r="D179" s="11">
        <v>44350</v>
      </c>
      <c r="E179">
        <f>VLOOKUP(A179,home!$A$2:$E$405,3,FALSE)</f>
        <v>1.59205776173285</v>
      </c>
      <c r="F179">
        <f>VLOOKUP(B179,home!$B$2:$E$405,3,FALSE)</f>
        <v>1.3</v>
      </c>
      <c r="G179">
        <f>VLOOKUP(C179,away!$B$2:$E$405,4,FALSE)</f>
        <v>0.94</v>
      </c>
      <c r="H179">
        <f>VLOOKUP(A179,away!$A$2:$E$405,3,FALSE)</f>
        <v>1.40794223826715</v>
      </c>
      <c r="I179">
        <f>VLOOKUP(C179,away!$B$2:$E$405,3,FALSE)</f>
        <v>0.99</v>
      </c>
      <c r="J179">
        <f>VLOOKUP(B179,home!$B$2:$E$405,4,FALSE)</f>
        <v>0.51</v>
      </c>
      <c r="K179" s="3">
        <f t="shared" si="336"/>
        <v>1.9454945848375427</v>
      </c>
      <c r="L179" s="3">
        <f t="shared" si="337"/>
        <v>0.71087003610108412</v>
      </c>
      <c r="M179" s="5">
        <f t="shared" si="338"/>
        <v>7.0202972823169132E-2</v>
      </c>
      <c r="N179" s="5">
        <f t="shared" si="339"/>
        <v>0.1365795034669727</v>
      </c>
      <c r="O179" s="5">
        <f t="shared" si="340"/>
        <v>4.9905189825209674E-2</v>
      </c>
      <c r="P179" s="5">
        <f t="shared" si="341"/>
        <v>9.7090276560235028E-2</v>
      </c>
      <c r="Q179" s="5">
        <f t="shared" si="342"/>
        <v>0.13285734219739795</v>
      </c>
      <c r="R179" s="5">
        <f t="shared" si="343"/>
        <v>1.7738052046339128E-2</v>
      </c>
      <c r="S179" s="5">
        <f t="shared" si="344"/>
        <v>3.3568812770532301E-2</v>
      </c>
      <c r="T179" s="5">
        <f t="shared" si="345"/>
        <v>9.4444303644158359E-2</v>
      </c>
      <c r="U179" s="5">
        <f t="shared" si="346"/>
        <v>3.4509284201719254E-2</v>
      </c>
      <c r="V179" s="5">
        <f t="shared" si="347"/>
        <v>5.1583844586993088E-3</v>
      </c>
      <c r="W179" s="5">
        <f t="shared" si="348"/>
        <v>8.6157746600315346E-2</v>
      </c>
      <c r="X179" s="5">
        <f t="shared" si="349"/>
        <v>6.1246960436154227E-2</v>
      </c>
      <c r="Y179" s="5">
        <f t="shared" si="350"/>
        <v>2.1769314488165312E-2</v>
      </c>
      <c r="Z179" s="5">
        <f t="shared" si="351"/>
        <v>4.2031498995146674E-3</v>
      </c>
      <c r="AA179" s="5">
        <f t="shared" si="352"/>
        <v>8.1772053687662449E-3</v>
      </c>
      <c r="AB179" s="5">
        <f t="shared" si="353"/>
        <v>7.9543543820196089E-3</v>
      </c>
      <c r="AC179" s="5">
        <f t="shared" si="354"/>
        <v>4.4587585963119401E-4</v>
      </c>
      <c r="AD179" s="5">
        <f t="shared" si="355"/>
        <v>4.1904857363179678E-2</v>
      </c>
      <c r="AE179" s="5">
        <f t="shared" si="356"/>
        <v>2.9788907466574317E-2</v>
      </c>
      <c r="AF179" s="5">
        <f t="shared" si="357"/>
        <v>1.0588020863087768E-2</v>
      </c>
      <c r="AG179" s="5">
        <f t="shared" si="358"/>
        <v>2.5089022577274114E-3</v>
      </c>
      <c r="AH179" s="5">
        <f t="shared" si="359"/>
        <v>7.4697333020156483E-4</v>
      </c>
      <c r="AI179" s="5">
        <f t="shared" si="360"/>
        <v>1.4532325689252097E-3</v>
      </c>
      <c r="AJ179" s="5">
        <f t="shared" si="361"/>
        <v>1.4136280466767739E-3</v>
      </c>
      <c r="AK179" s="5">
        <f t="shared" si="362"/>
        <v>9.1673523659471215E-4</v>
      </c>
      <c r="AL179" s="5">
        <f t="shared" si="363"/>
        <v>2.4665742080277302E-5</v>
      </c>
      <c r="AM179" s="5">
        <f t="shared" si="364"/>
        <v>1.6305134615691129E-2</v>
      </c>
      <c r="AN179" s="5">
        <f t="shared" si="365"/>
        <v>1.159083163288939E-2</v>
      </c>
      <c r="AO179" s="5">
        <f t="shared" si="366"/>
        <v>4.1197874506568337E-3</v>
      </c>
      <c r="AP179" s="5">
        <f t="shared" si="367"/>
        <v>9.7621115125907227E-4</v>
      </c>
      <c r="AQ179" s="5">
        <f t="shared" si="368"/>
        <v>1.7348981408445437E-4</v>
      </c>
      <c r="AR179" s="5">
        <f t="shared" si="369"/>
        <v>1.0620019164138674E-4</v>
      </c>
      <c r="AS179" s="5">
        <f t="shared" si="370"/>
        <v>2.0661189774702713E-4</v>
      </c>
      <c r="AT179" s="5">
        <f t="shared" si="371"/>
        <v>2.0098116411492478E-4</v>
      </c>
      <c r="AU179" s="5">
        <f t="shared" si="372"/>
        <v>1.3033592214664385E-4</v>
      </c>
      <c r="AV179" s="5">
        <f t="shared" si="373"/>
        <v>6.3391957686525789E-5</v>
      </c>
      <c r="AW179" s="5">
        <f t="shared" si="374"/>
        <v>9.4757134754017088E-7</v>
      </c>
      <c r="AX179" s="5">
        <f t="shared" si="375"/>
        <v>5.2869251833123779E-3</v>
      </c>
      <c r="AY179" s="5">
        <f t="shared" si="376"/>
        <v>3.758316695925001E-3</v>
      </c>
      <c r="AZ179" s="5">
        <f t="shared" si="377"/>
        <v>1.3358373626557562E-3</v>
      </c>
      <c r="BA179" s="5">
        <f t="shared" si="378"/>
        <v>3.1653558473875812E-4</v>
      </c>
      <c r="BB179" s="5">
        <f t="shared" si="379"/>
        <v>5.625391563762968E-5</v>
      </c>
      <c r="BC179" s="5">
        <f t="shared" si="380"/>
        <v>7.997844608029835E-6</v>
      </c>
      <c r="BD179" s="5">
        <f t="shared" si="381"/>
        <v>1.2582422344342432E-5</v>
      </c>
      <c r="BE179" s="5">
        <f t="shared" si="382"/>
        <v>2.4479034535057096E-5</v>
      </c>
      <c r="BF179" s="5">
        <f t="shared" si="383"/>
        <v>2.3811914565002397E-5</v>
      </c>
      <c r="BG179" s="5">
        <f t="shared" si="384"/>
        <v>1.5441983613608789E-5</v>
      </c>
      <c r="BH179" s="5">
        <f t="shared" si="385"/>
        <v>7.5105738748564931E-6</v>
      </c>
      <c r="BI179" s="5">
        <f t="shared" si="386"/>
        <v>2.9223561605111242E-6</v>
      </c>
      <c r="BJ179" s="8">
        <f t="shared" si="387"/>
        <v>0.66177318003519181</v>
      </c>
      <c r="BK179" s="8">
        <f t="shared" si="388"/>
        <v>0.21024930491027224</v>
      </c>
      <c r="BL179" s="8">
        <f t="shared" si="389"/>
        <v>0.12360892442488204</v>
      </c>
      <c r="BM179" s="8">
        <f t="shared" si="390"/>
        <v>0.49170385322595933</v>
      </c>
      <c r="BN179" s="8">
        <f t="shared" si="391"/>
        <v>0.50437333691932373</v>
      </c>
    </row>
    <row r="180" spans="1:66" x14ac:dyDescent="0.25">
      <c r="A180" t="s">
        <v>27</v>
      </c>
      <c r="B180" t="s">
        <v>189</v>
      </c>
      <c r="C180" t="s">
        <v>31</v>
      </c>
      <c r="D180" s="11">
        <v>44350</v>
      </c>
      <c r="E180">
        <f>VLOOKUP(A180,home!$A$2:$E$405,3,FALSE)</f>
        <v>1.23411371237458</v>
      </c>
      <c r="F180">
        <f>VLOOKUP(B180,home!$B$2:$E$405,3,FALSE)</f>
        <v>0.54</v>
      </c>
      <c r="G180">
        <f>VLOOKUP(C180,away!$B$2:$E$405,4,FALSE)</f>
        <v>0.97</v>
      </c>
      <c r="H180">
        <f>VLOOKUP(A180,away!$A$2:$E$405,3,FALSE)</f>
        <v>1.09364548494983</v>
      </c>
      <c r="I180">
        <f>VLOOKUP(C180,away!$B$2:$E$405,3,FALSE)</f>
        <v>0.92</v>
      </c>
      <c r="J180">
        <f>VLOOKUP(B180,home!$B$2:$E$405,4,FALSE)</f>
        <v>0.91</v>
      </c>
      <c r="K180" s="3">
        <f t="shared" si="336"/>
        <v>0.64642876254180504</v>
      </c>
      <c r="L180" s="3">
        <f t="shared" si="337"/>
        <v>0.91559999999999786</v>
      </c>
      <c r="M180" s="5">
        <f t="shared" si="338"/>
        <v>0.20971018716569362</v>
      </c>
      <c r="N180" s="5">
        <f t="shared" si="339"/>
        <v>0.13556269678192964</v>
      </c>
      <c r="O180" s="5">
        <f t="shared" si="340"/>
        <v>0.1920106473689086</v>
      </c>
      <c r="P180" s="5">
        <f t="shared" si="341"/>
        <v>0.12412120517353449</v>
      </c>
      <c r="Q180" s="5">
        <f t="shared" si="342"/>
        <v>4.3815813163786362E-2</v>
      </c>
      <c r="R180" s="5">
        <f t="shared" si="343"/>
        <v>8.790247436548615E-2</v>
      </c>
      <c r="S180" s="5">
        <f t="shared" si="344"/>
        <v>1.8365909856298719E-2</v>
      </c>
      <c r="T180" s="5">
        <f t="shared" si="345"/>
        <v>4.0117758532762698E-2</v>
      </c>
      <c r="U180" s="5">
        <f t="shared" si="346"/>
        <v>5.6822687728443962E-2</v>
      </c>
      <c r="V180" s="5">
        <f t="shared" si="347"/>
        <v>1.2078038089305093E-3</v>
      </c>
      <c r="W180" s="5">
        <f t="shared" si="348"/>
        <v>9.4412672944097845E-3</v>
      </c>
      <c r="X180" s="5">
        <f t="shared" si="349"/>
        <v>8.6444243347615773E-3</v>
      </c>
      <c r="Y180" s="5">
        <f t="shared" si="350"/>
        <v>3.9574174604538413E-3</v>
      </c>
      <c r="Z180" s="5">
        <f t="shared" si="351"/>
        <v>2.682783517634631E-2</v>
      </c>
      <c r="AA180" s="5">
        <f t="shared" si="352"/>
        <v>1.7342284294721056E-2</v>
      </c>
      <c r="AB180" s="5">
        <f t="shared" si="353"/>
        <v>5.6052756881423554E-3</v>
      </c>
      <c r="AC180" s="5">
        <f t="shared" si="354"/>
        <v>4.4678940733572924E-5</v>
      </c>
      <c r="AD180" s="5">
        <f t="shared" si="355"/>
        <v>1.5257766834879329E-3</v>
      </c>
      <c r="AE180" s="5">
        <f t="shared" si="356"/>
        <v>1.397001131401548E-3</v>
      </c>
      <c r="AF180" s="5">
        <f t="shared" si="357"/>
        <v>6.3954711795562711E-4</v>
      </c>
      <c r="AG180" s="5">
        <f t="shared" si="358"/>
        <v>1.9518978040005693E-4</v>
      </c>
      <c r="AH180" s="5">
        <f t="shared" si="359"/>
        <v>6.1408914718656549E-3</v>
      </c>
      <c r="AI180" s="5">
        <f t="shared" si="360"/>
        <v>3.9696488750616396E-3</v>
      </c>
      <c r="AJ180" s="5">
        <f t="shared" si="361"/>
        <v>1.2830476050157821E-3</v>
      </c>
      <c r="AK180" s="5">
        <f t="shared" si="362"/>
        <v>2.7646629186419292E-4</v>
      </c>
      <c r="AL180" s="5">
        <f t="shared" si="363"/>
        <v>1.0577652988018886E-6</v>
      </c>
      <c r="AM180" s="5">
        <f t="shared" si="364"/>
        <v>1.9726118668444886E-4</v>
      </c>
      <c r="AN180" s="5">
        <f t="shared" si="365"/>
        <v>1.8061234252828094E-4</v>
      </c>
      <c r="AO180" s="5">
        <f t="shared" si="366"/>
        <v>8.2684330409446829E-5</v>
      </c>
      <c r="AP180" s="5">
        <f t="shared" si="367"/>
        <v>2.523525764096311E-5</v>
      </c>
      <c r="AQ180" s="5">
        <f t="shared" si="368"/>
        <v>5.7763504740164418E-6</v>
      </c>
      <c r="AR180" s="5">
        <f t="shared" si="369"/>
        <v>1.1245200463280364E-3</v>
      </c>
      <c r="AS180" s="5">
        <f t="shared" si="370"/>
        <v>7.2692210200128596E-4</v>
      </c>
      <c r="AT180" s="5">
        <f t="shared" si="371"/>
        <v>2.3495167743048953E-4</v>
      </c>
      <c r="AU180" s="5">
        <f t="shared" si="372"/>
        <v>5.0626507366170899E-5</v>
      </c>
      <c r="AV180" s="5">
        <f t="shared" si="373"/>
        <v>8.1816076271318563E-6</v>
      </c>
      <c r="AW180" s="5">
        <f t="shared" si="374"/>
        <v>1.7390548124808602E-8</v>
      </c>
      <c r="AX180" s="5">
        <f t="shared" si="375"/>
        <v>2.1252550800992699E-5</v>
      </c>
      <c r="AY180" s="5">
        <f t="shared" si="376"/>
        <v>1.9458835513388871E-5</v>
      </c>
      <c r="AZ180" s="5">
        <f t="shared" si="377"/>
        <v>8.9082548980294043E-6</v>
      </c>
      <c r="BA180" s="5">
        <f t="shared" si="378"/>
        <v>2.7187993948785674E-6</v>
      </c>
      <c r="BB180" s="5">
        <f t="shared" si="379"/>
        <v>6.2233318148770255E-7</v>
      </c>
      <c r="BC180" s="5">
        <f t="shared" si="380"/>
        <v>1.1396165219402786E-7</v>
      </c>
      <c r="BD180" s="5">
        <f t="shared" si="381"/>
        <v>1.7160175906965789E-4</v>
      </c>
      <c r="BE180" s="5">
        <f t="shared" si="382"/>
        <v>1.1092831276539593E-4</v>
      </c>
      <c r="BF180" s="5">
        <f t="shared" si="383"/>
        <v>3.5853625975892605E-5</v>
      </c>
      <c r="BG180" s="5">
        <f t="shared" si="384"/>
        <v>7.7256050240776583E-6</v>
      </c>
      <c r="BH180" s="5">
        <f t="shared" si="385"/>
        <v>1.2485133239003178E-6</v>
      </c>
      <c r="BI180" s="5">
        <f t="shared" si="386"/>
        <v>1.6141498459716775E-7</v>
      </c>
      <c r="BJ180" s="8">
        <f t="shared" si="387"/>
        <v>0.24584153648452717</v>
      </c>
      <c r="BK180" s="8">
        <f t="shared" si="388"/>
        <v>0.35347030154600306</v>
      </c>
      <c r="BL180" s="8">
        <f t="shared" si="389"/>
        <v>0.37382614486140592</v>
      </c>
      <c r="BM180" s="8">
        <f t="shared" si="390"/>
        <v>0.20682335260397852</v>
      </c>
      <c r="BN180" s="8">
        <f t="shared" si="391"/>
        <v>0.79312302401933887</v>
      </c>
    </row>
    <row r="181" spans="1:66" x14ac:dyDescent="0.25">
      <c r="A181" t="s">
        <v>27</v>
      </c>
      <c r="B181" t="s">
        <v>297</v>
      </c>
      <c r="C181" t="s">
        <v>299</v>
      </c>
      <c r="D181" s="11">
        <v>44350</v>
      </c>
      <c r="E181">
        <f>VLOOKUP(A181,home!$A$2:$E$405,3,FALSE)</f>
        <v>1.23411371237458</v>
      </c>
      <c r="F181">
        <f>VLOOKUP(B181,home!$B$2:$E$405,3,FALSE)</f>
        <v>1.03</v>
      </c>
      <c r="G181">
        <f>VLOOKUP(C181,away!$B$2:$E$405,4,FALSE)</f>
        <v>0.97</v>
      </c>
      <c r="H181">
        <f>VLOOKUP(A181,away!$A$2:$E$405,3,FALSE)</f>
        <v>1.09364548494983</v>
      </c>
      <c r="I181">
        <f>VLOOKUP(C181,away!$B$2:$E$405,3,FALSE)</f>
        <v>0.65</v>
      </c>
      <c r="J181">
        <f>VLOOKUP(B181,home!$B$2:$E$405,4,FALSE)</f>
        <v>1.1000000000000001</v>
      </c>
      <c r="K181" s="3">
        <f t="shared" si="336"/>
        <v>1.2330030100334428</v>
      </c>
      <c r="L181" s="3">
        <f t="shared" si="337"/>
        <v>0.78195652173912855</v>
      </c>
      <c r="M181" s="5">
        <f t="shared" si="338"/>
        <v>0.13332579871552305</v>
      </c>
      <c r="N181" s="5">
        <f t="shared" si="339"/>
        <v>0.16439111113135285</v>
      </c>
      <c r="O181" s="5">
        <f t="shared" si="340"/>
        <v>0.10425497782168158</v>
      </c>
      <c r="P181" s="5">
        <f t="shared" si="341"/>
        <v>0.12854670146510322</v>
      </c>
      <c r="Q181" s="5">
        <f t="shared" si="342"/>
        <v>0.10134736742385014</v>
      </c>
      <c r="R181" s="5">
        <f t="shared" si="343"/>
        <v>4.076142991571606E-2</v>
      </c>
      <c r="S181" s="5">
        <f t="shared" si="344"/>
        <v>3.098472804355017E-2</v>
      </c>
      <c r="T181" s="5">
        <f t="shared" si="345"/>
        <v>7.9249234918171318E-2</v>
      </c>
      <c r="U181" s="5">
        <f t="shared" si="346"/>
        <v>5.0258965779345119E-2</v>
      </c>
      <c r="V181" s="5">
        <f t="shared" si="347"/>
        <v>3.3193413962590663E-3</v>
      </c>
      <c r="W181" s="5">
        <f t="shared" si="348"/>
        <v>4.1653869697524173E-2</v>
      </c>
      <c r="X181" s="5">
        <f t="shared" si="349"/>
        <v>3.257151506565089E-2</v>
      </c>
      <c r="Y181" s="5">
        <f t="shared" si="350"/>
        <v>1.2734754314254996E-2</v>
      </c>
      <c r="Z181" s="5">
        <f t="shared" si="351"/>
        <v>1.0624555319335531E-2</v>
      </c>
      <c r="AA181" s="5">
        <f t="shared" si="352"/>
        <v>1.3100108689007534E-2</v>
      </c>
      <c r="AB181" s="5">
        <f t="shared" si="353"/>
        <v>8.0762367226557743E-3</v>
      </c>
      <c r="AC181" s="5">
        <f t="shared" si="354"/>
        <v>2.0002242234645317E-4</v>
      </c>
      <c r="AD181" s="5">
        <f t="shared" si="355"/>
        <v>1.2839836679147027E-2</v>
      </c>
      <c r="AE181" s="5">
        <f t="shared" si="356"/>
        <v>1.0040194029324292E-2</v>
      </c>
      <c r="AF181" s="5">
        <f t="shared" si="357"/>
        <v>3.9254976003781951E-3</v>
      </c>
      <c r="AG181" s="5">
        <f t="shared" si="358"/>
        <v>1.0231894832290096E-3</v>
      </c>
      <c r="AH181" s="5">
        <f t="shared" si="359"/>
        <v>2.0769850806331416E-3</v>
      </c>
      <c r="AI181" s="5">
        <f t="shared" si="360"/>
        <v>2.5609288562152164E-3</v>
      </c>
      <c r="AJ181" s="5">
        <f t="shared" si="361"/>
        <v>1.5788164940974321E-3</v>
      </c>
      <c r="AK181" s="5">
        <f t="shared" si="362"/>
        <v>6.4889516317086031E-4</v>
      </c>
      <c r="AL181" s="5">
        <f t="shared" si="363"/>
        <v>7.714102704626109E-6</v>
      </c>
      <c r="AM181" s="5">
        <f t="shared" si="364"/>
        <v>3.1663114547452183E-3</v>
      </c>
      <c r="AN181" s="5">
        <f t="shared" si="365"/>
        <v>2.4759178918953312E-3</v>
      </c>
      <c r="AO181" s="5">
        <f t="shared" si="366"/>
        <v>9.6803007142907439E-4</v>
      </c>
      <c r="AP181" s="5">
        <f t="shared" si="367"/>
        <v>2.5231914253118638E-4</v>
      </c>
      <c r="AQ181" s="5">
        <f t="shared" si="368"/>
        <v>4.9325649765471475E-5</v>
      </c>
      <c r="AR181" s="5">
        <f t="shared" si="369"/>
        <v>3.2482240587119104E-4</v>
      </c>
      <c r="AS181" s="5">
        <f t="shared" si="370"/>
        <v>4.0050700416548315E-4</v>
      </c>
      <c r="AT181" s="5">
        <f t="shared" si="371"/>
        <v>2.4691317083775873E-4</v>
      </c>
      <c r="AU181" s="5">
        <f t="shared" si="372"/>
        <v>1.0148156095328607E-4</v>
      </c>
      <c r="AV181" s="5">
        <f t="shared" si="373"/>
        <v>3.1281767529573502E-5</v>
      </c>
      <c r="AW181" s="5">
        <f t="shared" si="374"/>
        <v>2.0659968683983307E-7</v>
      </c>
      <c r="AX181" s="5">
        <f t="shared" si="375"/>
        <v>6.5067859240070338E-4</v>
      </c>
      <c r="AY181" s="5">
        <f t="shared" si="376"/>
        <v>5.0880236888376613E-4</v>
      </c>
      <c r="AZ181" s="5">
        <f t="shared" si="377"/>
        <v>1.9893066531248939E-4</v>
      </c>
      <c r="BA181" s="5">
        <f t="shared" si="378"/>
        <v>5.1851710371668304E-5</v>
      </c>
      <c r="BB181" s="5">
        <f t="shared" si="379"/>
        <v>1.013644577211361E-5</v>
      </c>
      <c r="BC181" s="5">
        <f t="shared" si="380"/>
        <v>1.5852519757518511E-6</v>
      </c>
      <c r="BD181" s="5">
        <f t="shared" si="381"/>
        <v>4.2332833112995326E-5</v>
      </c>
      <c r="BE181" s="5">
        <f t="shared" si="382"/>
        <v>5.2196510651566638E-5</v>
      </c>
      <c r="BF181" s="5">
        <f t="shared" si="383"/>
        <v>3.2179227373312166E-5</v>
      </c>
      <c r="BG181" s="5">
        <f t="shared" si="384"/>
        <v>1.3225694737281487E-5</v>
      </c>
      <c r="BH181" s="5">
        <f t="shared" si="385"/>
        <v>4.0768303552128829E-6</v>
      </c>
      <c r="BI181" s="5">
        <f t="shared" si="386"/>
        <v>1.0053488198746391E-6</v>
      </c>
      <c r="BJ181" s="8">
        <f t="shared" si="387"/>
        <v>0.4681104595879656</v>
      </c>
      <c r="BK181" s="8">
        <f t="shared" si="388"/>
        <v>0.29689310851437034</v>
      </c>
      <c r="BL181" s="8">
        <f t="shared" si="389"/>
        <v>0.22456736687693032</v>
      </c>
      <c r="BM181" s="8">
        <f t="shared" si="390"/>
        <v>0.32705950805617795</v>
      </c>
      <c r="BN181" s="8">
        <f t="shared" si="391"/>
        <v>0.67262738647322695</v>
      </c>
    </row>
    <row r="182" spans="1:66" x14ac:dyDescent="0.25">
      <c r="A182" t="s">
        <v>27</v>
      </c>
      <c r="B182" t="s">
        <v>296</v>
      </c>
      <c r="C182" t="s">
        <v>328</v>
      </c>
      <c r="D182" s="11">
        <v>44350</v>
      </c>
      <c r="E182">
        <f>VLOOKUP(A182,home!$A$2:$E$405,3,FALSE)</f>
        <v>1.23411371237458</v>
      </c>
      <c r="F182">
        <f>VLOOKUP(B182,home!$B$2:$E$405,3,FALSE)</f>
        <v>0.7</v>
      </c>
      <c r="G182">
        <f>VLOOKUP(C182,away!$B$2:$E$405,4,FALSE)</f>
        <v>0.92</v>
      </c>
      <c r="H182">
        <f>VLOOKUP(A182,away!$A$2:$E$405,3,FALSE)</f>
        <v>1.09364548494983</v>
      </c>
      <c r="I182">
        <f>VLOOKUP(C182,away!$B$2:$E$405,3,FALSE)</f>
        <v>0.7</v>
      </c>
      <c r="J182">
        <f>VLOOKUP(B182,home!$B$2:$E$405,4,FALSE)</f>
        <v>1.46</v>
      </c>
      <c r="K182" s="3">
        <f t="shared" si="336"/>
        <v>0.79476923076922956</v>
      </c>
      <c r="L182" s="3">
        <f t="shared" si="337"/>
        <v>1.1177056856187262</v>
      </c>
      <c r="M182" s="5">
        <f t="shared" si="338"/>
        <v>0.14771435315785514</v>
      </c>
      <c r="N182" s="5">
        <f t="shared" si="339"/>
        <v>0.11739882283284282</v>
      </c>
      <c r="O182" s="5">
        <f t="shared" si="340"/>
        <v>0.16510117237202712</v>
      </c>
      <c r="P182" s="5">
        <f t="shared" si="341"/>
        <v>0.13121733176521397</v>
      </c>
      <c r="Q182" s="5">
        <f t="shared" si="342"/>
        <v>4.6652486058035778E-2</v>
      </c>
      <c r="R182" s="5">
        <f t="shared" si="343"/>
        <v>9.2267259531266063E-2</v>
      </c>
      <c r="S182" s="5">
        <f t="shared" si="344"/>
        <v>2.9140682316061404E-2</v>
      </c>
      <c r="T182" s="5">
        <f t="shared" si="345"/>
        <v>5.2143748915314939E-2</v>
      </c>
      <c r="U182" s="5">
        <f t="shared" si="346"/>
        <v>7.333117888284918E-2</v>
      </c>
      <c r="V182" s="5">
        <f t="shared" si="347"/>
        <v>2.8762439108443506E-3</v>
      </c>
      <c r="W182" s="5">
        <f t="shared" si="348"/>
        <v>1.235932015260577E-2</v>
      </c>
      <c r="X182" s="5">
        <f t="shared" si="349"/>
        <v>1.3814082404949572E-2</v>
      </c>
      <c r="Y182" s="5">
        <f t="shared" si="350"/>
        <v>7.7200392228088735E-3</v>
      </c>
      <c r="Z182" s="5">
        <f t="shared" si="351"/>
        <v>3.4375880191518236E-2</v>
      </c>
      <c r="AA182" s="5">
        <f t="shared" si="352"/>
        <v>2.732089185682814E-2</v>
      </c>
      <c r="AB182" s="5">
        <f t="shared" si="353"/>
        <v>1.0856902102490303E-2</v>
      </c>
      <c r="AC182" s="5">
        <f t="shared" si="354"/>
        <v>1.5968871821634033E-4</v>
      </c>
      <c r="AD182" s="5">
        <f t="shared" si="355"/>
        <v>2.4557018426292804E-3</v>
      </c>
      <c r="AE182" s="5">
        <f t="shared" si="356"/>
        <v>2.744751911691129E-3</v>
      </c>
      <c r="AF182" s="5">
        <f t="shared" si="357"/>
        <v>1.5339124086550218E-3</v>
      </c>
      <c r="AG182" s="5">
        <f t="shared" si="358"/>
        <v>5.7148754013161107E-4</v>
      </c>
      <c r="AH182" s="5">
        <f t="shared" si="359"/>
        <v>9.6055291845520141E-3</v>
      </c>
      <c r="AI182" s="5">
        <f t="shared" si="360"/>
        <v>7.6341790411377881E-3</v>
      </c>
      <c r="AJ182" s="5">
        <f t="shared" si="361"/>
        <v>3.033705302039827E-3</v>
      </c>
      <c r="AK182" s="5">
        <f t="shared" si="362"/>
        <v>8.0369854309424236E-4</v>
      </c>
      <c r="AL182" s="5">
        <f t="shared" si="363"/>
        <v>5.6741750735523598E-6</v>
      </c>
      <c r="AM182" s="5">
        <f t="shared" si="364"/>
        <v>3.903432528930107E-4</v>
      </c>
      <c r="AN182" s="5">
        <f t="shared" si="365"/>
        <v>4.362888731014264E-4</v>
      </c>
      <c r="AO182" s="5">
        <f t="shared" si="366"/>
        <v>2.4382127701882565E-4</v>
      </c>
      <c r="AP182" s="5">
        <f t="shared" si="367"/>
        <v>9.0840142532919987E-5</v>
      </c>
      <c r="AQ182" s="5">
        <f t="shared" si="368"/>
        <v>2.5383135947865023E-5</v>
      </c>
      <c r="AR182" s="5">
        <f t="shared" si="369"/>
        <v>2.1472309165900777E-3</v>
      </c>
      <c r="AS182" s="5">
        <f t="shared" si="370"/>
        <v>1.7065530638622035E-3</v>
      </c>
      <c r="AT182" s="5">
        <f t="shared" si="371"/>
        <v>6.7815793291631764E-4</v>
      </c>
      <c r="AU182" s="5">
        <f t="shared" si="372"/>
        <v>1.7965968622798422E-4</v>
      </c>
      <c r="AV182" s="5">
        <f t="shared" si="373"/>
        <v>3.5696997655914029E-5</v>
      </c>
      <c r="AW182" s="5">
        <f t="shared" si="374"/>
        <v>1.4001312089537564E-7</v>
      </c>
      <c r="AX182" s="5">
        <f t="shared" si="375"/>
        <v>5.1705467806289475E-5</v>
      </c>
      <c r="AY182" s="5">
        <f t="shared" si="376"/>
        <v>5.7791495344665753E-5</v>
      </c>
      <c r="AZ182" s="5">
        <f t="shared" si="377"/>
        <v>3.2296941463570539E-5</v>
      </c>
      <c r="BA182" s="5">
        <f t="shared" si="378"/>
        <v>1.2032825033975994E-5</v>
      </c>
      <c r="BB182" s="5">
        <f t="shared" si="379"/>
        <v>3.3622892386325758E-6</v>
      </c>
      <c r="BC182" s="5">
        <f t="shared" si="380"/>
        <v>7.5160995974285716E-7</v>
      </c>
      <c r="BD182" s="5">
        <f t="shared" si="381"/>
        <v>3.9999536730150664E-4</v>
      </c>
      <c r="BE182" s="5">
        <f t="shared" si="382"/>
        <v>3.1790401038147388E-4</v>
      </c>
      <c r="BF182" s="5">
        <f t="shared" si="383"/>
        <v>1.2633016289466856E-4</v>
      </c>
      <c r="BG182" s="5">
        <f t="shared" si="384"/>
        <v>3.3467775462249071E-5</v>
      </c>
      <c r="BH182" s="5">
        <f t="shared" si="385"/>
        <v>6.6497895399222466E-6</v>
      </c>
      <c r="BI182" s="5">
        <f t="shared" si="386"/>
        <v>1.057009623484255E-6</v>
      </c>
      <c r="BJ182" s="8">
        <f t="shared" si="387"/>
        <v>0.25873897060000578</v>
      </c>
      <c r="BK182" s="8">
        <f t="shared" si="388"/>
        <v>0.31117176553860948</v>
      </c>
      <c r="BL182" s="8">
        <f t="shared" si="389"/>
        <v>0.39558721952874037</v>
      </c>
      <c r="BM182" s="8">
        <f t="shared" si="390"/>
        <v>0.29946475865940919</v>
      </c>
      <c r="BN182" s="8">
        <f t="shared" si="391"/>
        <v>0.70035142571724085</v>
      </c>
    </row>
    <row r="183" spans="1:66" x14ac:dyDescent="0.25">
      <c r="A183" t="s">
        <v>27</v>
      </c>
      <c r="B183" t="s">
        <v>190</v>
      </c>
      <c r="C183" t="s">
        <v>194</v>
      </c>
      <c r="D183" s="11">
        <v>44350</v>
      </c>
      <c r="E183">
        <f>VLOOKUP(A183,home!$A$2:$E$405,3,FALSE)</f>
        <v>1.23411371237458</v>
      </c>
      <c r="F183">
        <f>VLOOKUP(B183,home!$B$2:$E$405,3,FALSE)</f>
        <v>0.97</v>
      </c>
      <c r="G183">
        <f>VLOOKUP(C183,away!$B$2:$E$405,4,FALSE)</f>
        <v>1.03</v>
      </c>
      <c r="H183">
        <f>VLOOKUP(A183,away!$A$2:$E$405,3,FALSE)</f>
        <v>1.09364548494983</v>
      </c>
      <c r="I183">
        <f>VLOOKUP(C183,away!$B$2:$E$405,3,FALSE)</f>
        <v>0.86</v>
      </c>
      <c r="J183">
        <f>VLOOKUP(B183,home!$B$2:$E$405,4,FALSE)</f>
        <v>0.85</v>
      </c>
      <c r="K183" s="3">
        <f t="shared" si="336"/>
        <v>1.233003010033443</v>
      </c>
      <c r="L183" s="3">
        <f t="shared" si="337"/>
        <v>0.79945484949832568</v>
      </c>
      <c r="M183" s="5">
        <f t="shared" si="338"/>
        <v>0.13101311326493079</v>
      </c>
      <c r="N183" s="5">
        <f t="shared" si="339"/>
        <v>0.16153956300951205</v>
      </c>
      <c r="O183" s="5">
        <f t="shared" si="340"/>
        <v>0.10473906874752233</v>
      </c>
      <c r="P183" s="5">
        <f t="shared" si="341"/>
        <v>0.12914358703379475</v>
      </c>
      <c r="Q183" s="5">
        <f t="shared" si="342"/>
        <v>9.9589383715107699E-2</v>
      </c>
      <c r="R183" s="5">
        <f t="shared" si="343"/>
        <v>4.1867078221072621E-2</v>
      </c>
      <c r="S183" s="5">
        <f t="shared" si="344"/>
        <v>3.1825184625277621E-2</v>
      </c>
      <c r="T183" s="5">
        <f t="shared" si="345"/>
        <v>7.9617215769592437E-2</v>
      </c>
      <c r="U183" s="5">
        <f t="shared" si="346"/>
        <v>5.1622233467888148E-2</v>
      </c>
      <c r="V183" s="5">
        <f t="shared" si="347"/>
        <v>3.485671860622559E-3</v>
      </c>
      <c r="W183" s="5">
        <f t="shared" si="348"/>
        <v>4.0931336629367793E-2</v>
      </c>
      <c r="X183" s="5">
        <f t="shared" si="349"/>
        <v>3.2722755564796535E-2</v>
      </c>
      <c r="Y183" s="5">
        <f t="shared" si="350"/>
        <v>1.3080182812612456E-2</v>
      </c>
      <c r="Z183" s="5">
        <f t="shared" si="351"/>
        <v>1.1156946239387414E-2</v>
      </c>
      <c r="AA183" s="5">
        <f t="shared" si="352"/>
        <v>1.3756548295945983E-2</v>
      </c>
      <c r="AB183" s="5">
        <f t="shared" si="353"/>
        <v>8.480932728285916E-3</v>
      </c>
      <c r="AC183" s="5">
        <f t="shared" si="354"/>
        <v>2.1474575907206821E-4</v>
      </c>
      <c r="AD183" s="5">
        <f t="shared" si="355"/>
        <v>1.2617115317175649E-2</v>
      </c>
      <c r="AE183" s="5">
        <f t="shared" si="356"/>
        <v>1.0086814026995678E-2</v>
      </c>
      <c r="AF183" s="5">
        <f t="shared" si="357"/>
        <v>4.0319761949347147E-3</v>
      </c>
      <c r="AG183" s="5">
        <f t="shared" si="358"/>
        <v>1.0744609740341213E-3</v>
      </c>
      <c r="AH183" s="5">
        <f t="shared" si="359"/>
        <v>2.2298686941675935E-3</v>
      </c>
      <c r="AI183" s="5">
        <f t="shared" si="360"/>
        <v>2.7494348118879859E-3</v>
      </c>
      <c r="AJ183" s="5">
        <f t="shared" si="361"/>
        <v>1.6950306994743102E-3</v>
      </c>
      <c r="AK183" s="5">
        <f t="shared" si="362"/>
        <v>6.9665931818363913E-4</v>
      </c>
      <c r="AL183" s="5">
        <f t="shared" si="363"/>
        <v>8.4672555092347269E-6</v>
      </c>
      <c r="AM183" s="5">
        <f t="shared" si="364"/>
        <v>3.1113882328033257E-3</v>
      </c>
      <c r="AN183" s="5">
        <f t="shared" si="365"/>
        <v>2.4874144113866442E-3</v>
      </c>
      <c r="AO183" s="5">
        <f t="shared" si="366"/>
        <v>9.9428775694753802E-4</v>
      </c>
      <c r="AP183" s="5">
        <f t="shared" si="367"/>
        <v>2.6496272302950724E-4</v>
      </c>
      <c r="AQ183" s="5">
        <f t="shared" si="368"/>
        <v>5.2956433465555312E-5</v>
      </c>
      <c r="AR183" s="5">
        <f t="shared" si="369"/>
        <v>3.5653586825935639E-4</v>
      </c>
      <c r="AS183" s="5">
        <f t="shared" si="370"/>
        <v>4.3960979874867352E-4</v>
      </c>
      <c r="AT183" s="5">
        <f t="shared" si="371"/>
        <v>2.7102010254865535E-4</v>
      </c>
      <c r="AU183" s="5">
        <f t="shared" si="372"/>
        <v>1.113895340740215E-4</v>
      </c>
      <c r="AV183" s="5">
        <f t="shared" si="373"/>
        <v>3.4335907699872808E-5</v>
      </c>
      <c r="AW183" s="5">
        <f t="shared" si="374"/>
        <v>2.3184527138452816E-7</v>
      </c>
      <c r="AX183" s="5">
        <f t="shared" si="375"/>
        <v>6.3939184273818946E-4</v>
      </c>
      <c r="AY183" s="5">
        <f t="shared" si="376"/>
        <v>5.1116490940671642E-4</v>
      </c>
      <c r="AZ183" s="5">
        <f t="shared" si="377"/>
        <v>2.0432663285928587E-4</v>
      </c>
      <c r="BA183" s="5">
        <f t="shared" si="378"/>
        <v>5.4449972507006674E-5</v>
      </c>
      <c r="BB183" s="5">
        <f t="shared" si="379"/>
        <v>1.0882573643944246E-5</v>
      </c>
      <c r="BC183" s="5">
        <f t="shared" si="380"/>
        <v>1.7400252549347792E-6</v>
      </c>
      <c r="BD183" s="5">
        <f t="shared" si="381"/>
        <v>4.7505721483339753E-5</v>
      </c>
      <c r="BE183" s="5">
        <f t="shared" si="382"/>
        <v>5.8574697582768309E-5</v>
      </c>
      <c r="BF183" s="5">
        <f t="shared" si="383"/>
        <v>3.6111389215675992E-5</v>
      </c>
      <c r="BG183" s="5">
        <f t="shared" si="384"/>
        <v>1.4841817199805906E-5</v>
      </c>
      <c r="BH183" s="5">
        <f t="shared" si="385"/>
        <v>4.5750013204317005E-6</v>
      </c>
      <c r="BI183" s="5">
        <f t="shared" si="386"/>
        <v>1.1281980797998523E-6</v>
      </c>
      <c r="BJ183" s="8">
        <f t="shared" si="387"/>
        <v>0.46362376952817186</v>
      </c>
      <c r="BK183" s="8">
        <f t="shared" si="388"/>
        <v>0.29620193470861367</v>
      </c>
      <c r="BL183" s="8">
        <f t="shared" si="389"/>
        <v>0.2292124830206409</v>
      </c>
      <c r="BM183" s="8">
        <f t="shared" si="390"/>
        <v>0.33179240644073826</v>
      </c>
      <c r="BN183" s="8">
        <f t="shared" si="391"/>
        <v>0.66789179399194021</v>
      </c>
    </row>
    <row r="184" spans="1:66" x14ac:dyDescent="0.25">
      <c r="A184" t="s">
        <v>27</v>
      </c>
      <c r="B184" t="s">
        <v>29</v>
      </c>
      <c r="C184" t="s">
        <v>187</v>
      </c>
      <c r="D184" s="11">
        <v>44350</v>
      </c>
      <c r="E184">
        <f>VLOOKUP(A184,home!$A$2:$E$405,3,FALSE)</f>
        <v>1.23411371237458</v>
      </c>
      <c r="F184">
        <f>VLOOKUP(B184,home!$B$2:$E$405,3,FALSE)</f>
        <v>0.76</v>
      </c>
      <c r="G184">
        <f>VLOOKUP(C184,away!$B$2:$E$405,4,FALSE)</f>
        <v>1.1299999999999999</v>
      </c>
      <c r="H184">
        <f>VLOOKUP(A184,away!$A$2:$E$405,3,FALSE)</f>
        <v>1.09364548494983</v>
      </c>
      <c r="I184">
        <f>VLOOKUP(C184,away!$B$2:$E$405,3,FALSE)</f>
        <v>0.76</v>
      </c>
      <c r="J184">
        <f>VLOOKUP(B184,home!$B$2:$E$405,4,FALSE)</f>
        <v>1.58</v>
      </c>
      <c r="K184" s="3">
        <f t="shared" si="336"/>
        <v>1.0598568561872892</v>
      </c>
      <c r="L184" s="3">
        <f t="shared" si="337"/>
        <v>1.3132494983277561</v>
      </c>
      <c r="M184" s="5">
        <f t="shared" si="338"/>
        <v>9.3190792553523485E-2</v>
      </c>
      <c r="N184" s="5">
        <f t="shared" si="339"/>
        <v>9.876890042137923E-2</v>
      </c>
      <c r="O184" s="5">
        <f t="shared" si="340"/>
        <v>0.12238276156968068</v>
      </c>
      <c r="P184" s="5">
        <f t="shared" si="341"/>
        <v>0.12970820892876037</v>
      </c>
      <c r="Q184" s="5">
        <f t="shared" si="342"/>
        <v>5.2340448144839194E-2</v>
      </c>
      <c r="R184" s="5">
        <f t="shared" si="343"/>
        <v>8.0359550117674289E-2</v>
      </c>
      <c r="S184" s="5">
        <f t="shared" si="344"/>
        <v>4.5133802928664001E-2</v>
      </c>
      <c r="T184" s="5">
        <f t="shared" si="345"/>
        <v>6.8736067268460002E-2</v>
      </c>
      <c r="U184" s="5">
        <f t="shared" si="346"/>
        <v>8.5169620152343167E-2</v>
      </c>
      <c r="V184" s="5">
        <f t="shared" si="347"/>
        <v>6.9799751427616318E-3</v>
      </c>
      <c r="W184" s="5">
        <f t="shared" si="348"/>
        <v>1.8491127607407707E-2</v>
      </c>
      <c r="X184" s="5">
        <f t="shared" si="349"/>
        <v>2.4283464053942688E-2</v>
      </c>
      <c r="Y184" s="5">
        <f t="shared" si="350"/>
        <v>1.5945123493250168E-2</v>
      </c>
      <c r="Z184" s="5">
        <f t="shared" si="351"/>
        <v>3.5177379625959966E-2</v>
      </c>
      <c r="AA184" s="5">
        <f t="shared" si="352"/>
        <v>3.7282986979276726E-2</v>
      </c>
      <c r="AB184" s="5">
        <f t="shared" si="353"/>
        <v>1.9757314684563928E-2</v>
      </c>
      <c r="AC184" s="5">
        <f t="shared" si="354"/>
        <v>6.0719522908801097E-4</v>
      </c>
      <c r="AD184" s="5">
        <f t="shared" si="355"/>
        <v>4.8994870933362798E-3</v>
      </c>
      <c r="AE184" s="5">
        <f t="shared" si="356"/>
        <v>6.4342489673871843E-3</v>
      </c>
      <c r="AF184" s="5">
        <f t="shared" si="357"/>
        <v>4.2248871142685522E-3</v>
      </c>
      <c r="AG184" s="5">
        <f t="shared" si="358"/>
        <v>1.8494436277681917E-3</v>
      </c>
      <c r="AH184" s="5">
        <f t="shared" si="359"/>
        <v>1.1549169036569244E-2</v>
      </c>
      <c r="AI184" s="5">
        <f t="shared" si="360"/>
        <v>1.2240465986673861E-2</v>
      </c>
      <c r="AJ184" s="5">
        <f t="shared" si="361"/>
        <v>6.4865708994518E-3</v>
      </c>
      <c r="AK184" s="5">
        <f t="shared" si="362"/>
        <v>2.2916122136429811E-3</v>
      </c>
      <c r="AL184" s="5">
        <f t="shared" si="363"/>
        <v>3.3805144683090899E-5</v>
      </c>
      <c r="AM184" s="5">
        <f t="shared" si="364"/>
        <v>1.0385509975347181E-3</v>
      </c>
      <c r="AN184" s="5">
        <f t="shared" si="365"/>
        <v>1.3638765765002592E-3</v>
      </c>
      <c r="AO184" s="5">
        <f t="shared" si="366"/>
        <v>8.9555511493497151E-4</v>
      </c>
      <c r="AP184" s="5">
        <f t="shared" si="367"/>
        <v>3.9202910180440232E-4</v>
      </c>
      <c r="AQ184" s="5">
        <f t="shared" si="368"/>
        <v>1.2870800531862808E-4</v>
      </c>
      <c r="AR184" s="5">
        <f t="shared" si="369"/>
        <v>3.0333880886754022E-3</v>
      </c>
      <c r="AS184" s="5">
        <f t="shared" si="370"/>
        <v>3.2149571632594819E-3</v>
      </c>
      <c r="AT184" s="5">
        <f t="shared" si="371"/>
        <v>1.7036971959144996E-3</v>
      </c>
      <c r="AU184" s="5">
        <f t="shared" si="372"/>
        <v>6.0189171798568069E-4</v>
      </c>
      <c r="AV184" s="5">
        <f t="shared" si="373"/>
        <v>1.5947976599736747E-4</v>
      </c>
      <c r="AW184" s="5">
        <f t="shared" si="374"/>
        <v>1.3069974956374639E-6</v>
      </c>
      <c r="AX184" s="5">
        <f t="shared" si="375"/>
        <v>1.8345256587288649E-4</v>
      </c>
      <c r="AY184" s="5">
        <f t="shared" si="376"/>
        <v>2.4091899009950779E-4</v>
      </c>
      <c r="AZ184" s="5">
        <f t="shared" si="377"/>
        <v>1.5819337144290415E-4</v>
      </c>
      <c r="BA184" s="5">
        <f t="shared" si="378"/>
        <v>6.9249121895390063E-5</v>
      </c>
      <c r="BB184" s="5">
        <f t="shared" si="379"/>
        <v>2.2735343647189669E-5</v>
      </c>
      <c r="BC184" s="5">
        <f t="shared" si="380"/>
        <v>5.971435727796193E-6</v>
      </c>
      <c r="BD184" s="5">
        <f t="shared" si="381"/>
        <v>6.6393256428106003E-4</v>
      </c>
      <c r="BE184" s="5">
        <f t="shared" si="382"/>
        <v>7.0367348029928964E-4</v>
      </c>
      <c r="BF184" s="5">
        <f t="shared" si="383"/>
        <v>3.7289658130618662E-4</v>
      </c>
      <c r="BG184" s="5">
        <f t="shared" si="384"/>
        <v>1.3173899944872097E-4</v>
      </c>
      <c r="BH184" s="5">
        <f t="shared" si="385"/>
        <v>3.4906120448245102E-5</v>
      </c>
      <c r="BI184" s="5">
        <f t="shared" si="386"/>
        <v>7.3990982159943837E-6</v>
      </c>
      <c r="BJ184" s="8">
        <f t="shared" si="387"/>
        <v>0.30047243841681776</v>
      </c>
      <c r="BK184" s="8">
        <f t="shared" si="388"/>
        <v>0.27589469891758006</v>
      </c>
      <c r="BL184" s="8">
        <f t="shared" si="389"/>
        <v>0.38814801241570873</v>
      </c>
      <c r="BM184" s="8">
        <f t="shared" si="390"/>
        <v>0.42270225564760544</v>
      </c>
      <c r="BN184" s="8">
        <f t="shared" si="391"/>
        <v>0.57675066173585721</v>
      </c>
    </row>
    <row r="185" spans="1:66" x14ac:dyDescent="0.25">
      <c r="A185" t="s">
        <v>27</v>
      </c>
      <c r="B185" t="s">
        <v>193</v>
      </c>
      <c r="C185" t="s">
        <v>191</v>
      </c>
      <c r="D185" s="11">
        <v>44350</v>
      </c>
      <c r="E185">
        <f>VLOOKUP(A185,home!$A$2:$E$405,3,FALSE)</f>
        <v>1.23411371237458</v>
      </c>
      <c r="F185">
        <f>VLOOKUP(B185,home!$B$2:$E$405,3,FALSE)</f>
        <v>1.19</v>
      </c>
      <c r="G185">
        <f>VLOOKUP(C185,away!$B$2:$E$405,4,FALSE)</f>
        <v>1.08</v>
      </c>
      <c r="H185">
        <f>VLOOKUP(A185,away!$A$2:$E$405,3,FALSE)</f>
        <v>1.09364548494983</v>
      </c>
      <c r="I185">
        <f>VLOOKUP(C185,away!$B$2:$E$405,3,FALSE)</f>
        <v>0.86</v>
      </c>
      <c r="J185">
        <f>VLOOKUP(B185,home!$B$2:$E$405,4,FALSE)</f>
        <v>0.98</v>
      </c>
      <c r="K185" s="3">
        <f t="shared" si="336"/>
        <v>1.5860829431438104</v>
      </c>
      <c r="L185" s="3">
        <f t="shared" si="337"/>
        <v>0.92172441471571664</v>
      </c>
      <c r="M185" s="5">
        <f t="shared" si="338"/>
        <v>8.1446626905619587E-2</v>
      </c>
      <c r="N185" s="5">
        <f t="shared" si="339"/>
        <v>0.12918110571160099</v>
      </c>
      <c r="O185" s="5">
        <f t="shared" si="340"/>
        <v>7.5071344515151572E-2</v>
      </c>
      <c r="P185" s="5">
        <f t="shared" si="341"/>
        <v>0.11906937905435455</v>
      </c>
      <c r="Q185" s="5">
        <f t="shared" si="342"/>
        <v>0.1024459741728139</v>
      </c>
      <c r="R185" s="5">
        <f t="shared" si="343"/>
        <v>3.4597545542574999E-2</v>
      </c>
      <c r="S185" s="5">
        <f t="shared" si="344"/>
        <v>4.3517815184717472E-2</v>
      </c>
      <c r="T185" s="5">
        <f t="shared" si="345"/>
        <v>9.4426955584418326E-2</v>
      </c>
      <c r="U185" s="5">
        <f t="shared" si="346"/>
        <v>5.4874576859719366E-2</v>
      </c>
      <c r="V185" s="5">
        <f t="shared" si="347"/>
        <v>7.0688954754940412E-3</v>
      </c>
      <c r="W185" s="5">
        <f t="shared" si="348"/>
        <v>5.416260407641714E-2</v>
      </c>
      <c r="X185" s="5">
        <f t="shared" si="349"/>
        <v>4.9922994541814689E-2</v>
      </c>
      <c r="Y185" s="5">
        <f t="shared" si="350"/>
        <v>2.3007621462455025E-2</v>
      </c>
      <c r="Z185" s="5">
        <f t="shared" si="351"/>
        <v>1.0629800805276765E-2</v>
      </c>
      <c r="AA185" s="5">
        <f t="shared" si="352"/>
        <v>1.6859745746265819E-2</v>
      </c>
      <c r="AB185" s="5">
        <f t="shared" si="353"/>
        <v>1.3370477576946815E-2</v>
      </c>
      <c r="AC185" s="5">
        <f t="shared" si="354"/>
        <v>6.4589000401649675E-4</v>
      </c>
      <c r="AD185" s="5">
        <f t="shared" si="355"/>
        <v>2.1476595620464178E-2</v>
      </c>
      <c r="AE185" s="5">
        <f t="shared" si="356"/>
        <v>1.9795502528358471E-2</v>
      </c>
      <c r="AF185" s="5">
        <f t="shared" si="357"/>
        <v>9.122998990977349E-3</v>
      </c>
      <c r="AG185" s="5">
        <f t="shared" si="358"/>
        <v>2.8029636351368905E-3</v>
      </c>
      <c r="AH185" s="5">
        <f t="shared" si="359"/>
        <v>2.4494367314470944E-3</v>
      </c>
      <c r="AI185" s="5">
        <f t="shared" si="360"/>
        <v>3.8850098200581625E-3</v>
      </c>
      <c r="AJ185" s="5">
        <f t="shared" si="361"/>
        <v>3.0809739047702278E-3</v>
      </c>
      <c r="AK185" s="5">
        <f t="shared" si="362"/>
        <v>1.6288933862090801E-3</v>
      </c>
      <c r="AL185" s="5">
        <f t="shared" si="363"/>
        <v>3.776987440119633E-5</v>
      </c>
      <c r="AM185" s="5">
        <f t="shared" si="364"/>
        <v>6.8127323980830476E-3</v>
      </c>
      <c r="AN185" s="5">
        <f t="shared" si="365"/>
        <v>6.2794617822378995E-3</v>
      </c>
      <c r="AO185" s="5">
        <f t="shared" si="366"/>
        <v>2.8939666179814685E-3</v>
      </c>
      <c r="AP185" s="5">
        <f t="shared" si="367"/>
        <v>8.8914656238859723E-4</v>
      </c>
      <c r="AQ185" s="5">
        <f t="shared" si="368"/>
        <v>2.0488702370353025E-4</v>
      </c>
      <c r="AR185" s="5">
        <f t="shared" si="369"/>
        <v>4.5154112753525039E-4</v>
      </c>
      <c r="AS185" s="5">
        <f t="shared" si="370"/>
        <v>7.1618168051158456E-4</v>
      </c>
      <c r="AT185" s="5">
        <f t="shared" si="371"/>
        <v>5.6796177382574715E-4</v>
      </c>
      <c r="AU185" s="5">
        <f t="shared" si="372"/>
        <v>3.0027816060757337E-4</v>
      </c>
      <c r="AV185" s="5">
        <f t="shared" si="373"/>
        <v>1.1906651718456753E-4</v>
      </c>
      <c r="AW185" s="5">
        <f t="shared" si="374"/>
        <v>1.5338045644715461E-6</v>
      </c>
      <c r="AX185" s="5">
        <f t="shared" si="375"/>
        <v>1.8009264421337944E-3</v>
      </c>
      <c r="AY185" s="5">
        <f t="shared" si="376"/>
        <v>1.6599578708218299E-3</v>
      </c>
      <c r="AZ185" s="5">
        <f t="shared" si="377"/>
        <v>7.65011848467999E-4</v>
      </c>
      <c r="BA185" s="5">
        <f t="shared" si="378"/>
        <v>2.3504336609325168E-4</v>
      </c>
      <c r="BB185" s="5">
        <f t="shared" si="379"/>
        <v>5.4161302261278566E-5</v>
      </c>
      <c r="BC185" s="5">
        <f t="shared" si="380"/>
        <v>9.9843589254036057E-6</v>
      </c>
      <c r="BD185" s="5">
        <f t="shared" si="381"/>
        <v>6.9366080249583874E-5</v>
      </c>
      <c r="BE185" s="5">
        <f t="shared" si="382"/>
        <v>1.1002035671660974E-4</v>
      </c>
      <c r="BF185" s="5">
        <f t="shared" si="383"/>
        <v>8.7250705593406138E-5</v>
      </c>
      <c r="BG185" s="5">
        <f t="shared" si="384"/>
        <v>4.6128951972987896E-5</v>
      </c>
      <c r="BH185" s="5">
        <f t="shared" si="385"/>
        <v>1.8291085977364044E-5</v>
      </c>
      <c r="BI185" s="5">
        <f t="shared" si="386"/>
        <v>5.8022358960548004E-6</v>
      </c>
      <c r="BJ185" s="8">
        <f t="shared" si="387"/>
        <v>0.52795059589755522</v>
      </c>
      <c r="BK185" s="8">
        <f t="shared" si="388"/>
        <v>0.25344633436942521</v>
      </c>
      <c r="BL185" s="8">
        <f t="shared" si="389"/>
        <v>0.20830989275921383</v>
      </c>
      <c r="BM185" s="8">
        <f t="shared" si="390"/>
        <v>0.45686622386309789</v>
      </c>
      <c r="BN185" s="8">
        <f t="shared" si="391"/>
        <v>0.54181197590211561</v>
      </c>
    </row>
    <row r="186" spans="1:66" x14ac:dyDescent="0.25">
      <c r="A186" t="s">
        <v>27</v>
      </c>
      <c r="B186" t="s">
        <v>188</v>
      </c>
      <c r="C186" t="s">
        <v>192</v>
      </c>
      <c r="D186" s="11">
        <v>44350</v>
      </c>
      <c r="E186">
        <f>VLOOKUP(A186,home!$A$2:$E$405,3,FALSE)</f>
        <v>1.23411371237458</v>
      </c>
      <c r="F186">
        <f>VLOOKUP(B186,home!$B$2:$E$405,3,FALSE)</f>
        <v>1.24</v>
      </c>
      <c r="G186">
        <f>VLOOKUP(C186,away!$B$2:$E$405,4,FALSE)</f>
        <v>0.7</v>
      </c>
      <c r="H186">
        <f>VLOOKUP(A186,away!$A$2:$E$405,3,FALSE)</f>
        <v>1.09364548494983</v>
      </c>
      <c r="I186">
        <f>VLOOKUP(C186,away!$B$2:$E$405,3,FALSE)</f>
        <v>0.59</v>
      </c>
      <c r="J186">
        <f>VLOOKUP(B186,home!$B$2:$E$405,4,FALSE)</f>
        <v>0.73</v>
      </c>
      <c r="K186" s="3">
        <f t="shared" si="336"/>
        <v>1.0712107023411355</v>
      </c>
      <c r="L186" s="3">
        <f t="shared" si="337"/>
        <v>0.47103311036789175</v>
      </c>
      <c r="M186" s="5">
        <f t="shared" si="338"/>
        <v>0.21390060965538682</v>
      </c>
      <c r="N186" s="5">
        <f t="shared" si="339"/>
        <v>0.22913262230014397</v>
      </c>
      <c r="O186" s="5">
        <f t="shared" si="340"/>
        <v>0.10075426947556514</v>
      </c>
      <c r="P186" s="5">
        <f t="shared" si="341"/>
        <v>0.10792905176878816</v>
      </c>
      <c r="Q186" s="5">
        <f t="shared" si="342"/>
        <v>0.12272465863170166</v>
      </c>
      <c r="R186" s="5">
        <f t="shared" si="343"/>
        <v>2.3729298466960088E-2</v>
      </c>
      <c r="S186" s="5">
        <f t="shared" si="344"/>
        <v>1.3614594454028005E-2</v>
      </c>
      <c r="T186" s="5">
        <f t="shared" si="345"/>
        <v>5.7807377674128163E-2</v>
      </c>
      <c r="U186" s="5">
        <f t="shared" si="346"/>
        <v>2.5419078476854744E-2</v>
      </c>
      <c r="V186" s="5">
        <f t="shared" si="347"/>
        <v>7.632881832398689E-4</v>
      </c>
      <c r="W186" s="5">
        <f t="shared" si="348"/>
        <v>4.3821322589147081E-2</v>
      </c>
      <c r="X186" s="5">
        <f t="shared" si="349"/>
        <v>2.0641293879600699E-2</v>
      </c>
      <c r="Y186" s="5">
        <f t="shared" si="350"/>
        <v>4.8613664290630227E-3</v>
      </c>
      <c r="Z186" s="5">
        <f t="shared" si="351"/>
        <v>3.7257617545800857E-3</v>
      </c>
      <c r="AA186" s="5">
        <f t="shared" si="352"/>
        <v>3.9910758658794751E-3</v>
      </c>
      <c r="AB186" s="5">
        <f t="shared" si="353"/>
        <v>2.1376415906927538E-3</v>
      </c>
      <c r="AC186" s="5">
        <f t="shared" si="354"/>
        <v>2.407104226354335E-5</v>
      </c>
      <c r="AD186" s="5">
        <f t="shared" si="355"/>
        <v>1.1735467437059425E-2</v>
      </c>
      <c r="AE186" s="5">
        <f t="shared" si="356"/>
        <v>5.5277937284992111E-3</v>
      </c>
      <c r="AF186" s="5">
        <f t="shared" si="357"/>
        <v>1.3018869367035543E-3</v>
      </c>
      <c r="AG186" s="5">
        <f t="shared" si="358"/>
        <v>2.0441061771426727E-4</v>
      </c>
      <c r="AH186" s="5">
        <f t="shared" si="359"/>
        <v>4.3873928693739794E-4</v>
      </c>
      <c r="AI186" s="5">
        <f t="shared" si="360"/>
        <v>4.6998221970485899E-4</v>
      </c>
      <c r="AJ186" s="5">
        <f t="shared" si="361"/>
        <v>2.5172499182894389E-4</v>
      </c>
      <c r="AK186" s="5">
        <f t="shared" si="362"/>
        <v>8.98835017646332E-5</v>
      </c>
      <c r="AL186" s="5">
        <f t="shared" si="363"/>
        <v>4.8582652864360047E-7</v>
      </c>
      <c r="AM186" s="5">
        <f t="shared" si="364"/>
        <v>2.5142316631107911E-3</v>
      </c>
      <c r="AN186" s="5">
        <f t="shared" si="365"/>
        <v>1.1842863604605131E-3</v>
      </c>
      <c r="AO186" s="5">
        <f t="shared" si="366"/>
        <v>2.7891904396699284E-4</v>
      </c>
      <c r="AP186" s="5">
        <f t="shared" si="367"/>
        <v>4.3793368273537133E-5</v>
      </c>
      <c r="AQ186" s="5">
        <f t="shared" si="368"/>
        <v>5.1570316178426866E-6</v>
      </c>
      <c r="AR186" s="5">
        <f t="shared" si="369"/>
        <v>4.1332146193342707E-5</v>
      </c>
      <c r="AS186" s="5">
        <f t="shared" si="370"/>
        <v>4.4275437353037133E-5</v>
      </c>
      <c r="AT186" s="5">
        <f t="shared" si="371"/>
        <v>2.3714161171703923E-5</v>
      </c>
      <c r="AU186" s="5">
        <f t="shared" si="372"/>
        <v>8.4676210813906158E-6</v>
      </c>
      <c r="AV186" s="5">
        <f t="shared" si="373"/>
        <v>2.2676515814387609E-6</v>
      </c>
      <c r="AW186" s="5">
        <f t="shared" si="374"/>
        <v>6.8093406981431088E-9</v>
      </c>
      <c r="AX186" s="5">
        <f t="shared" si="375"/>
        <v>4.4887864428153843E-4</v>
      </c>
      <c r="AY186" s="5">
        <f t="shared" si="376"/>
        <v>2.1143670399365546E-4</v>
      </c>
      <c r="AZ186" s="5">
        <f t="shared" si="377"/>
        <v>4.979684416403339E-5</v>
      </c>
      <c r="BA186" s="5">
        <f t="shared" si="378"/>
        <v>7.8186541310299485E-6</v>
      </c>
      <c r="BB186" s="5">
        <f t="shared" si="379"/>
        <v>9.2071124355745075E-7</v>
      </c>
      <c r="BC186" s="5">
        <f t="shared" si="380"/>
        <v>8.6737096160711143E-8</v>
      </c>
      <c r="BD186" s="5">
        <f t="shared" si="381"/>
        <v>3.2448015632717694E-6</v>
      </c>
      <c r="BE186" s="5">
        <f t="shared" si="382"/>
        <v>3.4758661615499662E-6</v>
      </c>
      <c r="BF186" s="5">
        <f t="shared" si="383"/>
        <v>1.8616925160788631E-6</v>
      </c>
      <c r="BG186" s="5">
        <f t="shared" si="384"/>
        <v>6.6475498256402488E-7</v>
      </c>
      <c r="BH186" s="5">
        <f t="shared" si="385"/>
        <v>1.7802316293929454E-7</v>
      </c>
      <c r="BI186" s="5">
        <f t="shared" si="386"/>
        <v>3.8140063481038434E-8</v>
      </c>
      <c r="BJ186" s="8">
        <f t="shared" si="387"/>
        <v>0.50250352598610093</v>
      </c>
      <c r="BK186" s="8">
        <f t="shared" si="388"/>
        <v>0.33644353763422868</v>
      </c>
      <c r="BL186" s="8">
        <f t="shared" si="389"/>
        <v>0.15741121417201875</v>
      </c>
      <c r="BM186" s="8">
        <f t="shared" si="390"/>
        <v>0.2017020993537294</v>
      </c>
      <c r="BN186" s="8">
        <f t="shared" si="391"/>
        <v>0.7981705102985458</v>
      </c>
    </row>
    <row r="187" spans="1:66" x14ac:dyDescent="0.25">
      <c r="A187" t="s">
        <v>196</v>
      </c>
      <c r="B187" t="s">
        <v>307</v>
      </c>
      <c r="C187" t="s">
        <v>304</v>
      </c>
      <c r="D187" s="11">
        <v>44350</v>
      </c>
      <c r="E187">
        <f>VLOOKUP(A187,home!$A$2:$E$405,3,FALSE)</f>
        <v>1.6239669421487599</v>
      </c>
      <c r="F187">
        <f>VLOOKUP(B187,home!$B$2:$E$405,3,FALSE)</f>
        <v>1.42</v>
      </c>
      <c r="G187">
        <f>VLOOKUP(C187,away!$B$2:$E$405,4,FALSE)</f>
        <v>1.58</v>
      </c>
      <c r="H187">
        <f>VLOOKUP(A187,away!$A$2:$E$405,3,FALSE)</f>
        <v>1.4214876033057899</v>
      </c>
      <c r="I187">
        <f>VLOOKUP(C187,away!$B$2:$E$405,3,FALSE)</f>
        <v>0.97</v>
      </c>
      <c r="J187">
        <f>VLOOKUP(B187,home!$B$2:$E$405,4,FALSE)</f>
        <v>0.54</v>
      </c>
      <c r="K187" s="3">
        <f t="shared" si="336"/>
        <v>3.6435322314049579</v>
      </c>
      <c r="L187" s="3">
        <f t="shared" si="337"/>
        <v>0.74457520661157284</v>
      </c>
      <c r="M187" s="5">
        <f t="shared" si="338"/>
        <v>1.2424220591559502E-2</v>
      </c>
      <c r="N187" s="5">
        <f t="shared" si="339"/>
        <v>4.5268048175432223E-2</v>
      </c>
      <c r="O187" s="5">
        <f t="shared" si="340"/>
        <v>9.2507666139481758E-3</v>
      </c>
      <c r="P187" s="5">
        <f t="shared" si="341"/>
        <v>3.3705466323125079E-2</v>
      </c>
      <c r="Q187" s="5">
        <f t="shared" si="342"/>
        <v>8.2467796289989875E-2</v>
      </c>
      <c r="R187" s="5">
        <f t="shared" si="343"/>
        <v>3.4439457314479507E-3</v>
      </c>
      <c r="S187" s="5">
        <f t="shared" si="344"/>
        <v>2.2859753086465436E-2</v>
      </c>
      <c r="T187" s="5">
        <f t="shared" si="345"/>
        <v>6.140347646142031E-2</v>
      </c>
      <c r="U187" s="5">
        <f t="shared" si="346"/>
        <v>1.2548127275740131E-2</v>
      </c>
      <c r="V187" s="5">
        <f t="shared" si="347"/>
        <v>6.8906503330211132E-3</v>
      </c>
      <c r="W187" s="5">
        <f t="shared" si="348"/>
        <v>0.10015802461183874</v>
      </c>
      <c r="X187" s="5">
        <f t="shared" si="349"/>
        <v>7.457518186916684E-2</v>
      </c>
      <c r="Y187" s="5">
        <f t="shared" si="350"/>
        <v>2.7763415724165252E-2</v>
      </c>
      <c r="Z187" s="5">
        <f t="shared" si="351"/>
        <v>8.547588681839677E-4</v>
      </c>
      <c r="AA187" s="5">
        <f t="shared" si="352"/>
        <v>3.1143414863075078E-3</v>
      </c>
      <c r="AB187" s="5">
        <f t="shared" si="353"/>
        <v>5.6736017924815156E-3</v>
      </c>
      <c r="AC187" s="5">
        <f t="shared" si="354"/>
        <v>1.1683458382384182E-3</v>
      </c>
      <c r="AD187" s="5">
        <f t="shared" si="355"/>
        <v>9.1232247726771382E-2</v>
      </c>
      <c r="AE187" s="5">
        <f t="shared" si="356"/>
        <v>6.7929269700799003E-2</v>
      </c>
      <c r="AF187" s="5">
        <f t="shared" si="357"/>
        <v>2.528922501122283E-2</v>
      </c>
      <c r="AG187" s="5">
        <f t="shared" si="358"/>
        <v>6.2765766459259341E-3</v>
      </c>
      <c r="AH187" s="5">
        <f t="shared" si="359"/>
        <v>1.5910806522028792E-4</v>
      </c>
      <c r="AI187" s="5">
        <f t="shared" si="360"/>
        <v>5.7971536390660121E-4</v>
      </c>
      <c r="AJ187" s="5">
        <f t="shared" si="361"/>
        <v>1.0561058067171782E-3</v>
      </c>
      <c r="AK187" s="5">
        <f t="shared" si="362"/>
        <v>1.2826518488493243E-3</v>
      </c>
      <c r="AL187" s="5">
        <f t="shared" si="363"/>
        <v>1.2678345821149134E-4</v>
      </c>
      <c r="AM187" s="5">
        <f t="shared" si="364"/>
        <v>6.6481527027202642E-2</v>
      </c>
      <c r="AN187" s="5">
        <f t="shared" si="365"/>
        <v>4.9500496722132276E-2</v>
      </c>
      <c r="AO187" s="5">
        <f t="shared" si="366"/>
        <v>1.8428421287128557E-2</v>
      </c>
      <c r="AP187" s="5">
        <f t="shared" si="367"/>
        <v>4.5737818624629525E-3</v>
      </c>
      <c r="AQ187" s="5">
        <f t="shared" si="368"/>
        <v>8.5138114380990389E-4</v>
      </c>
      <c r="AR187" s="5">
        <f t="shared" si="369"/>
        <v>2.3693584106992705E-5</v>
      </c>
      <c r="AS187" s="5">
        <f t="shared" si="370"/>
        <v>8.6328337371332183E-5</v>
      </c>
      <c r="AT187" s="5">
        <f t="shared" si="371"/>
        <v>1.5727003984802502E-4</v>
      </c>
      <c r="AU187" s="5">
        <f t="shared" si="372"/>
        <v>1.9100615307354038E-4</v>
      </c>
      <c r="AV187" s="5">
        <f t="shared" si="373"/>
        <v>1.7398426878002839E-4</v>
      </c>
      <c r="AW187" s="5">
        <f t="shared" si="374"/>
        <v>9.5541329256944692E-6</v>
      </c>
      <c r="AX187" s="5">
        <f t="shared" si="375"/>
        <v>4.0371264419438772E-2</v>
      </c>
      <c r="AY187" s="5">
        <f t="shared" si="376"/>
        <v>3.0059442546274063E-2</v>
      </c>
      <c r="AZ187" s="5">
        <f t="shared" si="377"/>
        <v>1.1190757822260354E-2</v>
      </c>
      <c r="BA187" s="5">
        <f t="shared" si="378"/>
        <v>2.7774536058831935E-3</v>
      </c>
      <c r="BB187" s="5">
        <f t="shared" si="379"/>
        <v>5.1700577311363405E-4</v>
      </c>
      <c r="BC187" s="5">
        <f t="shared" si="380"/>
        <v>7.6989936067092034E-5</v>
      </c>
      <c r="BD187" s="5">
        <f t="shared" si="381"/>
        <v>2.9402758803054606E-6</v>
      </c>
      <c r="BE187" s="5">
        <f t="shared" si="382"/>
        <v>1.0712989939115533E-5</v>
      </c>
      <c r="BF187" s="5">
        <f t="shared" si="383"/>
        <v>1.9516562068942246E-5</v>
      </c>
      <c r="BG187" s="5">
        <f t="shared" si="384"/>
        <v>2.3703074314802162E-5</v>
      </c>
      <c r="BH187" s="5">
        <f t="shared" si="385"/>
        <v>2.1590728812342167E-5</v>
      </c>
      <c r="BI187" s="5">
        <f t="shared" si="386"/>
        <v>1.5733303265458474E-5</v>
      </c>
      <c r="BJ187" s="8">
        <f t="shared" si="387"/>
        <v>0.80719178436250583</v>
      </c>
      <c r="BK187" s="8">
        <f t="shared" si="388"/>
        <v>0.10723466217689509</v>
      </c>
      <c r="BL187" s="8">
        <f t="shared" si="389"/>
        <v>3.7834843302079549E-2</v>
      </c>
      <c r="BM187" s="8">
        <f t="shared" si="390"/>
        <v>0.7365059165708131</v>
      </c>
      <c r="BN187" s="8">
        <f t="shared" si="391"/>
        <v>0.18656024372550281</v>
      </c>
    </row>
    <row r="188" spans="1:66" x14ac:dyDescent="0.25">
      <c r="A188" t="s">
        <v>196</v>
      </c>
      <c r="B188" t="s">
        <v>303</v>
      </c>
      <c r="C188" t="s">
        <v>301</v>
      </c>
      <c r="D188" s="11">
        <v>44350</v>
      </c>
      <c r="E188">
        <f>VLOOKUP(A188,home!$A$2:$E$405,3,FALSE)</f>
        <v>1.6239669421487599</v>
      </c>
      <c r="F188">
        <f>VLOOKUP(B188,home!$B$2:$E$405,3,FALSE)</f>
        <v>0.81</v>
      </c>
      <c r="G188">
        <f>VLOOKUP(C188,away!$B$2:$E$405,4,FALSE)</f>
        <v>1.19</v>
      </c>
      <c r="H188">
        <f>VLOOKUP(A188,away!$A$2:$E$405,3,FALSE)</f>
        <v>1.4214876033057899</v>
      </c>
      <c r="I188">
        <f>VLOOKUP(C188,away!$B$2:$E$405,3,FALSE)</f>
        <v>0.53</v>
      </c>
      <c r="J188">
        <f>VLOOKUP(B188,home!$B$2:$E$405,4,FALSE)</f>
        <v>0.97</v>
      </c>
      <c r="K188" s="3">
        <f t="shared" si="336"/>
        <v>1.5653417355371897</v>
      </c>
      <c r="L188" s="3">
        <f t="shared" si="337"/>
        <v>0.73078677685950655</v>
      </c>
      <c r="M188" s="5">
        <f t="shared" si="338"/>
        <v>0.10064774692460701</v>
      </c>
      <c r="N188" s="5">
        <f t="shared" si="339"/>
        <v>0.15754811884887218</v>
      </c>
      <c r="O188" s="5">
        <f t="shared" si="340"/>
        <v>7.3552042573204857E-2</v>
      </c>
      <c r="P188" s="5">
        <f t="shared" si="341"/>
        <v>0.11513408197384575</v>
      </c>
      <c r="Q188" s="5">
        <f t="shared" si="342"/>
        <v>0.12330832289475652</v>
      </c>
      <c r="R188" s="5">
        <f t="shared" si="343"/>
        <v>2.6875430061752789E-2</v>
      </c>
      <c r="S188" s="5">
        <f t="shared" si="344"/>
        <v>3.2926362578910746E-2</v>
      </c>
      <c r="T188" s="5">
        <f t="shared" si="345"/>
        <v>9.011209184821041E-2</v>
      </c>
      <c r="U188" s="5">
        <f t="shared" si="346"/>
        <v>4.206923233617247E-2</v>
      </c>
      <c r="V188" s="5">
        <f t="shared" si="347"/>
        <v>4.1850542489877997E-3</v>
      </c>
      <c r="W188" s="5">
        <f t="shared" si="348"/>
        <v>6.4339888055419459E-2</v>
      </c>
      <c r="X188" s="5">
        <f t="shared" si="349"/>
        <v>4.7018739415521447E-2</v>
      </c>
      <c r="Y188" s="5">
        <f t="shared" si="350"/>
        <v>1.7180336514732976E-2</v>
      </c>
      <c r="Z188" s="5">
        <f t="shared" si="351"/>
        <v>6.5467363038471367E-3</v>
      </c>
      <c r="AA188" s="5">
        <f t="shared" si="352"/>
        <v>1.0247879567968403E-2</v>
      </c>
      <c r="AB188" s="5">
        <f t="shared" si="353"/>
        <v>8.0207167942498853E-3</v>
      </c>
      <c r="AC188" s="5">
        <f t="shared" si="354"/>
        <v>2.9921334163650635E-4</v>
      </c>
      <c r="AD188" s="5">
        <f t="shared" si="355"/>
        <v>2.5178478008234709E-2</v>
      </c>
      <c r="AE188" s="5">
        <f t="shared" si="356"/>
        <v>1.8400098789865808E-2</v>
      </c>
      <c r="AF188" s="5">
        <f t="shared" si="357"/>
        <v>6.7232744442712695E-3</v>
      </c>
      <c r="AG188" s="5">
        <f t="shared" si="358"/>
        <v>1.6377600203569638E-3</v>
      </c>
      <c r="AH188" s="5">
        <f t="shared" si="359"/>
        <v>1.1960670806093921E-3</v>
      </c>
      <c r="AI188" s="5">
        <f t="shared" si="360"/>
        <v>1.8722537197800055E-3</v>
      </c>
      <c r="AJ188" s="5">
        <f t="shared" si="361"/>
        <v>1.4653584435431967E-3</v>
      </c>
      <c r="AK188" s="5">
        <f t="shared" si="362"/>
        <v>7.6459557639999422E-4</v>
      </c>
      <c r="AL188" s="5">
        <f t="shared" si="363"/>
        <v>1.3691177182317387E-5</v>
      </c>
      <c r="AM188" s="5">
        <f t="shared" si="364"/>
        <v>7.8825844927190181E-3</v>
      </c>
      <c r="AN188" s="5">
        <f t="shared" si="365"/>
        <v>5.7604885147568598E-3</v>
      </c>
      <c r="AO188" s="5">
        <f t="shared" si="366"/>
        <v>2.1048444174176853E-3</v>
      </c>
      <c r="AP188" s="5">
        <f t="shared" si="367"/>
        <v>5.1273082253179873E-4</v>
      </c>
      <c r="AQ188" s="5">
        <f t="shared" si="368"/>
        <v>9.3674226298634208E-5</v>
      </c>
      <c r="AR188" s="5">
        <f t="shared" si="369"/>
        <v>1.7481400134925949E-4</v>
      </c>
      <c r="AS188" s="5">
        <f t="shared" si="370"/>
        <v>2.7364365226825043E-4</v>
      </c>
      <c r="AT188" s="5">
        <f t="shared" si="371"/>
        <v>2.1417291478015925E-4</v>
      </c>
      <c r="AU188" s="5">
        <f t="shared" si="372"/>
        <v>1.117512673756777E-4</v>
      </c>
      <c r="AV188" s="5">
        <f t="shared" si="373"/>
        <v>4.3732230705580983E-5</v>
      </c>
      <c r="AW188" s="5">
        <f t="shared" si="374"/>
        <v>4.3504896041266324E-7</v>
      </c>
      <c r="AX188" s="5">
        <f t="shared" si="375"/>
        <v>2.0564897483918874E-3</v>
      </c>
      <c r="AY188" s="5">
        <f t="shared" si="376"/>
        <v>1.5028555148719246E-3</v>
      </c>
      <c r="AZ188" s="5">
        <f t="shared" si="377"/>
        <v>5.4913346889939397E-4</v>
      </c>
      <c r="BA188" s="5">
        <f t="shared" si="378"/>
        <v>1.3376649260088939E-4</v>
      </c>
      <c r="BB188" s="5">
        <f t="shared" si="379"/>
        <v>2.4438695994901247E-5</v>
      </c>
      <c r="BC188" s="5">
        <f t="shared" si="380"/>
        <v>3.571895175352644E-6</v>
      </c>
      <c r="BD188" s="5">
        <f t="shared" si="381"/>
        <v>2.1291960099323117E-5</v>
      </c>
      <c r="BE188" s="5">
        <f t="shared" si="382"/>
        <v>3.3329193774863043E-5</v>
      </c>
      <c r="BF188" s="5">
        <f t="shared" si="383"/>
        <v>2.6085789013799712E-5</v>
      </c>
      <c r="BG188" s="5">
        <f t="shared" si="384"/>
        <v>1.3611058082572733E-5</v>
      </c>
      <c r="BH188" s="5">
        <f t="shared" si="385"/>
        <v>5.3264893203679756E-6</v>
      </c>
      <c r="BI188" s="5">
        <f t="shared" si="386"/>
        <v>1.6675552074130232E-6</v>
      </c>
      <c r="BJ188" s="8">
        <f t="shared" si="387"/>
        <v>0.57207168712989998</v>
      </c>
      <c r="BK188" s="8">
        <f t="shared" si="388"/>
        <v>0.25470900576004207</v>
      </c>
      <c r="BL188" s="8">
        <f t="shared" si="389"/>
        <v>0.16698300226565826</v>
      </c>
      <c r="BM188" s="8">
        <f t="shared" si="390"/>
        <v>0.4017422677164969</v>
      </c>
      <c r="BN188" s="8">
        <f t="shared" si="391"/>
        <v>0.5970657432770391</v>
      </c>
    </row>
    <row r="189" spans="1:66" s="10" customFormat="1" x14ac:dyDescent="0.25">
      <c r="A189" t="s">
        <v>196</v>
      </c>
      <c r="B189" t="s">
        <v>305</v>
      </c>
      <c r="C189" t="s">
        <v>206</v>
      </c>
      <c r="D189" s="11">
        <v>44350</v>
      </c>
      <c r="E189">
        <f>VLOOKUP(A189,home!$A$2:$E$405,3,FALSE)</f>
        <v>1.6239669421487599</v>
      </c>
      <c r="F189">
        <f>VLOOKUP(B189,home!$B$2:$E$405,3,FALSE)</f>
        <v>0.95</v>
      </c>
      <c r="G189">
        <f>VLOOKUP(C189,away!$B$2:$E$405,4,FALSE)</f>
        <v>1.54</v>
      </c>
      <c r="H189">
        <f>VLOOKUP(A189,away!$A$2:$E$405,3,FALSE)</f>
        <v>1.4214876033057899</v>
      </c>
      <c r="I189">
        <f>VLOOKUP(C189,away!$B$2:$E$405,3,FALSE)</f>
        <v>0.4</v>
      </c>
      <c r="J189">
        <f>VLOOKUP(B189,home!$B$2:$E$405,4,FALSE)</f>
        <v>0.65</v>
      </c>
      <c r="K189" s="3">
        <f t="shared" si="336"/>
        <v>2.3758636363636358</v>
      </c>
      <c r="L189" s="3">
        <f t="shared" si="337"/>
        <v>0.36958677685950542</v>
      </c>
      <c r="M189" s="5">
        <f t="shared" si="338"/>
        <v>6.4219369176307939E-2</v>
      </c>
      <c r="N189" s="5">
        <f t="shared" si="339"/>
        <v>0.15257646397620175</v>
      </c>
      <c r="O189" s="5">
        <f t="shared" si="340"/>
        <v>2.3734629665822318E-2</v>
      </c>
      <c r="P189" s="5">
        <f t="shared" si="341"/>
        <v>5.6390243545584834E-2</v>
      </c>
      <c r="Q189" s="5">
        <f t="shared" si="342"/>
        <v>0.18125043626300205</v>
      </c>
      <c r="R189" s="5">
        <f t="shared" si="343"/>
        <v>4.386002639072635E-3</v>
      </c>
      <c r="S189" s="5">
        <f t="shared" si="344"/>
        <v>1.2378895993202545E-2</v>
      </c>
      <c r="T189" s="5">
        <f t="shared" si="345"/>
        <v>6.698776454282214E-2</v>
      </c>
      <c r="U189" s="5">
        <f t="shared" si="346"/>
        <v>1.0420544179167613E-2</v>
      </c>
      <c r="V189" s="5">
        <f t="shared" si="347"/>
        <v>1.2077508162611455E-3</v>
      </c>
      <c r="W189" s="5">
        <f t="shared" si="348"/>
        <v>0.14354210686410379</v>
      </c>
      <c r="X189" s="5">
        <f t="shared" si="349"/>
        <v>5.3051264619526799E-2</v>
      </c>
      <c r="Y189" s="5">
        <f t="shared" si="350"/>
        <v>9.8035229495258124E-3</v>
      </c>
      <c r="Z189" s="5">
        <f t="shared" si="351"/>
        <v>5.4033619289071326E-4</v>
      </c>
      <c r="AA189" s="5">
        <f t="shared" si="352"/>
        <v>1.2837651121002129E-3</v>
      </c>
      <c r="AB189" s="5">
        <f t="shared" si="353"/>
        <v>1.5250254237355917E-3</v>
      </c>
      <c r="AC189" s="5">
        <f t="shared" si="354"/>
        <v>6.6281952338600854E-5</v>
      </c>
      <c r="AD189" s="5">
        <f t="shared" si="355"/>
        <v>8.5259117996361808E-2</v>
      </c>
      <c r="AE189" s="5">
        <f t="shared" si="356"/>
        <v>3.1510642618159612E-2</v>
      </c>
      <c r="AF189" s="5">
        <f t="shared" si="357"/>
        <v>5.8229584210086885E-3</v>
      </c>
      <c r="AG189" s="5">
        <f t="shared" si="358"/>
        <v>7.1736281153583867E-4</v>
      </c>
      <c r="AH189" s="5">
        <f t="shared" si="359"/>
        <v>4.9925277987753673E-5</v>
      </c>
      <c r="AI189" s="5">
        <f t="shared" si="360"/>
        <v>1.1861565250644982E-4</v>
      </c>
      <c r="AJ189" s="5">
        <f t="shared" si="361"/>
        <v>1.4090730774680968E-4</v>
      </c>
      <c r="AK189" s="5">
        <f t="shared" si="362"/>
        <v>1.1159218285784837E-4</v>
      </c>
      <c r="AL189" s="5">
        <f t="shared" si="363"/>
        <v>2.3280549049238954E-6</v>
      </c>
      <c r="AM189" s="5">
        <f t="shared" si="364"/>
        <v>4.0512807623198512E-2</v>
      </c>
      <c r="AN189" s="5">
        <f t="shared" si="365"/>
        <v>1.4972997990987136E-2</v>
      </c>
      <c r="AO189" s="5">
        <f t="shared" si="366"/>
        <v>2.7669110337063926E-3</v>
      </c>
      <c r="AP189" s="5">
        <f t="shared" si="367"/>
        <v>3.4087124360151599E-4</v>
      </c>
      <c r="AQ189" s="5">
        <f t="shared" si="368"/>
        <v>3.14953760616939E-5</v>
      </c>
      <c r="AR189" s="5">
        <f t="shared" si="369"/>
        <v>3.6903445150617405E-6</v>
      </c>
      <c r="AS189" s="5">
        <f t="shared" si="370"/>
        <v>8.7677553389891834E-6</v>
      </c>
      <c r="AT189" s="5">
        <f t="shared" si="371"/>
        <v>1.0415495541218766E-5</v>
      </c>
      <c r="AU189" s="5">
        <f t="shared" si="372"/>
        <v>8.2485990370297494E-6</v>
      </c>
      <c r="AV189" s="5">
        <f t="shared" si="373"/>
        <v>4.8993866257557721E-6</v>
      </c>
      <c r="AW189" s="5">
        <f t="shared" si="374"/>
        <v>5.6784349211483636E-8</v>
      </c>
      <c r="AX189" s="5">
        <f t="shared" si="375"/>
        <v>1.6042151073158803E-2</v>
      </c>
      <c r="AY189" s="5">
        <f t="shared" si="376"/>
        <v>5.9289669090220173E-3</v>
      </c>
      <c r="AZ189" s="5">
        <f t="shared" si="377"/>
        <v>1.095633885006056E-3</v>
      </c>
      <c r="BA189" s="5">
        <f t="shared" si="378"/>
        <v>1.3497726539248207E-4</v>
      </c>
      <c r="BB189" s="5">
        <f t="shared" si="379"/>
        <v>1.2471453116429377E-5</v>
      </c>
      <c r="BC189" s="5">
        <f t="shared" si="380"/>
        <v>9.2185683201111383E-7</v>
      </c>
      <c r="BD189" s="5">
        <f t="shared" si="381"/>
        <v>2.2731708913713702E-7</v>
      </c>
      <c r="BE189" s="5">
        <f t="shared" si="382"/>
        <v>5.4007440600495508E-7</v>
      </c>
      <c r="BF189" s="5">
        <f t="shared" si="383"/>
        <v>6.4157157107893175E-7</v>
      </c>
      <c r="BG189" s="5">
        <f t="shared" si="384"/>
        <v>5.0809552195037383E-7</v>
      </c>
      <c r="BH189" s="5">
        <f t="shared" si="385"/>
        <v>3.0179141860027368E-7</v>
      </c>
      <c r="BI189" s="5">
        <f t="shared" si="386"/>
        <v>1.4340305144379733E-7</v>
      </c>
      <c r="BJ189" s="8">
        <f t="shared" si="387"/>
        <v>0.81236184677233136</v>
      </c>
      <c r="BK189" s="8">
        <f t="shared" si="388"/>
        <v>0.14019383644762201</v>
      </c>
      <c r="BL189" s="8">
        <f t="shared" si="389"/>
        <v>4.1809391275113496E-2</v>
      </c>
      <c r="BM189" s="8">
        <f t="shared" si="390"/>
        <v>0.50641935529729321</v>
      </c>
      <c r="BN189" s="8">
        <f t="shared" si="391"/>
        <v>0.48255714526599158</v>
      </c>
    </row>
    <row r="190" spans="1:66" x14ac:dyDescent="0.25">
      <c r="A190" t="s">
        <v>196</v>
      </c>
      <c r="B190" t="s">
        <v>300</v>
      </c>
      <c r="C190" t="s">
        <v>201</v>
      </c>
      <c r="D190" s="11">
        <v>44350</v>
      </c>
      <c r="E190">
        <f>VLOOKUP(A190,home!$A$2:$E$405,3,FALSE)</f>
        <v>1.6239669421487599</v>
      </c>
      <c r="F190">
        <f>VLOOKUP(B190,home!$B$2:$E$405,3,FALSE)</f>
        <v>0.79</v>
      </c>
      <c r="G190">
        <f>VLOOKUP(C190,away!$B$2:$E$405,4,FALSE)</f>
        <v>0.67</v>
      </c>
      <c r="H190">
        <f>VLOOKUP(A190,away!$A$2:$E$405,3,FALSE)</f>
        <v>1.4214876033057899</v>
      </c>
      <c r="I190">
        <f>VLOOKUP(C190,away!$B$2:$E$405,3,FALSE)</f>
        <v>0.92</v>
      </c>
      <c r="J190">
        <f>VLOOKUP(B190,home!$B$2:$E$405,4,FALSE)</f>
        <v>1</v>
      </c>
      <c r="K190" s="3">
        <f t="shared" si="336"/>
        <v>0.85956570247933872</v>
      </c>
      <c r="L190" s="3">
        <f t="shared" si="337"/>
        <v>1.3077685950413267</v>
      </c>
      <c r="M190" s="5">
        <f t="shared" si="338"/>
        <v>0.11448238649937051</v>
      </c>
      <c r="N190" s="5">
        <f t="shared" si="339"/>
        <v>9.8405132972842577E-2</v>
      </c>
      <c r="O190" s="5">
        <f t="shared" si="340"/>
        <v>0.14971646974925992</v>
      </c>
      <c r="P190" s="5">
        <f t="shared" si="341"/>
        <v>0.12869114249274927</v>
      </c>
      <c r="Q190" s="5">
        <f t="shared" si="342"/>
        <v>4.2292838625687078E-2</v>
      </c>
      <c r="R190" s="5">
        <f t="shared" si="343"/>
        <v>9.7897248649268465E-2</v>
      </c>
      <c r="S190" s="5">
        <f t="shared" si="344"/>
        <v>3.6165847565075342E-2</v>
      </c>
      <c r="T190" s="5">
        <f t="shared" si="345"/>
        <v>5.5309246149824347E-2</v>
      </c>
      <c r="U190" s="5">
        <f t="shared" si="346"/>
        <v>8.4149117306002941E-2</v>
      </c>
      <c r="V190" s="5">
        <f t="shared" si="347"/>
        <v>4.517166725316644E-3</v>
      </c>
      <c r="W190" s="5">
        <f t="shared" si="348"/>
        <v>1.2117824514378008E-2</v>
      </c>
      <c r="X190" s="5">
        <f t="shared" si="349"/>
        <v>1.5847310340125476E-2</v>
      </c>
      <c r="Y190" s="5">
        <f t="shared" si="350"/>
        <v>1.0362307389344891E-2</v>
      </c>
      <c r="Z190" s="5">
        <f t="shared" si="351"/>
        <v>4.2675649108155099E-2</v>
      </c>
      <c r="AA190" s="5">
        <f t="shared" si="352"/>
        <v>3.66825243044131E-2</v>
      </c>
      <c r="AB190" s="5">
        <f t="shared" si="353"/>
        <v>1.5765519886219131E-2</v>
      </c>
      <c r="AC190" s="5">
        <f t="shared" si="354"/>
        <v>3.1736287371727362E-4</v>
      </c>
      <c r="AD190" s="5">
        <f t="shared" si="355"/>
        <v>2.6040165853056709E-3</v>
      </c>
      <c r="AE190" s="5">
        <f t="shared" si="356"/>
        <v>3.4054511112295103E-3</v>
      </c>
      <c r="AF190" s="5">
        <f t="shared" si="357"/>
        <v>2.2267710076072705E-3</v>
      </c>
      <c r="AG190" s="5">
        <f t="shared" si="358"/>
        <v>9.7070039736577365E-4</v>
      </c>
      <c r="AH190" s="5">
        <f t="shared" si="359"/>
        <v>1.3952468419162149E-2</v>
      </c>
      <c r="AI190" s="5">
        <f t="shared" si="360"/>
        <v>1.19930633180379E-2</v>
      </c>
      <c r="AJ190" s="5">
        <f t="shared" si="361"/>
        <v>5.154412947924218E-3</v>
      </c>
      <c r="AK190" s="5">
        <f t="shared" si="362"/>
        <v>1.4768521954836933E-3</v>
      </c>
      <c r="AL190" s="5">
        <f t="shared" si="363"/>
        <v>1.4270069677026753E-5</v>
      </c>
      <c r="AM190" s="5">
        <f t="shared" si="364"/>
        <v>4.4766466908322374E-4</v>
      </c>
      <c r="AN190" s="5">
        <f t="shared" si="365"/>
        <v>5.8544179533660801E-4</v>
      </c>
      <c r="AO190" s="5">
        <f t="shared" si="366"/>
        <v>3.8281119708291384E-4</v>
      </c>
      <c r="AP190" s="5">
        <f t="shared" si="367"/>
        <v>1.6687615379173696E-4</v>
      </c>
      <c r="AQ190" s="5">
        <f t="shared" si="368"/>
        <v>5.4558848297530007E-5</v>
      </c>
      <c r="AR190" s="5">
        <f t="shared" si="369"/>
        <v>3.6493200043772362E-3</v>
      </c>
      <c r="AS190" s="5">
        <f t="shared" si="370"/>
        <v>3.1368303131344222E-3</v>
      </c>
      <c r="AT190" s="5">
        <f t="shared" si="371"/>
        <v>1.3481558758339368E-3</v>
      </c>
      <c r="AU190" s="5">
        <f t="shared" si="372"/>
        <v>3.8627618415428201E-4</v>
      </c>
      <c r="AV190" s="5">
        <f t="shared" si="373"/>
        <v>8.3007439895903449E-5</v>
      </c>
      <c r="AW190" s="5">
        <f t="shared" si="374"/>
        <v>4.4558809106456034E-7</v>
      </c>
      <c r="AX190" s="5">
        <f t="shared" si="375"/>
        <v>6.4132865959283612E-5</v>
      </c>
      <c r="AY190" s="5">
        <f t="shared" si="376"/>
        <v>8.3870948011546064E-5</v>
      </c>
      <c r="AZ190" s="5">
        <f t="shared" si="377"/>
        <v>5.4841895922921875E-5</v>
      </c>
      <c r="BA190" s="5">
        <f t="shared" si="378"/>
        <v>2.3906836393507409E-5</v>
      </c>
      <c r="BB190" s="5">
        <f t="shared" si="379"/>
        <v>7.8161524605550054E-6</v>
      </c>
      <c r="BC190" s="5">
        <f t="shared" si="380"/>
        <v>2.0443437443937673E-6</v>
      </c>
      <c r="BD190" s="5">
        <f t="shared" si="381"/>
        <v>7.9541101583010436E-4</v>
      </c>
      <c r="BE190" s="5">
        <f t="shared" si="382"/>
        <v>6.8370802858180803E-4</v>
      </c>
      <c r="BF190" s="5">
        <f t="shared" si="383"/>
        <v>2.938459859393428E-4</v>
      </c>
      <c r="BG190" s="5">
        <f t="shared" si="384"/>
        <v>8.4193310441561697E-5</v>
      </c>
      <c r="BH190" s="5">
        <f t="shared" si="385"/>
        <v>1.8092420508440503E-5</v>
      </c>
      <c r="BI190" s="5">
        <f t="shared" si="386"/>
        <v>3.1103248287778523E-6</v>
      </c>
      <c r="BJ190" s="8">
        <f t="shared" si="387"/>
        <v>0.24541556479979479</v>
      </c>
      <c r="BK190" s="8">
        <f t="shared" si="388"/>
        <v>0.28427204717391757</v>
      </c>
      <c r="BL190" s="8">
        <f t="shared" si="389"/>
        <v>0.42726962767929738</v>
      </c>
      <c r="BM190" s="8">
        <f t="shared" si="390"/>
        <v>0.36806424441206664</v>
      </c>
      <c r="BN190" s="8">
        <f t="shared" si="391"/>
        <v>0.63148521898917775</v>
      </c>
    </row>
    <row r="191" spans="1:66" x14ac:dyDescent="0.25">
      <c r="A191" t="s">
        <v>32</v>
      </c>
      <c r="B191" t="s">
        <v>330</v>
      </c>
      <c r="C191" t="s">
        <v>211</v>
      </c>
      <c r="D191" s="11">
        <v>44350</v>
      </c>
      <c r="E191">
        <f>VLOOKUP(A191,home!$A$2:$E$405,3,FALSE)</f>
        <v>1.25462962962963</v>
      </c>
      <c r="F191">
        <f>VLOOKUP(B191,home!$B$2:$E$405,3,FALSE)</f>
        <v>1</v>
      </c>
      <c r="G191">
        <f>VLOOKUP(C191,away!$B$2:$E$405,4,FALSE)</f>
        <v>1.93</v>
      </c>
      <c r="H191">
        <f>VLOOKUP(A191,away!$A$2:$E$405,3,FALSE)</f>
        <v>1.1018518518518501</v>
      </c>
      <c r="I191">
        <f>VLOOKUP(C191,away!$B$2:$E$405,3,FALSE)</f>
        <v>0.66</v>
      </c>
      <c r="J191">
        <f>VLOOKUP(B191,home!$B$2:$E$405,4,FALSE)</f>
        <v>0.76</v>
      </c>
      <c r="K191" s="3">
        <f t="shared" si="336"/>
        <v>2.4214351851851856</v>
      </c>
      <c r="L191" s="3">
        <f t="shared" si="337"/>
        <v>0.55268888888888801</v>
      </c>
      <c r="M191" s="5">
        <f t="shared" si="338"/>
        <v>5.1092167363745236E-2</v>
      </c>
      <c r="N191" s="5">
        <f t="shared" si="339"/>
        <v>0.12371637174194294</v>
      </c>
      <c r="O191" s="5">
        <f t="shared" si="340"/>
        <v>2.8238073211193461E-2</v>
      </c>
      <c r="P191" s="5">
        <f t="shared" si="341"/>
        <v>6.837666403541906E-2</v>
      </c>
      <c r="Q191" s="5">
        <f t="shared" si="342"/>
        <v>0.14978558775969547</v>
      </c>
      <c r="R191" s="5">
        <f t="shared" si="343"/>
        <v>7.803434653728793E-3</v>
      </c>
      <c r="S191" s="5">
        <f t="shared" si="344"/>
        <v>2.2877127874253146E-2</v>
      </c>
      <c r="T191" s="5">
        <f t="shared" si="345"/>
        <v>8.2784830070475116E-2</v>
      </c>
      <c r="U191" s="5">
        <f t="shared" si="346"/>
        <v>1.8895511235832274E-2</v>
      </c>
      <c r="V191" s="5">
        <f t="shared" si="347"/>
        <v>3.4018297334360774E-3</v>
      </c>
      <c r="W191" s="5">
        <f t="shared" si="348"/>
        <v>0.12089869747832335</v>
      </c>
      <c r="X191" s="5">
        <f t="shared" si="349"/>
        <v>6.6819366777408337E-2</v>
      </c>
      <c r="Y191" s="5">
        <f t="shared" si="350"/>
        <v>1.8465160790232443E-2</v>
      </c>
      <c r="Z191" s="5">
        <f t="shared" si="351"/>
        <v>1.4376238760954705E-3</v>
      </c>
      <c r="AA191" s="5">
        <f t="shared" si="352"/>
        <v>3.48111303663988E-3</v>
      </c>
      <c r="AB191" s="5">
        <f t="shared" si="353"/>
        <v>4.2146447952633266E-3</v>
      </c>
      <c r="AC191" s="5">
        <f t="shared" si="354"/>
        <v>2.8454186423141682E-4</v>
      </c>
      <c r="AD191" s="5">
        <f t="shared" si="355"/>
        <v>7.3187089979267941E-2</v>
      </c>
      <c r="AE191" s="5">
        <f t="shared" si="356"/>
        <v>4.0449691441652669E-2</v>
      </c>
      <c r="AF191" s="5">
        <f t="shared" si="357"/>
        <v>1.1178047509392688E-2</v>
      </c>
      <c r="AG191" s="5">
        <f t="shared" si="358"/>
        <v>2.0593275526378154E-3</v>
      </c>
      <c r="AH191" s="5">
        <f t="shared" si="359"/>
        <v>1.9863968567983549E-4</v>
      </c>
      <c r="AI191" s="5">
        <f t="shared" si="360"/>
        <v>4.8099312407927949E-4</v>
      </c>
      <c r="AJ191" s="5">
        <f t="shared" si="361"/>
        <v>5.8234683723885569E-4</v>
      </c>
      <c r="AK191" s="5">
        <f t="shared" si="362"/>
        <v>4.7003837389049185E-4</v>
      </c>
      <c r="AL191" s="5">
        <f t="shared" si="363"/>
        <v>1.5232098741122742E-5</v>
      </c>
      <c r="AM191" s="5">
        <f t="shared" si="364"/>
        <v>3.5443558955422685E-2</v>
      </c>
      <c r="AN191" s="5">
        <f t="shared" si="365"/>
        <v>1.9589261217340361E-2</v>
      </c>
      <c r="AO191" s="5">
        <f t="shared" si="366"/>
        <v>5.4133835081830147E-3</v>
      </c>
      <c r="AP191" s="5">
        <f t="shared" si="367"/>
        <v>9.9730563875570044E-4</v>
      </c>
      <c r="AQ191" s="5">
        <f t="shared" si="368"/>
        <v>1.3779993634162769E-4</v>
      </c>
      <c r="AR191" s="5">
        <f t="shared" si="369"/>
        <v>2.1957189433525249E-5</v>
      </c>
      <c r="AS191" s="5">
        <f t="shared" si="370"/>
        <v>5.3167911062114417E-5</v>
      </c>
      <c r="AT191" s="5">
        <f t="shared" si="371"/>
        <v>6.4371325284300266E-5</v>
      </c>
      <c r="AU191" s="5">
        <f t="shared" si="372"/>
        <v>5.1956997320135136E-5</v>
      </c>
      <c r="AV191" s="5">
        <f t="shared" si="373"/>
        <v>3.1452625356886917E-5</v>
      </c>
      <c r="AW191" s="5">
        <f t="shared" si="374"/>
        <v>5.6625340695086304E-7</v>
      </c>
      <c r="AX191" s="5">
        <f t="shared" si="375"/>
        <v>1.4304046790474331E-2</v>
      </c>
      <c r="AY191" s="5">
        <f t="shared" si="376"/>
        <v>7.9056877272419227E-3</v>
      </c>
      <c r="AZ191" s="5">
        <f t="shared" si="377"/>
        <v>2.1846928829359282E-3</v>
      </c>
      <c r="BA191" s="5">
        <f t="shared" si="378"/>
        <v>4.0248516067777323E-4</v>
      </c>
      <c r="BB191" s="5">
        <f t="shared" si="379"/>
        <v>5.5612269062316009E-5</v>
      </c>
      <c r="BC191" s="5">
        <f t="shared" si="380"/>
        <v>6.1472566393282637E-6</v>
      </c>
      <c r="BD191" s="5">
        <f t="shared" si="381"/>
        <v>2.0225824385229839E-6</v>
      </c>
      <c r="BE191" s="5">
        <f t="shared" si="382"/>
        <v>4.8975522815772059E-6</v>
      </c>
      <c r="BF191" s="5">
        <f t="shared" si="383"/>
        <v>5.9295527079475169E-6</v>
      </c>
      <c r="BG191" s="5">
        <f t="shared" si="384"/>
        <v>4.786009186478071E-6</v>
      </c>
      <c r="BH191" s="5">
        <f t="shared" si="385"/>
        <v>2.8972527601893829E-6</v>
      </c>
      <c r="BI191" s="5">
        <f t="shared" si="386"/>
        <v>1.4031019547794931E-6</v>
      </c>
      <c r="BJ191" s="8">
        <f t="shared" si="387"/>
        <v>0.77578415244410359</v>
      </c>
      <c r="BK191" s="8">
        <f t="shared" si="388"/>
        <v>0.153953250697068</v>
      </c>
      <c r="BL191" s="8">
        <f t="shared" si="389"/>
        <v>6.4609637053332641E-2</v>
      </c>
      <c r="BM191" s="8">
        <f t="shared" si="390"/>
        <v>0.55886724383103992</v>
      </c>
      <c r="BN191" s="8">
        <f t="shared" si="391"/>
        <v>0.42901229876572494</v>
      </c>
    </row>
    <row r="192" spans="1:66" x14ac:dyDescent="0.25">
      <c r="A192" t="s">
        <v>32</v>
      </c>
      <c r="B192" t="s">
        <v>312</v>
      </c>
      <c r="C192" t="s">
        <v>35</v>
      </c>
      <c r="D192" s="11">
        <v>44350</v>
      </c>
      <c r="E192">
        <f>VLOOKUP(A192,home!$A$2:$E$405,3,FALSE)</f>
        <v>1.25462962962963</v>
      </c>
      <c r="F192">
        <f>VLOOKUP(B192,home!$B$2:$E$405,3,FALSE)</f>
        <v>0.66</v>
      </c>
      <c r="G192">
        <f>VLOOKUP(C192,away!$B$2:$E$405,4,FALSE)</f>
        <v>0.8</v>
      </c>
      <c r="H192">
        <f>VLOOKUP(A192,away!$A$2:$E$405,3,FALSE)</f>
        <v>1.1018518518518501</v>
      </c>
      <c r="I192">
        <f>VLOOKUP(C192,away!$B$2:$E$405,3,FALSE)</f>
        <v>1.73</v>
      </c>
      <c r="J192">
        <f>VLOOKUP(B192,home!$B$2:$E$405,4,FALSE)</f>
        <v>0.91</v>
      </c>
      <c r="K192" s="3">
        <f t="shared" si="336"/>
        <v>0.66244444444444472</v>
      </c>
      <c r="L192" s="3">
        <f t="shared" si="337"/>
        <v>1.7346453703703677</v>
      </c>
      <c r="M192" s="5">
        <f t="shared" si="338"/>
        <v>9.0982343859268108E-2</v>
      </c>
      <c r="N192" s="5">
        <f t="shared" si="339"/>
        <v>6.0270748232106298E-2</v>
      </c>
      <c r="O192" s="5">
        <f t="shared" si="340"/>
        <v>0.15782210156092424</v>
      </c>
      <c r="P192" s="5">
        <f t="shared" si="341"/>
        <v>0.10454837438958119</v>
      </c>
      <c r="Q192" s="5">
        <f t="shared" si="342"/>
        <v>1.9963011164434323E-2</v>
      </c>
      <c r="R192" s="5">
        <f t="shared" si="343"/>
        <v>0.13688268890738967</v>
      </c>
      <c r="S192" s="5">
        <f t="shared" si="344"/>
        <v>3.0034296006957058E-2</v>
      </c>
      <c r="T192" s="5">
        <f t="shared" si="345"/>
        <v>3.4628744895037956E-2</v>
      </c>
      <c r="U192" s="5">
        <f t="shared" si="346"/>
        <v>9.0677176807317489E-2</v>
      </c>
      <c r="V192" s="5">
        <f t="shared" si="347"/>
        <v>3.8347328238150292E-3</v>
      </c>
      <c r="W192" s="5">
        <f t="shared" si="348"/>
        <v>4.4081286134206484E-3</v>
      </c>
      <c r="X192" s="5">
        <f t="shared" si="349"/>
        <v>7.6465398912672752E-3</v>
      </c>
      <c r="Y192" s="5">
        <f t="shared" si="350"/>
        <v>6.6320175108695581E-3</v>
      </c>
      <c r="Z192" s="5">
        <f t="shared" si="351"/>
        <v>7.9147640865683572E-2</v>
      </c>
      <c r="AA192" s="5">
        <f t="shared" si="352"/>
        <v>5.2430914982356185E-2</v>
      </c>
      <c r="AB192" s="5">
        <f t="shared" si="353"/>
        <v>1.7366284173600425E-2</v>
      </c>
      <c r="AC192" s="5">
        <f t="shared" si="354"/>
        <v>2.7540720123701059E-4</v>
      </c>
      <c r="AD192" s="5">
        <f t="shared" si="355"/>
        <v>7.3003507758927515E-4</v>
      </c>
      <c r="AE192" s="5">
        <f t="shared" si="356"/>
        <v>1.2663519675482082E-3</v>
      </c>
      <c r="AF192" s="5">
        <f t="shared" si="357"/>
        <v>1.0983357888834529E-3</v>
      </c>
      <c r="AG192" s="5">
        <f t="shared" si="358"/>
        <v>6.3507436376625574E-4</v>
      </c>
      <c r="AH192" s="5">
        <f t="shared" si="359"/>
        <v>3.4323272200848638E-2</v>
      </c>
      <c r="AI192" s="5">
        <f t="shared" si="360"/>
        <v>2.2737260984606628E-2</v>
      </c>
      <c r="AJ192" s="5">
        <f t="shared" si="361"/>
        <v>7.5310861105680419E-3</v>
      </c>
      <c r="AK192" s="5">
        <f t="shared" si="362"/>
        <v>1.662975384859507E-3</v>
      </c>
      <c r="AL192" s="5">
        <f t="shared" si="363"/>
        <v>1.2658884773973917E-5</v>
      </c>
      <c r="AM192" s="5">
        <f t="shared" si="364"/>
        <v>9.6721536279716948E-5</v>
      </c>
      <c r="AN192" s="5">
        <f t="shared" si="365"/>
        <v>1.6777756512272054E-4</v>
      </c>
      <c r="AO192" s="5">
        <f t="shared" si="366"/>
        <v>1.4551728829607005E-4</v>
      </c>
      <c r="AP192" s="5">
        <f t="shared" si="367"/>
        <v>8.4140296817209338E-5</v>
      </c>
      <c r="AQ192" s="5">
        <f t="shared" si="368"/>
        <v>3.6488394083890195E-5</v>
      </c>
      <c r="AR192" s="5">
        <f t="shared" si="369"/>
        <v>1.1907741043832798E-2</v>
      </c>
      <c r="AS192" s="5">
        <f t="shared" si="370"/>
        <v>7.8882169003701291E-3</v>
      </c>
      <c r="AT192" s="5">
        <f t="shared" si="371"/>
        <v>2.6127527311114846E-3</v>
      </c>
      <c r="AU192" s="5">
        <f t="shared" si="372"/>
        <v>5.7693451047728444E-4</v>
      </c>
      <c r="AV192" s="5">
        <f t="shared" si="373"/>
        <v>9.554676531848805E-5</v>
      </c>
      <c r="AW192" s="5">
        <f t="shared" si="374"/>
        <v>4.0406674543333426E-7</v>
      </c>
      <c r="AX192" s="5">
        <f t="shared" si="375"/>
        <v>1.0678774061105046E-5</v>
      </c>
      <c r="AY192" s="5">
        <f t="shared" si="376"/>
        <v>1.8523885986327034E-5</v>
      </c>
      <c r="AZ192" s="5">
        <f t="shared" si="377"/>
        <v>1.6066186533725364E-5</v>
      </c>
      <c r="BA192" s="5">
        <f t="shared" si="378"/>
        <v>9.2897120300778161E-6</v>
      </c>
      <c r="BB192" s="5">
        <f t="shared" si="379"/>
        <v>4.0285889912620985E-6</v>
      </c>
      <c r="BC192" s="5">
        <f t="shared" si="380"/>
        <v>1.3976346485635648E-6</v>
      </c>
      <c r="BD192" s="5">
        <f t="shared" si="381"/>
        <v>3.4426179788756318E-3</v>
      </c>
      <c r="BE192" s="5">
        <f t="shared" si="382"/>
        <v>2.2805431544507247E-3</v>
      </c>
      <c r="BF192" s="5">
        <f t="shared" si="383"/>
        <v>7.5536657149084579E-4</v>
      </c>
      <c r="BG192" s="5">
        <f t="shared" si="384"/>
        <v>1.667961296010528E-4</v>
      </c>
      <c r="BH192" s="5">
        <f t="shared" si="385"/>
        <v>2.7623292352263244E-5</v>
      </c>
      <c r="BI192" s="5">
        <f t="shared" si="386"/>
        <v>3.6597793112043023E-6</v>
      </c>
      <c r="BJ192" s="8">
        <f t="shared" si="387"/>
        <v>0.13786961736777392</v>
      </c>
      <c r="BK192" s="8">
        <f t="shared" si="388"/>
        <v>0.22970633705161869</v>
      </c>
      <c r="BL192" s="8">
        <f t="shared" si="389"/>
        <v>0.55119155996966263</v>
      </c>
      <c r="BM192" s="8">
        <f t="shared" si="390"/>
        <v>0.42742776732179416</v>
      </c>
      <c r="BN192" s="8">
        <f t="shared" si="391"/>
        <v>0.5704692681137038</v>
      </c>
    </row>
    <row r="193" spans="1:66" x14ac:dyDescent="0.25">
      <c r="A193" t="s">
        <v>32</v>
      </c>
      <c r="B193" t="s">
        <v>212</v>
      </c>
      <c r="C193" t="s">
        <v>311</v>
      </c>
      <c r="D193" s="11">
        <v>44350</v>
      </c>
      <c r="E193">
        <f>VLOOKUP(A193,home!$A$2:$E$405,3,FALSE)</f>
        <v>1.25462962962963</v>
      </c>
      <c r="F193">
        <f>VLOOKUP(B193,home!$B$2:$E$405,3,FALSE)</f>
        <v>0.66</v>
      </c>
      <c r="G193">
        <f>VLOOKUP(C193,away!$B$2:$E$405,4,FALSE)</f>
        <v>1.06</v>
      </c>
      <c r="H193">
        <f>VLOOKUP(A193,away!$A$2:$E$405,3,FALSE)</f>
        <v>1.1018518518518501</v>
      </c>
      <c r="I193">
        <f>VLOOKUP(C193,away!$B$2:$E$405,3,FALSE)</f>
        <v>0.86</v>
      </c>
      <c r="J193">
        <f>VLOOKUP(B193,home!$B$2:$E$405,4,FALSE)</f>
        <v>1.29</v>
      </c>
      <c r="K193" s="3">
        <f t="shared" si="336"/>
        <v>0.87773888888888929</v>
      </c>
      <c r="L193" s="3">
        <f t="shared" si="337"/>
        <v>1.2223944444444426</v>
      </c>
      <c r="M193" s="5">
        <f t="shared" si="338"/>
        <v>0.12244010181766825</v>
      </c>
      <c r="N193" s="5">
        <f t="shared" si="339"/>
        <v>0.10747043892488259</v>
      </c>
      <c r="O193" s="5">
        <f t="shared" si="340"/>
        <v>0.14967010023912955</v>
      </c>
      <c r="P193" s="5">
        <f t="shared" si="341"/>
        <v>0.13137126748378225</v>
      </c>
      <c r="Q193" s="5">
        <f t="shared" si="342"/>
        <v>4.7165491825163844E-2</v>
      </c>
      <c r="R193" s="5">
        <f t="shared" si="343"/>
        <v>9.1477949515877399E-2</v>
      </c>
      <c r="S193" s="5">
        <f t="shared" si="344"/>
        <v>3.5238475107599629E-2</v>
      </c>
      <c r="T193" s="5">
        <f t="shared" si="345"/>
        <v>5.7654835176570052E-2</v>
      </c>
      <c r="U193" s="5">
        <f t="shared" si="346"/>
        <v>8.029375376590013E-2</v>
      </c>
      <c r="V193" s="5">
        <f t="shared" si="347"/>
        <v>4.2009866868752558E-3</v>
      </c>
      <c r="W193" s="5">
        <f t="shared" si="348"/>
        <v>1.379966212950577E-2</v>
      </c>
      <c r="X193" s="5">
        <f t="shared" si="349"/>
        <v>1.6868630322318216E-2</v>
      </c>
      <c r="Y193" s="5">
        <f t="shared" si="350"/>
        <v>1.0310059995694428E-2</v>
      </c>
      <c r="Z193" s="5">
        <f t="shared" si="351"/>
        <v>3.7274045759125927E-2</v>
      </c>
      <c r="AA193" s="5">
        <f t="shared" si="352"/>
        <v>3.2716879509008798E-2</v>
      </c>
      <c r="AB193" s="5">
        <f t="shared" si="353"/>
        <v>1.435843873407453E-2</v>
      </c>
      <c r="AC193" s="5">
        <f t="shared" si="354"/>
        <v>2.8171374081300925E-4</v>
      </c>
      <c r="AD193" s="5">
        <f t="shared" si="355"/>
        <v>3.028125026148618E-3</v>
      </c>
      <c r="AE193" s="5">
        <f t="shared" si="356"/>
        <v>3.7015632090472532E-3</v>
      </c>
      <c r="AF193" s="5">
        <f t="shared" si="357"/>
        <v>2.2623851512496526E-3</v>
      </c>
      <c r="AG193" s="5">
        <f t="shared" si="358"/>
        <v>9.2184234669372546E-4</v>
      </c>
      <c r="AH193" s="5">
        <f t="shared" si="359"/>
        <v>1.139089661448086E-2</v>
      </c>
      <c r="AI193" s="5">
        <f t="shared" si="360"/>
        <v>9.9982329378426396E-3</v>
      </c>
      <c r="AJ193" s="5">
        <f t="shared" si="361"/>
        <v>4.3879189348571468E-3</v>
      </c>
      <c r="AK193" s="5">
        <f t="shared" si="362"/>
        <v>1.2838156968053437E-3</v>
      </c>
      <c r="AL193" s="5">
        <f t="shared" si="363"/>
        <v>1.2090513042308597E-5</v>
      </c>
      <c r="AM193" s="5">
        <f t="shared" si="364"/>
        <v>5.315806191736656E-4</v>
      </c>
      <c r="AN193" s="5">
        <f t="shared" si="365"/>
        <v>6.4980119565222574E-4</v>
      </c>
      <c r="AO193" s="5">
        <f t="shared" si="366"/>
        <v>3.9715668577931855E-4</v>
      </c>
      <c r="AP193" s="5">
        <f t="shared" si="367"/>
        <v>1.6182737542353546E-4</v>
      </c>
      <c r="AQ193" s="5">
        <f t="shared" si="368"/>
        <v>4.9454221169188688E-5</v>
      </c>
      <c r="AR193" s="5">
        <f t="shared" si="369"/>
        <v>2.7848337477564822E-3</v>
      </c>
      <c r="AS193" s="5">
        <f t="shared" si="370"/>
        <v>2.4443568794960558E-3</v>
      </c>
      <c r="AT193" s="5">
        <f t="shared" si="371"/>
        <v>1.0727535457283905E-3</v>
      </c>
      <c r="AU193" s="5">
        <f t="shared" si="372"/>
        <v>3.1386583509308461E-4</v>
      </c>
      <c r="AV193" s="5">
        <f t="shared" si="373"/>
        <v>6.8873062338696829E-5</v>
      </c>
      <c r="AW193" s="5">
        <f t="shared" si="374"/>
        <v>3.6034536237122842E-7</v>
      </c>
      <c r="AX193" s="5">
        <f t="shared" si="375"/>
        <v>7.7764830338060146E-5</v>
      </c>
      <c r="AY193" s="5">
        <f t="shared" si="376"/>
        <v>9.5059296578409373E-5</v>
      </c>
      <c r="AZ193" s="5">
        <f t="shared" si="377"/>
        <v>5.8099978015122109E-5</v>
      </c>
      <c r="BA193" s="5">
        <f t="shared" si="378"/>
        <v>2.3673696782676518E-5</v>
      </c>
      <c r="BB193" s="5">
        <f t="shared" si="379"/>
        <v>7.2346488566515076E-6</v>
      </c>
      <c r="BC193" s="5">
        <f t="shared" si="380"/>
        <v>1.7687189139754281E-6</v>
      </c>
      <c r="BD193" s="5">
        <f t="shared" si="381"/>
        <v>5.6736088365981984E-4</v>
      </c>
      <c r="BE193" s="5">
        <f t="shared" si="382"/>
        <v>4.9799471162258852E-4</v>
      </c>
      <c r="BF193" s="5">
        <f t="shared" si="383"/>
        <v>2.1855466242607689E-4</v>
      </c>
      <c r="BG193" s="5">
        <f t="shared" si="384"/>
        <v>6.3944642186450335E-5</v>
      </c>
      <c r="BH193" s="5">
        <f t="shared" si="385"/>
        <v>1.4031674795783123E-5</v>
      </c>
      <c r="BI193" s="5">
        <f t="shared" si="386"/>
        <v>2.4632293289001835E-6</v>
      </c>
      <c r="BJ193" s="8">
        <f t="shared" si="387"/>
        <v>0.26523645537395713</v>
      </c>
      <c r="BK193" s="8">
        <f t="shared" si="388"/>
        <v>0.29363969464635908</v>
      </c>
      <c r="BL193" s="8">
        <f t="shared" si="389"/>
        <v>0.40362701882240876</v>
      </c>
      <c r="BM193" s="8">
        <f t="shared" si="390"/>
        <v>0.35008716584413102</v>
      </c>
      <c r="BN193" s="8">
        <f t="shared" si="391"/>
        <v>0.64959534980650391</v>
      </c>
    </row>
    <row r="194" spans="1:66" x14ac:dyDescent="0.25">
      <c r="A194" t="s">
        <v>213</v>
      </c>
      <c r="B194" t="s">
        <v>221</v>
      </c>
      <c r="C194" t="s">
        <v>216</v>
      </c>
      <c r="D194" s="11">
        <v>44350</v>
      </c>
      <c r="E194">
        <f>VLOOKUP(A194,home!$A$2:$E$405,3,FALSE)</f>
        <v>1.24242424242424</v>
      </c>
      <c r="F194">
        <f>VLOOKUP(B194,home!$B$2:$E$405,3,FALSE)</f>
        <v>1.04</v>
      </c>
      <c r="G194">
        <f>VLOOKUP(C194,away!$B$2:$E$405,4,FALSE)</f>
        <v>1.66</v>
      </c>
      <c r="H194">
        <f>VLOOKUP(A194,away!$A$2:$E$405,3,FALSE)</f>
        <v>1.1565656565656599</v>
      </c>
      <c r="I194">
        <f>VLOOKUP(C194,away!$B$2:$E$405,3,FALSE)</f>
        <v>0.85</v>
      </c>
      <c r="J194">
        <f>VLOOKUP(B194,home!$B$2:$E$405,4,FALSE)</f>
        <v>0.81</v>
      </c>
      <c r="K194" s="3">
        <f t="shared" si="336"/>
        <v>2.1449212121212078</v>
      </c>
      <c r="L194" s="3">
        <f t="shared" si="337"/>
        <v>0.79629545454545692</v>
      </c>
      <c r="M194" s="5">
        <f t="shared" si="338"/>
        <v>5.2801447880503456E-2</v>
      </c>
      <c r="N194" s="5">
        <f t="shared" si="339"/>
        <v>0.11325494558960424</v>
      </c>
      <c r="O194" s="5">
        <f t="shared" si="340"/>
        <v>4.2045552940663755E-2</v>
      </c>
      <c r="P194" s="5">
        <f t="shared" si="341"/>
        <v>9.0184398377794905E-2</v>
      </c>
      <c r="Q194" s="5">
        <f t="shared" si="342"/>
        <v>0.12146146758638771</v>
      </c>
      <c r="R194" s="5">
        <f t="shared" si="343"/>
        <v>1.6740341345250459E-2</v>
      </c>
      <c r="S194" s="5">
        <f t="shared" si="344"/>
        <v>3.8508535453286079E-2</v>
      </c>
      <c r="T194" s="5">
        <f t="shared" si="345"/>
        <v>9.6719214541460888E-2</v>
      </c>
      <c r="U194" s="5">
        <f t="shared" si="346"/>
        <v>3.5906713249577379E-2</v>
      </c>
      <c r="V194" s="5">
        <f t="shared" si="347"/>
        <v>7.3080258247718811E-3</v>
      </c>
      <c r="W194" s="5">
        <f t="shared" si="348"/>
        <v>8.6841759427138523E-2</v>
      </c>
      <c r="X194" s="5">
        <f t="shared" si="349"/>
        <v>6.9151698296560496E-2</v>
      </c>
      <c r="Y194" s="5">
        <f t="shared" si="350"/>
        <v>2.7532591513824967E-2</v>
      </c>
      <c r="Z194" s="5">
        <f t="shared" si="351"/>
        <v>4.4434192402541062E-3</v>
      </c>
      <c r="AA194" s="5">
        <f t="shared" si="352"/>
        <v>9.5307841827685334E-3</v>
      </c>
      <c r="AB194" s="5">
        <f t="shared" si="353"/>
        <v>1.0221390580884761E-2</v>
      </c>
      <c r="AC194" s="5">
        <f t="shared" si="354"/>
        <v>7.8012765131460157E-4</v>
      </c>
      <c r="AD194" s="5">
        <f t="shared" si="355"/>
        <v>4.6567182973299051E-2</v>
      </c>
      <c r="AE194" s="5">
        <f t="shared" si="356"/>
        <v>3.708123613262463E-2</v>
      </c>
      <c r="AF194" s="5">
        <f t="shared" si="357"/>
        <v>1.4763809890667876E-2</v>
      </c>
      <c r="AG194" s="5">
        <f t="shared" si="358"/>
        <v>3.9187849025706959E-3</v>
      </c>
      <c r="AH194" s="5">
        <f t="shared" si="359"/>
        <v>8.8456863591354303E-4</v>
      </c>
      <c r="AI194" s="5">
        <f t="shared" si="360"/>
        <v>1.8973300307480799E-3</v>
      </c>
      <c r="AJ194" s="5">
        <f t="shared" si="361"/>
        <v>2.0348117146730704E-3</v>
      </c>
      <c r="AK194" s="5">
        <f t="shared" si="362"/>
        <v>1.4548369364916656E-3</v>
      </c>
      <c r="AL194" s="5">
        <f t="shared" si="363"/>
        <v>5.3298040652909977E-5</v>
      </c>
      <c r="AM194" s="5">
        <f t="shared" si="364"/>
        <v>1.9976587709631729E-2</v>
      </c>
      <c r="AN194" s="5">
        <f t="shared" si="365"/>
        <v>1.5907265990508387E-2</v>
      </c>
      <c r="AO194" s="5">
        <f t="shared" si="366"/>
        <v>6.3334418012436821E-3</v>
      </c>
      <c r="AP194" s="5">
        <f t="shared" si="367"/>
        <v>1.681096972652845E-3</v>
      </c>
      <c r="AQ194" s="5">
        <f t="shared" si="368"/>
        <v>3.3466246949339718E-4</v>
      </c>
      <c r="AR194" s="5">
        <f t="shared" si="369"/>
        <v>1.4087559680228594E-4</v>
      </c>
      <c r="AS194" s="5">
        <f t="shared" si="370"/>
        <v>3.0216705585145773E-4</v>
      </c>
      <c r="AT194" s="5">
        <f t="shared" si="371"/>
        <v>3.2406226385000273E-4</v>
      </c>
      <c r="AU194" s="5">
        <f t="shared" si="372"/>
        <v>2.3169600792663026E-4</v>
      </c>
      <c r="AV194" s="5">
        <f t="shared" si="373"/>
        <v>1.2424242054140811E-4</v>
      </c>
      <c r="AW194" s="5">
        <f t="shared" si="374"/>
        <v>2.5286826213743348E-6</v>
      </c>
      <c r="AX194" s="5">
        <f t="shared" si="375"/>
        <v>7.1413677873648261E-3</v>
      </c>
      <c r="AY194" s="5">
        <f t="shared" si="376"/>
        <v>5.6866387083159588E-3</v>
      </c>
      <c r="AZ194" s="5">
        <f t="shared" si="377"/>
        <v>2.264122277537123E-3</v>
      </c>
      <c r="BA194" s="5">
        <f t="shared" si="378"/>
        <v>6.0097009271263958E-4</v>
      </c>
      <c r="BB194" s="5">
        <f t="shared" si="379"/>
        <v>1.1963743828620916E-4</v>
      </c>
      <c r="BC194" s="5">
        <f t="shared" si="380"/>
        <v>1.9053349660154203E-5</v>
      </c>
      <c r="BD194" s="5">
        <f t="shared" si="381"/>
        <v>1.869643289833979E-5</v>
      </c>
      <c r="BE194" s="5">
        <f t="shared" si="382"/>
        <v>4.0102375514649808E-5</v>
      </c>
      <c r="BF194" s="5">
        <f t="shared" si="383"/>
        <v>4.3008217948911264E-5</v>
      </c>
      <c r="BG194" s="5">
        <f t="shared" si="384"/>
        <v>3.0749746324717284E-5</v>
      </c>
      <c r="BH194" s="5">
        <f t="shared" si="385"/>
        <v>1.6488945789808056E-5</v>
      </c>
      <c r="BI194" s="5">
        <f t="shared" si="386"/>
        <v>7.0734979180151945E-6</v>
      </c>
      <c r="BJ194" s="8">
        <f t="shared" si="387"/>
        <v>0.67735753545154609</v>
      </c>
      <c r="BK194" s="8">
        <f t="shared" si="388"/>
        <v>0.19532247193663979</v>
      </c>
      <c r="BL194" s="8">
        <f t="shared" si="389"/>
        <v>0.12199549217833745</v>
      </c>
      <c r="BM194" s="8">
        <f t="shared" si="390"/>
        <v>0.55694665506087848</v>
      </c>
      <c r="BN194" s="8">
        <f t="shared" si="391"/>
        <v>0.43648815372020455</v>
      </c>
    </row>
    <row r="195" spans="1:66" x14ac:dyDescent="0.25">
      <c r="A195" t="s">
        <v>213</v>
      </c>
      <c r="B195" t="s">
        <v>314</v>
      </c>
      <c r="C195" t="s">
        <v>215</v>
      </c>
      <c r="D195" s="11">
        <v>44350</v>
      </c>
      <c r="E195">
        <f>VLOOKUP(A195,home!$A$2:$E$405,3,FALSE)</f>
        <v>1.24242424242424</v>
      </c>
      <c r="F195">
        <f>VLOOKUP(B195,home!$B$2:$E$405,3,FALSE)</f>
        <v>0.8</v>
      </c>
      <c r="G195">
        <f>VLOOKUP(C195,away!$B$2:$E$405,4,FALSE)</f>
        <v>1.06</v>
      </c>
      <c r="H195">
        <f>VLOOKUP(A195,away!$A$2:$E$405,3,FALSE)</f>
        <v>1.1565656565656599</v>
      </c>
      <c r="I195">
        <f>VLOOKUP(C195,away!$B$2:$E$405,3,FALSE)</f>
        <v>1.06</v>
      </c>
      <c r="J195">
        <f>VLOOKUP(B195,home!$B$2:$E$405,4,FALSE)</f>
        <v>1.57</v>
      </c>
      <c r="K195" s="3">
        <f t="shared" si="336"/>
        <v>1.0535757575757556</v>
      </c>
      <c r="L195" s="3">
        <f t="shared" si="337"/>
        <v>1.9247565656565713</v>
      </c>
      <c r="M195" s="5">
        <f t="shared" si="338"/>
        <v>5.0877610564317277E-2</v>
      </c>
      <c r="N195" s="5">
        <f t="shared" si="339"/>
        <v>5.3603417093944838E-2</v>
      </c>
      <c r="O195" s="5">
        <f t="shared" si="340"/>
        <v>9.7927014978587801E-2</v>
      </c>
      <c r="P195" s="5">
        <f t="shared" si="341"/>
        <v>0.103173528993198</v>
      </c>
      <c r="Q195" s="5">
        <f t="shared" si="342"/>
        <v>2.8237630386701067E-2</v>
      </c>
      <c r="R195" s="5">
        <f t="shared" si="343"/>
        <v>9.4242832517593175E-2</v>
      </c>
      <c r="S195" s="5">
        <f t="shared" si="344"/>
        <v>5.2305802920194162E-2</v>
      </c>
      <c r="T195" s="5">
        <f t="shared" si="345"/>
        <v>5.4350564485386374E-2</v>
      </c>
      <c r="U195" s="5">
        <f t="shared" si="346"/>
        <v>9.9291963665808267E-2</v>
      </c>
      <c r="V195" s="5">
        <f t="shared" si="347"/>
        <v>1.1785525246528277E-2</v>
      </c>
      <c r="W195" s="5">
        <f t="shared" si="348"/>
        <v>9.9168276089375874E-3</v>
      </c>
      <c r="X195" s="5">
        <f t="shared" si="349"/>
        <v>1.9087479050786976E-2</v>
      </c>
      <c r="Y195" s="5">
        <f t="shared" si="350"/>
        <v>1.8369375312417252E-2</v>
      </c>
      <c r="Z195" s="5">
        <f t="shared" si="351"/>
        <v>6.0464836884770022E-2</v>
      </c>
      <c r="AA195" s="5">
        <f t="shared" si="352"/>
        <v>6.3704286327566056E-2</v>
      </c>
      <c r="AB195" s="5">
        <f t="shared" si="353"/>
        <v>3.3558645864194124E-2</v>
      </c>
      <c r="AC195" s="5">
        <f t="shared" si="354"/>
        <v>1.493724618299433E-3</v>
      </c>
      <c r="AD195" s="5">
        <f t="shared" si="355"/>
        <v>2.6120322902086464E-3</v>
      </c>
      <c r="AE195" s="5">
        <f t="shared" si="356"/>
        <v>5.0275263002860617E-3</v>
      </c>
      <c r="AF195" s="5">
        <f t="shared" si="357"/>
        <v>4.8383821277433459E-3</v>
      </c>
      <c r="AG195" s="5">
        <f t="shared" si="358"/>
        <v>3.1042359225098054E-3</v>
      </c>
      <c r="AH195" s="5">
        <f t="shared" si="359"/>
        <v>2.9095022946328684E-2</v>
      </c>
      <c r="AI195" s="5">
        <f t="shared" si="360"/>
        <v>3.0653810842362232E-2</v>
      </c>
      <c r="AJ195" s="5">
        <f t="shared" si="361"/>
        <v>1.6148055990412847E-2</v>
      </c>
      <c r="AK195" s="5">
        <f t="shared" si="362"/>
        <v>5.6710667744916459E-3</v>
      </c>
      <c r="AL195" s="5">
        <f t="shared" si="363"/>
        <v>1.2116358335590258E-4</v>
      </c>
      <c r="AM195" s="5">
        <f t="shared" si="364"/>
        <v>5.5039477979378234E-4</v>
      </c>
      <c r="AN195" s="5">
        <f t="shared" si="365"/>
        <v>1.0593759661111852E-3</v>
      </c>
      <c r="AO195" s="5">
        <f t="shared" si="366"/>
        <v>1.0195204231356388E-3</v>
      </c>
      <c r="AP195" s="5">
        <f t="shared" si="367"/>
        <v>6.5410954275042885E-4</v>
      </c>
      <c r="AQ195" s="5">
        <f t="shared" si="368"/>
        <v>3.1475040926687645E-4</v>
      </c>
      <c r="AR195" s="5">
        <f t="shared" si="369"/>
        <v>1.1200167288774938E-2</v>
      </c>
      <c r="AS195" s="5">
        <f t="shared" si="370"/>
        <v>1.1800224736246253E-2</v>
      </c>
      <c r="AT195" s="5">
        <f t="shared" si="371"/>
        <v>6.216215358027407E-3</v>
      </c>
      <c r="AU195" s="5">
        <f t="shared" si="372"/>
        <v>2.1830846016959245E-3</v>
      </c>
      <c r="AV195" s="5">
        <f t="shared" si="373"/>
        <v>5.7501125327093759E-4</v>
      </c>
      <c r="AW195" s="5">
        <f t="shared" si="374"/>
        <v>6.8251340715463529E-6</v>
      </c>
      <c r="AX195" s="5">
        <f t="shared" si="375"/>
        <v>9.6647099514495858E-5</v>
      </c>
      <c r="AY195" s="5">
        <f t="shared" si="376"/>
        <v>1.8602213934218987E-4</v>
      </c>
      <c r="AZ195" s="5">
        <f t="shared" si="377"/>
        <v>1.7902366702818084E-4</v>
      </c>
      <c r="BA195" s="5">
        <f t="shared" si="378"/>
        <v>1.1485899284013563E-4</v>
      </c>
      <c r="BB195" s="5">
        <f t="shared" si="379"/>
        <v>5.5268900148438047E-5</v>
      </c>
      <c r="BC195" s="5">
        <f t="shared" si="380"/>
        <v>2.1275835687464703E-5</v>
      </c>
      <c r="BD195" s="5">
        <f t="shared" si="381"/>
        <v>3.5929325875869241E-3</v>
      </c>
      <c r="BE195" s="5">
        <f t="shared" si="382"/>
        <v>3.7854266728855131E-3</v>
      </c>
      <c r="BF195" s="5">
        <f t="shared" si="383"/>
        <v>1.9941168873164128E-3</v>
      </c>
      <c r="BG195" s="5">
        <f t="shared" si="384"/>
        <v>7.0031773674966605E-4</v>
      </c>
      <c r="BH195" s="5">
        <f t="shared" si="385"/>
        <v>1.8445944750994196E-4</v>
      </c>
      <c r="BI195" s="5">
        <f t="shared" si="386"/>
        <v>3.88684004304585E-5</v>
      </c>
      <c r="BJ195" s="8">
        <f t="shared" si="387"/>
        <v>0.20339871833454076</v>
      </c>
      <c r="BK195" s="8">
        <f t="shared" si="388"/>
        <v>0.21994337806523523</v>
      </c>
      <c r="BL195" s="8">
        <f t="shared" si="389"/>
        <v>0.51256352487783918</v>
      </c>
      <c r="BM195" s="8">
        <f t="shared" si="390"/>
        <v>0.56812922662277243</v>
      </c>
      <c r="BN195" s="8">
        <f t="shared" si="391"/>
        <v>0.42806203453434216</v>
      </c>
    </row>
    <row r="196" spans="1:66" x14ac:dyDescent="0.25">
      <c r="A196" t="s">
        <v>213</v>
      </c>
      <c r="B196" t="s">
        <v>315</v>
      </c>
      <c r="C196" t="s">
        <v>223</v>
      </c>
      <c r="D196" s="11">
        <v>44350</v>
      </c>
      <c r="E196">
        <f>VLOOKUP(A196,home!$A$2:$E$405,3,FALSE)</f>
        <v>1.24242424242424</v>
      </c>
      <c r="F196">
        <f>VLOOKUP(B196,home!$B$2:$E$405,3,FALSE)</f>
        <v>2.36</v>
      </c>
      <c r="G196">
        <f>VLOOKUP(C196,away!$B$2:$E$405,4,FALSE)</f>
        <v>0.86</v>
      </c>
      <c r="H196">
        <f>VLOOKUP(A196,away!$A$2:$E$405,3,FALSE)</f>
        <v>1.1565656565656599</v>
      </c>
      <c r="I196">
        <f>VLOOKUP(C196,away!$B$2:$E$405,3,FALSE)</f>
        <v>0.8</v>
      </c>
      <c r="J196">
        <f>VLOOKUP(B196,home!$B$2:$E$405,4,FALSE)</f>
        <v>0.11</v>
      </c>
      <c r="K196" s="3">
        <f t="shared" si="336"/>
        <v>2.5216242424242372</v>
      </c>
      <c r="L196" s="3">
        <f t="shared" si="337"/>
        <v>0.10177777777777808</v>
      </c>
      <c r="M196" s="5">
        <f t="shared" si="338"/>
        <v>7.2555606840736045E-2</v>
      </c>
      <c r="N196" s="5">
        <f t="shared" si="339"/>
        <v>0.18295797713340184</v>
      </c>
      <c r="O196" s="5">
        <f t="shared" si="340"/>
        <v>7.3845484295682667E-3</v>
      </c>
      <c r="P196" s="5">
        <f t="shared" si="341"/>
        <v>1.8621056339355173E-2</v>
      </c>
      <c r="Q196" s="5">
        <f t="shared" si="342"/>
        <v>0.23067563524224272</v>
      </c>
      <c r="R196" s="5">
        <f t="shared" si="343"/>
        <v>3.7579146452691947E-4</v>
      </c>
      <c r="S196" s="5">
        <f t="shared" si="344"/>
        <v>1.1947517024926929E-3</v>
      </c>
      <c r="T196" s="5">
        <f t="shared" si="345"/>
        <v>2.3477653542432766E-2</v>
      </c>
      <c r="U196" s="5">
        <f t="shared" si="346"/>
        <v>9.4760486704718796E-4</v>
      </c>
      <c r="V196" s="5">
        <f t="shared" si="347"/>
        <v>3.4069713687923743E-5</v>
      </c>
      <c r="W196" s="5">
        <f t="shared" si="348"/>
        <v>0.19389242465448331</v>
      </c>
      <c r="X196" s="5">
        <f t="shared" si="349"/>
        <v>1.9733940109278578E-2</v>
      </c>
      <c r="Y196" s="5">
        <f t="shared" si="350"/>
        <v>1.004238285561068E-3</v>
      </c>
      <c r="Z196" s="5">
        <f t="shared" si="351"/>
        <v>1.2749073389135527E-5</v>
      </c>
      <c r="AA196" s="5">
        <f t="shared" si="352"/>
        <v>3.2148372526489878E-5</v>
      </c>
      <c r="AB196" s="5">
        <f t="shared" si="353"/>
        <v>4.0533057758641111E-5</v>
      </c>
      <c r="AC196" s="5">
        <f t="shared" si="354"/>
        <v>5.4648951824039003E-7</v>
      </c>
      <c r="AD196" s="5">
        <f t="shared" si="355"/>
        <v>0.12223095960778997</v>
      </c>
      <c r="AE196" s="5">
        <f t="shared" si="356"/>
        <v>1.2440395444526213E-2</v>
      </c>
      <c r="AF196" s="5">
        <f t="shared" si="357"/>
        <v>6.3307790151033569E-4</v>
      </c>
      <c r="AG196" s="5">
        <f t="shared" si="358"/>
        <v>2.147775399198034E-5</v>
      </c>
      <c r="AH196" s="5">
        <f t="shared" si="359"/>
        <v>3.2439308956800483E-7</v>
      </c>
      <c r="AI196" s="5">
        <f t="shared" si="360"/>
        <v>8.1799747872957786E-7</v>
      </c>
      <c r="AJ196" s="5">
        <f t="shared" si="361"/>
        <v>1.0313411363032042E-6</v>
      </c>
      <c r="AK196" s="5">
        <f t="shared" si="362"/>
        <v>8.6688493717050636E-7</v>
      </c>
      <c r="AL196" s="5">
        <f t="shared" si="363"/>
        <v>5.6101589118309092E-9</v>
      </c>
      <c r="AM196" s="5">
        <f t="shared" si="364"/>
        <v>6.1644110184356192E-2</v>
      </c>
      <c r="AN196" s="5">
        <f t="shared" si="365"/>
        <v>6.27400054765227E-3</v>
      </c>
      <c r="AO196" s="5">
        <f t="shared" si="366"/>
        <v>3.1927691675830524E-4</v>
      </c>
      <c r="AP196" s="5">
        <f t="shared" si="367"/>
        <v>1.0831765027800314E-5</v>
      </c>
      <c r="AQ196" s="5">
        <f t="shared" si="368"/>
        <v>2.7560824348514203E-7</v>
      </c>
      <c r="AR196" s="5">
        <f t="shared" si="369"/>
        <v>6.6032015565398522E-9</v>
      </c>
      <c r="AS196" s="5">
        <f t="shared" si="370"/>
        <v>1.665079312258435E-8</v>
      </c>
      <c r="AT196" s="5">
        <f t="shared" si="371"/>
        <v>2.0993521796749735E-8</v>
      </c>
      <c r="AU196" s="5">
        <f t="shared" si="372"/>
        <v>1.7645924498848586E-8</v>
      </c>
      <c r="AV196" s="5">
        <f t="shared" si="373"/>
        <v>1.1124097749071086E-8</v>
      </c>
      <c r="AW196" s="5">
        <f t="shared" si="374"/>
        <v>3.999502730798617E-11</v>
      </c>
      <c r="AX196" s="5">
        <f t="shared" si="375"/>
        <v>2.5907213773923913E-2</v>
      </c>
      <c r="AY196" s="5">
        <f t="shared" si="376"/>
        <v>2.6367786463238189E-3</v>
      </c>
      <c r="AZ196" s="5">
        <f t="shared" si="377"/>
        <v>1.3418273555736802E-4</v>
      </c>
      <c r="BA196" s="5">
        <f t="shared" si="378"/>
        <v>4.5522735470573876E-6</v>
      </c>
      <c r="BB196" s="5">
        <f t="shared" si="379"/>
        <v>1.1583007136401605E-7</v>
      </c>
      <c r="BC196" s="5">
        <f t="shared" si="380"/>
        <v>2.3577854526542011E-9</v>
      </c>
      <c r="BD196" s="5">
        <f t="shared" si="381"/>
        <v>1.1200986344056516E-10</v>
      </c>
      <c r="BE196" s="5">
        <f t="shared" si="382"/>
        <v>2.8244678704235742E-10</v>
      </c>
      <c r="BF196" s="5">
        <f t="shared" si="383"/>
        <v>3.5611233270042222E-10</v>
      </c>
      <c r="BG196" s="5">
        <f t="shared" si="384"/>
        <v>2.9932716372121003E-10</v>
      </c>
      <c r="BH196" s="5">
        <f t="shared" si="385"/>
        <v>1.8869765811387292E-10</v>
      </c>
      <c r="BI196" s="5">
        <f t="shared" si="386"/>
        <v>9.5164917837724528E-11</v>
      </c>
      <c r="BJ196" s="8">
        <f t="shared" si="387"/>
        <v>0.88399912031446559</v>
      </c>
      <c r="BK196" s="8">
        <f t="shared" si="388"/>
        <v>9.5042815342272796E-2</v>
      </c>
      <c r="BL196" s="8">
        <f t="shared" si="389"/>
        <v>8.7837411593667224E-3</v>
      </c>
      <c r="BM196" s="8">
        <f t="shared" si="390"/>
        <v>0.47263103183333471</v>
      </c>
      <c r="BN196" s="8">
        <f t="shared" si="391"/>
        <v>0.51257061544983096</v>
      </c>
    </row>
    <row r="197" spans="1:66" x14ac:dyDescent="0.25">
      <c r="A197" t="s">
        <v>213</v>
      </c>
      <c r="B197" t="s">
        <v>220</v>
      </c>
      <c r="C197" t="s">
        <v>219</v>
      </c>
      <c r="D197" s="11">
        <v>44350</v>
      </c>
      <c r="E197">
        <f>VLOOKUP(A197,home!$A$2:$E$405,3,FALSE)</f>
        <v>1.24242424242424</v>
      </c>
      <c r="F197">
        <f>VLOOKUP(B197,home!$B$2:$E$405,3,FALSE)</f>
        <v>0.76</v>
      </c>
      <c r="G197">
        <f>VLOOKUP(C197,away!$B$2:$E$405,4,FALSE)</f>
        <v>1.18</v>
      </c>
      <c r="H197">
        <f>VLOOKUP(A197,away!$A$2:$E$405,3,FALSE)</f>
        <v>1.1565656565656599</v>
      </c>
      <c r="I197">
        <f>VLOOKUP(C197,away!$B$2:$E$405,3,FALSE)</f>
        <v>0.52</v>
      </c>
      <c r="J197">
        <f>VLOOKUP(B197,home!$B$2:$E$405,4,FALSE)</f>
        <v>1.58</v>
      </c>
      <c r="K197" s="3">
        <f t="shared" si="336"/>
        <v>1.1142060606060584</v>
      </c>
      <c r="L197" s="3">
        <f t="shared" si="337"/>
        <v>0.95023434343434632</v>
      </c>
      <c r="M197" s="5">
        <f t="shared" si="338"/>
        <v>0.12688927743112816</v>
      </c>
      <c r="N197" s="5">
        <f t="shared" si="339"/>
        <v>0.14138080193968655</v>
      </c>
      <c r="O197" s="5">
        <f t="shared" si="340"/>
        <v>0.1205745492286267</v>
      </c>
      <c r="P197" s="5">
        <f t="shared" si="341"/>
        <v>0.13434489350537943</v>
      </c>
      <c r="Q197" s="5">
        <f t="shared" si="342"/>
        <v>7.8763673187271774E-2</v>
      </c>
      <c r="R197" s="5">
        <f t="shared" si="343"/>
        <v>5.7287038810578166E-2</v>
      </c>
      <c r="S197" s="5">
        <f t="shared" si="344"/>
        <v>3.5559644550675222E-2</v>
      </c>
      <c r="T197" s="5">
        <f t="shared" si="345"/>
        <v>7.484394727758463E-2</v>
      </c>
      <c r="U197" s="5">
        <f t="shared" si="346"/>
        <v>6.3829565836920676E-2</v>
      </c>
      <c r="V197" s="5">
        <f t="shared" si="347"/>
        <v>4.1832241961610676E-3</v>
      </c>
      <c r="W197" s="5">
        <f t="shared" si="348"/>
        <v>2.9252987340284371E-2</v>
      </c>
      <c r="X197" s="5">
        <f t="shared" si="349"/>
        <v>2.7797193218788367E-2</v>
      </c>
      <c r="Y197" s="5">
        <f t="shared" si="350"/>
        <v>1.3206923823786512E-2</v>
      </c>
      <c r="Z197" s="5">
        <f t="shared" si="351"/>
        <v>1.8145370570489223E-2</v>
      </c>
      <c r="AA197" s="5">
        <f t="shared" si="352"/>
        <v>2.0217681861581904E-2</v>
      </c>
      <c r="AB197" s="5">
        <f t="shared" si="353"/>
        <v>1.1263331830789869E-2</v>
      </c>
      <c r="AC197" s="5">
        <f t="shared" si="354"/>
        <v>2.7681358332632745E-4</v>
      </c>
      <c r="AD197" s="5">
        <f t="shared" si="355"/>
        <v>8.148463946344291E-3</v>
      </c>
      <c r="AE197" s="5">
        <f t="shared" si="356"/>
        <v>7.7429502880529116E-3</v>
      </c>
      <c r="AF197" s="5">
        <f t="shared" si="357"/>
        <v>3.6788086416063696E-3</v>
      </c>
      <c r="AG197" s="5">
        <f t="shared" si="358"/>
        <v>1.1652434380591428E-3</v>
      </c>
      <c r="AH197" s="5">
        <f t="shared" si="359"/>
        <v>4.3105885726054333E-3</v>
      </c>
      <c r="AI197" s="5">
        <f t="shared" si="360"/>
        <v>4.8028839123761928E-3</v>
      </c>
      <c r="AJ197" s="5">
        <f t="shared" si="361"/>
        <v>2.675701181778446E-3</v>
      </c>
      <c r="AK197" s="5">
        <f t="shared" si="362"/>
        <v>9.9376082436944575E-4</v>
      </c>
      <c r="AL197" s="5">
        <f t="shared" si="363"/>
        <v>1.1723131260796338E-5</v>
      </c>
      <c r="AM197" s="5">
        <f t="shared" si="364"/>
        <v>1.8158135827293538E-3</v>
      </c>
      <c r="AN197" s="5">
        <f t="shared" si="365"/>
        <v>1.7254484275839959E-3</v>
      </c>
      <c r="AO197" s="5">
        <f t="shared" si="366"/>
        <v>8.1979017685755154E-4</v>
      </c>
      <c r="AP197" s="5">
        <f t="shared" si="367"/>
        <v>2.5966426015338744E-4</v>
      </c>
      <c r="AQ197" s="5">
        <f t="shared" si="368"/>
        <v>6.1685474440054832E-5</v>
      </c>
      <c r="AR197" s="5">
        <f t="shared" si="369"/>
        <v>8.1921386042106443E-4</v>
      </c>
      <c r="AS197" s="5">
        <f t="shared" si="370"/>
        <v>9.1277304821363553E-4</v>
      </c>
      <c r="AT197" s="5">
        <f t="shared" si="371"/>
        <v>5.0850863113874941E-4</v>
      </c>
      <c r="AU197" s="5">
        <f t="shared" si="372"/>
        <v>1.888611328950951E-4</v>
      </c>
      <c r="AV197" s="5">
        <f t="shared" si="373"/>
        <v>5.2607554721160323E-5</v>
      </c>
      <c r="AW197" s="5">
        <f t="shared" si="374"/>
        <v>3.4477626931175414E-7</v>
      </c>
      <c r="AX197" s="5">
        <f t="shared" si="375"/>
        <v>3.371984164679744E-4</v>
      </c>
      <c r="AY197" s="5">
        <f t="shared" si="376"/>
        <v>3.2041751587954696E-4</v>
      </c>
      <c r="AZ197" s="5">
        <f t="shared" si="377"/>
        <v>1.5223586391333274E-4</v>
      </c>
      <c r="BA197" s="5">
        <f t="shared" si="378"/>
        <v>4.8219915397615416E-5</v>
      </c>
      <c r="BB197" s="5">
        <f t="shared" si="379"/>
        <v>1.14550549120782E-5</v>
      </c>
      <c r="BC197" s="5">
        <f t="shared" si="380"/>
        <v>2.1769973166766036E-6</v>
      </c>
      <c r="BD197" s="5">
        <f t="shared" si="381"/>
        <v>1.2974085746492097E-4</v>
      </c>
      <c r="BE197" s="5">
        <f t="shared" si="382"/>
        <v>1.4455804969564171E-4</v>
      </c>
      <c r="BF197" s="5">
        <f t="shared" si="383"/>
        <v>8.0533727540137899E-5</v>
      </c>
      <c r="BG197" s="5">
        <f t="shared" si="384"/>
        <v>2.9910389102806229E-5</v>
      </c>
      <c r="BH197" s="5">
        <f t="shared" si="385"/>
        <v>8.331584203358031E-6</v>
      </c>
      <c r="BI197" s="5">
        <f t="shared" si="386"/>
        <v>1.8566203227662433E-6</v>
      </c>
      <c r="BJ197" s="8">
        <f t="shared" si="387"/>
        <v>0.39153509878711645</v>
      </c>
      <c r="BK197" s="8">
        <f t="shared" si="388"/>
        <v>0.30158599391381052</v>
      </c>
      <c r="BL197" s="8">
        <f t="shared" si="389"/>
        <v>0.28883199751534622</v>
      </c>
      <c r="BM197" s="8">
        <f t="shared" si="390"/>
        <v>0.34053815394448139</v>
      </c>
      <c r="BN197" s="8">
        <f t="shared" si="391"/>
        <v>0.65924023410267074</v>
      </c>
    </row>
    <row r="198" spans="1:66" x14ac:dyDescent="0.25">
      <c r="A198" t="s">
        <v>213</v>
      </c>
      <c r="B198" t="s">
        <v>222</v>
      </c>
      <c r="C198" t="s">
        <v>218</v>
      </c>
      <c r="D198" s="11">
        <v>44350</v>
      </c>
      <c r="E198">
        <f>VLOOKUP(A198,home!$A$2:$E$405,3,FALSE)</f>
        <v>1.24242424242424</v>
      </c>
      <c r="F198">
        <f>VLOOKUP(B198,home!$B$2:$E$405,3,FALSE)</f>
        <v>0.4</v>
      </c>
      <c r="G198">
        <f>VLOOKUP(C198,away!$B$2:$E$405,4,FALSE)</f>
        <v>0.56999999999999995</v>
      </c>
      <c r="H198">
        <f>VLOOKUP(A198,away!$A$2:$E$405,3,FALSE)</f>
        <v>1.1565656565656599</v>
      </c>
      <c r="I198">
        <f>VLOOKUP(C198,away!$B$2:$E$405,3,FALSE)</f>
        <v>1.18</v>
      </c>
      <c r="J198">
        <f>VLOOKUP(B198,home!$B$2:$E$405,4,FALSE)</f>
        <v>0.7</v>
      </c>
      <c r="K198" s="3">
        <f t="shared" si="336"/>
        <v>0.28327272727272668</v>
      </c>
      <c r="L198" s="3">
        <f t="shared" si="337"/>
        <v>0.95532323232323491</v>
      </c>
      <c r="M198" s="5">
        <f t="shared" si="338"/>
        <v>0.28979081044268568</v>
      </c>
      <c r="N198" s="5">
        <f t="shared" si="339"/>
        <v>8.2089833212673324E-2</v>
      </c>
      <c r="O198" s="5">
        <f t="shared" si="340"/>
        <v>0.27684389372967638</v>
      </c>
      <c r="P198" s="5">
        <f t="shared" si="341"/>
        <v>7.8422324805606333E-2</v>
      </c>
      <c r="Q198" s="5">
        <f t="shared" si="342"/>
        <v>1.1626905467758613E-2</v>
      </c>
      <c r="R198" s="5">
        <f t="shared" si="343"/>
        <v>0.13223770170339227</v>
      </c>
      <c r="S198" s="5">
        <f t="shared" si="344"/>
        <v>5.3056039100421752E-3</v>
      </c>
      <c r="T198" s="5">
        <f t="shared" si="345"/>
        <v>1.1107452913375853E-2</v>
      </c>
      <c r="U198" s="5">
        <f t="shared" si="346"/>
        <v>3.7459334409797214E-2</v>
      </c>
      <c r="V198" s="5">
        <f t="shared" si="347"/>
        <v>1.5953185621020148E-4</v>
      </c>
      <c r="W198" s="5">
        <f t="shared" si="348"/>
        <v>1.097861740531387E-3</v>
      </c>
      <c r="X198" s="5">
        <f t="shared" si="349"/>
        <v>1.0488128266084573E-3</v>
      </c>
      <c r="Y198" s="5">
        <f t="shared" si="350"/>
        <v>5.0097762980882998E-4</v>
      </c>
      <c r="Z198" s="5">
        <f t="shared" si="351"/>
        <v>4.2109916208760152E-2</v>
      </c>
      <c r="AA198" s="5">
        <f t="shared" si="352"/>
        <v>1.1928590809681486E-2</v>
      </c>
      <c r="AB198" s="5">
        <f t="shared" si="353"/>
        <v>1.6895222255894284E-3</v>
      </c>
      <c r="AC198" s="5">
        <f t="shared" si="354"/>
        <v>2.6982521947137609E-6</v>
      </c>
      <c r="AD198" s="5">
        <f t="shared" si="355"/>
        <v>7.7748572352177116E-5</v>
      </c>
      <c r="AE198" s="5">
        <f t="shared" si="356"/>
        <v>7.4275017447998737E-5</v>
      </c>
      <c r="AF198" s="5">
        <f t="shared" si="357"/>
        <v>3.547832487464341E-5</v>
      </c>
      <c r="AG198" s="5">
        <f t="shared" si="358"/>
        <v>1.1297755998886057E-5</v>
      </c>
      <c r="AH198" s="5">
        <f t="shared" si="359"/>
        <v>1.0057145316353331E-2</v>
      </c>
      <c r="AI198" s="5">
        <f t="shared" si="360"/>
        <v>2.8489149823415372E-3</v>
      </c>
      <c r="AJ198" s="5">
        <f t="shared" si="361"/>
        <v>4.0350995840800956E-4</v>
      </c>
      <c r="AK198" s="5">
        <f t="shared" si="362"/>
        <v>3.8101122133313798E-5</v>
      </c>
      <c r="AL198" s="5">
        <f t="shared" si="363"/>
        <v>2.9207718450151933E-8</v>
      </c>
      <c r="AM198" s="5">
        <f t="shared" si="364"/>
        <v>4.4048100263524253E-6</v>
      </c>
      <c r="AN198" s="5">
        <f t="shared" si="365"/>
        <v>4.2080173521447931E-6</v>
      </c>
      <c r="AO198" s="5">
        <f t="shared" si="366"/>
        <v>2.0100083692616116E-6</v>
      </c>
      <c r="AP198" s="5">
        <f t="shared" si="367"/>
        <v>6.4006923077325246E-7</v>
      </c>
      <c r="AQ198" s="5">
        <f t="shared" si="368"/>
        <v>1.5286825161323748E-7</v>
      </c>
      <c r="AR198" s="5">
        <f t="shared" si="369"/>
        <v>1.9215649143126301E-3</v>
      </c>
      <c r="AS198" s="5">
        <f t="shared" si="370"/>
        <v>5.4432693390892202E-4</v>
      </c>
      <c r="AT198" s="5">
        <f t="shared" si="371"/>
        <v>7.7096487548190779E-5</v>
      </c>
      <c r="AU198" s="5">
        <f t="shared" si="372"/>
        <v>7.2797774303079403E-6</v>
      </c>
      <c r="AV198" s="5">
        <f t="shared" si="373"/>
        <v>5.1554060165544276E-7</v>
      </c>
      <c r="AW198" s="5">
        <f t="shared" si="374"/>
        <v>2.1955849037271258E-10</v>
      </c>
      <c r="AX198" s="5">
        <f t="shared" si="375"/>
        <v>2.0796042488051713E-7</v>
      </c>
      <c r="AY198" s="5">
        <f t="shared" si="376"/>
        <v>1.9866942529216895E-7</v>
      </c>
      <c r="AZ198" s="5">
        <f t="shared" si="377"/>
        <v>9.4896758766957127E-8</v>
      </c>
      <c r="BA198" s="5">
        <f t="shared" si="378"/>
        <v>3.0219026107415923E-8</v>
      </c>
      <c r="BB198" s="5">
        <f t="shared" si="379"/>
        <v>7.2172344246491994E-9</v>
      </c>
      <c r="BC198" s="5">
        <f t="shared" si="380"/>
        <v>1.3789583437980796E-9</v>
      </c>
      <c r="BD198" s="5">
        <f t="shared" si="381"/>
        <v>3.0595260084334346E-4</v>
      </c>
      <c r="BE198" s="5">
        <f t="shared" si="382"/>
        <v>8.6668027657077831E-5</v>
      </c>
      <c r="BF198" s="5">
        <f t="shared" si="383"/>
        <v>1.2275344280884268E-5</v>
      </c>
      <c r="BG198" s="5">
        <f t="shared" si="384"/>
        <v>1.1590900842192518E-6</v>
      </c>
      <c r="BH198" s="5">
        <f t="shared" si="385"/>
        <v>8.2084652327890429E-8</v>
      </c>
      <c r="BI198" s="5">
        <f t="shared" si="386"/>
        <v>4.6504686664310197E-9</v>
      </c>
      <c r="BJ198" s="8">
        <f t="shared" si="387"/>
        <v>0.10768259957648812</v>
      </c>
      <c r="BK198" s="8">
        <f t="shared" si="388"/>
        <v>0.37368119714388293</v>
      </c>
      <c r="BL198" s="8">
        <f t="shared" si="389"/>
        <v>0.47646363970916117</v>
      </c>
      <c r="BM198" s="8">
        <f t="shared" si="390"/>
        <v>0.12892568482663302</v>
      </c>
      <c r="BN198" s="8">
        <f t="shared" si="391"/>
        <v>0.87101146936179252</v>
      </c>
    </row>
    <row r="199" spans="1:66" x14ac:dyDescent="0.25">
      <c r="A199" t="s">
        <v>37</v>
      </c>
      <c r="B199" t="s">
        <v>224</v>
      </c>
      <c r="C199" t="s">
        <v>231</v>
      </c>
      <c r="D199" s="11">
        <v>44350</v>
      </c>
      <c r="E199">
        <f>VLOOKUP(A199,home!$A$2:$E$405,3,FALSE)</f>
        <v>1.5436893203883499</v>
      </c>
      <c r="F199">
        <f>VLOOKUP(B199,home!$B$2:$E$405,3,FALSE)</f>
        <v>0.82</v>
      </c>
      <c r="G199">
        <f>VLOOKUP(C199,away!$B$2:$E$405,4,FALSE)</f>
        <v>0.77</v>
      </c>
      <c r="H199">
        <f>VLOOKUP(A199,away!$A$2:$E$405,3,FALSE)</f>
        <v>1.2815533980582501</v>
      </c>
      <c r="I199">
        <f>VLOOKUP(C199,away!$B$2:$E$405,3,FALSE)</f>
        <v>0.88</v>
      </c>
      <c r="J199">
        <f>VLOOKUP(B199,home!$B$2:$E$405,4,FALSE)</f>
        <v>1.77</v>
      </c>
      <c r="K199" s="3">
        <f t="shared" si="336"/>
        <v>0.97468543689320408</v>
      </c>
      <c r="L199" s="3">
        <f t="shared" si="337"/>
        <v>1.9961475728155305</v>
      </c>
      <c r="M199" s="5">
        <f t="shared" si="338"/>
        <v>5.1260591971197228E-2</v>
      </c>
      <c r="N199" s="5">
        <f t="shared" si="339"/>
        <v>4.9962952480850642E-2</v>
      </c>
      <c r="O199" s="5">
        <f t="shared" si="340"/>
        <v>0.1023237062443926</v>
      </c>
      <c r="P199" s="5">
        <f t="shared" si="341"/>
        <v>9.9733426325347693E-2</v>
      </c>
      <c r="Q199" s="5">
        <f t="shared" si="342"/>
        <v>2.4349081083636148E-2</v>
      </c>
      <c r="R199" s="5">
        <f t="shared" si="343"/>
        <v>0.10212660893061686</v>
      </c>
      <c r="S199" s="5">
        <f t="shared" si="344"/>
        <v>4.8510736728238198E-2</v>
      </c>
      <c r="T199" s="5">
        <f t="shared" si="345"/>
        <v>4.8604359105388843E-2</v>
      </c>
      <c r="U199" s="5">
        <f t="shared" si="346"/>
        <v>9.9541318443959692E-2</v>
      </c>
      <c r="V199" s="5">
        <f t="shared" si="347"/>
        <v>1.0487029339099719E-2</v>
      </c>
      <c r="W199" s="5">
        <f t="shared" si="348"/>
        <v>7.9108982446506517E-3</v>
      </c>
      <c r="X199" s="5">
        <f t="shared" si="349"/>
        <v>1.5791320329850037E-2</v>
      </c>
      <c r="Y199" s="5">
        <f t="shared" si="350"/>
        <v>1.5760902873991352E-2</v>
      </c>
      <c r="Z199" s="5">
        <f t="shared" si="351"/>
        <v>6.7953260845577235E-2</v>
      </c>
      <c r="AA199" s="5">
        <f t="shared" si="352"/>
        <v>6.6233053735589312E-2</v>
      </c>
      <c r="AB199" s="5">
        <f t="shared" si="353"/>
        <v>3.2278196458521966E-2</v>
      </c>
      <c r="AC199" s="5">
        <f t="shared" si="354"/>
        <v>1.2752332344193194E-3</v>
      </c>
      <c r="AD199" s="5">
        <f t="shared" si="355"/>
        <v>1.9276593279512501E-3</v>
      </c>
      <c r="AE199" s="5">
        <f t="shared" si="356"/>
        <v>3.8478924887051041E-3</v>
      </c>
      <c r="AF199" s="5">
        <f t="shared" si="357"/>
        <v>3.8404806258919037E-3</v>
      </c>
      <c r="AG199" s="5">
        <f t="shared" si="358"/>
        <v>2.5553886932730644E-3</v>
      </c>
      <c r="AH199" s="5">
        <f t="shared" si="359"/>
        <v>3.3911184175449909E-2</v>
      </c>
      <c r="AI199" s="5">
        <f t="shared" si="360"/>
        <v>3.3052737363614304E-2</v>
      </c>
      <c r="AJ199" s="5">
        <f t="shared" si="361"/>
        <v>1.610801087888537E-2</v>
      </c>
      <c r="AK199" s="5">
        <f t="shared" si="362"/>
        <v>5.23341454032229E-3</v>
      </c>
      <c r="AL199" s="5">
        <f t="shared" si="363"/>
        <v>9.9244565809194758E-5</v>
      </c>
      <c r="AM199" s="5">
        <f t="shared" si="364"/>
        <v>3.7577229484908495E-4</v>
      </c>
      <c r="AN199" s="5">
        <f t="shared" si="365"/>
        <v>7.5009695429432272E-4</v>
      </c>
      <c r="AO199" s="5">
        <f t="shared" si="366"/>
        <v>7.4865210734546741E-4</v>
      </c>
      <c r="AP199" s="5">
        <f t="shared" si="367"/>
        <v>4.9814002898696224E-4</v>
      </c>
      <c r="AQ199" s="5">
        <f t="shared" si="368"/>
        <v>2.4859025244614567E-4</v>
      </c>
      <c r="AR199" s="5">
        <f t="shared" si="369"/>
        <v>1.3538345596624955E-2</v>
      </c>
      <c r="AS199" s="5">
        <f t="shared" si="370"/>
        <v>1.319562829265758E-2</v>
      </c>
      <c r="AT199" s="5">
        <f t="shared" si="371"/>
        <v>6.430793363754639E-3</v>
      </c>
      <c r="AU199" s="5">
        <f t="shared" si="372"/>
        <v>2.0893335464403692E-3</v>
      </c>
      <c r="AV199" s="5">
        <f t="shared" si="373"/>
        <v>5.091107451319646E-4</v>
      </c>
      <c r="AW199" s="5">
        <f t="shared" si="374"/>
        <v>5.3636614468349019E-6</v>
      </c>
      <c r="AX199" s="5">
        <f t="shared" si="375"/>
        <v>6.1043297229557012E-5</v>
      </c>
      <c r="AY199" s="5">
        <f t="shared" si="376"/>
        <v>1.2185142960143722E-4</v>
      </c>
      <c r="AZ199" s="5">
        <f t="shared" si="377"/>
        <v>1.2161671772150574E-4</v>
      </c>
      <c r="BA199" s="5">
        <f t="shared" si="378"/>
        <v>8.0921638631191732E-5</v>
      </c>
      <c r="BB199" s="5">
        <f t="shared" si="379"/>
        <v>4.038288313547721E-5</v>
      </c>
      <c r="BC199" s="5">
        <f t="shared" si="380"/>
        <v>1.6122038830835214E-5</v>
      </c>
      <c r="BD199" s="5">
        <f t="shared" si="381"/>
        <v>4.5040892837734494E-3</v>
      </c>
      <c r="BE199" s="5">
        <f t="shared" si="382"/>
        <v>4.3900702313607234E-3</v>
      </c>
      <c r="BF199" s="5">
        <f t="shared" si="383"/>
        <v>2.1394687607228379E-3</v>
      </c>
      <c r="BG199" s="5">
        <f t="shared" si="384"/>
        <v>6.9510301458816713E-4</v>
      </c>
      <c r="BH199" s="5">
        <f t="shared" si="385"/>
        <v>1.693766963649127E-4</v>
      </c>
      <c r="BI199" s="5">
        <f t="shared" si="386"/>
        <v>3.301779985919251E-5</v>
      </c>
      <c r="BJ199" s="8">
        <f t="shared" si="387"/>
        <v>0.17761412489726097</v>
      </c>
      <c r="BK199" s="8">
        <f t="shared" si="388"/>
        <v>0.21148811359371281</v>
      </c>
      <c r="BL199" s="8">
        <f t="shared" si="389"/>
        <v>0.53850256810263109</v>
      </c>
      <c r="BM199" s="8">
        <f t="shared" si="390"/>
        <v>0.56568521263498628</v>
      </c>
      <c r="BN199" s="8">
        <f t="shared" si="391"/>
        <v>0.4297563670360412</v>
      </c>
    </row>
    <row r="200" spans="1:66" x14ac:dyDescent="0.25">
      <c r="A200" t="s">
        <v>37</v>
      </c>
      <c r="B200" t="s">
        <v>229</v>
      </c>
      <c r="C200" t="s">
        <v>228</v>
      </c>
      <c r="D200" s="11">
        <v>44350</v>
      </c>
      <c r="E200">
        <f>VLOOKUP(A200,home!$A$2:$E$405,3,FALSE)</f>
        <v>1.5436893203883499</v>
      </c>
      <c r="F200">
        <f>VLOOKUP(B200,home!$B$2:$E$405,3,FALSE)</f>
        <v>0.59</v>
      </c>
      <c r="G200">
        <f>VLOOKUP(C200,away!$B$2:$E$405,4,FALSE)</f>
        <v>1.3</v>
      </c>
      <c r="H200">
        <f>VLOOKUP(A200,away!$A$2:$E$405,3,FALSE)</f>
        <v>1.2815533980582501</v>
      </c>
      <c r="I200">
        <f>VLOOKUP(C200,away!$B$2:$E$405,3,FALSE)</f>
        <v>1</v>
      </c>
      <c r="J200">
        <f>VLOOKUP(B200,home!$B$2:$E$405,4,FALSE)</f>
        <v>0.71</v>
      </c>
      <c r="K200" s="3">
        <f t="shared" si="336"/>
        <v>1.1840097087378643</v>
      </c>
      <c r="L200" s="3">
        <f t="shared" si="337"/>
        <v>0.90990291262135747</v>
      </c>
      <c r="M200" s="5">
        <f t="shared" si="338"/>
        <v>0.12320414039326644</v>
      </c>
      <c r="N200" s="5">
        <f t="shared" si="339"/>
        <v>0.14587489838233034</v>
      </c>
      <c r="O200" s="5">
        <f t="shared" si="340"/>
        <v>0.11210380619084376</v>
      </c>
      <c r="P200" s="5">
        <f t="shared" si="341"/>
        <v>0.1327319949164269</v>
      </c>
      <c r="Q200" s="5">
        <f t="shared" si="342"/>
        <v>8.635864797291426E-2</v>
      </c>
      <c r="R200" s="5">
        <f t="shared" si="343"/>
        <v>5.1001789884494449E-2</v>
      </c>
      <c r="S200" s="5">
        <f t="shared" si="344"/>
        <v>3.5749168855564818E-2</v>
      </c>
      <c r="T200" s="5">
        <f t="shared" si="345"/>
        <v>7.8577985320597163E-2</v>
      </c>
      <c r="U200" s="5">
        <f t="shared" si="346"/>
        <v>6.0386614386250023E-2</v>
      </c>
      <c r="V200" s="5">
        <f t="shared" si="347"/>
        <v>4.2793100979102534E-3</v>
      </c>
      <c r="W200" s="5">
        <f t="shared" si="348"/>
        <v>3.4083159211135326E-2</v>
      </c>
      <c r="X200" s="5">
        <f t="shared" si="349"/>
        <v>3.1012365837549478E-2</v>
      </c>
      <c r="Y200" s="5">
        <f t="shared" si="350"/>
        <v>1.4109121001432677E-2</v>
      </c>
      <c r="Z200" s="5">
        <f t="shared" si="351"/>
        <v>1.5468892388267997E-2</v>
      </c>
      <c r="AA200" s="5">
        <f t="shared" si="352"/>
        <v>1.8315318771130559E-2</v>
      </c>
      <c r="AB200" s="5">
        <f t="shared" si="353"/>
        <v>1.0842757621823719E-2</v>
      </c>
      <c r="AC200" s="5">
        <f t="shared" si="354"/>
        <v>2.8814036015174842E-4</v>
      </c>
      <c r="AD200" s="5">
        <f t="shared" si="355"/>
        <v>1.0088697852610648E-2</v>
      </c>
      <c r="AE200" s="5">
        <f t="shared" si="356"/>
        <v>9.1797355606472626E-3</v>
      </c>
      <c r="AF200" s="5">
        <f t="shared" si="357"/>
        <v>4.1763340618633966E-3</v>
      </c>
      <c r="AG200" s="5">
        <f t="shared" si="358"/>
        <v>1.2666861756564299E-3</v>
      </c>
      <c r="AH200" s="5">
        <f t="shared" si="359"/>
        <v>3.5187975597778479E-3</v>
      </c>
      <c r="AI200" s="5">
        <f t="shared" si="360"/>
        <v>4.1662904738600775E-3</v>
      </c>
      <c r="AJ200" s="5">
        <f t="shared" si="361"/>
        <v>2.4664641852362051E-3</v>
      </c>
      <c r="AK200" s="5">
        <f t="shared" si="362"/>
        <v>9.7343918052463104E-4</v>
      </c>
      <c r="AL200" s="5">
        <f t="shared" si="363"/>
        <v>1.2416934916894891E-5</v>
      </c>
      <c r="AM200" s="5">
        <f t="shared" si="364"/>
        <v>2.3890232412027666E-3</v>
      </c>
      <c r="AN200" s="5">
        <f t="shared" si="365"/>
        <v>2.1737792054905129E-3</v>
      </c>
      <c r="AO200" s="5">
        <f t="shared" si="366"/>
        <v>9.8896401523577895E-4</v>
      </c>
      <c r="AP200" s="5">
        <f t="shared" si="367"/>
        <v>2.9995374598024935E-4</v>
      </c>
      <c r="AQ200" s="5">
        <f t="shared" si="368"/>
        <v>6.8232196779778893E-5</v>
      </c>
      <c r="AR200" s="5">
        <f t="shared" si="369"/>
        <v>6.4035282971335809E-4</v>
      </c>
      <c r="AS200" s="5">
        <f t="shared" si="370"/>
        <v>7.5818396739838043E-4</v>
      </c>
      <c r="AT200" s="5">
        <f t="shared" si="371"/>
        <v>4.4884858920453749E-4</v>
      </c>
      <c r="AU200" s="5">
        <f t="shared" si="372"/>
        <v>1.7714702912382193E-4</v>
      </c>
      <c r="AV200" s="5">
        <f t="shared" si="373"/>
        <v>5.2435950589168587E-5</v>
      </c>
      <c r="AW200" s="5">
        <f t="shared" si="374"/>
        <v>3.7158846398390748E-7</v>
      </c>
      <c r="AX200" s="5">
        <f t="shared" si="375"/>
        <v>4.7143778533074619E-4</v>
      </c>
      <c r="AY200" s="5">
        <f t="shared" si="376"/>
        <v>4.2896261399220817E-4</v>
      </c>
      <c r="AZ200" s="5">
        <f t="shared" si="377"/>
        <v>1.9515716593859064E-4</v>
      </c>
      <c r="BA200" s="5">
        <f t="shared" si="378"/>
        <v>5.9191357902151081E-5</v>
      </c>
      <c r="BB200" s="5">
        <f t="shared" si="379"/>
        <v>1.3464597239295112E-5</v>
      </c>
      <c r="BC200" s="5">
        <f t="shared" si="380"/>
        <v>2.4502952490616234E-6</v>
      </c>
      <c r="BD200" s="5">
        <f t="shared" si="381"/>
        <v>9.7109817476918739E-5</v>
      </c>
      <c r="BE200" s="5">
        <f t="shared" si="382"/>
        <v>1.1497896670643373E-4</v>
      </c>
      <c r="BF200" s="5">
        <f t="shared" si="383"/>
        <v>6.8068106440532616E-5</v>
      </c>
      <c r="BG200" s="5">
        <f t="shared" si="384"/>
        <v>2.6864432960330987E-5</v>
      </c>
      <c r="BH200" s="5">
        <f t="shared" si="385"/>
        <v>7.9519373611923438E-6</v>
      </c>
      <c r="BI200" s="5">
        <f t="shared" si="386"/>
        <v>1.8830342077854148E-6</v>
      </c>
      <c r="BJ200" s="8">
        <f t="shared" si="387"/>
        <v>0.42181824759707809</v>
      </c>
      <c r="BK200" s="8">
        <f t="shared" si="388"/>
        <v>0.29669413417222928</v>
      </c>
      <c r="BL200" s="8">
        <f t="shared" si="389"/>
        <v>0.2661691029151238</v>
      </c>
      <c r="BM200" s="8">
        <f t="shared" si="390"/>
        <v>0.34844650830689478</v>
      </c>
      <c r="BN200" s="8">
        <f t="shared" si="391"/>
        <v>0.65127527774027616</v>
      </c>
    </row>
    <row r="201" spans="1:66" x14ac:dyDescent="0.25">
      <c r="A201" t="s">
        <v>37</v>
      </c>
      <c r="B201" t="s">
        <v>225</v>
      </c>
      <c r="C201" t="s">
        <v>226</v>
      </c>
      <c r="D201" s="11">
        <v>44350</v>
      </c>
      <c r="E201">
        <f>VLOOKUP(A201,home!$A$2:$E$405,3,FALSE)</f>
        <v>1.5436893203883499</v>
      </c>
      <c r="F201">
        <f>VLOOKUP(B201,home!$B$2:$E$405,3,FALSE)</f>
        <v>1.94</v>
      </c>
      <c r="G201">
        <f>VLOOKUP(C201,away!$B$2:$E$405,4,FALSE)</f>
        <v>1.43</v>
      </c>
      <c r="H201">
        <f>VLOOKUP(A201,away!$A$2:$E$405,3,FALSE)</f>
        <v>1.2815533980582501</v>
      </c>
      <c r="I201">
        <f>VLOOKUP(C201,away!$B$2:$E$405,3,FALSE)</f>
        <v>1.17</v>
      </c>
      <c r="J201">
        <f>VLOOKUP(B201,home!$B$2:$E$405,4,FALSE)</f>
        <v>0.92</v>
      </c>
      <c r="K201" s="3">
        <f t="shared" si="336"/>
        <v>4.2825029126213598</v>
      </c>
      <c r="L201" s="3">
        <f t="shared" si="337"/>
        <v>1.3794640776699003</v>
      </c>
      <c r="M201" s="5">
        <f t="shared" si="338"/>
        <v>3.4756735538860935E-3</v>
      </c>
      <c r="N201" s="5">
        <f t="shared" si="339"/>
        <v>1.4884582117838227E-2</v>
      </c>
      <c r="O201" s="5">
        <f t="shared" si="340"/>
        <v>4.7945668132931439E-3</v>
      </c>
      <c r="P201" s="5">
        <f t="shared" si="341"/>
        <v>2.05327463426856E-2</v>
      </c>
      <c r="Q201" s="5">
        <f t="shared" si="342"/>
        <v>3.1871633136397015E-2</v>
      </c>
      <c r="R201" s="5">
        <f t="shared" si="343"/>
        <v>3.3069663434630706E-3</v>
      </c>
      <c r="S201" s="5">
        <f t="shared" si="344"/>
        <v>3.0324602255992383E-2</v>
      </c>
      <c r="T201" s="5">
        <f t="shared" si="345"/>
        <v>4.3965773008333341E-2</v>
      </c>
      <c r="U201" s="5">
        <f t="shared" si="346"/>
        <v>1.4162092997821408E-2</v>
      </c>
      <c r="V201" s="5">
        <f t="shared" si="347"/>
        <v>1.9904930541175297E-2</v>
      </c>
      <c r="W201" s="5">
        <f t="shared" si="348"/>
        <v>4.5496787245539891E-2</v>
      </c>
      <c r="X201" s="5">
        <f t="shared" si="349"/>
        <v>6.2761183654612362E-2</v>
      </c>
      <c r="Y201" s="5">
        <f t="shared" si="350"/>
        <v>4.3288399161790544E-2</v>
      </c>
      <c r="Z201" s="5">
        <f t="shared" si="351"/>
        <v>1.5206137589568963E-3</v>
      </c>
      <c r="AA201" s="5">
        <f t="shared" si="352"/>
        <v>6.5120328517050225E-3</v>
      </c>
      <c r="AB201" s="5">
        <f t="shared" si="353"/>
        <v>1.3943899827256374E-2</v>
      </c>
      <c r="AC201" s="5">
        <f t="shared" si="354"/>
        <v>7.3493468861913882E-3</v>
      </c>
      <c r="AD201" s="5">
        <f t="shared" si="355"/>
        <v>4.8710030973484732E-2</v>
      </c>
      <c r="AE201" s="5">
        <f t="shared" si="356"/>
        <v>6.7193737950110383E-2</v>
      </c>
      <c r="AF201" s="5">
        <f t="shared" si="357"/>
        <v>4.6345673873271015E-2</v>
      </c>
      <c r="AG201" s="5">
        <f t="shared" si="358"/>
        <v>2.131073075452727E-2</v>
      </c>
      <c r="AH201" s="5">
        <f t="shared" si="359"/>
        <v>5.2440801412290898E-4</v>
      </c>
      <c r="AI201" s="5">
        <f t="shared" si="360"/>
        <v>2.2457788478833407E-3</v>
      </c>
      <c r="AJ201" s="5">
        <f t="shared" si="361"/>
        <v>4.8087772285819261E-3</v>
      </c>
      <c r="AK201" s="5">
        <f t="shared" si="362"/>
        <v>6.8645341625164563E-3</v>
      </c>
      <c r="AL201" s="5">
        <f t="shared" si="363"/>
        <v>1.7366679932279885E-3</v>
      </c>
      <c r="AM201" s="5">
        <f t="shared" si="364"/>
        <v>4.1720169903564988E-2</v>
      </c>
      <c r="AN201" s="5">
        <f t="shared" si="365"/>
        <v>5.7551475696252803E-2</v>
      </c>
      <c r="AO201" s="5">
        <f t="shared" si="366"/>
        <v>3.9695096669936536E-2</v>
      </c>
      <c r="AP201" s="5">
        <f t="shared" si="367"/>
        <v>1.8252653305270518E-2</v>
      </c>
      <c r="AQ201" s="5">
        <f t="shared" si="368"/>
        <v>6.2947198891958661E-3</v>
      </c>
      <c r="AR201" s="5">
        <f t="shared" si="369"/>
        <v>1.4468040350495238E-4</v>
      </c>
      <c r="AS201" s="5">
        <f t="shared" si="370"/>
        <v>6.195942494091922E-4</v>
      </c>
      <c r="AT201" s="5">
        <f t="shared" si="371"/>
        <v>1.3267070888691556E-3</v>
      </c>
      <c r="AU201" s="5">
        <f t="shared" si="372"/>
        <v>1.8938756574258548E-3</v>
      </c>
      <c r="AV201" s="5">
        <f t="shared" si="373"/>
        <v>2.0276320047672293E-3</v>
      </c>
      <c r="AW201" s="5">
        <f t="shared" si="374"/>
        <v>2.8498523646303082E-4</v>
      </c>
      <c r="AX201" s="5">
        <f t="shared" si="375"/>
        <v>2.9777791521179178E-2</v>
      </c>
      <c r="AY201" s="5">
        <f t="shared" si="376"/>
        <v>4.1077393715810005E-2</v>
      </c>
      <c r="AZ201" s="5">
        <f t="shared" si="377"/>
        <v>2.8332394517631612E-2</v>
      </c>
      <c r="BA201" s="5">
        <f t="shared" si="378"/>
        <v>1.3027840157148148E-2</v>
      </c>
      <c r="BB201" s="5">
        <f t="shared" si="379"/>
        <v>4.4928593766028167E-3</v>
      </c>
      <c r="BC201" s="5">
        <f t="shared" si="380"/>
        <v>1.2395476232091921E-3</v>
      </c>
      <c r="BD201" s="5">
        <f t="shared" si="381"/>
        <v>3.3263569896311352E-5</v>
      </c>
      <c r="BE201" s="5">
        <f t="shared" si="382"/>
        <v>1.4245133496513753E-4</v>
      </c>
      <c r="BF201" s="5">
        <f t="shared" si="383"/>
        <v>3.0502412844750132E-4</v>
      </c>
      <c r="BG201" s="5">
        <f t="shared" si="384"/>
        <v>4.3542223949873869E-4</v>
      </c>
      <c r="BH201" s="5">
        <f t="shared" si="385"/>
        <v>4.6617425221836601E-4</v>
      </c>
      <c r="BI201" s="5">
        <f t="shared" si="386"/>
        <v>3.9927851858284722E-4</v>
      </c>
      <c r="BJ201" s="8">
        <f t="shared" si="387"/>
        <v>0.70729047425170655</v>
      </c>
      <c r="BK201" s="8">
        <f t="shared" si="388"/>
        <v>0.12440136128896875</v>
      </c>
      <c r="BL201" s="8">
        <f t="shared" si="389"/>
        <v>6.4957160534228953E-2</v>
      </c>
      <c r="BM201" s="8">
        <f t="shared" si="390"/>
        <v>0.77851103304695102</v>
      </c>
      <c r="BN201" s="8">
        <f t="shared" si="391"/>
        <v>7.8866168307563156E-2</v>
      </c>
    </row>
    <row r="202" spans="1:66" x14ac:dyDescent="0.25">
      <c r="A202" t="s">
        <v>37</v>
      </c>
      <c r="B202" t="s">
        <v>38</v>
      </c>
      <c r="C202" t="s">
        <v>227</v>
      </c>
      <c r="D202" s="11">
        <v>44350</v>
      </c>
      <c r="E202">
        <f>VLOOKUP(A202,home!$A$2:$E$405,3,FALSE)</f>
        <v>1.5436893203883499</v>
      </c>
      <c r="F202">
        <f>VLOOKUP(B202,home!$B$2:$E$405,3,FALSE)</f>
        <v>0.71</v>
      </c>
      <c r="G202">
        <f>VLOOKUP(C202,away!$B$2:$E$405,4,FALSE)</f>
        <v>1</v>
      </c>
      <c r="H202">
        <f>VLOOKUP(A202,away!$A$2:$E$405,3,FALSE)</f>
        <v>1.2815533980582501</v>
      </c>
      <c r="I202">
        <f>VLOOKUP(C202,away!$B$2:$E$405,3,FALSE)</f>
        <v>0.94</v>
      </c>
      <c r="J202">
        <f>VLOOKUP(B202,home!$B$2:$E$405,4,FALSE)</f>
        <v>0.92</v>
      </c>
      <c r="K202" s="3">
        <f t="shared" si="336"/>
        <v>1.0960194174757285</v>
      </c>
      <c r="L202" s="3">
        <f t="shared" si="337"/>
        <v>1.1082873786407748</v>
      </c>
      <c r="M202" s="5">
        <f t="shared" si="338"/>
        <v>0.11032697789233775</v>
      </c>
      <c r="N202" s="5">
        <f t="shared" si="339"/>
        <v>0.1209205100414176</v>
      </c>
      <c r="O202" s="5">
        <f t="shared" si="340"/>
        <v>0.12227399712165772</v>
      </c>
      <c r="P202" s="5">
        <f t="shared" si="341"/>
        <v>0.13401467509770817</v>
      </c>
      <c r="Q202" s="5">
        <f t="shared" si="342"/>
        <v>6.6265613488231234E-2</v>
      </c>
      <c r="R202" s="5">
        <f t="shared" si="343"/>
        <v>6.7757363872945842E-2</v>
      </c>
      <c r="S202" s="5">
        <f t="shared" si="344"/>
        <v>4.0697056795733218E-2</v>
      </c>
      <c r="T202" s="5">
        <f t="shared" si="345"/>
        <v>7.3441343066894565E-2</v>
      </c>
      <c r="U202" s="5">
        <f t="shared" si="346"/>
        <v>7.426338648171707E-2</v>
      </c>
      <c r="V202" s="5">
        <f t="shared" si="347"/>
        <v>5.4927663892118507E-3</v>
      </c>
      <c r="W202" s="5">
        <f t="shared" si="348"/>
        <v>2.4209466364681003E-2</v>
      </c>
      <c r="X202" s="5">
        <f t="shared" si="349"/>
        <v>2.6831046015604314E-2</v>
      </c>
      <c r="Y202" s="5">
        <f t="shared" si="350"/>
        <v>1.4868254827412056E-2</v>
      </c>
      <c r="Z202" s="5">
        <f t="shared" si="351"/>
        <v>2.503154373011876E-2</v>
      </c>
      <c r="AA202" s="5">
        <f t="shared" si="352"/>
        <v>2.7435057977602987E-2</v>
      </c>
      <c r="AB202" s="5">
        <f t="shared" si="353"/>
        <v>1.503467813151263E-2</v>
      </c>
      <c r="AC202" s="5">
        <f t="shared" si="354"/>
        <v>4.1700549873450381E-4</v>
      </c>
      <c r="AD202" s="5">
        <f t="shared" si="355"/>
        <v>6.6335113056039761E-3</v>
      </c>
      <c r="AE202" s="5">
        <f t="shared" si="356"/>
        <v>7.3518368560717738E-3</v>
      </c>
      <c r="AF202" s="5">
        <f t="shared" si="357"/>
        <v>4.0739739987052112E-3</v>
      </c>
      <c r="AG202" s="5">
        <f t="shared" si="358"/>
        <v>1.5050446545585578E-3</v>
      </c>
      <c r="AH202" s="5">
        <f t="shared" si="359"/>
        <v>6.9355359959963137E-3</v>
      </c>
      <c r="AI202" s="5">
        <f t="shared" si="360"/>
        <v>7.6014821222138255E-3</v>
      </c>
      <c r="AJ202" s="5">
        <f t="shared" si="361"/>
        <v>4.1656860037704805E-3</v>
      </c>
      <c r="AK202" s="5">
        <f t="shared" si="362"/>
        <v>1.5218909157464395E-3</v>
      </c>
      <c r="AL202" s="5">
        <f t="shared" si="363"/>
        <v>2.0261538018886876E-5</v>
      </c>
      <c r="AM202" s="5">
        <f t="shared" si="364"/>
        <v>1.4540914393973464E-3</v>
      </c>
      <c r="AN202" s="5">
        <f t="shared" si="365"/>
        <v>1.611551189673676E-3</v>
      </c>
      <c r="AO202" s="5">
        <f t="shared" si="366"/>
        <v>8.9303092177443039E-4</v>
      </c>
      <c r="AP202" s="5">
        <f t="shared" si="367"/>
        <v>3.2991163311284606E-4</v>
      </c>
      <c r="AQ202" s="5">
        <f t="shared" si="368"/>
        <v>9.1409224761433334E-5</v>
      </c>
      <c r="AR202" s="5">
        <f t="shared" si="369"/>
        <v>1.5373134016942983E-3</v>
      </c>
      <c r="AS202" s="5">
        <f t="shared" si="370"/>
        <v>1.6849253390026154E-3</v>
      </c>
      <c r="AT202" s="5">
        <f t="shared" si="371"/>
        <v>9.2335544427187032E-4</v>
      </c>
      <c r="AU202" s="5">
        <f t="shared" si="372"/>
        <v>3.3733849871796603E-4</v>
      </c>
      <c r="AV202" s="5">
        <f t="shared" si="373"/>
        <v>9.2432386214250439E-5</v>
      </c>
      <c r="AW202" s="5">
        <f t="shared" si="374"/>
        <v>6.8366058743803195E-7</v>
      </c>
      <c r="AX202" s="5">
        <f t="shared" si="375"/>
        <v>2.6561874206078708E-4</v>
      </c>
      <c r="AY202" s="5">
        <f t="shared" si="376"/>
        <v>2.9438189935640985E-4</v>
      </c>
      <c r="AZ202" s="5">
        <f t="shared" si="377"/>
        <v>1.6312987177850394E-4</v>
      </c>
      <c r="BA202" s="5">
        <f t="shared" si="378"/>
        <v>6.0264925990467943E-5</v>
      </c>
      <c r="BB202" s="5">
        <f t="shared" si="379"/>
        <v>1.6697714212489009E-5</v>
      </c>
      <c r="BC202" s="5">
        <f t="shared" si="380"/>
        <v>3.7011731827704516E-6</v>
      </c>
      <c r="BD202" s="5">
        <f t="shared" si="381"/>
        <v>2.83964173352184E-4</v>
      </c>
      <c r="BE202" s="5">
        <f t="shared" si="382"/>
        <v>3.1123024786143744E-4</v>
      </c>
      <c r="BF202" s="5">
        <f t="shared" si="383"/>
        <v>1.7055719748095962E-4</v>
      </c>
      <c r="BG202" s="5">
        <f t="shared" si="384"/>
        <v>6.23113334097914E-5</v>
      </c>
      <c r="BH202" s="5">
        <f t="shared" si="385"/>
        <v>1.7073607836483861E-5</v>
      </c>
      <c r="BI202" s="5">
        <f t="shared" si="386"/>
        <v>3.7426011430304169E-6</v>
      </c>
      <c r="BJ202" s="8">
        <f t="shared" si="387"/>
        <v>0.35128438935448153</v>
      </c>
      <c r="BK202" s="8">
        <f t="shared" si="388"/>
        <v>0.29126312511110086</v>
      </c>
      <c r="BL202" s="8">
        <f t="shared" si="389"/>
        <v>0.33241332285414826</v>
      </c>
      <c r="BM202" s="8">
        <f t="shared" si="390"/>
        <v>0.37813954529678195</v>
      </c>
      <c r="BN202" s="8">
        <f t="shared" si="391"/>
        <v>0.62155913751429837</v>
      </c>
    </row>
    <row r="203" spans="1:66" x14ac:dyDescent="0.25">
      <c r="A203" t="s">
        <v>340</v>
      </c>
      <c r="B203" t="s">
        <v>429</v>
      </c>
      <c r="C203" t="s">
        <v>385</v>
      </c>
      <c r="D203" s="11">
        <v>44350</v>
      </c>
      <c r="E203">
        <f>VLOOKUP(A203,home!$A$2:$E$405,3,FALSE)</f>
        <v>1.35357142857143</v>
      </c>
      <c r="F203">
        <f>VLOOKUP(B203,home!$B$2:$E$405,3,FALSE)</f>
        <v>0.79</v>
      </c>
      <c r="G203">
        <f>VLOOKUP(C203,away!$B$2:$E$405,4,FALSE)</f>
        <v>1.31</v>
      </c>
      <c r="H203">
        <f>VLOOKUP(A203,away!$A$2:$E$405,3,FALSE)</f>
        <v>1.1285714285714299</v>
      </c>
      <c r="I203">
        <f>VLOOKUP(C203,away!$B$2:$E$405,3,FALSE)</f>
        <v>0.51</v>
      </c>
      <c r="J203">
        <f>VLOOKUP(B203,home!$B$2:$E$405,4,FALSE)</f>
        <v>1.39</v>
      </c>
      <c r="K203" s="3">
        <f t="shared" si="336"/>
        <v>1.4008110714285729</v>
      </c>
      <c r="L203" s="3">
        <f t="shared" si="337"/>
        <v>0.80004428571428665</v>
      </c>
      <c r="M203" s="5">
        <f t="shared" si="338"/>
        <v>0.1107084226116038</v>
      </c>
      <c r="N203" s="5">
        <f t="shared" si="339"/>
        <v>0.15508158409472797</v>
      </c>
      <c r="O203" s="5">
        <f t="shared" si="340"/>
        <v>8.8571640890855938E-2</v>
      </c>
      <c r="P203" s="5">
        <f t="shared" si="341"/>
        <v>0.12407213517450671</v>
      </c>
      <c r="Q203" s="5">
        <f t="shared" si="342"/>
        <v>0.10861999998728812</v>
      </c>
      <c r="R203" s="5">
        <f t="shared" si="343"/>
        <v>3.5430617585533571E-2</v>
      </c>
      <c r="S203" s="5">
        <f t="shared" si="344"/>
        <v>3.4762248353874502E-2</v>
      </c>
      <c r="T203" s="5">
        <f t="shared" si="345"/>
        <v>8.6900810304115755E-2</v>
      </c>
      <c r="U203" s="5">
        <f t="shared" si="346"/>
        <v>4.9631601381367324E-2</v>
      </c>
      <c r="V203" s="5">
        <f t="shared" si="347"/>
        <v>4.3287144886116234E-3</v>
      </c>
      <c r="W203" s="5">
        <f t="shared" si="348"/>
        <v>5.0718699520254894E-2</v>
      </c>
      <c r="X203" s="5">
        <f t="shared" si="349"/>
        <v>4.057720573003986E-2</v>
      </c>
      <c r="Y203" s="5">
        <f t="shared" si="350"/>
        <v>1.6231780787285696E-2</v>
      </c>
      <c r="Z203" s="5">
        <f t="shared" si="351"/>
        <v>9.4486877128780854E-3</v>
      </c>
      <c r="AA203" s="5">
        <f t="shared" si="352"/>
        <v>1.3235826358670743E-2</v>
      </c>
      <c r="AB203" s="5">
        <f t="shared" si="353"/>
        <v>9.2704460513660554E-3</v>
      </c>
      <c r="AC203" s="5">
        <f t="shared" si="354"/>
        <v>3.0320234252132557E-4</v>
      </c>
      <c r="AD203" s="5">
        <f t="shared" si="355"/>
        <v>1.7761828954108012E-2</v>
      </c>
      <c r="AE203" s="5">
        <f t="shared" si="356"/>
        <v>1.421024975856868E-2</v>
      </c>
      <c r="AF203" s="5">
        <f t="shared" si="357"/>
        <v>5.6844145589578466E-3</v>
      </c>
      <c r="AG203" s="5">
        <f t="shared" si="358"/>
        <v>1.5159277951751076E-3</v>
      </c>
      <c r="AH203" s="5">
        <f t="shared" si="359"/>
        <v>1.8898421530467258E-3</v>
      </c>
      <c r="AI203" s="5">
        <f t="shared" si="360"/>
        <v>2.6473118112402649E-3</v>
      </c>
      <c r="AJ203" s="5">
        <f t="shared" si="361"/>
        <v>1.8541918473544961E-3</v>
      </c>
      <c r="AK203" s="5">
        <f t="shared" si="362"/>
        <v>8.657908227755923E-4</v>
      </c>
      <c r="AL203" s="5">
        <f t="shared" si="363"/>
        <v>1.3592086722619442E-5</v>
      </c>
      <c r="AM203" s="5">
        <f t="shared" si="364"/>
        <v>4.9761933295470254E-3</v>
      </c>
      <c r="AN203" s="5">
        <f t="shared" si="365"/>
        <v>3.981175037913647E-3</v>
      </c>
      <c r="AO203" s="5">
        <f t="shared" si="366"/>
        <v>1.5925581697555859E-3</v>
      </c>
      <c r="AP203" s="5">
        <f t="shared" si="367"/>
        <v>4.2470568779351989E-4</v>
      </c>
      <c r="AQ203" s="5">
        <f t="shared" si="368"/>
        <v>8.494583965739035E-5</v>
      </c>
      <c r="AR203" s="5">
        <f t="shared" si="369"/>
        <v>3.0239148308940355E-4</v>
      </c>
      <c r="AS203" s="5">
        <f t="shared" si="370"/>
        <v>4.235933374173426E-4</v>
      </c>
      <c r="AT203" s="5">
        <f t="shared" si="371"/>
        <v>2.9668711841879638E-4</v>
      </c>
      <c r="AU203" s="5">
        <f t="shared" si="372"/>
        <v>1.3853420007709671E-4</v>
      </c>
      <c r="AV203" s="5">
        <f t="shared" si="373"/>
        <v>4.8515060309874498E-5</v>
      </c>
      <c r="AW203" s="5">
        <f t="shared" si="374"/>
        <v>4.2313332359664994E-7</v>
      </c>
      <c r="AX203" s="5">
        <f t="shared" si="375"/>
        <v>1.1617844515997467E-3</v>
      </c>
      <c r="AY203" s="5">
        <f t="shared" si="376"/>
        <v>9.2947901173408352E-4</v>
      </c>
      <c r="AZ203" s="5">
        <f t="shared" si="377"/>
        <v>3.7181218601460792E-4</v>
      </c>
      <c r="BA203" s="5">
        <f t="shared" si="378"/>
        <v>9.9155404926641515E-5</v>
      </c>
      <c r="BB203" s="5">
        <f t="shared" si="379"/>
        <v>1.9832178777311439E-5</v>
      </c>
      <c r="BC203" s="5">
        <f t="shared" si="380"/>
        <v>3.173324260810434E-6</v>
      </c>
      <c r="BD203" s="5">
        <f t="shared" si="381"/>
        <v>4.03210963490576E-5</v>
      </c>
      <c r="BE203" s="5">
        <f t="shared" si="382"/>
        <v>5.6482238177898105E-5</v>
      </c>
      <c r="BF203" s="5">
        <f t="shared" si="383"/>
        <v>3.9560472289332643E-5</v>
      </c>
      <c r="BG203" s="5">
        <f t="shared" si="384"/>
        <v>1.8472249191280148E-5</v>
      </c>
      <c r="BH203" s="5">
        <f t="shared" si="385"/>
        <v>6.4690327953331786E-6</v>
      </c>
      <c r="BI203" s="5">
        <f t="shared" si="386"/>
        <v>1.8123785522274513E-6</v>
      </c>
      <c r="BJ203" s="8">
        <f t="shared" si="387"/>
        <v>0.51094731611250221</v>
      </c>
      <c r="BK203" s="8">
        <f t="shared" si="388"/>
        <v>0.27511779406957465</v>
      </c>
      <c r="BL203" s="8">
        <f t="shared" si="389"/>
        <v>0.20477010756887834</v>
      </c>
      <c r="BM203" s="8">
        <f t="shared" si="390"/>
        <v>0.37687044924090685</v>
      </c>
      <c r="BN203" s="8">
        <f t="shared" si="391"/>
        <v>0.62248440034451613</v>
      </c>
    </row>
    <row r="204" spans="1:66" x14ac:dyDescent="0.25">
      <c r="A204" t="s">
        <v>340</v>
      </c>
      <c r="B204" t="s">
        <v>378</v>
      </c>
      <c r="C204" t="s">
        <v>415</v>
      </c>
      <c r="D204" s="11">
        <v>44350</v>
      </c>
      <c r="E204">
        <f>VLOOKUP(A204,home!$A$2:$E$405,3,FALSE)</f>
        <v>1.35357142857143</v>
      </c>
      <c r="F204">
        <f>VLOOKUP(B204,home!$B$2:$E$405,3,FALSE)</f>
        <v>0.74</v>
      </c>
      <c r="G204">
        <f>VLOOKUP(C204,away!$B$2:$E$405,4,FALSE)</f>
        <v>0.63</v>
      </c>
      <c r="H204">
        <f>VLOOKUP(A204,away!$A$2:$E$405,3,FALSE)</f>
        <v>1.1285714285714299</v>
      </c>
      <c r="I204">
        <f>VLOOKUP(C204,away!$B$2:$E$405,3,FALSE)</f>
        <v>0.9</v>
      </c>
      <c r="J204">
        <f>VLOOKUP(B204,home!$B$2:$E$405,4,FALSE)</f>
        <v>1.23</v>
      </c>
      <c r="K204" s="3">
        <f t="shared" si="336"/>
        <v>0.63103500000000068</v>
      </c>
      <c r="L204" s="3">
        <f t="shared" si="337"/>
        <v>1.2493285714285729</v>
      </c>
      <c r="M204" s="5">
        <f t="shared" si="338"/>
        <v>0.15253463843792484</v>
      </c>
      <c r="N204" s="5">
        <f t="shared" si="339"/>
        <v>9.6254695566675999E-2</v>
      </c>
      <c r="O204" s="5">
        <f t="shared" si="340"/>
        <v>0.19056588193302651</v>
      </c>
      <c r="P204" s="5">
        <f t="shared" si="341"/>
        <v>0.12025374130560751</v>
      </c>
      <c r="Q204" s="5">
        <f t="shared" si="342"/>
        <v>3.0370040908458726E-2</v>
      </c>
      <c r="R204" s="5">
        <f t="shared" si="343"/>
        <v>0.11903970051920706</v>
      </c>
      <c r="S204" s="5">
        <f t="shared" si="344"/>
        <v>2.3701112163911835E-2</v>
      </c>
      <c r="T204" s="5">
        <f t="shared" si="345"/>
        <v>3.7942159822392053E-2</v>
      </c>
      <c r="U204" s="5">
        <f t="shared" si="346"/>
        <v>7.5118217417137922E-2</v>
      </c>
      <c r="V204" s="5">
        <f t="shared" si="347"/>
        <v>2.076138566879702E-3</v>
      </c>
      <c r="W204" s="5">
        <f t="shared" si="348"/>
        <v>6.3881862548897583E-3</v>
      </c>
      <c r="X204" s="5">
        <f t="shared" si="349"/>
        <v>7.9809436078410664E-3</v>
      </c>
      <c r="Y204" s="5">
        <f t="shared" si="350"/>
        <v>4.985410438118041E-3</v>
      </c>
      <c r="Z204" s="5">
        <f t="shared" si="351"/>
        <v>4.9573232997648688E-2</v>
      </c>
      <c r="AA204" s="5">
        <f t="shared" si="352"/>
        <v>3.1282445084671276E-2</v>
      </c>
      <c r="AB204" s="5">
        <f t="shared" si="353"/>
        <v>9.870158867002779E-3</v>
      </c>
      <c r="AC204" s="5">
        <f t="shared" si="354"/>
        <v>1.0229784226917948E-4</v>
      </c>
      <c r="AD204" s="5">
        <f t="shared" si="355"/>
        <v>1.0077922783385907E-3</v>
      </c>
      <c r="AE204" s="5">
        <f t="shared" si="356"/>
        <v>1.259063687393498E-3</v>
      </c>
      <c r="AF204" s="5">
        <f t="shared" si="357"/>
        <v>7.864921189544553E-4</v>
      </c>
      <c r="AG204" s="5">
        <f t="shared" si="358"/>
        <v>3.2752902513773349E-4</v>
      </c>
      <c r="AH204" s="5">
        <f t="shared" si="359"/>
        <v>1.5483314090512063E-2</v>
      </c>
      <c r="AI204" s="5">
        <f t="shared" si="360"/>
        <v>9.7705131071062906E-3</v>
      </c>
      <c r="AJ204" s="5">
        <f t="shared" si="361"/>
        <v>3.0827678692714124E-3</v>
      </c>
      <c r="AK204" s="5">
        <f t="shared" si="362"/>
        <v>6.4844480746189593E-4</v>
      </c>
      <c r="AL204" s="5">
        <f t="shared" si="363"/>
        <v>3.2259422217376569E-6</v>
      </c>
      <c r="AM204" s="5">
        <f t="shared" si="364"/>
        <v>1.2719044007227867E-4</v>
      </c>
      <c r="AN204" s="5">
        <f t="shared" si="365"/>
        <v>1.5890265079487143E-4</v>
      </c>
      <c r="AO204" s="5">
        <f t="shared" si="366"/>
        <v>9.9260810856885063E-5</v>
      </c>
      <c r="AP204" s="5">
        <f t="shared" si="367"/>
        <v>4.1336455675557988E-5</v>
      </c>
      <c r="AQ204" s="5">
        <f t="shared" si="368"/>
        <v>1.2910703779266352E-5</v>
      </c>
      <c r="AR204" s="5">
        <f t="shared" si="369"/>
        <v>3.8687493347358604E-3</v>
      </c>
      <c r="AS204" s="5">
        <f t="shared" si="370"/>
        <v>2.4413162364450465E-3</v>
      </c>
      <c r="AT204" s="5">
        <f t="shared" si="371"/>
        <v>7.7027799563255067E-4</v>
      </c>
      <c r="AU204" s="5">
        <f t="shared" si="372"/>
        <v>1.6202412499132906E-4</v>
      </c>
      <c r="AV204" s="5">
        <f t="shared" si="373"/>
        <v>2.5560723428475859E-5</v>
      </c>
      <c r="AW204" s="5">
        <f t="shared" si="374"/>
        <v>7.0645451305793588E-8</v>
      </c>
      <c r="AX204" s="5">
        <f t="shared" si="375"/>
        <v>1.3376936558501737E-5</v>
      </c>
      <c r="AY204" s="5">
        <f t="shared" si="376"/>
        <v>1.6712189040723625E-5</v>
      </c>
      <c r="AZ204" s="5">
        <f t="shared" si="377"/>
        <v>1.0439507629845752E-5</v>
      </c>
      <c r="BA204" s="5">
        <f t="shared" si="378"/>
        <v>4.3474583845376255E-6</v>
      </c>
      <c r="BB204" s="5">
        <f t="shared" si="379"/>
        <v>1.3578509932248912E-6</v>
      </c>
      <c r="BC204" s="5">
        <f t="shared" si="380"/>
        <v>3.3928040831570395E-7</v>
      </c>
      <c r="BD204" s="5">
        <f t="shared" si="381"/>
        <v>8.0555651326346615E-4</v>
      </c>
      <c r="BE204" s="5">
        <f t="shared" si="382"/>
        <v>5.0833435434721188E-4</v>
      </c>
      <c r="BF204" s="5">
        <f t="shared" si="383"/>
        <v>1.6038838464774659E-4</v>
      </c>
      <c r="BG204" s="5">
        <f t="shared" si="384"/>
        <v>3.3736894768730297E-5</v>
      </c>
      <c r="BH204" s="5">
        <f t="shared" si="385"/>
        <v>5.3222903475964354E-6</v>
      </c>
      <c r="BI204" s="5">
        <f t="shared" si="386"/>
        <v>6.7171029789910423E-7</v>
      </c>
      <c r="BJ204" s="8">
        <f t="shared" si="387"/>
        <v>0.18778848799239398</v>
      </c>
      <c r="BK204" s="8">
        <f t="shared" si="388"/>
        <v>0.2986878664478555</v>
      </c>
      <c r="BL204" s="8">
        <f t="shared" si="389"/>
        <v>0.46364338225830315</v>
      </c>
      <c r="BM204" s="8">
        <f t="shared" si="390"/>
        <v>0.29065762948171114</v>
      </c>
      <c r="BN204" s="8">
        <f t="shared" si="391"/>
        <v>0.70901869867090073</v>
      </c>
    </row>
    <row r="205" spans="1:66" x14ac:dyDescent="0.25">
      <c r="A205" t="s">
        <v>340</v>
      </c>
      <c r="B205" t="s">
        <v>361</v>
      </c>
      <c r="C205" t="s">
        <v>377</v>
      </c>
      <c r="D205" s="11">
        <v>44350</v>
      </c>
      <c r="E205">
        <f>VLOOKUP(A205,home!$A$2:$E$405,3,FALSE)</f>
        <v>1.35357142857143</v>
      </c>
      <c r="F205">
        <f>VLOOKUP(B205,home!$B$2:$E$405,3,FALSE)</f>
        <v>0.63</v>
      </c>
      <c r="G205">
        <f>VLOOKUP(C205,away!$B$2:$E$405,4,FALSE)</f>
        <v>0.84</v>
      </c>
      <c r="H205">
        <f>VLOOKUP(A205,away!$A$2:$E$405,3,FALSE)</f>
        <v>1.1285714285714299</v>
      </c>
      <c r="I205">
        <f>VLOOKUP(C205,away!$B$2:$E$405,3,FALSE)</f>
        <v>0.74</v>
      </c>
      <c r="J205">
        <f>VLOOKUP(B205,home!$B$2:$E$405,4,FALSE)</f>
        <v>1.39</v>
      </c>
      <c r="K205" s="3">
        <f t="shared" si="336"/>
        <v>0.71631000000000078</v>
      </c>
      <c r="L205" s="3">
        <f t="shared" si="337"/>
        <v>1.1608485714285726</v>
      </c>
      <c r="M205" s="5">
        <f t="shared" si="338"/>
        <v>0.15302429621155267</v>
      </c>
      <c r="N205" s="5">
        <f t="shared" si="339"/>
        <v>0.1096128336192974</v>
      </c>
      <c r="O205" s="5">
        <f t="shared" si="340"/>
        <v>0.17763803565104364</v>
      </c>
      <c r="P205" s="5">
        <f t="shared" si="341"/>
        <v>0.1272439013171992</v>
      </c>
      <c r="Q205" s="5">
        <f t="shared" si="342"/>
        <v>3.9258384424919503E-2</v>
      </c>
      <c r="R205" s="5">
        <f t="shared" si="343"/>
        <v>0.10310542995844593</v>
      </c>
      <c r="S205" s="5">
        <f t="shared" si="344"/>
        <v>2.6451698885838069E-2</v>
      </c>
      <c r="T205" s="5">
        <f t="shared" si="345"/>
        <v>4.5573039476261526E-2</v>
      </c>
      <c r="U205" s="5">
        <f t="shared" si="346"/>
        <v>7.3855450533534484E-2</v>
      </c>
      <c r="V205" s="5">
        <f t="shared" si="347"/>
        <v>2.4439237181646855E-3</v>
      </c>
      <c r="W205" s="5">
        <f t="shared" si="348"/>
        <v>9.3737244491380392E-3</v>
      </c>
      <c r="X205" s="5">
        <f t="shared" si="349"/>
        <v>1.0881474635746976E-2</v>
      </c>
      <c r="Y205" s="5">
        <f t="shared" si="350"/>
        <v>6.3158721429715627E-3</v>
      </c>
      <c r="Z205" s="5">
        <f t="shared" si="351"/>
        <v>3.9896597024596907E-2</v>
      </c>
      <c r="AA205" s="5">
        <f t="shared" si="352"/>
        <v>2.8578331414689039E-2</v>
      </c>
      <c r="AB205" s="5">
        <f t="shared" si="353"/>
        <v>1.0235472287827962E-2</v>
      </c>
      <c r="AC205" s="5">
        <f t="shared" si="354"/>
        <v>1.2701185208809692E-4</v>
      </c>
      <c r="AD205" s="5">
        <f t="shared" si="355"/>
        <v>1.6786231400405186E-3</v>
      </c>
      <c r="AE205" s="5">
        <f t="shared" si="356"/>
        <v>1.9486272740829806E-3</v>
      </c>
      <c r="AF205" s="5">
        <f t="shared" si="357"/>
        <v>1.1310305936829909E-3</v>
      </c>
      <c r="AG205" s="5">
        <f t="shared" si="358"/>
        <v>4.3765174963963677E-4</v>
      </c>
      <c r="AH205" s="5">
        <f t="shared" si="359"/>
        <v>1.157847691521619E-2</v>
      </c>
      <c r="AI205" s="5">
        <f t="shared" si="360"/>
        <v>8.2937787991385174E-3</v>
      </c>
      <c r="AJ205" s="5">
        <f t="shared" si="361"/>
        <v>2.9704583458054585E-3</v>
      </c>
      <c r="AK205" s="5">
        <f t="shared" si="362"/>
        <v>7.0925633922797016E-4</v>
      </c>
      <c r="AL205" s="5">
        <f t="shared" si="363"/>
        <v>4.2245536096750589E-6</v>
      </c>
      <c r="AM205" s="5">
        <f t="shared" si="364"/>
        <v>2.4048290828848517E-4</v>
      </c>
      <c r="AN205" s="5">
        <f t="shared" si="365"/>
        <v>2.7916424053967643E-4</v>
      </c>
      <c r="AO205" s="5">
        <f t="shared" si="366"/>
        <v>1.6203370491221292E-4</v>
      </c>
      <c r="AP205" s="5">
        <f t="shared" si="367"/>
        <v>6.2698864956873746E-5</v>
      </c>
      <c r="AQ205" s="5">
        <f t="shared" si="368"/>
        <v>1.8195971953844971E-5</v>
      </c>
      <c r="AR205" s="5">
        <f t="shared" si="369"/>
        <v>2.6881716772694823E-3</v>
      </c>
      <c r="AS205" s="5">
        <f t="shared" si="370"/>
        <v>1.9255642541449048E-3</v>
      </c>
      <c r="AT205" s="5">
        <f t="shared" si="371"/>
        <v>6.8965046544326909E-4</v>
      </c>
      <c r="AU205" s="5">
        <f t="shared" si="372"/>
        <v>1.6466784163388955E-4</v>
      </c>
      <c r="AV205" s="5">
        <f t="shared" si="373"/>
        <v>2.9488305410192876E-5</v>
      </c>
      <c r="AW205" s="5">
        <f t="shared" si="374"/>
        <v>9.757867358446599E-8</v>
      </c>
      <c r="AX205" s="5">
        <f t="shared" si="375"/>
        <v>2.8710052006020819E-5</v>
      </c>
      <c r="AY205" s="5">
        <f t="shared" si="376"/>
        <v>3.3328022856829287E-5</v>
      </c>
      <c r="AZ205" s="5">
        <f t="shared" si="377"/>
        <v>1.934439386094455E-5</v>
      </c>
      <c r="BA205" s="5">
        <f t="shared" si="378"/>
        <v>7.4853039928763761E-6</v>
      </c>
      <c r="BB205" s="5">
        <f t="shared" si="379"/>
        <v>2.172326111709783E-6</v>
      </c>
      <c r="BC205" s="5">
        <f t="shared" si="380"/>
        <v>5.043483326910572E-7</v>
      </c>
      <c r="BD205" s="5">
        <f t="shared" si="381"/>
        <v>5.2009337521883778E-4</v>
      </c>
      <c r="BE205" s="5">
        <f t="shared" si="382"/>
        <v>3.7254808560300613E-4</v>
      </c>
      <c r="BF205" s="5">
        <f t="shared" si="383"/>
        <v>1.3342995959914479E-4</v>
      </c>
      <c r="BG205" s="5">
        <f t="shared" si="384"/>
        <v>3.1859071453487835E-5</v>
      </c>
      <c r="BH205" s="5">
        <f t="shared" si="385"/>
        <v>5.7052428682119726E-6</v>
      </c>
      <c r="BI205" s="5">
        <f t="shared" si="386"/>
        <v>8.1734450378578491E-7</v>
      </c>
      <c r="BJ205" s="8">
        <f t="shared" si="387"/>
        <v>0.22706538164359336</v>
      </c>
      <c r="BK205" s="8">
        <f t="shared" si="388"/>
        <v>0.30932838456130923</v>
      </c>
      <c r="BL205" s="8">
        <f t="shared" si="389"/>
        <v>0.4235266858680774</v>
      </c>
      <c r="BM205" s="8">
        <f t="shared" si="390"/>
        <v>0.28990093747093509</v>
      </c>
      <c r="BN205" s="8">
        <f t="shared" si="391"/>
        <v>0.70988288118245835</v>
      </c>
    </row>
    <row r="206" spans="1:66" x14ac:dyDescent="0.25">
      <c r="A206" t="s">
        <v>340</v>
      </c>
      <c r="B206" t="s">
        <v>405</v>
      </c>
      <c r="C206" t="s">
        <v>354</v>
      </c>
      <c r="D206" s="11">
        <v>44350</v>
      </c>
      <c r="E206">
        <f>VLOOKUP(A206,home!$A$2:$E$405,3,FALSE)</f>
        <v>1.35357142857143</v>
      </c>
      <c r="F206">
        <f>VLOOKUP(B206,home!$B$2:$E$405,3,FALSE)</f>
        <v>0.69</v>
      </c>
      <c r="G206">
        <f>VLOOKUP(C206,away!$B$2:$E$405,4,FALSE)</f>
        <v>0.53</v>
      </c>
      <c r="H206">
        <f>VLOOKUP(A206,away!$A$2:$E$405,3,FALSE)</f>
        <v>1.1285714285714299</v>
      </c>
      <c r="I206">
        <f>VLOOKUP(C206,away!$B$2:$E$405,3,FALSE)</f>
        <v>1.64</v>
      </c>
      <c r="J206">
        <f>VLOOKUP(B206,home!$B$2:$E$405,4,FALSE)</f>
        <v>1.2</v>
      </c>
      <c r="K206" s="3">
        <f t="shared" si="336"/>
        <v>0.49500107142857191</v>
      </c>
      <c r="L206" s="3">
        <f t="shared" si="337"/>
        <v>2.2210285714285738</v>
      </c>
      <c r="M206" s="5">
        <f t="shared" si="338"/>
        <v>6.6136820632127724E-2</v>
      </c>
      <c r="N206" s="5">
        <f t="shared" si="339"/>
        <v>3.2737797073782507E-2</v>
      </c>
      <c r="O206" s="5">
        <f t="shared" si="340"/>
        <v>0.14689176824740247</v>
      </c>
      <c r="P206" s="5">
        <f t="shared" si="341"/>
        <v>7.2711582666501698E-2</v>
      </c>
      <c r="Q206" s="5">
        <f t="shared" si="342"/>
        <v>8.1026223138667506E-3</v>
      </c>
      <c r="R206" s="5">
        <f t="shared" si="343"/>
        <v>0.16312540709257273</v>
      </c>
      <c r="S206" s="5">
        <f t="shared" si="344"/>
        <v>1.9984987951247316E-2</v>
      </c>
      <c r="T206" s="5">
        <f t="shared" si="345"/>
        <v>1.7996155662592755E-2</v>
      </c>
      <c r="U206" s="5">
        <f t="shared" si="346"/>
        <v>8.0747251288045468E-2</v>
      </c>
      <c r="V206" s="5">
        <f t="shared" si="347"/>
        <v>2.4413028923596443E-3</v>
      </c>
      <c r="W206" s="5">
        <f t="shared" si="348"/>
        <v>1.3369355755816987E-3</v>
      </c>
      <c r="X206" s="5">
        <f t="shared" si="349"/>
        <v>2.9693721115262584E-3</v>
      </c>
      <c r="Y206" s="5">
        <f t="shared" si="350"/>
        <v>3.2975301494515071E-3</v>
      </c>
      <c r="Z206" s="5">
        <f t="shared" si="351"/>
        <v>0.12076872995950712</v>
      </c>
      <c r="AA206" s="5">
        <f t="shared" si="352"/>
        <v>5.97806507250239E-2</v>
      </c>
      <c r="AB206" s="5">
        <f t="shared" si="353"/>
        <v>1.4795743079792029E-2</v>
      </c>
      <c r="AC206" s="5">
        <f t="shared" si="354"/>
        <v>1.6774978311546933E-4</v>
      </c>
      <c r="AD206" s="5">
        <f t="shared" si="355"/>
        <v>1.6544613558597883E-4</v>
      </c>
      <c r="AE206" s="5">
        <f t="shared" si="356"/>
        <v>3.6746059416890462E-4</v>
      </c>
      <c r="AF206" s="5">
        <f t="shared" si="357"/>
        <v>4.0807023926162864E-4</v>
      </c>
      <c r="AG206" s="5">
        <f t="shared" si="358"/>
        <v>3.0211188684992383E-4</v>
      </c>
      <c r="AH206" s="5">
        <f t="shared" si="359"/>
        <v>6.7057699943801827E-2</v>
      </c>
      <c r="AI206" s="5">
        <f t="shared" si="360"/>
        <v>3.3193633319717593E-2</v>
      </c>
      <c r="AJ206" s="5">
        <f t="shared" si="361"/>
        <v>8.2154420289336748E-3</v>
      </c>
      <c r="AK206" s="5">
        <f t="shared" si="362"/>
        <v>1.3555508688604966E-3</v>
      </c>
      <c r="AL206" s="5">
        <f t="shared" si="363"/>
        <v>7.3770417783663439E-6</v>
      </c>
      <c r="AM206" s="5">
        <f t="shared" si="364"/>
        <v>1.6379202875755268E-5</v>
      </c>
      <c r="AN206" s="5">
        <f t="shared" si="365"/>
        <v>3.6378677564277515E-5</v>
      </c>
      <c r="AO206" s="5">
        <f t="shared" si="366"/>
        <v>4.0399041130523999E-5</v>
      </c>
      <c r="AP206" s="5">
        <f t="shared" si="367"/>
        <v>2.9909141536403977E-5</v>
      </c>
      <c r="AQ206" s="5">
        <f t="shared" si="368"/>
        <v>1.6607264474813586E-5</v>
      </c>
      <c r="AR206" s="5">
        <f t="shared" si="369"/>
        <v>2.9787413501893623E-2</v>
      </c>
      <c r="AS206" s="5">
        <f t="shared" si="370"/>
        <v>1.4744801598523254E-2</v>
      </c>
      <c r="AT206" s="5">
        <f t="shared" si="371"/>
        <v>3.6493462946353642E-3</v>
      </c>
      <c r="AU206" s="5">
        <f t="shared" si="372"/>
        <v>6.0214344195279801E-4</v>
      </c>
      <c r="AV206" s="5">
        <f t="shared" si="373"/>
        <v>7.4515412230080773E-5</v>
      </c>
      <c r="AW206" s="5">
        <f t="shared" si="374"/>
        <v>2.2528902037015786E-7</v>
      </c>
      <c r="AX206" s="5">
        <f t="shared" si="375"/>
        <v>1.3512871621074659E-6</v>
      </c>
      <c r="AY206" s="5">
        <f t="shared" si="376"/>
        <v>3.0012473952453167E-6</v>
      </c>
      <c r="AZ206" s="5">
        <f t="shared" si="377"/>
        <v>3.3329281073827173E-6</v>
      </c>
      <c r="BA206" s="5">
        <f t="shared" si="378"/>
        <v>2.4675095176714593E-6</v>
      </c>
      <c r="BB206" s="5">
        <f t="shared" si="379"/>
        <v>1.3701022847550626E-6</v>
      </c>
      <c r="BC206" s="5">
        <f t="shared" si="380"/>
        <v>6.0860726404411228E-7</v>
      </c>
      <c r="BD206" s="5">
        <f t="shared" si="381"/>
        <v>1.102644940944383E-2</v>
      </c>
      <c r="BE206" s="5">
        <f t="shared" si="382"/>
        <v>5.4581042717276405E-3</v>
      </c>
      <c r="BF206" s="5">
        <f t="shared" si="383"/>
        <v>1.3508837312370234E-3</v>
      </c>
      <c r="BG206" s="5">
        <f t="shared" si="384"/>
        <v>2.2289629811258449E-4</v>
      </c>
      <c r="BH206" s="5">
        <f t="shared" si="385"/>
        <v>2.7583476595797922E-5</v>
      </c>
      <c r="BI206" s="5">
        <f t="shared" si="386"/>
        <v>2.7307700937289837E-6</v>
      </c>
      <c r="BJ206" s="8">
        <f t="shared" si="387"/>
        <v>6.7835306751980892E-2</v>
      </c>
      <c r="BK206" s="8">
        <f t="shared" si="388"/>
        <v>0.16145282221452542</v>
      </c>
      <c r="BL206" s="8">
        <f t="shared" si="389"/>
        <v>0.64211001480059593</v>
      </c>
      <c r="BM206" s="8">
        <f t="shared" si="390"/>
        <v>0.50245809974198075</v>
      </c>
      <c r="BN206" s="8">
        <f t="shared" si="391"/>
        <v>0.48970599802625386</v>
      </c>
    </row>
    <row r="207" spans="1:66" x14ac:dyDescent="0.25">
      <c r="A207" t="s">
        <v>342</v>
      </c>
      <c r="B207" t="s">
        <v>436</v>
      </c>
      <c r="C207" t="s">
        <v>426</v>
      </c>
      <c r="D207" s="11">
        <v>44350</v>
      </c>
      <c r="E207">
        <f>VLOOKUP(A207,home!$A$2:$E$405,3,FALSE)</f>
        <v>1.17575757575758</v>
      </c>
      <c r="F207">
        <f>VLOOKUP(B207,home!$B$2:$E$405,3,FALSE)</f>
        <v>0.85</v>
      </c>
      <c r="G207">
        <f>VLOOKUP(C207,away!$B$2:$E$405,4,FALSE)</f>
        <v>1.08</v>
      </c>
      <c r="H207">
        <f>VLOOKUP(A207,away!$A$2:$E$405,3,FALSE)</f>
        <v>0.84848484848484795</v>
      </c>
      <c r="I207">
        <f>VLOOKUP(C207,away!$B$2:$E$405,3,FALSE)</f>
        <v>0.51</v>
      </c>
      <c r="J207">
        <f>VLOOKUP(B207,home!$B$2:$E$405,4,FALSE)</f>
        <v>0.86</v>
      </c>
      <c r="K207" s="3">
        <f t="shared" si="336"/>
        <v>1.0793454545454584</v>
      </c>
      <c r="L207" s="3">
        <f t="shared" si="337"/>
        <v>0.37214545454545434</v>
      </c>
      <c r="M207" s="5">
        <f t="shared" si="338"/>
        <v>0.23422082569188893</v>
      </c>
      <c r="N207" s="5">
        <f t="shared" si="339"/>
        <v>0.25280518357042447</v>
      </c>
      <c r="O207" s="5">
        <f t="shared" si="340"/>
        <v>8.7164215641119633E-2</v>
      </c>
      <c r="P207" s="5">
        <f t="shared" si="341"/>
        <v>9.4080299951262616E-2</v>
      </c>
      <c r="Q207" s="5">
        <f t="shared" si="342"/>
        <v>0.13643206288613391</v>
      </c>
      <c r="R207" s="5">
        <f t="shared" si="343"/>
        <v>1.6218883324931231E-2</v>
      </c>
      <c r="S207" s="5">
        <f t="shared" si="344"/>
        <v>9.4473909533592543E-3</v>
      </c>
      <c r="T207" s="5">
        <f t="shared" si="345"/>
        <v>5.0772572057334306E-2</v>
      </c>
      <c r="U207" s="5">
        <f t="shared" si="346"/>
        <v>1.7505777994567658E-2</v>
      </c>
      <c r="V207" s="5">
        <f t="shared" si="347"/>
        <v>4.2164073726546394E-4</v>
      </c>
      <c r="W207" s="5">
        <f t="shared" si="348"/>
        <v>4.9085775643469588E-2</v>
      </c>
      <c r="X207" s="5">
        <f t="shared" si="349"/>
        <v>1.8267048288555181E-2</v>
      </c>
      <c r="Y207" s="5">
        <f t="shared" si="350"/>
        <v>3.3989994942740655E-3</v>
      </c>
      <c r="Z207" s="5">
        <f t="shared" si="351"/>
        <v>2.0119279023920749E-3</v>
      </c>
      <c r="AA207" s="5">
        <f t="shared" si="352"/>
        <v>2.1715652363200645E-3</v>
      </c>
      <c r="AB207" s="5">
        <f t="shared" si="353"/>
        <v>1.1719345335354978E-3</v>
      </c>
      <c r="AC207" s="5">
        <f t="shared" si="354"/>
        <v>1.0585119543817975E-5</v>
      </c>
      <c r="AD207" s="5">
        <f t="shared" si="355"/>
        <v>1.3245127205904266E-2</v>
      </c>
      <c r="AE207" s="5">
        <f t="shared" si="356"/>
        <v>4.9291138845536063E-3</v>
      </c>
      <c r="AF207" s="5">
        <f t="shared" si="357"/>
        <v>9.1717366353675589E-4</v>
      </c>
      <c r="AG207" s="5">
        <f t="shared" si="358"/>
        <v>1.1377400330466856E-4</v>
      </c>
      <c r="AH207" s="5">
        <f t="shared" si="359"/>
        <v>1.8718245593709527E-4</v>
      </c>
      <c r="AI207" s="5">
        <f t="shared" si="360"/>
        <v>2.0203453298635934E-4</v>
      </c>
      <c r="AJ207" s="5">
        <f t="shared" si="361"/>
        <v>1.090325274200207E-4</v>
      </c>
      <c r="AK207" s="5">
        <f t="shared" si="362"/>
        <v>3.9227920956134131E-5</v>
      </c>
      <c r="AL207" s="5">
        <f t="shared" si="363"/>
        <v>1.7007048263289504E-7</v>
      </c>
      <c r="AM207" s="5">
        <f t="shared" si="364"/>
        <v>2.859213568913832E-3</v>
      </c>
      <c r="AN207" s="5">
        <f t="shared" si="365"/>
        <v>1.0640433332459686E-3</v>
      </c>
      <c r="AO207" s="5">
        <f t="shared" si="366"/>
        <v>1.9798944495344066E-4</v>
      </c>
      <c r="AP207" s="5">
        <f t="shared" si="367"/>
        <v>2.4560290662466801E-5</v>
      </c>
      <c r="AQ207" s="5">
        <f t="shared" si="368"/>
        <v>2.2850001330880462E-6</v>
      </c>
      <c r="AR207" s="5">
        <f t="shared" si="369"/>
        <v>1.393182002952897E-5</v>
      </c>
      <c r="AS207" s="5">
        <f t="shared" si="370"/>
        <v>1.5037246622417467E-5</v>
      </c>
      <c r="AT207" s="5">
        <f t="shared" si="371"/>
        <v>8.115191895392669E-6</v>
      </c>
      <c r="AU207" s="5">
        <f t="shared" si="372"/>
        <v>2.9196984950187405E-6</v>
      </c>
      <c r="AV207" s="5">
        <f t="shared" si="373"/>
        <v>7.8784082481042309E-7</v>
      </c>
      <c r="AW207" s="5">
        <f t="shared" si="374"/>
        <v>1.8975779672516166E-9</v>
      </c>
      <c r="AX207" s="5">
        <f t="shared" si="375"/>
        <v>5.1434652819697362E-4</v>
      </c>
      <c r="AY207" s="5">
        <f t="shared" si="376"/>
        <v>1.9141172252973908E-4</v>
      </c>
      <c r="AZ207" s="5">
        <f t="shared" si="377"/>
        <v>3.5616501243079072E-5</v>
      </c>
      <c r="BA207" s="5">
        <f t="shared" si="378"/>
        <v>4.4181730148081339E-6</v>
      </c>
      <c r="BB207" s="5">
        <f t="shared" si="379"/>
        <v>4.1105075121405829E-7</v>
      </c>
      <c r="BC207" s="5">
        <f t="shared" si="380"/>
        <v>3.0594133730361261E-8</v>
      </c>
      <c r="BD207" s="5">
        <f t="shared" si="381"/>
        <v>8.6411058292241991E-7</v>
      </c>
      <c r="BE207" s="5">
        <f t="shared" si="382"/>
        <v>9.3267382990194029E-7</v>
      </c>
      <c r="BF207" s="5">
        <f t="shared" si="383"/>
        <v>5.0333862943908161E-7</v>
      </c>
      <c r="BG207" s="5">
        <f t="shared" si="384"/>
        <v>1.8109208726073785E-7</v>
      </c>
      <c r="BH207" s="5">
        <f t="shared" si="385"/>
        <v>4.8865230309756721E-8</v>
      </c>
      <c r="BI207" s="5">
        <f t="shared" si="386"/>
        <v>1.0548492844030579E-8</v>
      </c>
      <c r="BJ207" s="8">
        <f t="shared" si="387"/>
        <v>0.53486115690526914</v>
      </c>
      <c r="BK207" s="8">
        <f t="shared" si="388"/>
        <v>0.33837232424633251</v>
      </c>
      <c r="BL207" s="8">
        <f t="shared" si="389"/>
        <v>0.1248131865944935</v>
      </c>
      <c r="BM207" s="8">
        <f t="shared" si="390"/>
        <v>0.17894571475777474</v>
      </c>
      <c r="BN207" s="8">
        <f t="shared" si="391"/>
        <v>0.82092147106576085</v>
      </c>
    </row>
    <row r="208" spans="1:66" x14ac:dyDescent="0.25">
      <c r="A208" t="s">
        <v>342</v>
      </c>
      <c r="B208" t="s">
        <v>392</v>
      </c>
      <c r="C208" t="s">
        <v>430</v>
      </c>
      <c r="D208" s="11">
        <v>44350</v>
      </c>
      <c r="E208">
        <f>VLOOKUP(A208,home!$A$2:$E$405,3,FALSE)</f>
        <v>1.17575757575758</v>
      </c>
      <c r="F208">
        <f>VLOOKUP(B208,home!$B$2:$E$405,3,FALSE)</f>
        <v>1.19</v>
      </c>
      <c r="G208">
        <f>VLOOKUP(C208,away!$B$2:$E$405,4,FALSE)</f>
        <v>0.9</v>
      </c>
      <c r="H208">
        <f>VLOOKUP(A208,away!$A$2:$E$405,3,FALSE)</f>
        <v>0.84848484848484795</v>
      </c>
      <c r="I208">
        <f>VLOOKUP(C208,away!$B$2:$E$405,3,FALSE)</f>
        <v>0.85</v>
      </c>
      <c r="J208">
        <f>VLOOKUP(B208,home!$B$2:$E$405,4,FALSE)</f>
        <v>1.26</v>
      </c>
      <c r="K208" s="3">
        <f t="shared" si="336"/>
        <v>1.2592363636363682</v>
      </c>
      <c r="L208" s="3">
        <f t="shared" si="337"/>
        <v>0.90872727272727216</v>
      </c>
      <c r="M208" s="5">
        <f t="shared" si="338"/>
        <v>0.11441036095332416</v>
      </c>
      <c r="N208" s="5">
        <f t="shared" si="339"/>
        <v>0.14406968688918823</v>
      </c>
      <c r="O208" s="5">
        <f t="shared" si="340"/>
        <v>0.10396781528085704</v>
      </c>
      <c r="P208" s="5">
        <f t="shared" si="341"/>
        <v>0.13092005364948403</v>
      </c>
      <c r="Q208" s="5">
        <f t="shared" si="342"/>
        <v>9.0708894314285776E-2</v>
      </c>
      <c r="R208" s="5">
        <f t="shared" si="343"/>
        <v>4.7239194615793012E-2</v>
      </c>
      <c r="S208" s="5">
        <f t="shared" si="344"/>
        <v>3.7453033765395584E-2</v>
      </c>
      <c r="T208" s="5">
        <f t="shared" si="345"/>
        <v>8.242964614232727E-2</v>
      </c>
      <c r="U208" s="5">
        <f t="shared" si="346"/>
        <v>5.9485311649101889E-2</v>
      </c>
      <c r="V208" s="5">
        <f t="shared" si="347"/>
        <v>4.7619552683907541E-3</v>
      </c>
      <c r="W208" s="5">
        <f t="shared" si="348"/>
        <v>3.8074646075265617E-2</v>
      </c>
      <c r="X208" s="5">
        <f t="shared" si="349"/>
        <v>3.4599469288032259E-2</v>
      </c>
      <c r="Y208" s="5">
        <f t="shared" si="350"/>
        <v>1.5720740681962282E-2</v>
      </c>
      <c r="Z208" s="5">
        <f t="shared" si="351"/>
        <v>1.4309181496347476E-2</v>
      </c>
      <c r="AA208" s="5">
        <f t="shared" si="352"/>
        <v>1.80186416740734E-2</v>
      </c>
      <c r="AB208" s="5">
        <f t="shared" si="353"/>
        <v>1.1344864409663457E-2</v>
      </c>
      <c r="AC208" s="5">
        <f t="shared" si="354"/>
        <v>3.4056981051551298E-4</v>
      </c>
      <c r="AD208" s="5">
        <f t="shared" si="355"/>
        <v>1.1986244717639798E-2</v>
      </c>
      <c r="AE208" s="5">
        <f t="shared" si="356"/>
        <v>1.0892227472502486E-2</v>
      </c>
      <c r="AF208" s="5">
        <f t="shared" si="357"/>
        <v>4.949032082506126E-3</v>
      </c>
      <c r="AG208" s="5">
        <f t="shared" si="358"/>
        <v>1.4991068089918549E-3</v>
      </c>
      <c r="AH208" s="5">
        <f t="shared" si="359"/>
        <v>3.250785869033847E-3</v>
      </c>
      <c r="AI208" s="5">
        <f t="shared" si="360"/>
        <v>4.0935077766826719E-3</v>
      </c>
      <c r="AJ208" s="5">
        <f t="shared" si="361"/>
        <v>2.5773469236135419E-3</v>
      </c>
      <c r="AK208" s="5">
        <f t="shared" si="362"/>
        <v>1.0818296559734987E-3</v>
      </c>
      <c r="AL208" s="5">
        <f t="shared" si="363"/>
        <v>1.5588594421890118E-5</v>
      </c>
      <c r="AM208" s="5">
        <f t="shared" si="364"/>
        <v>3.0187030423792739E-3</v>
      </c>
      <c r="AN208" s="5">
        <f t="shared" si="365"/>
        <v>2.7431777828748364E-3</v>
      </c>
      <c r="AO208" s="5">
        <f t="shared" si="366"/>
        <v>1.2464002326189475E-3</v>
      </c>
      <c r="AP208" s="5">
        <f t="shared" si="367"/>
        <v>3.7754596137148466E-4</v>
      </c>
      <c r="AQ208" s="5">
        <f t="shared" si="368"/>
        <v>8.5771577951576316E-5</v>
      </c>
      <c r="AR208" s="5">
        <f t="shared" si="369"/>
        <v>5.9081555539749672E-4</v>
      </c>
      <c r="AS208" s="5">
        <f t="shared" si="370"/>
        <v>7.439764315585449E-4</v>
      </c>
      <c r="AT208" s="5">
        <f t="shared" si="371"/>
        <v>4.6842108815347183E-4</v>
      </c>
      <c r="AU208" s="5">
        <f t="shared" si="372"/>
        <v>1.9661762256565615E-4</v>
      </c>
      <c r="AV208" s="5">
        <f t="shared" si="373"/>
        <v>6.1897015016601197E-5</v>
      </c>
      <c r="AW208" s="5">
        <f t="shared" si="374"/>
        <v>4.9550184505155072E-7</v>
      </c>
      <c r="AX208" s="5">
        <f t="shared" si="375"/>
        <v>6.3354344033061841E-4</v>
      </c>
      <c r="AY208" s="5">
        <f t="shared" si="376"/>
        <v>5.7571820268589608E-4</v>
      </c>
      <c r="AZ208" s="5">
        <f t="shared" si="377"/>
        <v>2.6158541609310062E-4</v>
      </c>
      <c r="BA208" s="5">
        <f t="shared" si="378"/>
        <v>7.923660058383734E-5</v>
      </c>
      <c r="BB208" s="5">
        <f t="shared" si="379"/>
        <v>1.8001114987182671E-5</v>
      </c>
      <c r="BC208" s="5">
        <f t="shared" si="380"/>
        <v>3.2716208256705072E-6</v>
      </c>
      <c r="BD208" s="5">
        <f t="shared" si="381"/>
        <v>8.9481701390202583E-5</v>
      </c>
      <c r="BE208" s="5">
        <f t="shared" si="382"/>
        <v>1.1267861227059403E-4</v>
      </c>
      <c r="BF208" s="5">
        <f t="shared" si="383"/>
        <v>7.0944502987607555E-5</v>
      </c>
      <c r="BG208" s="5">
        <f t="shared" si="384"/>
        <v>2.9778632654034797E-5</v>
      </c>
      <c r="BH208" s="5">
        <f t="shared" si="385"/>
        <v>9.3745842743324972E-6</v>
      </c>
      <c r="BI208" s="5">
        <f t="shared" si="386"/>
        <v>2.3609634824426275E-6</v>
      </c>
      <c r="BJ208" s="8">
        <f t="shared" si="387"/>
        <v>0.44397264946540416</v>
      </c>
      <c r="BK208" s="8">
        <f t="shared" si="388"/>
        <v>0.28847728024421782</v>
      </c>
      <c r="BL208" s="8">
        <f t="shared" si="389"/>
        <v>0.25343564456454337</v>
      </c>
      <c r="BM208" s="8">
        <f t="shared" si="390"/>
        <v>0.36830352736673977</v>
      </c>
      <c r="BN208" s="8">
        <f t="shared" si="391"/>
        <v>0.63131600570293211</v>
      </c>
    </row>
    <row r="209" spans="1:66" x14ac:dyDescent="0.25">
      <c r="A209" t="s">
        <v>342</v>
      </c>
      <c r="B209" t="s">
        <v>393</v>
      </c>
      <c r="C209" t="s">
        <v>364</v>
      </c>
      <c r="D209" s="11">
        <v>44350</v>
      </c>
      <c r="E209">
        <f>VLOOKUP(A209,home!$A$2:$E$405,3,FALSE)</f>
        <v>1.17575757575758</v>
      </c>
      <c r="F209">
        <f>VLOOKUP(B209,home!$B$2:$E$405,3,FALSE)</f>
        <v>1.1200000000000001</v>
      </c>
      <c r="G209">
        <f>VLOOKUP(C209,away!$B$2:$E$405,4,FALSE)</f>
        <v>1.36</v>
      </c>
      <c r="H209">
        <f>VLOOKUP(A209,away!$A$2:$E$405,3,FALSE)</f>
        <v>0.84848484848484795</v>
      </c>
      <c r="I209">
        <f>VLOOKUP(C209,away!$B$2:$E$405,3,FALSE)</f>
        <v>0.62</v>
      </c>
      <c r="J209">
        <f>VLOOKUP(B209,home!$B$2:$E$405,4,FALSE)</f>
        <v>0.74</v>
      </c>
      <c r="K209" s="3">
        <f t="shared" si="336"/>
        <v>1.7909139393939464</v>
      </c>
      <c r="L209" s="3">
        <f t="shared" si="337"/>
        <v>0.38928484848484818</v>
      </c>
      <c r="M209" s="5">
        <f t="shared" si="338"/>
        <v>0.11301906158771982</v>
      </c>
      <c r="N209" s="5">
        <f t="shared" si="339"/>
        <v>0.20240741281467037</v>
      </c>
      <c r="O209" s="5">
        <f t="shared" si="340"/>
        <v>4.3996608266075238E-2</v>
      </c>
      <c r="P209" s="5">
        <f t="shared" si="341"/>
        <v>7.8794139029769075E-2</v>
      </c>
      <c r="Q209" s="5">
        <f t="shared" si="342"/>
        <v>0.18124712852322905</v>
      </c>
      <c r="R209" s="5">
        <f t="shared" si="343"/>
        <v>8.5636064913531592E-3</v>
      </c>
      <c r="S209" s="5">
        <f t="shared" si="344"/>
        <v>1.3733339001014077E-2</v>
      </c>
      <c r="T209" s="5">
        <f t="shared" si="345"/>
        <v>7.0556760965479026E-2</v>
      </c>
      <c r="U209" s="5">
        <f t="shared" si="346"/>
        <v>1.5336682236848857E-2</v>
      </c>
      <c r="V209" s="5">
        <f t="shared" si="347"/>
        <v>1.0638388559191805E-3</v>
      </c>
      <c r="W209" s="5">
        <f t="shared" si="348"/>
        <v>0.10819933631579236</v>
      </c>
      <c r="X209" s="5">
        <f t="shared" si="349"/>
        <v>4.2120362243854355E-2</v>
      </c>
      <c r="Y209" s="5">
        <f t="shared" si="350"/>
        <v>8.1984094171128809E-3</v>
      </c>
      <c r="Z209" s="5">
        <f t="shared" si="351"/>
        <v>1.1112274184900924E-3</v>
      </c>
      <c r="AA209" s="5">
        <f t="shared" si="352"/>
        <v>1.9901126736106573E-3</v>
      </c>
      <c r="AB209" s="5">
        <f t="shared" si="353"/>
        <v>1.7820602640669409E-3</v>
      </c>
      <c r="AC209" s="5">
        <f t="shared" si="354"/>
        <v>4.6355159884637084E-5</v>
      </c>
      <c r="AD209" s="5">
        <f t="shared" si="355"/>
        <v>4.8443924910281551E-2</v>
      </c>
      <c r="AE209" s="5">
        <f t="shared" si="356"/>
        <v>1.8858485968710318E-2</v>
      </c>
      <c r="AF209" s="5">
        <f t="shared" si="357"/>
        <v>3.6706614264915153E-3</v>
      </c>
      <c r="AG209" s="5">
        <f t="shared" si="358"/>
        <v>4.7631095908364223E-4</v>
      </c>
      <c r="AH209" s="5">
        <f t="shared" si="359"/>
        <v>1.0814599930978114E-4</v>
      </c>
      <c r="AI209" s="5">
        <f t="shared" si="360"/>
        <v>1.9368017765357515E-4</v>
      </c>
      <c r="AJ209" s="5">
        <f t="shared" si="361"/>
        <v>1.7343226497204187E-4</v>
      </c>
      <c r="AK209" s="5">
        <f t="shared" si="362"/>
        <v>1.0353408695969808E-4</v>
      </c>
      <c r="AL209" s="5">
        <f t="shared" si="363"/>
        <v>1.292707570346394E-6</v>
      </c>
      <c r="AM209" s="5">
        <f t="shared" si="364"/>
        <v>1.7351780080155373E-2</v>
      </c>
      <c r="AN209" s="5">
        <f t="shared" si="365"/>
        <v>6.7547850794456915E-3</v>
      </c>
      <c r="AO209" s="5">
        <f t="shared" si="366"/>
        <v>1.3147677430998645E-3</v>
      </c>
      <c r="AP209" s="5">
        <f t="shared" si="367"/>
        <v>1.7060638722179891E-4</v>
      </c>
      <c r="AQ209" s="5">
        <f t="shared" si="368"/>
        <v>1.6603620400046329E-5</v>
      </c>
      <c r="AR209" s="5">
        <f t="shared" si="369"/>
        <v>8.4199197911101303E-6</v>
      </c>
      <c r="AS209" s="5">
        <f t="shared" si="370"/>
        <v>1.5079351722478098E-5</v>
      </c>
      <c r="AT209" s="5">
        <f t="shared" si="371"/>
        <v>1.3502910598405074E-5</v>
      </c>
      <c r="AU209" s="5">
        <f t="shared" si="372"/>
        <v>8.0608502710246333E-6</v>
      </c>
      <c r="AV209" s="5">
        <f t="shared" si="373"/>
        <v>3.6090722784363726E-6</v>
      </c>
      <c r="AW209" s="5">
        <f t="shared" si="374"/>
        <v>2.5034562653951504E-8</v>
      </c>
      <c r="AX209" s="5">
        <f t="shared" si="375"/>
        <v>5.1792574698080775E-3</v>
      </c>
      <c r="AY209" s="5">
        <f t="shared" si="376"/>
        <v>2.0162064593982555E-3</v>
      </c>
      <c r="AZ209" s="5">
        <f t="shared" si="377"/>
        <v>3.9243931303051103E-4</v>
      </c>
      <c r="BA209" s="5">
        <f t="shared" si="378"/>
        <v>5.0923559504193485E-5</v>
      </c>
      <c r="BB209" s="5">
        <f t="shared" si="379"/>
        <v>4.9559425364747768E-6</v>
      </c>
      <c r="BC209" s="5">
        <f t="shared" si="380"/>
        <v>3.8585466788223957E-7</v>
      </c>
      <c r="BD209" s="5">
        <f t="shared" si="381"/>
        <v>5.4629120002281358E-7</v>
      </c>
      <c r="BE209" s="5">
        <f t="shared" si="382"/>
        <v>9.783605250891035E-7</v>
      </c>
      <c r="BF209" s="5">
        <f t="shared" si="383"/>
        <v>8.7607975106742826E-7</v>
      </c>
      <c r="BG209" s="5">
        <f t="shared" si="384"/>
        <v>5.2299447940247861E-7</v>
      </c>
      <c r="BH209" s="5">
        <f t="shared" si="385"/>
        <v>2.3415952584699483E-7</v>
      </c>
      <c r="BI209" s="5">
        <f t="shared" si="386"/>
        <v>8.3871911776252022E-8</v>
      </c>
      <c r="BJ209" s="8">
        <f t="shared" si="387"/>
        <v>0.71743150505397335</v>
      </c>
      <c r="BK209" s="8">
        <f t="shared" si="388"/>
        <v>0.20867423280127542</v>
      </c>
      <c r="BL209" s="8">
        <f t="shared" si="389"/>
        <v>7.2299776322904602E-2</v>
      </c>
      <c r="BM209" s="8">
        <f t="shared" si="390"/>
        <v>0.36947260345899091</v>
      </c>
      <c r="BN209" s="8">
        <f t="shared" si="391"/>
        <v>0.62802795671281675</v>
      </c>
    </row>
    <row r="210" spans="1:66" x14ac:dyDescent="0.25">
      <c r="A210" t="s">
        <v>342</v>
      </c>
      <c r="B210" t="s">
        <v>343</v>
      </c>
      <c r="C210" t="s">
        <v>396</v>
      </c>
      <c r="D210" s="11">
        <v>44350</v>
      </c>
      <c r="E210">
        <f>VLOOKUP(A210,home!$A$2:$E$405,3,FALSE)</f>
        <v>1.17575757575758</v>
      </c>
      <c r="F210">
        <f>VLOOKUP(B210,home!$B$2:$E$405,3,FALSE)</f>
        <v>0.74</v>
      </c>
      <c r="G210">
        <f>VLOOKUP(C210,away!$B$2:$E$405,4,FALSE)</f>
        <v>1.17</v>
      </c>
      <c r="H210">
        <f>VLOOKUP(A210,away!$A$2:$E$405,3,FALSE)</f>
        <v>0.84848484848484795</v>
      </c>
      <c r="I210">
        <f>VLOOKUP(C210,away!$B$2:$E$405,3,FALSE)</f>
        <v>0.48</v>
      </c>
      <c r="J210">
        <f>VLOOKUP(B210,home!$B$2:$E$405,4,FALSE)</f>
        <v>1.18</v>
      </c>
      <c r="K210" s="3">
        <f t="shared" si="336"/>
        <v>1.0179709090909126</v>
      </c>
      <c r="L210" s="3">
        <f t="shared" si="337"/>
        <v>0.48058181818181783</v>
      </c>
      <c r="M210" s="5">
        <f t="shared" si="338"/>
        <v>0.22345332414065189</v>
      </c>
      <c r="N210" s="5">
        <f t="shared" si="339"/>
        <v>0.22746898351484579</v>
      </c>
      <c r="O210" s="5">
        <f t="shared" si="340"/>
        <v>0.10738760479428557</v>
      </c>
      <c r="P210" s="5">
        <f t="shared" si="341"/>
        <v>0.10931745767753455</v>
      </c>
      <c r="Q210" s="5">
        <f t="shared" si="342"/>
        <v>0.11577840396929666</v>
      </c>
      <c r="R210" s="5">
        <f t="shared" si="343"/>
        <v>2.5804265181114127E-2</v>
      </c>
      <c r="S210" s="5">
        <f t="shared" si="344"/>
        <v>1.337002548411125E-2</v>
      </c>
      <c r="T210" s="5">
        <f t="shared" si="345"/>
        <v>5.5640995885753587E-2</v>
      </c>
      <c r="U210" s="5">
        <f t="shared" si="346"/>
        <v>2.6267991284841734E-2</v>
      </c>
      <c r="V210" s="5">
        <f t="shared" si="347"/>
        <v>7.267623640705215E-4</v>
      </c>
      <c r="W210" s="5">
        <f t="shared" si="348"/>
        <v>3.9286349047239953E-2</v>
      </c>
      <c r="X210" s="5">
        <f t="shared" si="349"/>
        <v>1.8880305054848105E-2</v>
      </c>
      <c r="Y210" s="5">
        <f t="shared" si="350"/>
        <v>4.5367656655431335E-3</v>
      </c>
      <c r="Z210" s="5">
        <f t="shared" si="351"/>
        <v>4.1336868925285347E-3</v>
      </c>
      <c r="AA210" s="5">
        <f t="shared" si="352"/>
        <v>4.2079730038844633E-3</v>
      </c>
      <c r="AB210" s="5">
        <f t="shared" si="353"/>
        <v>2.1417970520971421E-3</v>
      </c>
      <c r="AC210" s="5">
        <f t="shared" si="354"/>
        <v>2.2221590985903169E-5</v>
      </c>
      <c r="AD210" s="5">
        <f t="shared" si="355"/>
        <v>9.9980901136204406E-3</v>
      </c>
      <c r="AE210" s="5">
        <f t="shared" si="356"/>
        <v>4.8049003251493692E-3</v>
      </c>
      <c r="AF210" s="5">
        <f t="shared" si="357"/>
        <v>1.1545738672213456E-3</v>
      </c>
      <c r="AG210" s="5">
        <f t="shared" si="358"/>
        <v>1.8495573611148239E-4</v>
      </c>
      <c r="AH210" s="5">
        <f t="shared" si="359"/>
        <v>4.9664369065142782E-4</v>
      </c>
      <c r="AI210" s="5">
        <f t="shared" si="360"/>
        <v>5.0556882926670009E-4</v>
      </c>
      <c r="AJ210" s="5">
        <f t="shared" si="361"/>
        <v>2.5732718036832543E-4</v>
      </c>
      <c r="AK210" s="5">
        <f t="shared" si="362"/>
        <v>8.7317194577781843E-5</v>
      </c>
      <c r="AL210" s="5">
        <f t="shared" si="363"/>
        <v>4.3484836781392387E-7</v>
      </c>
      <c r="AM210" s="5">
        <f t="shared" si="364"/>
        <v>2.0355529764270134E-3</v>
      </c>
      <c r="AN210" s="5">
        <f t="shared" si="365"/>
        <v>9.7824975041670517E-4</v>
      </c>
      <c r="AO210" s="5">
        <f t="shared" si="366"/>
        <v>2.3506452184558481E-4</v>
      </c>
      <c r="AP210" s="5">
        <f t="shared" si="367"/>
        <v>3.7655911766196944E-5</v>
      </c>
      <c r="AQ210" s="5">
        <f t="shared" si="368"/>
        <v>4.5241866354732565E-6</v>
      </c>
      <c r="AR210" s="5">
        <f t="shared" si="369"/>
        <v>4.7735585568358304E-5</v>
      </c>
      <c r="AS210" s="5">
        <f t="shared" si="370"/>
        <v>4.8593437437008756E-5</v>
      </c>
      <c r="AT210" s="5">
        <f t="shared" si="371"/>
        <v>2.473335284180209E-5</v>
      </c>
      <c r="AU210" s="5">
        <f t="shared" si="372"/>
        <v>8.3926112257451936E-6</v>
      </c>
      <c r="AV210" s="5">
        <f t="shared" si="373"/>
        <v>2.135858519779608E-6</v>
      </c>
      <c r="AW210" s="5">
        <f t="shared" si="374"/>
        <v>5.9093273266423819E-9</v>
      </c>
      <c r="AX210" s="5">
        <f t="shared" si="375"/>
        <v>3.4535561898601982E-4</v>
      </c>
      <c r="AY210" s="5">
        <f t="shared" si="376"/>
        <v>1.6597163129160853E-4</v>
      </c>
      <c r="AZ210" s="5">
        <f t="shared" si="377"/>
        <v>3.988147416636176E-5</v>
      </c>
      <c r="BA210" s="5">
        <f t="shared" si="378"/>
        <v>6.3887704555471128E-6</v>
      </c>
      <c r="BB210" s="5">
        <f t="shared" si="379"/>
        <v>7.6758173036827772E-7</v>
      </c>
      <c r="BC210" s="5">
        <f t="shared" si="380"/>
        <v>7.3777164716706564E-8</v>
      </c>
      <c r="BD210" s="5">
        <f t="shared" si="381"/>
        <v>3.8234757507358957E-6</v>
      </c>
      <c r="BE210" s="5">
        <f t="shared" si="382"/>
        <v>3.8921870858636799E-6</v>
      </c>
      <c r="BF210" s="5">
        <f t="shared" si="383"/>
        <v>1.9810666130742792E-6</v>
      </c>
      <c r="BG210" s="5">
        <f t="shared" si="384"/>
        <v>6.7222272702695985E-7</v>
      </c>
      <c r="BH210" s="5">
        <f t="shared" si="385"/>
        <v>1.7107579513580166E-7</v>
      </c>
      <c r="BI210" s="5">
        <f t="shared" si="386"/>
        <v>3.4830036539568557E-8</v>
      </c>
      <c r="BJ210" s="8">
        <f t="shared" si="387"/>
        <v>0.48158380938051543</v>
      </c>
      <c r="BK210" s="8">
        <f t="shared" si="388"/>
        <v>0.34705619773701357</v>
      </c>
      <c r="BL210" s="8">
        <f t="shared" si="389"/>
        <v>0.16729865391468829</v>
      </c>
      <c r="BM210" s="8">
        <f t="shared" si="390"/>
        <v>0.19069634292505303</v>
      </c>
      <c r="BN210" s="8">
        <f t="shared" si="391"/>
        <v>0.8092100392777285</v>
      </c>
    </row>
    <row r="211" spans="1:66" x14ac:dyDescent="0.25">
      <c r="A211" t="s">
        <v>40</v>
      </c>
      <c r="B211" t="s">
        <v>316</v>
      </c>
      <c r="C211" t="s">
        <v>318</v>
      </c>
      <c r="D211" s="11">
        <v>44350</v>
      </c>
      <c r="E211">
        <f>VLOOKUP(A211,home!$A$2:$E$405,3,FALSE)</f>
        <v>1.47741935483871</v>
      </c>
      <c r="F211">
        <f>VLOOKUP(B211,home!$B$2:$E$405,3,FALSE)</f>
        <v>0.54</v>
      </c>
      <c r="G211">
        <f>VLOOKUP(C211,away!$B$2:$E$405,4,FALSE)</f>
        <v>1.1100000000000001</v>
      </c>
      <c r="H211">
        <f>VLOOKUP(A211,away!$A$2:$E$405,3,FALSE)</f>
        <v>1.1741935483871</v>
      </c>
      <c r="I211">
        <f>VLOOKUP(C211,away!$B$2:$E$405,3,FALSE)</f>
        <v>0.82</v>
      </c>
      <c r="J211">
        <f>VLOOKUP(B211,home!$B$2:$E$405,4,FALSE)</f>
        <v>0.97</v>
      </c>
      <c r="K211" s="3">
        <f t="shared" si="336"/>
        <v>0.88556516129032292</v>
      </c>
      <c r="L211" s="3">
        <f t="shared" si="337"/>
        <v>0.93395354838709921</v>
      </c>
      <c r="M211" s="5">
        <f t="shared" si="338"/>
        <v>0.16210375112867745</v>
      </c>
      <c r="N211" s="5">
        <f t="shared" si="339"/>
        <v>0.1435534345140336</v>
      </c>
      <c r="O211" s="5">
        <f t="shared" si="340"/>
        <v>0.15139737357348754</v>
      </c>
      <c r="P211" s="5">
        <f t="shared" si="341"/>
        <v>0.13407223954753678</v>
      </c>
      <c r="Q211" s="5">
        <f t="shared" si="342"/>
        <v>6.3562960194599977E-2</v>
      </c>
      <c r="R211" s="5">
        <f t="shared" si="343"/>
        <v>7.0699057132722953E-2</v>
      </c>
      <c r="S211" s="5">
        <f t="shared" si="344"/>
        <v>2.7722007190048439E-2</v>
      </c>
      <c r="T211" s="5">
        <f t="shared" si="345"/>
        <v>5.9364852219734594E-2</v>
      </c>
      <c r="U211" s="5">
        <f t="shared" si="346"/>
        <v>6.2608621932813566E-2</v>
      </c>
      <c r="V211" s="5">
        <f t="shared" si="347"/>
        <v>2.547580767697052E-3</v>
      </c>
      <c r="W211" s="5">
        <f t="shared" si="348"/>
        <v>1.8763047698940438E-2</v>
      </c>
      <c r="X211" s="5">
        <f t="shared" si="349"/>
        <v>1.7523814976981821E-2</v>
      </c>
      <c r="Y211" s="5">
        <f t="shared" si="350"/>
        <v>8.1832145895155799E-3</v>
      </c>
      <c r="Z211" s="5">
        <f t="shared" si="351"/>
        <v>2.200987842557629E-2</v>
      </c>
      <c r="AA211" s="5">
        <f t="shared" si="352"/>
        <v>1.9491181537925867E-2</v>
      </c>
      <c r="AB211" s="5">
        <f t="shared" si="353"/>
        <v>8.6303556611861398E-3</v>
      </c>
      <c r="AC211" s="5">
        <f t="shared" si="354"/>
        <v>1.3169029733087716E-4</v>
      </c>
      <c r="AD211" s="5">
        <f t="shared" si="355"/>
        <v>4.1539753404525523E-3</v>
      </c>
      <c r="AE211" s="5">
        <f t="shared" si="356"/>
        <v>3.8796200091281707E-3</v>
      </c>
      <c r="AF211" s="5">
        <f t="shared" si="357"/>
        <v>1.8116924369594222E-3</v>
      </c>
      <c r="AG211" s="5">
        <f t="shared" si="358"/>
        <v>5.6401219336144114E-4</v>
      </c>
      <c r="AH211" s="5">
        <f t="shared" si="359"/>
        <v>5.1390510137839076E-3</v>
      </c>
      <c r="AI211" s="5">
        <f t="shared" si="360"/>
        <v>4.5509645399007441E-3</v>
      </c>
      <c r="AJ211" s="5">
        <f t="shared" si="361"/>
        <v>2.0150878234018706E-3</v>
      </c>
      <c r="AK211" s="5">
        <f t="shared" si="362"/>
        <v>5.9483052444834789E-4</v>
      </c>
      <c r="AL211" s="5">
        <f t="shared" si="363"/>
        <v>4.3567191917271371E-6</v>
      </c>
      <c r="AM211" s="5">
        <f t="shared" si="364"/>
        <v>7.3572316847277802E-4</v>
      </c>
      <c r="AN211" s="5">
        <f t="shared" si="365"/>
        <v>6.8713126382575075E-4</v>
      </c>
      <c r="AO211" s="5">
        <f t="shared" si="366"/>
        <v>3.2087434102888587E-4</v>
      </c>
      <c r="AP211" s="5">
        <f t="shared" si="367"/>
        <v>9.9893909796766719E-5</v>
      </c>
      <c r="AQ211" s="5">
        <f t="shared" si="368"/>
        <v>2.3324067879237769E-5</v>
      </c>
      <c r="AR211" s="5">
        <f t="shared" si="369"/>
        <v>9.5992698593316036E-4</v>
      </c>
      <c r="AS211" s="5">
        <f t="shared" si="370"/>
        <v>8.5007789612483273E-4</v>
      </c>
      <c r="AT211" s="5">
        <f t="shared" si="371"/>
        <v>3.7639968459556283E-4</v>
      </c>
      <c r="AU211" s="5">
        <f t="shared" si="372"/>
        <v>1.1110881579949878E-4</v>
      </c>
      <c r="AV211" s="5">
        <f t="shared" si="373"/>
        <v>2.4598524096064979E-5</v>
      </c>
      <c r="AW211" s="5">
        <f t="shared" si="374"/>
        <v>1.0009280665547375E-7</v>
      </c>
      <c r="AX211" s="5">
        <f t="shared" si="375"/>
        <v>1.0858846772560378E-4</v>
      </c>
      <c r="AY211" s="5">
        <f t="shared" si="376"/>
        <v>1.0141658474624567E-4</v>
      </c>
      <c r="AZ211" s="5">
        <f t="shared" si="377"/>
        <v>4.7359189594528538E-5</v>
      </c>
      <c r="BA211" s="5">
        <f t="shared" si="378"/>
        <v>1.4743761056849105E-5</v>
      </c>
      <c r="BB211" s="5">
        <f t="shared" si="379"/>
        <v>3.4424969889039368E-6</v>
      </c>
      <c r="BC211" s="5">
        <f t="shared" si="380"/>
        <v>6.430264556197475E-7</v>
      </c>
      <c r="BD211" s="5">
        <f t="shared" si="381"/>
        <v>1.494212024508013E-4</v>
      </c>
      <c r="BE211" s="5">
        <f t="shared" si="382"/>
        <v>1.3232221124853785E-4</v>
      </c>
      <c r="BF211" s="5">
        <f t="shared" si="383"/>
        <v>5.8589970173301793E-5</v>
      </c>
      <c r="BG211" s="5">
        <f t="shared" si="384"/>
        <v>1.7295078795505073E-5</v>
      </c>
      <c r="BH211" s="5">
        <f t="shared" si="385"/>
        <v>3.8289798107675731E-6</v>
      </c>
      <c r="BI211" s="5">
        <f t="shared" si="386"/>
        <v>6.7816222473995549E-7</v>
      </c>
      <c r="BJ211" s="8">
        <f t="shared" si="387"/>
        <v>0.32350376445127882</v>
      </c>
      <c r="BK211" s="8">
        <f t="shared" si="388"/>
        <v>0.32668304223522865</v>
      </c>
      <c r="BL211" s="8">
        <f t="shared" si="389"/>
        <v>0.32781077125092389</v>
      </c>
      <c r="BM211" s="8">
        <f t="shared" si="390"/>
        <v>0.27451732378000965</v>
      </c>
      <c r="BN211" s="8">
        <f t="shared" si="391"/>
        <v>0.72538881609105832</v>
      </c>
    </row>
    <row r="212" spans="1:66" x14ac:dyDescent="0.25">
      <c r="A212" t="s">
        <v>40</v>
      </c>
      <c r="B212" t="s">
        <v>320</v>
      </c>
      <c r="C212" t="s">
        <v>236</v>
      </c>
      <c r="D212" s="11">
        <v>44350</v>
      </c>
      <c r="E212">
        <f>VLOOKUP(A212,home!$A$2:$E$405,3,FALSE)</f>
        <v>1.47741935483871</v>
      </c>
      <c r="F212">
        <f>VLOOKUP(B212,home!$B$2:$E$405,3,FALSE)</f>
        <v>1.49</v>
      </c>
      <c r="G212">
        <f>VLOOKUP(C212,away!$B$2:$E$405,4,FALSE)</f>
        <v>0.95</v>
      </c>
      <c r="H212">
        <f>VLOOKUP(A212,away!$A$2:$E$405,3,FALSE)</f>
        <v>1.1741935483871</v>
      </c>
      <c r="I212">
        <f>VLOOKUP(C212,away!$B$2:$E$405,3,FALSE)</f>
        <v>0.77</v>
      </c>
      <c r="J212">
        <f>VLOOKUP(B212,home!$B$2:$E$405,4,FALSE)</f>
        <v>0.51</v>
      </c>
      <c r="K212" s="3">
        <f t="shared" si="336"/>
        <v>2.0912870967741939</v>
      </c>
      <c r="L212" s="3">
        <f t="shared" si="337"/>
        <v>0.4611058064516142</v>
      </c>
      <c r="M212" s="5">
        <f t="shared" si="338"/>
        <v>7.7895047499757411E-2</v>
      </c>
      <c r="N212" s="5">
        <f t="shared" si="339"/>
        <v>0.1629009077388556</v>
      </c>
      <c r="O212" s="5">
        <f t="shared" si="340"/>
        <v>3.591785869596243E-2</v>
      </c>
      <c r="P212" s="5">
        <f t="shared" si="341"/>
        <v>7.5114554434625003E-2</v>
      </c>
      <c r="Q212" s="5">
        <f t="shared" si="342"/>
        <v>0.17033628320353611</v>
      </c>
      <c r="R212" s="5">
        <f t="shared" si="343"/>
        <v>8.2809666000084395E-3</v>
      </c>
      <c r="S212" s="5">
        <f t="shared" si="344"/>
        <v>1.8108328029230021E-2</v>
      </c>
      <c r="T212" s="5">
        <f t="shared" si="345"/>
        <v>7.854304923453706E-2</v>
      </c>
      <c r="U212" s="5">
        <f t="shared" si="346"/>
        <v>1.7317878599415717E-2</v>
      </c>
      <c r="V212" s="5">
        <f t="shared" si="347"/>
        <v>1.9402160487173182E-3</v>
      </c>
      <c r="W212" s="5">
        <f t="shared" si="348"/>
        <v>0.11874069039200996</v>
      </c>
      <c r="X212" s="5">
        <f t="shared" si="349"/>
        <v>5.4752021801829184E-2</v>
      </c>
      <c r="Y212" s="5">
        <f t="shared" si="350"/>
        <v>1.2623237583894404E-2</v>
      </c>
      <c r="Z212" s="5">
        <f t="shared" si="351"/>
        <v>1.272800594098591E-3</v>
      </c>
      <c r="AA212" s="5">
        <f t="shared" si="352"/>
        <v>2.6617914592049112E-3</v>
      </c>
      <c r="AB212" s="5">
        <f t="shared" si="353"/>
        <v>2.7832850664694926E-3</v>
      </c>
      <c r="AC212" s="5">
        <f t="shared" si="354"/>
        <v>1.1693495662125045E-4</v>
      </c>
      <c r="AD212" s="5">
        <f t="shared" si="355"/>
        <v>6.2080218419717469E-2</v>
      </c>
      <c r="AE212" s="5">
        <f t="shared" si="356"/>
        <v>2.8625549179116177E-2</v>
      </c>
      <c r="AF212" s="5">
        <f t="shared" si="357"/>
        <v>6.5997034696783528E-3</v>
      </c>
      <c r="AG212" s="5">
        <f t="shared" si="358"/>
        <v>1.0143871969091843E-3</v>
      </c>
      <c r="AH212" s="5">
        <f t="shared" si="359"/>
        <v>1.4672393609848112E-4</v>
      </c>
      <c r="AI212" s="5">
        <f t="shared" si="360"/>
        <v>3.068418743506749E-4</v>
      </c>
      <c r="AJ212" s="5">
        <f t="shared" si="361"/>
        <v>3.208472262897875E-4</v>
      </c>
      <c r="AK212" s="5">
        <f t="shared" si="362"/>
        <v>2.2366122145854085E-4</v>
      </c>
      <c r="AL212" s="5">
        <f t="shared" si="363"/>
        <v>4.5104367717163507E-6</v>
      </c>
      <c r="AM212" s="5">
        <f t="shared" si="364"/>
        <v>2.5965511949215769E-2</v>
      </c>
      <c r="AN212" s="5">
        <f t="shared" si="365"/>
        <v>1.197284832727216E-2</v>
      </c>
      <c r="AO212" s="5">
        <f t="shared" si="366"/>
        <v>2.7603749417348445E-3</v>
      </c>
      <c r="AP212" s="5">
        <f t="shared" si="367"/>
        <v>4.242749712058243E-4</v>
      </c>
      <c r="AQ212" s="5">
        <f t="shared" si="368"/>
        <v>4.8908913188774253E-5</v>
      </c>
      <c r="AR212" s="5">
        <f t="shared" si="369"/>
        <v>1.3531051776089057E-5</v>
      </c>
      <c r="AS212" s="5">
        <f t="shared" si="370"/>
        <v>2.8297313985118579E-5</v>
      </c>
      <c r="AT212" s="5">
        <f t="shared" si="371"/>
        <v>2.958890380522322E-5</v>
      </c>
      <c r="AU212" s="5">
        <f t="shared" si="372"/>
        <v>2.062629757851872E-5</v>
      </c>
      <c r="AV212" s="5">
        <f t="shared" si="373"/>
        <v>1.0783877495045249E-5</v>
      </c>
      <c r="AW212" s="5">
        <f t="shared" si="374"/>
        <v>1.2081763977716187E-7</v>
      </c>
      <c r="AX212" s="5">
        <f t="shared" si="375"/>
        <v>9.0502233500885133E-3</v>
      </c>
      <c r="AY212" s="5">
        <f t="shared" si="376"/>
        <v>4.1731105364097932E-3</v>
      </c>
      <c r="AZ212" s="5">
        <f t="shared" si="377"/>
        <v>9.6212274965148275E-4</v>
      </c>
      <c r="BA212" s="5">
        <f t="shared" si="378"/>
        <v>1.4788012879449715E-4</v>
      </c>
      <c r="BB212" s="5">
        <f t="shared" si="379"/>
        <v>1.7047096511488794E-5</v>
      </c>
      <c r="BC212" s="5">
        <f t="shared" si="380"/>
        <v>1.5721030369177089E-6</v>
      </c>
      <c r="BD212" s="5">
        <f t="shared" si="381"/>
        <v>1.0398744235586808E-6</v>
      </c>
      <c r="BE212" s="5">
        <f t="shared" si="382"/>
        <v>2.1746759642537717E-6</v>
      </c>
      <c r="BF212" s="5">
        <f t="shared" si="383"/>
        <v>2.273935891854446E-6</v>
      </c>
      <c r="BG212" s="5">
        <f t="shared" si="384"/>
        <v>1.585150929842307E-6</v>
      </c>
      <c r="BH212" s="5">
        <f t="shared" si="385"/>
        <v>8.2875142150470794E-7</v>
      </c>
      <c r="BI212" s="5">
        <f t="shared" si="386"/>
        <v>3.4663143084521349E-7</v>
      </c>
      <c r="BJ212" s="8">
        <f t="shared" si="387"/>
        <v>0.75173992328719352</v>
      </c>
      <c r="BK212" s="8">
        <f t="shared" si="388"/>
        <v>0.17735270194213248</v>
      </c>
      <c r="BL212" s="8">
        <f t="shared" si="389"/>
        <v>6.8070931143960331E-2</v>
      </c>
      <c r="BM212" s="8">
        <f t="shared" si="390"/>
        <v>0.46381774907586998</v>
      </c>
      <c r="BN212" s="8">
        <f t="shared" si="391"/>
        <v>0.53044561817274494</v>
      </c>
    </row>
    <row r="213" spans="1:66" x14ac:dyDescent="0.25">
      <c r="A213" t="s">
        <v>10</v>
      </c>
      <c r="B213" t="s">
        <v>45</v>
      </c>
      <c r="C213" t="s">
        <v>243</v>
      </c>
      <c r="D213" s="11">
        <v>44380</v>
      </c>
      <c r="E213">
        <f>VLOOKUP(A213,home!$A$2:$E$405,3,FALSE)</f>
        <v>1.4981949458483801</v>
      </c>
      <c r="F213">
        <f>VLOOKUP(B213,home!$B$2:$E$405,3,FALSE)</f>
        <v>0.63</v>
      </c>
      <c r="G213">
        <f>VLOOKUP(C213,away!$B$2:$E$405,4,FALSE)</f>
        <v>0.88</v>
      </c>
      <c r="H213">
        <f>VLOOKUP(A213,away!$A$2:$E$405,3,FALSE)</f>
        <v>1.3826714801444</v>
      </c>
      <c r="I213">
        <f>VLOOKUP(C213,away!$B$2:$E$405,3,FALSE)</f>
        <v>0.92</v>
      </c>
      <c r="J213">
        <f>VLOOKUP(B213,home!$B$2:$E$405,4,FALSE)</f>
        <v>0.86</v>
      </c>
      <c r="K213" s="3">
        <f t="shared" si="336"/>
        <v>0.83059927797834199</v>
      </c>
      <c r="L213" s="3">
        <f t="shared" si="337"/>
        <v>1.0939696750902494</v>
      </c>
      <c r="M213" s="5">
        <f t="shared" si="338"/>
        <v>0.14593864970749865</v>
      </c>
      <c r="N213" s="5">
        <f t="shared" si="339"/>
        <v>0.12121653707618253</v>
      </c>
      <c r="O213" s="5">
        <f t="shared" si="340"/>
        <v>0.15965245720362201</v>
      </c>
      <c r="P213" s="5">
        <f t="shared" si="341"/>
        <v>0.13260721568079659</v>
      </c>
      <c r="Q213" s="5">
        <f t="shared" si="342"/>
        <v>5.0341184087256068E-2</v>
      </c>
      <c r="R213" s="5">
        <f t="shared" si="343"/>
        <v>8.7327473367203146E-2</v>
      </c>
      <c r="S213" s="5">
        <f t="shared" si="344"/>
        <v>3.0123400630775062E-2</v>
      </c>
      <c r="T213" s="5">
        <f t="shared" si="345"/>
        <v>5.5071728799593954E-2</v>
      </c>
      <c r="U213" s="5">
        <f t="shared" si="346"/>
        <v>7.2534136326471821E-2</v>
      </c>
      <c r="V213" s="5">
        <f t="shared" si="347"/>
        <v>3.0412934114517568E-3</v>
      </c>
      <c r="W213" s="5">
        <f t="shared" si="348"/>
        <v>1.3937783718483232E-2</v>
      </c>
      <c r="X213" s="5">
        <f t="shared" si="349"/>
        <v>1.524751272598727E-2</v>
      </c>
      <c r="Y213" s="5">
        <f t="shared" si="350"/>
        <v>8.340158271391368E-3</v>
      </c>
      <c r="Z213" s="5">
        <f t="shared" si="351"/>
        <v>3.1844535888657211E-2</v>
      </c>
      <c r="AA213" s="5">
        <f t="shared" si="352"/>
        <v>2.6450048516674079E-2</v>
      </c>
      <c r="AB213" s="5">
        <f t="shared" si="353"/>
        <v>1.0984695600220803E-2</v>
      </c>
      <c r="AC213" s="5">
        <f t="shared" si="354"/>
        <v>1.7271703390829302E-4</v>
      </c>
      <c r="AD213" s="5">
        <f t="shared" si="355"/>
        <v>2.8941782732976149E-3</v>
      </c>
      <c r="AE213" s="5">
        <f t="shared" si="356"/>
        <v>3.1661432652926509E-3</v>
      </c>
      <c r="AF213" s="5">
        <f t="shared" si="357"/>
        <v>1.7318323596106913E-3</v>
      </c>
      <c r="AG213" s="5">
        <f t="shared" si="358"/>
        <v>6.3152402791802928E-4</v>
      </c>
      <c r="AH213" s="5">
        <f t="shared" si="359"/>
        <v>8.7092391448785299E-3</v>
      </c>
      <c r="AI213" s="5">
        <f t="shared" si="360"/>
        <v>7.2338877454768196E-3</v>
      </c>
      <c r="AJ213" s="5">
        <f t="shared" si="361"/>
        <v>3.0042309691847109E-3</v>
      </c>
      <c r="AK213" s="5">
        <f t="shared" si="362"/>
        <v>8.3177069129499869E-4</v>
      </c>
      <c r="AL213" s="5">
        <f t="shared" si="363"/>
        <v>6.2775762316917351E-6</v>
      </c>
      <c r="AM213" s="5">
        <f t="shared" si="364"/>
        <v>4.807804768283209E-4</v>
      </c>
      <c r="AN213" s="5">
        <f t="shared" si="365"/>
        <v>5.2595926202561344E-4</v>
      </c>
      <c r="AO213" s="5">
        <f t="shared" si="366"/>
        <v>2.876917414944338E-4</v>
      </c>
      <c r="AP213" s="5">
        <f t="shared" si="367"/>
        <v>1.0490868032293792E-4</v>
      </c>
      <c r="AQ213" s="5">
        <f t="shared" si="368"/>
        <v>2.8691728731757813E-5</v>
      </c>
      <c r="AR213" s="5">
        <f t="shared" si="369"/>
        <v>1.9055287035212099E-3</v>
      </c>
      <c r="AS213" s="5">
        <f t="shared" si="370"/>
        <v>1.5827307653117231E-3</v>
      </c>
      <c r="AT213" s="5">
        <f t="shared" si="371"/>
        <v>6.5730751545101291E-4</v>
      </c>
      <c r="AU213" s="5">
        <f t="shared" si="372"/>
        <v>1.8198638258111642E-4</v>
      </c>
      <c r="AV213" s="5">
        <f t="shared" si="373"/>
        <v>3.7789439493441396E-5</v>
      </c>
      <c r="AW213" s="5">
        <f t="shared" si="374"/>
        <v>1.5844784149158473E-7</v>
      </c>
      <c r="AX213" s="5">
        <f t="shared" si="375"/>
        <v>6.6555986153281013E-5</v>
      </c>
      <c r="AY213" s="5">
        <f t="shared" si="376"/>
        <v>7.2810230547415972E-5</v>
      </c>
      <c r="AZ213" s="5">
        <f t="shared" si="377"/>
        <v>3.98260921276014E-5</v>
      </c>
      <c r="BA213" s="5">
        <f t="shared" si="378"/>
        <v>1.4522845688315481E-5</v>
      </c>
      <c r="BB213" s="5">
        <f t="shared" si="379"/>
        <v>3.9718881947580794E-6</v>
      </c>
      <c r="BC213" s="5">
        <f t="shared" si="380"/>
        <v>8.6902504758285891E-7</v>
      </c>
      <c r="BD213" s="5">
        <f t="shared" si="381"/>
        <v>3.474317694443736E-4</v>
      </c>
      <c r="BE213" s="5">
        <f t="shared" si="382"/>
        <v>2.885765768472345E-4</v>
      </c>
      <c r="BF213" s="5">
        <f t="shared" si="383"/>
        <v>1.1984574818538725E-4</v>
      </c>
      <c r="BG213" s="5">
        <f t="shared" si="384"/>
        <v>3.3181263970518952E-5</v>
      </c>
      <c r="BH213" s="5">
        <f t="shared" si="385"/>
        <v>6.8900834740804515E-6</v>
      </c>
      <c r="BI213" s="5">
        <f t="shared" si="386"/>
        <v>1.1445796717563463E-6</v>
      </c>
      <c r="BJ213" s="8">
        <f t="shared" si="387"/>
        <v>0.27420517056217547</v>
      </c>
      <c r="BK213" s="8">
        <f t="shared" si="388"/>
        <v>0.31196236427120944</v>
      </c>
      <c r="BL213" s="8">
        <f t="shared" si="389"/>
        <v>0.38189035239297886</v>
      </c>
      <c r="BM213" s="8">
        <f t="shared" si="390"/>
        <v>0.30274625420975598</v>
      </c>
      <c r="BN213" s="8">
        <f t="shared" si="391"/>
        <v>0.697083517122559</v>
      </c>
    </row>
    <row r="214" spans="1:66" x14ac:dyDescent="0.25">
      <c r="A214" t="s">
        <v>10</v>
      </c>
      <c r="B214" t="s">
        <v>245</v>
      </c>
      <c r="C214" t="s">
        <v>48</v>
      </c>
      <c r="D214" s="11">
        <v>44380</v>
      </c>
      <c r="E214">
        <f>VLOOKUP(A214,home!$A$2:$E$405,3,FALSE)</f>
        <v>1.4981949458483801</v>
      </c>
      <c r="F214">
        <f>VLOOKUP(B214,home!$B$2:$E$405,3,FALSE)</f>
        <v>1.25</v>
      </c>
      <c r="G214">
        <f>VLOOKUP(C214,away!$B$2:$E$405,4,FALSE)</f>
        <v>1.1299999999999999</v>
      </c>
      <c r="H214">
        <f>VLOOKUP(A214,away!$A$2:$E$405,3,FALSE)</f>
        <v>1.3826714801444</v>
      </c>
      <c r="I214">
        <f>VLOOKUP(C214,away!$B$2:$E$405,3,FALSE)</f>
        <v>1.17</v>
      </c>
      <c r="J214">
        <f>VLOOKUP(B214,home!$B$2:$E$405,4,FALSE)</f>
        <v>0.59</v>
      </c>
      <c r="K214" s="3">
        <f t="shared" si="336"/>
        <v>2.1162003610108364</v>
      </c>
      <c r="L214" s="3">
        <f t="shared" si="337"/>
        <v>0.95445812274367925</v>
      </c>
      <c r="M214" s="5">
        <f t="shared" si="338"/>
        <v>4.6390597343009349E-2</v>
      </c>
      <c r="N214" s="5">
        <f t="shared" si="339"/>
        <v>9.8171798844784719E-2</v>
      </c>
      <c r="O214" s="5">
        <f t="shared" si="340"/>
        <v>4.427788245296662E-2</v>
      </c>
      <c r="P214" s="5">
        <f t="shared" si="341"/>
        <v>9.370087083176333E-2</v>
      </c>
      <c r="Q214" s="5">
        <f t="shared" si="342"/>
        <v>0.10387559807820834</v>
      </c>
      <c r="R214" s="5">
        <f t="shared" si="343"/>
        <v>2.1130692282561904E-2</v>
      </c>
      <c r="S214" s="5">
        <f t="shared" si="344"/>
        <v>4.7314831547183363E-2</v>
      </c>
      <c r="T214" s="5">
        <f t="shared" si="345"/>
        <v>9.9144908340603674E-2</v>
      </c>
      <c r="U214" s="5">
        <f t="shared" si="346"/>
        <v>4.4716778636766395E-2</v>
      </c>
      <c r="V214" s="5">
        <f t="shared" si="347"/>
        <v>1.0618629092847E-2</v>
      </c>
      <c r="W214" s="5">
        <f t="shared" si="348"/>
        <v>7.3273859384440337E-2</v>
      </c>
      <c r="X214" s="5">
        <f t="shared" si="349"/>
        <v>6.9936830274257247E-2</v>
      </c>
      <c r="Y214" s="5">
        <f t="shared" si="350"/>
        <v>3.3375887867105443E-2</v>
      </c>
      <c r="Z214" s="5">
        <f t="shared" si="351"/>
        <v>6.7227869627627963E-3</v>
      </c>
      <c r="AA214" s="5">
        <f t="shared" si="352"/>
        <v>1.4226764197597571E-2</v>
      </c>
      <c r="AB214" s="5">
        <f t="shared" si="353"/>
        <v>1.5053341765486016E-2</v>
      </c>
      <c r="AC214" s="5">
        <f t="shared" si="354"/>
        <v>1.3404855321252874E-3</v>
      </c>
      <c r="AD214" s="5">
        <f t="shared" si="355"/>
        <v>3.8765541920502494E-2</v>
      </c>
      <c r="AE214" s="5">
        <f t="shared" si="356"/>
        <v>3.7000086368584213E-2</v>
      </c>
      <c r="AF214" s="5">
        <f t="shared" si="357"/>
        <v>1.765751648835644E-2</v>
      </c>
      <c r="AG214" s="5">
        <f t="shared" si="358"/>
        <v>5.6177866799307511E-3</v>
      </c>
      <c r="AH214" s="5">
        <f t="shared" si="359"/>
        <v>1.6041546560210645E-3</v>
      </c>
      <c r="AI214" s="5">
        <f t="shared" si="360"/>
        <v>3.3947126621889905E-3</v>
      </c>
      <c r="AJ214" s="5">
        <f t="shared" si="361"/>
        <v>3.5919460806262005E-3</v>
      </c>
      <c r="AK214" s="5">
        <f t="shared" si="362"/>
        <v>2.533759197517541E-3</v>
      </c>
      <c r="AL214" s="5">
        <f t="shared" si="363"/>
        <v>1.0830182743180102E-4</v>
      </c>
      <c r="AM214" s="5">
        <f t="shared" si="364"/>
        <v>1.6407130761389617E-2</v>
      </c>
      <c r="AN214" s="5">
        <f t="shared" si="365"/>
        <v>1.5659919226126005E-2</v>
      </c>
      <c r="AO214" s="5">
        <f t="shared" si="366"/>
        <v>7.4733685534429384E-3</v>
      </c>
      <c r="AP214" s="5">
        <f t="shared" si="367"/>
        <v>2.3776724400302643E-3</v>
      </c>
      <c r="AQ214" s="5">
        <f t="shared" si="368"/>
        <v>5.673471934026672E-4</v>
      </c>
      <c r="AR214" s="5">
        <f t="shared" si="369"/>
        <v>3.0621968831527965E-4</v>
      </c>
      <c r="AS214" s="5">
        <f t="shared" si="370"/>
        <v>6.4802221496142057E-4</v>
      </c>
      <c r="AT214" s="5">
        <f t="shared" si="371"/>
        <v>6.8567242262220017E-4</v>
      </c>
      <c r="AU214" s="5">
        <f t="shared" si="372"/>
        <v>4.8367340942942483E-4</v>
      </c>
      <c r="AV214" s="5">
        <f t="shared" si="373"/>
        <v>2.5588746091147283E-4</v>
      </c>
      <c r="AW214" s="5">
        <f t="shared" si="374"/>
        <v>6.0764082739520911E-6</v>
      </c>
      <c r="AX214" s="5">
        <f t="shared" si="375"/>
        <v>5.786796006734117E-3</v>
      </c>
      <c r="AY214" s="5">
        <f t="shared" si="376"/>
        <v>5.5232544532880651E-3</v>
      </c>
      <c r="AZ214" s="5">
        <f t="shared" si="377"/>
        <v>2.6358575384604964E-3</v>
      </c>
      <c r="BA214" s="5">
        <f t="shared" si="378"/>
        <v>8.3860521265959357E-4</v>
      </c>
      <c r="BB214" s="5">
        <f t="shared" si="379"/>
        <v>2.0010338924953487E-4</v>
      </c>
      <c r="BC214" s="5">
        <f t="shared" si="380"/>
        <v>3.819806105155177E-5</v>
      </c>
      <c r="BD214" s="5">
        <f t="shared" si="381"/>
        <v>4.8712311476092725E-5</v>
      </c>
      <c r="BE214" s="5">
        <f t="shared" si="382"/>
        <v>1.0308501113137972E-4</v>
      </c>
      <c r="BF214" s="5">
        <f t="shared" si="383"/>
        <v>1.0907426888551595E-4</v>
      </c>
      <c r="BG214" s="5">
        <f t="shared" si="384"/>
        <v>7.694100239750729E-5</v>
      </c>
      <c r="BH214" s="5">
        <f t="shared" si="385"/>
        <v>4.0705644262535157E-5</v>
      </c>
      <c r="BI214" s="5">
        <f t="shared" si="386"/>
        <v>1.7228259816711113E-5</v>
      </c>
      <c r="BJ214" s="8">
        <f t="shared" si="387"/>
        <v>0.63432806708260858</v>
      </c>
      <c r="BK214" s="8">
        <f t="shared" si="388"/>
        <v>0.20499697062764821</v>
      </c>
      <c r="BL214" s="8">
        <f t="shared" si="389"/>
        <v>0.15330525362594188</v>
      </c>
      <c r="BM214" s="8">
        <f t="shared" si="390"/>
        <v>0.58628846042065297</v>
      </c>
      <c r="BN214" s="8">
        <f t="shared" si="391"/>
        <v>0.40754743983329428</v>
      </c>
    </row>
    <row r="215" spans="1:66" x14ac:dyDescent="0.25">
      <c r="A215" t="s">
        <v>10</v>
      </c>
      <c r="B215" t="s">
        <v>12</v>
      </c>
      <c r="C215" t="s">
        <v>50</v>
      </c>
      <c r="D215" s="11">
        <v>44380</v>
      </c>
      <c r="E215">
        <f>VLOOKUP(A215,home!$A$2:$E$405,3,FALSE)</f>
        <v>1.4981949458483801</v>
      </c>
      <c r="F215">
        <f>VLOOKUP(B215,home!$B$2:$E$405,3,FALSE)</f>
        <v>0.96</v>
      </c>
      <c r="G215">
        <f>VLOOKUP(C215,away!$B$2:$E$405,4,FALSE)</f>
        <v>0.93</v>
      </c>
      <c r="H215">
        <f>VLOOKUP(A215,away!$A$2:$E$405,3,FALSE)</f>
        <v>1.3826714801444</v>
      </c>
      <c r="I215">
        <f>VLOOKUP(C215,away!$B$2:$E$405,3,FALSE)</f>
        <v>0.89</v>
      </c>
      <c r="J215">
        <f>VLOOKUP(B215,home!$B$2:$E$405,4,FALSE)</f>
        <v>0.45</v>
      </c>
      <c r="K215" s="3">
        <f t="shared" si="336"/>
        <v>1.3375884476534339</v>
      </c>
      <c r="L215" s="3">
        <f t="shared" si="337"/>
        <v>0.55375992779783223</v>
      </c>
      <c r="M215" s="5">
        <f t="shared" si="338"/>
        <v>0.15086824458931622</v>
      </c>
      <c r="N215" s="5">
        <f t="shared" si="339"/>
        <v>0.20179962108042204</v>
      </c>
      <c r="O215" s="5">
        <f t="shared" si="340"/>
        <v>8.3544788230765443E-2</v>
      </c>
      <c r="P215" s="5">
        <f t="shared" si="341"/>
        <v>0.11174854359912441</v>
      </c>
      <c r="Q215" s="5">
        <f t="shared" si="342"/>
        <v>0.13496242094900646</v>
      </c>
      <c r="R215" s="5">
        <f t="shared" si="343"/>
        <v>2.3131877949276927E-2</v>
      </c>
      <c r="S215" s="5">
        <f t="shared" si="344"/>
        <v>2.0693117081263059E-2</v>
      </c>
      <c r="T215" s="5">
        <f t="shared" si="345"/>
        <v>7.4736780480142456E-2</v>
      </c>
      <c r="U215" s="5">
        <f t="shared" si="346"/>
        <v>3.0940932717482019E-2</v>
      </c>
      <c r="V215" s="5">
        <f t="shared" si="347"/>
        <v>1.7030501626340315E-3</v>
      </c>
      <c r="W215" s="5">
        <f t="shared" si="348"/>
        <v>6.0174725042910306E-2</v>
      </c>
      <c r="X215" s="5">
        <f t="shared" si="349"/>
        <v>3.3322351395016415E-2</v>
      </c>
      <c r="Y215" s="5">
        <f t="shared" si="350"/>
        <v>9.2262914512791418E-3</v>
      </c>
      <c r="Z215" s="5">
        <f t="shared" si="351"/>
        <v>4.269835687673286E-3</v>
      </c>
      <c r="AA215" s="5">
        <f t="shared" si="352"/>
        <v>5.7112828892101428E-3</v>
      </c>
      <c r="AB215" s="5">
        <f t="shared" si="353"/>
        <v>3.8196730069441072E-3</v>
      </c>
      <c r="AC215" s="5">
        <f t="shared" si="354"/>
        <v>7.8840885249188729E-5</v>
      </c>
      <c r="AD215" s="5">
        <f t="shared" si="355"/>
        <v>2.0122254264529661E-2</v>
      </c>
      <c r="AE215" s="5">
        <f t="shared" si="356"/>
        <v>1.1142898068655567E-2</v>
      </c>
      <c r="AF215" s="5">
        <f t="shared" si="357"/>
        <v>3.0852452149786555E-3</v>
      </c>
      <c r="AG215" s="5">
        <f t="shared" si="358"/>
        <v>5.6949505582839588E-4</v>
      </c>
      <c r="AH215" s="5">
        <f t="shared" si="359"/>
        <v>5.911159755286415E-4</v>
      </c>
      <c r="AI215" s="5">
        <f t="shared" si="360"/>
        <v>7.9066990009050075E-4</v>
      </c>
      <c r="AJ215" s="5">
        <f t="shared" si="361"/>
        <v>5.2879546213417433E-4</v>
      </c>
      <c r="AK215" s="5">
        <f t="shared" si="362"/>
        <v>2.3577023377407689E-4</v>
      </c>
      <c r="AL215" s="5">
        <f t="shared" si="363"/>
        <v>2.3359068375576319E-6</v>
      </c>
      <c r="AM215" s="5">
        <f t="shared" si="364"/>
        <v>5.3830589689959794E-3</v>
      </c>
      <c r="AN215" s="5">
        <f t="shared" si="365"/>
        <v>2.9809223460026866E-3</v>
      </c>
      <c r="AO215" s="5">
        <f t="shared" si="366"/>
        <v>8.2535767154669616E-4</v>
      </c>
      <c r="AP215" s="5">
        <f t="shared" si="367"/>
        <v>1.5235000153436179E-4</v>
      </c>
      <c r="AQ215" s="5">
        <f t="shared" si="368"/>
        <v>2.1091331462416954E-5</v>
      </c>
      <c r="AR215" s="5">
        <f t="shared" si="369"/>
        <v>6.5467267985777139E-5</v>
      </c>
      <c r="AS215" s="5">
        <f t="shared" si="370"/>
        <v>8.756826135720698E-5</v>
      </c>
      <c r="AT215" s="5">
        <f t="shared" si="371"/>
        <v>5.856514738624834E-5</v>
      </c>
      <c r="AU215" s="5">
        <f t="shared" si="372"/>
        <v>2.6112021526322171E-5</v>
      </c>
      <c r="AV215" s="5">
        <f t="shared" si="373"/>
        <v>8.7317845846215841E-6</v>
      </c>
      <c r="AW215" s="5">
        <f t="shared" si="374"/>
        <v>4.8061470197771308E-8</v>
      </c>
      <c r="AX215" s="5">
        <f t="shared" si="375"/>
        <v>1.2000529149943709E-3</v>
      </c>
      <c r="AY215" s="5">
        <f t="shared" si="376"/>
        <v>6.6454121556086087E-4</v>
      </c>
      <c r="AZ215" s="5">
        <f t="shared" si="377"/>
        <v>1.8399814777383299E-4</v>
      </c>
      <c r="BA215" s="5">
        <f t="shared" si="378"/>
        <v>3.396360034205754E-5</v>
      </c>
      <c r="BB215" s="5">
        <f t="shared" si="379"/>
        <v>4.7019202182930532E-6</v>
      </c>
      <c r="BC215" s="5">
        <f t="shared" si="380"/>
        <v>5.2074700011862577E-7</v>
      </c>
      <c r="BD215" s="5">
        <f t="shared" si="381"/>
        <v>6.0421915988208788E-6</v>
      </c>
      <c r="BE215" s="5">
        <f t="shared" si="382"/>
        <v>8.0819656810914383E-6</v>
      </c>
      <c r="BF215" s="5">
        <f t="shared" si="383"/>
        <v>5.4051719646797133E-6</v>
      </c>
      <c r="BG215" s="5">
        <f t="shared" si="384"/>
        <v>2.4099651925119337E-6</v>
      </c>
      <c r="BH215" s="5">
        <f t="shared" si="385"/>
        <v>8.058854001877121E-7</v>
      </c>
      <c r="BI215" s="5">
        <f t="shared" si="386"/>
        <v>2.1558860028472943E-7</v>
      </c>
      <c r="BJ215" s="8">
        <f t="shared" si="387"/>
        <v>0.56059264186820046</v>
      </c>
      <c r="BK215" s="8">
        <f t="shared" si="388"/>
        <v>0.28575867343998534</v>
      </c>
      <c r="BL215" s="8">
        <f t="shared" si="389"/>
        <v>0.14956431161648379</v>
      </c>
      <c r="BM215" s="8">
        <f t="shared" si="390"/>
        <v>0.29346547306034099</v>
      </c>
      <c r="BN215" s="8">
        <f t="shared" si="391"/>
        <v>0.70605549639791154</v>
      </c>
    </row>
    <row r="216" spans="1:66" x14ac:dyDescent="0.25">
      <c r="A216" t="s">
        <v>10</v>
      </c>
      <c r="B216" t="s">
        <v>46</v>
      </c>
      <c r="C216" t="s">
        <v>242</v>
      </c>
      <c r="D216" s="11">
        <v>44380</v>
      </c>
      <c r="E216">
        <f>VLOOKUP(A216,home!$A$2:$E$405,3,FALSE)</f>
        <v>1.4981949458483801</v>
      </c>
      <c r="F216">
        <f>VLOOKUP(B216,home!$B$2:$E$405,3,FALSE)</f>
        <v>1.42</v>
      </c>
      <c r="G216">
        <f>VLOOKUP(C216,away!$B$2:$E$405,4,FALSE)</f>
        <v>1</v>
      </c>
      <c r="H216">
        <f>VLOOKUP(A216,away!$A$2:$E$405,3,FALSE)</f>
        <v>1.3826714801444</v>
      </c>
      <c r="I216">
        <f>VLOOKUP(C216,away!$B$2:$E$405,3,FALSE)</f>
        <v>0.57999999999999996</v>
      </c>
      <c r="J216">
        <f>VLOOKUP(B216,home!$B$2:$E$405,4,FALSE)</f>
        <v>0.9</v>
      </c>
      <c r="K216" s="3">
        <f t="shared" si="336"/>
        <v>2.1274368231046998</v>
      </c>
      <c r="L216" s="3">
        <f t="shared" si="337"/>
        <v>0.72175451263537682</v>
      </c>
      <c r="M216" s="5">
        <f t="shared" si="338"/>
        <v>5.7891116428165114E-2</v>
      </c>
      <c r="N216" s="5">
        <f t="shared" si="339"/>
        <v>0.12315969281991988</v>
      </c>
      <c r="O216" s="5">
        <f t="shared" si="340"/>
        <v>4.1783174523528172E-2</v>
      </c>
      <c r="P216" s="5">
        <f t="shared" si="341"/>
        <v>8.8891064067563988E-2</v>
      </c>
      <c r="Q216" s="5">
        <f t="shared" si="342"/>
        <v>0.13100723281368057</v>
      </c>
      <c r="R216" s="5">
        <f t="shared" si="343"/>
        <v>1.5078597382293979E-2</v>
      </c>
      <c r="S216" s="5">
        <f t="shared" si="344"/>
        <v>3.4122771154658019E-2</v>
      </c>
      <c r="T216" s="5">
        <f t="shared" si="345"/>
        <v>9.4555061471147353E-2</v>
      </c>
      <c r="U216" s="5">
        <f t="shared" si="346"/>
        <v>3.2078763311862345E-2</v>
      </c>
      <c r="V216" s="5">
        <f t="shared" si="347"/>
        <v>5.8216750955511955E-3</v>
      </c>
      <c r="W216" s="5">
        <f t="shared" si="348"/>
        <v>9.2903203726958122E-2</v>
      </c>
      <c r="X216" s="5">
        <f t="shared" si="349"/>
        <v>6.7053306528215784E-2</v>
      </c>
      <c r="Y216" s="5">
        <f t="shared" si="350"/>
        <v>2.4198013286931452E-2</v>
      </c>
      <c r="Z216" s="5">
        <f t="shared" si="351"/>
        <v>3.6276819016275541E-3</v>
      </c>
      <c r="AA216" s="5">
        <f t="shared" si="352"/>
        <v>7.7176640600329395E-3</v>
      </c>
      <c r="AB216" s="5">
        <f t="shared" si="353"/>
        <v>8.2094213548328989E-3</v>
      </c>
      <c r="AC216" s="5">
        <f t="shared" si="354"/>
        <v>5.5869419807843363E-4</v>
      </c>
      <c r="AD216" s="5">
        <f t="shared" si="355"/>
        <v>4.9411424148282139E-2</v>
      </c>
      <c r="AE216" s="5">
        <f t="shared" si="356"/>
        <v>3.5662918354763262E-2</v>
      </c>
      <c r="AF216" s="5">
        <f t="shared" si="357"/>
        <v>1.2869936128148693E-2</v>
      </c>
      <c r="AG216" s="5">
        <f t="shared" si="358"/>
        <v>3.096311492606797E-3</v>
      </c>
      <c r="AH216" s="5">
        <f t="shared" si="359"/>
        <v>6.5457394572634303E-4</v>
      </c>
      <c r="AI216" s="5">
        <f t="shared" si="360"/>
        <v>1.3925647155831593E-3</v>
      </c>
      <c r="AJ216" s="5">
        <f t="shared" si="361"/>
        <v>1.4812967272439684E-3</v>
      </c>
      <c r="AK216" s="5">
        <f t="shared" si="362"/>
        <v>1.0504550678277658E-3</v>
      </c>
      <c r="AL216" s="5">
        <f t="shared" si="363"/>
        <v>3.431470997260257E-5</v>
      </c>
      <c r="AM216" s="5">
        <f t="shared" si="364"/>
        <v>2.1023936643020037E-2</v>
      </c>
      <c r="AN216" s="5">
        <f t="shared" si="365"/>
        <v>1.5174121145459967E-2</v>
      </c>
      <c r="AO216" s="5">
        <f t="shared" si="366"/>
        <v>5.4759952060058105E-3</v>
      </c>
      <c r="AP216" s="5">
        <f t="shared" si="367"/>
        <v>1.3174414170347949E-3</v>
      </c>
      <c r="AQ216" s="5">
        <f t="shared" si="368"/>
        <v>2.3771732196940215E-4</v>
      </c>
      <c r="AR216" s="5">
        <f t="shared" si="369"/>
        <v>9.4488339836306482E-5</v>
      </c>
      <c r="AS216" s="5">
        <f t="shared" si="370"/>
        <v>2.0101797352178909E-4</v>
      </c>
      <c r="AT216" s="5">
        <f t="shared" si="371"/>
        <v>2.1382651948806988E-4</v>
      </c>
      <c r="AU216" s="5">
        <f t="shared" si="372"/>
        <v>1.516341371050782E-4</v>
      </c>
      <c r="AV216" s="5">
        <f t="shared" si="373"/>
        <v>8.0648011729262531E-5</v>
      </c>
      <c r="AW216" s="5">
        <f t="shared" si="374"/>
        <v>1.463605429004644E-6</v>
      </c>
      <c r="AX216" s="5">
        <f t="shared" si="375"/>
        <v>7.4545161634968302E-3</v>
      </c>
      <c r="AY216" s="5">
        <f t="shared" si="376"/>
        <v>5.3803306805171938E-3</v>
      </c>
      <c r="AZ216" s="5">
        <f t="shared" si="377"/>
        <v>1.9416389740669255E-3</v>
      </c>
      <c r="BA216" s="5">
        <f t="shared" si="378"/>
        <v>4.6712889714717575E-4</v>
      </c>
      <c r="BB216" s="5">
        <f t="shared" si="379"/>
        <v>8.428809737459022E-5</v>
      </c>
      <c r="BC216" s="5">
        <f t="shared" si="380"/>
        <v>1.2167062928312113E-5</v>
      </c>
      <c r="BD216" s="5">
        <f t="shared" si="381"/>
        <v>1.13662309447132E-5</v>
      </c>
      <c r="BE216" s="5">
        <f t="shared" si="382"/>
        <v>2.4180938251694981E-5</v>
      </c>
      <c r="BF216" s="5">
        <f t="shared" si="383"/>
        <v>2.5721709226938449E-5</v>
      </c>
      <c r="BG216" s="5">
        <f t="shared" si="384"/>
        <v>1.8240437120860258E-5</v>
      </c>
      <c r="BH216" s="5">
        <f t="shared" si="385"/>
        <v>9.7013444001110002E-6</v>
      </c>
      <c r="BI216" s="5">
        <f t="shared" si="386"/>
        <v>4.1277994620833426E-6</v>
      </c>
      <c r="BJ216" s="8">
        <f t="shared" si="387"/>
        <v>0.69248638237967519</v>
      </c>
      <c r="BK216" s="8">
        <f t="shared" si="388"/>
        <v>0.19269996633450656</v>
      </c>
      <c r="BL216" s="8">
        <f t="shared" si="389"/>
        <v>0.11028146453001843</v>
      </c>
      <c r="BM216" s="8">
        <f t="shared" si="390"/>
        <v>0.53590575003558782</v>
      </c>
      <c r="BN216" s="8">
        <f t="shared" si="391"/>
        <v>0.45781087803515175</v>
      </c>
    </row>
    <row r="217" spans="1:66" x14ac:dyDescent="0.25">
      <c r="A217" t="s">
        <v>13</v>
      </c>
      <c r="B217" t="s">
        <v>53</v>
      </c>
      <c r="C217" t="s">
        <v>57</v>
      </c>
      <c r="D217" s="11">
        <v>44380</v>
      </c>
      <c r="E217">
        <f>VLOOKUP(A217,home!$A$2:$E$405,3,FALSE)</f>
        <v>1.6196581196581199</v>
      </c>
      <c r="F217">
        <f>VLOOKUP(B217,home!$B$2:$E$405,3,FALSE)</f>
        <v>0.66</v>
      </c>
      <c r="G217">
        <f>VLOOKUP(C217,away!$B$2:$E$405,4,FALSE)</f>
        <v>0.9</v>
      </c>
      <c r="H217">
        <f>VLOOKUP(A217,away!$A$2:$E$405,3,FALSE)</f>
        <v>1.4017094017094001</v>
      </c>
      <c r="I217">
        <f>VLOOKUP(C217,away!$B$2:$E$405,3,FALSE)</f>
        <v>0.85</v>
      </c>
      <c r="J217">
        <f>VLOOKUP(B217,home!$B$2:$E$405,4,FALSE)</f>
        <v>1.26</v>
      </c>
      <c r="K217" s="3">
        <f t="shared" si="336"/>
        <v>0.96207692307692327</v>
      </c>
      <c r="L217" s="3">
        <f t="shared" si="337"/>
        <v>1.5012307692307676</v>
      </c>
      <c r="M217" s="5">
        <f t="shared" si="338"/>
        <v>8.5152825286894149E-2</v>
      </c>
      <c r="N217" s="5">
        <f t="shared" si="339"/>
        <v>8.1923568143321968E-2</v>
      </c>
      <c r="O217" s="5">
        <f t="shared" si="340"/>
        <v>0.12783404140761725</v>
      </c>
      <c r="P217" s="5">
        <f t="shared" si="341"/>
        <v>0.12298618122192843</v>
      </c>
      <c r="Q217" s="5">
        <f t="shared" si="342"/>
        <v>3.9408387183404912E-2</v>
      </c>
      <c r="R217" s="5">
        <f t="shared" si="343"/>
        <v>9.5954198158117537E-2</v>
      </c>
      <c r="S217" s="5">
        <f t="shared" si="344"/>
        <v>4.440721937467234E-2</v>
      </c>
      <c r="T217" s="5">
        <f t="shared" si="345"/>
        <v>5.9161083405486876E-2</v>
      </c>
      <c r="U217" s="5">
        <f t="shared" si="346"/>
        <v>9.231531972027511E-2</v>
      </c>
      <c r="V217" s="5">
        <f t="shared" si="347"/>
        <v>7.1263693132837085E-3</v>
      </c>
      <c r="W217" s="5">
        <f t="shared" si="348"/>
        <v>1.2637966628278088E-2</v>
      </c>
      <c r="X217" s="5">
        <f t="shared" si="349"/>
        <v>1.8972504362882683E-2</v>
      </c>
      <c r="Y217" s="5">
        <f t="shared" si="350"/>
        <v>1.4241053659462233E-2</v>
      </c>
      <c r="Z217" s="5">
        <f t="shared" si="351"/>
        <v>4.8016464903944095E-2</v>
      </c>
      <c r="AA217" s="5">
        <f t="shared" si="352"/>
        <v>4.6195532811817611E-2</v>
      </c>
      <c r="AB217" s="5">
        <f t="shared" si="353"/>
        <v>2.2221828033746265E-2</v>
      </c>
      <c r="AC217" s="5">
        <f t="shared" si="354"/>
        <v>6.4328821802521648E-4</v>
      </c>
      <c r="AD217" s="5">
        <f t="shared" si="355"/>
        <v>3.039674011920655E-3</v>
      </c>
      <c r="AE217" s="5">
        <f t="shared" si="356"/>
        <v>4.5632521551264181E-3</v>
      </c>
      <c r="AF217" s="5">
        <f t="shared" si="357"/>
        <v>3.4252472715171956E-3</v>
      </c>
      <c r="AG217" s="5">
        <f t="shared" si="358"/>
        <v>1.7140288654084491E-3</v>
      </c>
      <c r="AH217" s="5">
        <f t="shared" si="359"/>
        <v>1.8020948635872537E-2</v>
      </c>
      <c r="AI217" s="5">
        <f t="shared" si="360"/>
        <v>1.7337538814527528E-2</v>
      </c>
      <c r="AJ217" s="5">
        <f t="shared" si="361"/>
        <v>8.3400229982036854E-3</v>
      </c>
      <c r="AK217" s="5">
        <f t="shared" si="362"/>
        <v>2.6745812215008594E-3</v>
      </c>
      <c r="AL217" s="5">
        <f t="shared" si="363"/>
        <v>3.7164033533086916E-5</v>
      </c>
      <c r="AM217" s="5">
        <f t="shared" si="364"/>
        <v>5.848800441091023E-4</v>
      </c>
      <c r="AN217" s="5">
        <f t="shared" si="365"/>
        <v>8.78039918525633E-4</v>
      </c>
      <c r="AO217" s="5">
        <f t="shared" si="366"/>
        <v>6.5907027115177832E-4</v>
      </c>
      <c r="AP217" s="5">
        <f t="shared" si="367"/>
        <v>3.2980552337943822E-4</v>
      </c>
      <c r="AQ217" s="5">
        <f t="shared" si="368"/>
        <v>1.2377854988986748E-4</v>
      </c>
      <c r="AR217" s="5">
        <f t="shared" si="369"/>
        <v>5.4107205165798127E-3</v>
      </c>
      <c r="AS217" s="5">
        <f t="shared" si="370"/>
        <v>5.2055293462202872E-3</v>
      </c>
      <c r="AT217" s="5">
        <f t="shared" si="371"/>
        <v>2.5040598281991203E-3</v>
      </c>
      <c r="AU217" s="5">
        <f t="shared" si="372"/>
        <v>8.0303272490477972E-4</v>
      </c>
      <c r="AV217" s="5">
        <f t="shared" si="373"/>
        <v>1.9314481327661694E-4</v>
      </c>
      <c r="AW217" s="5">
        <f t="shared" si="374"/>
        <v>1.4909998411153129E-6</v>
      </c>
      <c r="AX217" s="5">
        <f t="shared" si="375"/>
        <v>9.3783265534263353E-5</v>
      </c>
      <c r="AY217" s="5">
        <f t="shared" si="376"/>
        <v>1.4079032385897551E-4</v>
      </c>
      <c r="AZ217" s="5">
        <f t="shared" si="377"/>
        <v>1.0567938309352937E-4</v>
      </c>
      <c r="BA217" s="5">
        <f t="shared" si="378"/>
        <v>5.2883047191110681E-5</v>
      </c>
      <c r="BB217" s="5">
        <f t="shared" si="379"/>
        <v>1.9847414403494516E-5</v>
      </c>
      <c r="BC217" s="5">
        <f t="shared" si="380"/>
        <v>5.9591098384399741E-6</v>
      </c>
      <c r="BD217" s="5">
        <f t="shared" si="381"/>
        <v>1.353790020532968E-3</v>
      </c>
      <c r="BE217" s="5">
        <f t="shared" si="382"/>
        <v>1.3024501374466026E-3</v>
      </c>
      <c r="BF217" s="5">
        <f t="shared" si="383"/>
        <v>6.2652861034787153E-4</v>
      </c>
      <c r="BG217" s="5">
        <f t="shared" si="384"/>
        <v>2.0092290588771364E-4</v>
      </c>
      <c r="BH217" s="5">
        <f t="shared" si="385"/>
        <v>4.8325822768031442E-5</v>
      </c>
      <c r="BI217" s="5">
        <f t="shared" si="386"/>
        <v>9.2986317747656844E-6</v>
      </c>
      <c r="BJ217" s="8">
        <f t="shared" si="387"/>
        <v>0.24208128253778519</v>
      </c>
      <c r="BK217" s="8">
        <f t="shared" si="388"/>
        <v>0.26049383777219592</v>
      </c>
      <c r="BL217" s="8">
        <f t="shared" si="389"/>
        <v>0.44855181515961706</v>
      </c>
      <c r="BM217" s="8">
        <f t="shared" si="390"/>
        <v>0.44574489964824004</v>
      </c>
      <c r="BN217" s="8">
        <f t="shared" si="391"/>
        <v>0.55325920140128426</v>
      </c>
    </row>
    <row r="218" spans="1:66" x14ac:dyDescent="0.25">
      <c r="A218" t="s">
        <v>13</v>
      </c>
      <c r="B218" t="s">
        <v>56</v>
      </c>
      <c r="C218" t="s">
        <v>14</v>
      </c>
      <c r="D218" s="11">
        <v>44380</v>
      </c>
      <c r="E218">
        <f>VLOOKUP(A218,home!$A$2:$E$405,3,FALSE)</f>
        <v>1.6196581196581199</v>
      </c>
      <c r="F218">
        <f>VLOOKUP(B218,home!$B$2:$E$405,3,FALSE)</f>
        <v>0.44</v>
      </c>
      <c r="G218">
        <f>VLOOKUP(C218,away!$B$2:$E$405,4,FALSE)</f>
        <v>0.85</v>
      </c>
      <c r="H218">
        <f>VLOOKUP(A218,away!$A$2:$E$405,3,FALSE)</f>
        <v>1.4017094017094001</v>
      </c>
      <c r="I218">
        <f>VLOOKUP(C218,away!$B$2:$E$405,3,FALSE)</f>
        <v>0.76</v>
      </c>
      <c r="J218">
        <f>VLOOKUP(B218,home!$B$2:$E$405,4,FALSE)</f>
        <v>1.1200000000000001</v>
      </c>
      <c r="K218" s="3">
        <f t="shared" si="336"/>
        <v>0.60575213675213679</v>
      </c>
      <c r="L218" s="3">
        <f t="shared" si="337"/>
        <v>1.1931350427350413</v>
      </c>
      <c r="M218" s="5">
        <f t="shared" si="338"/>
        <v>0.16548293860367291</v>
      </c>
      <c r="N218" s="5">
        <f t="shared" si="339"/>
        <v>0.10024164365519753</v>
      </c>
      <c r="O218" s="5">
        <f t="shared" si="340"/>
        <v>0.19744349302281353</v>
      </c>
      <c r="P218" s="5">
        <f t="shared" si="341"/>
        <v>0.11960181778637489</v>
      </c>
      <c r="Q218" s="5">
        <f t="shared" si="342"/>
        <v>3.0360794917841091E-2</v>
      </c>
      <c r="R218" s="5">
        <f t="shared" si="343"/>
        <v>0.11778837524276524</v>
      </c>
      <c r="S218" s="5">
        <f t="shared" si="344"/>
        <v>2.1610377085556135E-2</v>
      </c>
      <c r="T218" s="5">
        <f t="shared" si="345"/>
        <v>3.6224528341768161E-2</v>
      </c>
      <c r="U218" s="5">
        <f t="shared" si="346"/>
        <v>7.1350559987867518E-2</v>
      </c>
      <c r="V218" s="5">
        <f t="shared" si="347"/>
        <v>1.7354191745891359E-3</v>
      </c>
      <c r="W218" s="5">
        <f t="shared" si="348"/>
        <v>6.1303721316585515E-3</v>
      </c>
      <c r="X218" s="5">
        <f t="shared" si="349"/>
        <v>7.3143618152881331E-3</v>
      </c>
      <c r="Y218" s="5">
        <f t="shared" si="350"/>
        <v>4.3635106985316814E-3</v>
      </c>
      <c r="Z218" s="5">
        <f t="shared" si="351"/>
        <v>4.6845812709655932E-2</v>
      </c>
      <c r="AA218" s="5">
        <f t="shared" si="352"/>
        <v>2.8376951146764483E-2</v>
      </c>
      <c r="AB218" s="5">
        <f t="shared" si="353"/>
        <v>8.5946993958317935E-3</v>
      </c>
      <c r="AC218" s="5">
        <f t="shared" si="354"/>
        <v>7.8391498261676495E-5</v>
      </c>
      <c r="AD218" s="5">
        <f t="shared" si="355"/>
        <v>9.2837150445947993E-4</v>
      </c>
      <c r="AE218" s="5">
        <f t="shared" si="356"/>
        <v>1.1076725746472563E-3</v>
      </c>
      <c r="AF218" s="5">
        <f t="shared" si="357"/>
        <v>6.6080148234409384E-4</v>
      </c>
      <c r="AG218" s="5">
        <f t="shared" si="358"/>
        <v>2.628084682919997E-4</v>
      </c>
      <c r="AH218" s="5">
        <f t="shared" si="359"/>
        <v>1.3973345187323275E-2</v>
      </c>
      <c r="AI218" s="5">
        <f t="shared" si="360"/>
        <v>8.4643837047962602E-3</v>
      </c>
      <c r="AJ218" s="5">
        <f t="shared" si="361"/>
        <v>2.5636592577351516E-3</v>
      </c>
      <c r="AK218" s="5">
        <f t="shared" si="362"/>
        <v>5.1764735775915497E-4</v>
      </c>
      <c r="AL218" s="5">
        <f t="shared" si="363"/>
        <v>2.2662797192763564E-6</v>
      </c>
      <c r="AM218" s="5">
        <f t="shared" si="364"/>
        <v>1.1247260450522523E-4</v>
      </c>
      <c r="AN218" s="5">
        <f t="shared" si="365"/>
        <v>1.3419500578286332E-4</v>
      </c>
      <c r="AO218" s="5">
        <f t="shared" si="366"/>
        <v>8.0056381979782881E-5</v>
      </c>
      <c r="AP218" s="5">
        <f t="shared" si="367"/>
        <v>3.1839358244887014E-5</v>
      </c>
      <c r="AQ218" s="5">
        <f t="shared" si="368"/>
        <v>9.4971635150423951E-6</v>
      </c>
      <c r="AR218" s="5">
        <f t="shared" si="369"/>
        <v>3.3344175614456878E-3</v>
      </c>
      <c r="AS218" s="5">
        <f t="shared" si="370"/>
        <v>2.0198305626695744E-3</v>
      </c>
      <c r="AT218" s="5">
        <f t="shared" si="371"/>
        <v>6.1175833960718288E-4</v>
      </c>
      <c r="AU218" s="5">
        <f t="shared" si="372"/>
        <v>1.2352464046433011E-4</v>
      </c>
      <c r="AV218" s="5">
        <f t="shared" si="373"/>
        <v>1.8706328725701858E-5</v>
      </c>
      <c r="AW218" s="5">
        <f t="shared" si="374"/>
        <v>4.5498341656001839E-8</v>
      </c>
      <c r="AX218" s="5">
        <f t="shared" si="375"/>
        <v>1.1355086750853024E-5</v>
      </c>
      <c r="AY218" s="5">
        <f t="shared" si="376"/>
        <v>1.3548151915739125E-5</v>
      </c>
      <c r="AZ218" s="5">
        <f t="shared" si="377"/>
        <v>8.0823874074831176E-6</v>
      </c>
      <c r="BA218" s="5">
        <f t="shared" si="378"/>
        <v>3.21445988160951E-6</v>
      </c>
      <c r="BB218" s="5">
        <f t="shared" si="379"/>
        <v>9.5882118205356023E-7</v>
      </c>
      <c r="BC218" s="5">
        <f t="shared" si="380"/>
        <v>2.2880063040494744E-7</v>
      </c>
      <c r="BD218" s="5">
        <f t="shared" si="381"/>
        <v>6.6306840661199467E-4</v>
      </c>
      <c r="BE218" s="5">
        <f t="shared" si="382"/>
        <v>4.0165510411805039E-4</v>
      </c>
      <c r="BF218" s="5">
        <f t="shared" si="383"/>
        <v>1.2165171877845552E-4</v>
      </c>
      <c r="BG218" s="5">
        <f t="shared" si="384"/>
        <v>2.4563596196539822E-5</v>
      </c>
      <c r="BH218" s="5">
        <f t="shared" si="385"/>
        <v>3.7198627205926652E-6</v>
      </c>
      <c r="BI218" s="5">
        <f t="shared" si="386"/>
        <v>4.5066295828472491E-7</v>
      </c>
      <c r="BJ218" s="8">
        <f t="shared" si="387"/>
        <v>0.18800031381182386</v>
      </c>
      <c r="BK218" s="8">
        <f t="shared" si="388"/>
        <v>0.30852475858008976</v>
      </c>
      <c r="BL218" s="8">
        <f t="shared" si="389"/>
        <v>0.45639646108795279</v>
      </c>
      <c r="BM218" s="8">
        <f t="shared" si="390"/>
        <v>0.26883478030728314</v>
      </c>
      <c r="BN218" s="8">
        <f t="shared" si="391"/>
        <v>0.73091906322866507</v>
      </c>
    </row>
    <row r="219" spans="1:66" x14ac:dyDescent="0.25">
      <c r="A219" t="s">
        <v>16</v>
      </c>
      <c r="B219" t="s">
        <v>20</v>
      </c>
      <c r="C219" t="s">
        <v>257</v>
      </c>
      <c r="D219" s="11">
        <v>44380</v>
      </c>
      <c r="E219">
        <f>VLOOKUP(A219,home!$A$2:$E$405,3,FALSE)</f>
        <v>1.5608695652173901</v>
      </c>
      <c r="F219">
        <f>VLOOKUP(B219,home!$B$2:$E$405,3,FALSE)</f>
        <v>0.73</v>
      </c>
      <c r="G219">
        <f>VLOOKUP(C219,away!$B$2:$E$405,4,FALSE)</f>
        <v>1.43</v>
      </c>
      <c r="H219">
        <f>VLOOKUP(A219,away!$A$2:$E$405,3,FALSE)</f>
        <v>1.2652173913043501</v>
      </c>
      <c r="I219">
        <f>VLOOKUP(C219,away!$B$2:$E$405,3,FALSE)</f>
        <v>0.39</v>
      </c>
      <c r="J219">
        <f>VLOOKUP(B219,home!$B$2:$E$405,4,FALSE)</f>
        <v>1.07</v>
      </c>
      <c r="K219" s="3">
        <f t="shared" si="336"/>
        <v>1.6293917391304336</v>
      </c>
      <c r="L219" s="3">
        <f t="shared" si="337"/>
        <v>0.52797521739130537</v>
      </c>
      <c r="M219" s="5">
        <f t="shared" si="338"/>
        <v>0.11562917721679432</v>
      </c>
      <c r="N219" s="5">
        <f t="shared" si="339"/>
        <v>0.18840522615949359</v>
      </c>
      <c r="O219" s="5">
        <f t="shared" si="340"/>
        <v>6.1049339977814761E-2</v>
      </c>
      <c r="P219" s="5">
        <f t="shared" si="341"/>
        <v>9.9473290239216694E-2</v>
      </c>
      <c r="Q219" s="5">
        <f t="shared" si="342"/>
        <v>0.15349295955664</v>
      </c>
      <c r="R219" s="5">
        <f t="shared" si="343"/>
        <v>1.6116269273191226E-2</v>
      </c>
      <c r="S219" s="5">
        <f t="shared" si="344"/>
        <v>2.1393682176911386E-2</v>
      </c>
      <c r="T219" s="5">
        <f t="shared" si="345"/>
        <v>8.1040478689951859E-2</v>
      </c>
      <c r="U219" s="5">
        <f t="shared" si="346"/>
        <v>2.6259716019339421E-2</v>
      </c>
      <c r="V219" s="5">
        <f t="shared" si="347"/>
        <v>2.0449471008125949E-3</v>
      </c>
      <c r="W219" s="5">
        <f t="shared" si="348"/>
        <v>8.3366720105423661E-2</v>
      </c>
      <c r="X219" s="5">
        <f t="shared" si="349"/>
        <v>4.4015562170861167E-2</v>
      </c>
      <c r="Y219" s="5">
        <f t="shared" si="350"/>
        <v>1.161956300288047E-2</v>
      </c>
      <c r="Z219" s="5">
        <f t="shared" si="351"/>
        <v>2.8363302576833176E-3</v>
      </c>
      <c r="AA219" s="5">
        <f t="shared" si="352"/>
        <v>4.6214930913148914E-3</v>
      </c>
      <c r="AB219" s="5">
        <f t="shared" si="353"/>
        <v>3.7651113327184281E-3</v>
      </c>
      <c r="AC219" s="5">
        <f t="shared" si="354"/>
        <v>1.0995149612064731E-4</v>
      </c>
      <c r="AD219" s="5">
        <f t="shared" si="355"/>
        <v>3.3959261264544099E-2</v>
      </c>
      <c r="AE219" s="5">
        <f t="shared" si="356"/>
        <v>1.7929648348595808E-2</v>
      </c>
      <c r="AF219" s="5">
        <f t="shared" si="357"/>
        <v>4.7332049922997645E-3</v>
      </c>
      <c r="AG219" s="5">
        <f t="shared" si="358"/>
        <v>8.3300497825569339E-4</v>
      </c>
      <c r="AH219" s="5">
        <f t="shared" si="359"/>
        <v>3.7437802109847163E-4</v>
      </c>
      <c r="AI219" s="5">
        <f t="shared" si="360"/>
        <v>6.1000845488984876E-4</v>
      </c>
      <c r="AJ219" s="5">
        <f t="shared" si="361"/>
        <v>4.9697136859861975E-4</v>
      </c>
      <c r="AK219" s="5">
        <f t="shared" si="362"/>
        <v>2.699203475263123E-4</v>
      </c>
      <c r="AL219" s="5">
        <f t="shared" si="363"/>
        <v>3.7835561401042975E-6</v>
      </c>
      <c r="AM219" s="5">
        <f t="shared" si="364"/>
        <v>1.1066587954284049E-2</v>
      </c>
      <c r="AN219" s="5">
        <f t="shared" si="365"/>
        <v>5.842884180943122E-3</v>
      </c>
      <c r="AO219" s="5">
        <f t="shared" si="366"/>
        <v>1.5424490228128319E-3</v>
      </c>
      <c r="AP219" s="5">
        <f t="shared" si="367"/>
        <v>2.7145828604487049E-4</v>
      </c>
      <c r="AQ219" s="5">
        <f t="shared" si="368"/>
        <v>3.5830811896802902E-5</v>
      </c>
      <c r="AR219" s="5">
        <f t="shared" si="369"/>
        <v>3.9532463415198461E-5</v>
      </c>
      <c r="AS219" s="5">
        <f t="shared" si="370"/>
        <v>6.4413869316200454E-5</v>
      </c>
      <c r="AT219" s="5">
        <f t="shared" si="371"/>
        <v>5.2477713274622179E-5</v>
      </c>
      <c r="AU219" s="5">
        <f t="shared" si="372"/>
        <v>2.8502250832708292E-5</v>
      </c>
      <c r="AV219" s="5">
        <f t="shared" si="373"/>
        <v>1.1610333013359609E-5</v>
      </c>
      <c r="AW219" s="5">
        <f t="shared" si="374"/>
        <v>9.0414217799053426E-8</v>
      </c>
      <c r="AX219" s="5">
        <f t="shared" si="375"/>
        <v>3.0053011655117989E-3</v>
      </c>
      <c r="AY219" s="5">
        <f t="shared" si="376"/>
        <v>1.5867245361874355E-3</v>
      </c>
      <c r="AZ219" s="5">
        <f t="shared" si="377"/>
        <v>4.1887561596683969E-4</v>
      </c>
      <c r="BA219" s="5">
        <f t="shared" si="378"/>
        <v>7.3718648133336376E-5</v>
      </c>
      <c r="BB219" s="5">
        <f t="shared" si="379"/>
        <v>9.7304048184978525E-6</v>
      </c>
      <c r="BC219" s="5">
        <f t="shared" si="380"/>
        <v>1.0274825198703621E-6</v>
      </c>
      <c r="BD219" s="5">
        <f t="shared" si="381"/>
        <v>3.4786934942755383E-6</v>
      </c>
      <c r="BE219" s="5">
        <f t="shared" si="382"/>
        <v>5.6681544425393439E-6</v>
      </c>
      <c r="BF219" s="5">
        <f t="shared" si="383"/>
        <v>4.6178220123945385E-6</v>
      </c>
      <c r="BG219" s="5">
        <f t="shared" si="384"/>
        <v>2.508080346590112E-6</v>
      </c>
      <c r="BH219" s="5">
        <f t="shared" si="385"/>
        <v>1.0216613494523312E-6</v>
      </c>
      <c r="BI219" s="5">
        <f t="shared" si="386"/>
        <v>3.3293731259729572E-7</v>
      </c>
      <c r="BJ219" s="8">
        <f t="shared" si="387"/>
        <v>0.64325021737806565</v>
      </c>
      <c r="BK219" s="8">
        <f t="shared" si="388"/>
        <v>0.24024155632218322</v>
      </c>
      <c r="BL219" s="8">
        <f t="shared" si="389"/>
        <v>0.11377737186530192</v>
      </c>
      <c r="BM219" s="8">
        <f t="shared" si="390"/>
        <v>0.3643525792781136</v>
      </c>
      <c r="BN219" s="8">
        <f t="shared" si="391"/>
        <v>0.63416626242315055</v>
      </c>
    </row>
    <row r="220" spans="1:66" x14ac:dyDescent="0.25">
      <c r="A220" t="s">
        <v>16</v>
      </c>
      <c r="B220" t="s">
        <v>66</v>
      </c>
      <c r="C220" t="s">
        <v>64</v>
      </c>
      <c r="D220" s="11">
        <v>44380</v>
      </c>
      <c r="E220">
        <f>VLOOKUP(A220,home!$A$2:$E$405,3,FALSE)</f>
        <v>1.5608695652173901</v>
      </c>
      <c r="F220">
        <f>VLOOKUP(B220,home!$B$2:$E$405,3,FALSE)</f>
        <v>1.08</v>
      </c>
      <c r="G220">
        <f>VLOOKUP(C220,away!$B$2:$E$405,4,FALSE)</f>
        <v>1.03</v>
      </c>
      <c r="H220">
        <f>VLOOKUP(A220,away!$A$2:$E$405,3,FALSE)</f>
        <v>1.2652173913043501</v>
      </c>
      <c r="I220">
        <f>VLOOKUP(C220,away!$B$2:$E$405,3,FALSE)</f>
        <v>0.89</v>
      </c>
      <c r="J220">
        <f>VLOOKUP(B220,home!$B$2:$E$405,4,FALSE)</f>
        <v>0.97</v>
      </c>
      <c r="K220" s="3">
        <f t="shared" si="336"/>
        <v>1.7363113043478249</v>
      </c>
      <c r="L220" s="3">
        <f t="shared" si="337"/>
        <v>1.0922621739130454</v>
      </c>
      <c r="M220" s="5">
        <f t="shared" si="338"/>
        <v>5.90970968611816E-2</v>
      </c>
      <c r="N220" s="5">
        <f t="shared" si="339"/>
        <v>0.10261095733420797</v>
      </c>
      <c r="O220" s="5">
        <f t="shared" si="340"/>
        <v>6.4549523489544028E-2</v>
      </c>
      <c r="P220" s="5">
        <f t="shared" si="341"/>
        <v>0.11207806732516074</v>
      </c>
      <c r="Q220" s="5">
        <f t="shared" si="342"/>
        <v>8.908228258466884E-2</v>
      </c>
      <c r="R220" s="5">
        <f t="shared" si="343"/>
        <v>3.5252501425870268E-2</v>
      </c>
      <c r="S220" s="5">
        <f t="shared" si="344"/>
        <v>5.313921428682896E-2</v>
      </c>
      <c r="T220" s="5">
        <f t="shared" si="345"/>
        <v>9.7301207633066614E-2</v>
      </c>
      <c r="U220" s="5">
        <f t="shared" si="346"/>
        <v>6.1209316732276357E-2</v>
      </c>
      <c r="V220" s="5">
        <f t="shared" si="347"/>
        <v>1.1197655596132896E-2</v>
      </c>
      <c r="W220" s="5">
        <f t="shared" si="348"/>
        <v>5.1558191422955965E-2</v>
      </c>
      <c r="X220" s="5">
        <f t="shared" si="349"/>
        <v>5.6315062246662814E-2</v>
      </c>
      <c r="Y220" s="5">
        <f t="shared" si="350"/>
        <v>3.0755406156794195E-2</v>
      </c>
      <c r="Z220" s="5">
        <f t="shared" si="351"/>
        <v>1.283499128109793E-2</v>
      </c>
      <c r="AA220" s="5">
        <f t="shared" si="352"/>
        <v>2.2285540452576105E-2</v>
      </c>
      <c r="AB220" s="5">
        <f t="shared" si="353"/>
        <v>1.9347317905654322E-2</v>
      </c>
      <c r="AC220" s="5">
        <f t="shared" si="354"/>
        <v>1.32727712574375E-3</v>
      </c>
      <c r="AD220" s="5">
        <f t="shared" si="355"/>
        <v>2.2380267649851879E-2</v>
      </c>
      <c r="AE220" s="5">
        <f t="shared" si="356"/>
        <v>2.4445119795983017E-2</v>
      </c>
      <c r="AF220" s="5">
        <f t="shared" si="357"/>
        <v>1.3350239844962614E-2</v>
      </c>
      <c r="AG220" s="5">
        <f t="shared" si="358"/>
        <v>4.8606539984398078E-3</v>
      </c>
      <c r="AH220" s="5">
        <f t="shared" si="359"/>
        <v>3.5047938697117518E-3</v>
      </c>
      <c r="AI220" s="5">
        <f t="shared" si="360"/>
        <v>6.0854132153894715E-3</v>
      </c>
      <c r="AJ220" s="5">
        <f t="shared" si="361"/>
        <v>5.2830858787541934E-3</v>
      </c>
      <c r="AK220" s="5">
        <f t="shared" si="362"/>
        <v>3.057693911040423E-3</v>
      </c>
      <c r="AL220" s="5">
        <f t="shared" si="363"/>
        <v>1.0068762288454626E-4</v>
      </c>
      <c r="AM220" s="5">
        <f t="shared" si="364"/>
        <v>7.7718223429535478E-3</v>
      </c>
      <c r="AN220" s="5">
        <f t="shared" si="365"/>
        <v>8.4888675675804191E-3</v>
      </c>
      <c r="AO220" s="5">
        <f t="shared" si="366"/>
        <v>4.636034471712667E-3</v>
      </c>
      <c r="AP220" s="5">
        <f t="shared" si="367"/>
        <v>1.6879216968028981E-3</v>
      </c>
      <c r="AQ220" s="5">
        <f t="shared" si="368"/>
        <v>4.609132554862324E-4</v>
      </c>
      <c r="AR220" s="5">
        <f t="shared" si="369"/>
        <v>7.6563075424969493E-4</v>
      </c>
      <c r="AS220" s="5">
        <f t="shared" si="370"/>
        <v>1.3293733335600967E-3</v>
      </c>
      <c r="AT220" s="5">
        <f t="shared" si="371"/>
        <v>1.154102973379474E-3</v>
      </c>
      <c r="AU220" s="5">
        <f t="shared" si="372"/>
        <v>6.6796067968673929E-4</v>
      </c>
      <c r="AV220" s="5">
        <f t="shared" si="373"/>
        <v>2.899469197499855E-4</v>
      </c>
      <c r="AW220" s="5">
        <f t="shared" si="374"/>
        <v>5.3042999364308856E-6</v>
      </c>
      <c r="AX220" s="5">
        <f t="shared" si="375"/>
        <v>2.2490504982422051E-3</v>
      </c>
      <c r="AY220" s="5">
        <f t="shared" si="376"/>
        <v>2.4565527864502485E-3</v>
      </c>
      <c r="AZ220" s="5">
        <f t="shared" si="377"/>
        <v>1.3415998434301488E-3</v>
      </c>
      <c r="BA220" s="5">
        <f t="shared" si="378"/>
        <v>4.8845958716880523E-4</v>
      </c>
      <c r="BB220" s="5">
        <f t="shared" si="379"/>
        <v>1.3338148263741695E-4</v>
      </c>
      <c r="BC220" s="5">
        <f t="shared" si="380"/>
        <v>2.9137509637058045E-5</v>
      </c>
      <c r="BD220" s="5">
        <f t="shared" si="381"/>
        <v>1.3937825200857599E-4</v>
      </c>
      <c r="BE220" s="5">
        <f t="shared" si="382"/>
        <v>2.4200403454273039E-4</v>
      </c>
      <c r="BF220" s="5">
        <f t="shared" si="383"/>
        <v>2.100971704371622E-4</v>
      </c>
      <c r="BG220" s="5">
        <f t="shared" si="384"/>
        <v>1.2159803068051214E-4</v>
      </c>
      <c r="BH220" s="5">
        <f t="shared" si="385"/>
        <v>5.2783008814251723E-5</v>
      </c>
      <c r="BI220" s="5">
        <f t="shared" si="386"/>
        <v>1.8329546976335224E-5</v>
      </c>
      <c r="BJ220" s="8">
        <f t="shared" si="387"/>
        <v>0.52240312970969549</v>
      </c>
      <c r="BK220" s="8">
        <f t="shared" si="388"/>
        <v>0.2393965516043827</v>
      </c>
      <c r="BL220" s="8">
        <f t="shared" si="389"/>
        <v>0.22556639158490249</v>
      </c>
      <c r="BM220" s="8">
        <f t="shared" si="390"/>
        <v>0.53507938667293142</v>
      </c>
      <c r="BN220" s="8">
        <f t="shared" si="391"/>
        <v>0.46267042902063343</v>
      </c>
    </row>
    <row r="221" spans="1:66" x14ac:dyDescent="0.25">
      <c r="A221" t="s">
        <v>69</v>
      </c>
      <c r="B221" t="s">
        <v>71</v>
      </c>
      <c r="C221" t="s">
        <v>325</v>
      </c>
      <c r="D221" s="11">
        <v>44380</v>
      </c>
      <c r="E221">
        <f>VLOOKUP(A221,home!$A$2:$E$405,3,FALSE)</f>
        <v>1.32758620689655</v>
      </c>
      <c r="F221">
        <f>VLOOKUP(B221,home!$B$2:$E$405,3,FALSE)</f>
        <v>0.45</v>
      </c>
      <c r="G221">
        <f>VLOOKUP(C221,away!$B$2:$E$405,4,FALSE)</f>
        <v>1.26</v>
      </c>
      <c r="H221">
        <f>VLOOKUP(A221,away!$A$2:$E$405,3,FALSE)</f>
        <v>1.2896551724137899</v>
      </c>
      <c r="I221">
        <f>VLOOKUP(C221,away!$B$2:$E$405,3,FALSE)</f>
        <v>0.55000000000000004</v>
      </c>
      <c r="J221">
        <f>VLOOKUP(B221,home!$B$2:$E$405,4,FALSE)</f>
        <v>1.71</v>
      </c>
      <c r="K221" s="3">
        <f t="shared" si="336"/>
        <v>0.75274137931034391</v>
      </c>
      <c r="L221" s="3">
        <f t="shared" si="337"/>
        <v>1.2129206896551694</v>
      </c>
      <c r="M221" s="5">
        <f t="shared" si="338"/>
        <v>0.14006312446381244</v>
      </c>
      <c r="N221" s="5">
        <f t="shared" si="339"/>
        <v>0.10543130949940657</v>
      </c>
      <c r="O221" s="5">
        <f t="shared" si="340"/>
        <v>0.16988546151990525</v>
      </c>
      <c r="P221" s="5">
        <f t="shared" si="341"/>
        <v>0.12787981662926784</v>
      </c>
      <c r="Q221" s="5">
        <f t="shared" si="342"/>
        <v>3.9681254667539523E-2</v>
      </c>
      <c r="R221" s="5">
        <f t="shared" si="343"/>
        <v>0.10302879557455513</v>
      </c>
      <c r="S221" s="5">
        <f t="shared" si="344"/>
        <v>2.9189066650730556E-2</v>
      </c>
      <c r="T221" s="5">
        <f t="shared" si="345"/>
        <v>4.8130214777734451E-2</v>
      </c>
      <c r="U221" s="5">
        <f t="shared" si="346"/>
        <v>7.7554037689474095E-2</v>
      </c>
      <c r="V221" s="5">
        <f t="shared" si="347"/>
        <v>2.9611192216718453E-3</v>
      </c>
      <c r="W221" s="5">
        <f t="shared" si="348"/>
        <v>9.9565741237362428E-3</v>
      </c>
      <c r="X221" s="5">
        <f t="shared" si="349"/>
        <v>1.2076534752764979E-2</v>
      </c>
      <c r="Y221" s="5">
        <f t="shared" si="350"/>
        <v>7.3239394304841611E-3</v>
      </c>
      <c r="Z221" s="5">
        <f t="shared" si="351"/>
        <v>4.1655252594210289E-2</v>
      </c>
      <c r="AA221" s="5">
        <f t="shared" si="352"/>
        <v>3.1355632293286632E-2</v>
      </c>
      <c r="AB221" s="5">
        <f t="shared" si="353"/>
        <v>1.1801340950798269E-2</v>
      </c>
      <c r="AC221" s="5">
        <f t="shared" si="354"/>
        <v>1.689717513685368E-4</v>
      </c>
      <c r="AD221" s="5">
        <f t="shared" si="355"/>
        <v>1.873681334776724E-3</v>
      </c>
      <c r="AE221" s="5">
        <f t="shared" si="356"/>
        <v>2.2726268567714028E-3</v>
      </c>
      <c r="AF221" s="5">
        <f t="shared" si="357"/>
        <v>1.3782580672220151E-3</v>
      </c>
      <c r="AG221" s="5">
        <f t="shared" si="358"/>
        <v>5.5723924180590902E-4</v>
      </c>
      <c r="AH221" s="5">
        <f t="shared" si="359"/>
        <v>1.2631129426082462E-2</v>
      </c>
      <c r="AI221" s="5">
        <f t="shared" si="360"/>
        <v>9.5079737864367866E-3</v>
      </c>
      <c r="AJ221" s="5">
        <f t="shared" si="361"/>
        <v>3.5785226512245086E-3</v>
      </c>
      <c r="AK221" s="5">
        <f t="shared" si="362"/>
        <v>8.9790069212534866E-4</v>
      </c>
      <c r="AL221" s="5">
        <f t="shared" si="363"/>
        <v>6.1709537505333868E-6</v>
      </c>
      <c r="AM221" s="5">
        <f t="shared" si="364"/>
        <v>2.820794944655756E-4</v>
      </c>
      <c r="AN221" s="5">
        <f t="shared" si="365"/>
        <v>3.4214005496476755E-4</v>
      </c>
      <c r="AO221" s="5">
        <f t="shared" si="366"/>
        <v>2.0749437571326176E-4</v>
      </c>
      <c r="AP221" s="5">
        <f t="shared" si="367"/>
        <v>8.389140709656608E-5</v>
      </c>
      <c r="AQ221" s="5">
        <f t="shared" si="368"/>
        <v>2.5438405837927388E-5</v>
      </c>
      <c r="AR221" s="5">
        <f t="shared" si="369"/>
        <v>3.0641116429215246E-3</v>
      </c>
      <c r="AS221" s="5">
        <f t="shared" si="370"/>
        <v>2.3064836244536327E-3</v>
      </c>
      <c r="AT221" s="5">
        <f t="shared" si="371"/>
        <v>8.6809283241397412E-4</v>
      </c>
      <c r="AU221" s="5">
        <f t="shared" si="372"/>
        <v>2.178164653469061E-4</v>
      </c>
      <c r="AV221" s="5">
        <f t="shared" si="373"/>
        <v>4.0989866640433445E-5</v>
      </c>
      <c r="AW221" s="5">
        <f t="shared" si="374"/>
        <v>1.5650491659601473E-7</v>
      </c>
      <c r="AX221" s="5">
        <f t="shared" si="375"/>
        <v>3.5388817956530295E-5</v>
      </c>
      <c r="AY221" s="5">
        <f t="shared" si="376"/>
        <v>4.2923829481915977E-5</v>
      </c>
      <c r="AZ221" s="5">
        <f t="shared" si="377"/>
        <v>2.6031600428923214E-5</v>
      </c>
      <c r="BA221" s="5">
        <f t="shared" si="378"/>
        <v>1.0524755581692448E-5</v>
      </c>
      <c r="BB221" s="5">
        <f t="shared" si="379"/>
        <v>3.1914234496496259E-6</v>
      </c>
      <c r="BC221" s="5">
        <f t="shared" si="380"/>
        <v>7.7418870630613977E-7</v>
      </c>
      <c r="BD221" s="5">
        <f t="shared" si="381"/>
        <v>6.1942073451880296E-4</v>
      </c>
      <c r="BE221" s="5">
        <f t="shared" si="382"/>
        <v>4.6626361807511015E-4</v>
      </c>
      <c r="BF221" s="5">
        <f t="shared" si="383"/>
        <v>1.7548795949604484E-4</v>
      </c>
      <c r="BG221" s="5">
        <f t="shared" si="384"/>
        <v>4.4032349561136867E-5</v>
      </c>
      <c r="BH221" s="5">
        <f t="shared" si="385"/>
        <v>8.2862428857313435E-6</v>
      </c>
      <c r="BI221" s="5">
        <f t="shared" si="386"/>
        <v>1.2474795798211877E-6</v>
      </c>
      <c r="BJ221" s="8">
        <f t="shared" si="387"/>
        <v>0.22974151110592511</v>
      </c>
      <c r="BK221" s="8">
        <f t="shared" si="388"/>
        <v>0.30031119350008367</v>
      </c>
      <c r="BL221" s="8">
        <f t="shared" si="389"/>
        <v>0.42805302739978163</v>
      </c>
      <c r="BM221" s="8">
        <f t="shared" si="390"/>
        <v>0.31374845492094849</v>
      </c>
      <c r="BN221" s="8">
        <f t="shared" si="391"/>
        <v>0.68596976235448681</v>
      </c>
    </row>
    <row r="222" spans="1:66" x14ac:dyDescent="0.25">
      <c r="A222" t="s">
        <v>69</v>
      </c>
      <c r="B222" t="s">
        <v>260</v>
      </c>
      <c r="C222" t="s">
        <v>76</v>
      </c>
      <c r="D222" s="11">
        <v>44380</v>
      </c>
      <c r="E222">
        <f>VLOOKUP(A222,home!$A$2:$E$405,3,FALSE)</f>
        <v>1.32758620689655</v>
      </c>
      <c r="F222">
        <f>VLOOKUP(B222,home!$B$2:$E$405,3,FALSE)</f>
        <v>1.1000000000000001</v>
      </c>
      <c r="G222">
        <f>VLOOKUP(C222,away!$B$2:$E$405,4,FALSE)</f>
        <v>0.81</v>
      </c>
      <c r="H222">
        <f>VLOOKUP(A222,away!$A$2:$E$405,3,FALSE)</f>
        <v>1.2896551724137899</v>
      </c>
      <c r="I222">
        <f>VLOOKUP(C222,away!$B$2:$E$405,3,FALSE)</f>
        <v>0.75</v>
      </c>
      <c r="J222">
        <f>VLOOKUP(B222,home!$B$2:$E$405,4,FALSE)</f>
        <v>0.93</v>
      </c>
      <c r="K222" s="3">
        <f t="shared" si="336"/>
        <v>1.1828793103448263</v>
      </c>
      <c r="L222" s="3">
        <f t="shared" si="337"/>
        <v>0.89953448275861858</v>
      </c>
      <c r="M222" s="5">
        <f t="shared" si="338"/>
        <v>0.12462902016782759</v>
      </c>
      <c r="N222" s="5">
        <f t="shared" si="339"/>
        <v>0.14742108942507132</v>
      </c>
      <c r="O222" s="5">
        <f t="shared" si="340"/>
        <v>0.11210810119338024</v>
      </c>
      <c r="P222" s="5">
        <f t="shared" si="341"/>
        <v>0.13261035342369359</v>
      </c>
      <c r="Q222" s="5">
        <f t="shared" si="342"/>
        <v>8.7190678294705698E-2</v>
      </c>
      <c r="R222" s="5">
        <f t="shared" si="343"/>
        <v>5.0422551410019077E-2</v>
      </c>
      <c r="S222" s="5">
        <f t="shared" si="344"/>
        <v>3.5275704269110003E-2</v>
      </c>
      <c r="T222" s="5">
        <f t="shared" si="345"/>
        <v>7.8431021701201212E-2</v>
      </c>
      <c r="U222" s="5">
        <f t="shared" si="346"/>
        <v>5.9643792837709909E-2</v>
      </c>
      <c r="V222" s="5">
        <f t="shared" si="347"/>
        <v>4.1705317858080834E-3</v>
      </c>
      <c r="W222" s="5">
        <f t="shared" si="348"/>
        <v>3.4378683136579685E-2</v>
      </c>
      <c r="X222" s="5">
        <f t="shared" si="349"/>
        <v>3.0924810953185656E-2</v>
      </c>
      <c r="Y222" s="5">
        <f t="shared" si="350"/>
        <v>1.3908966912590958E-2</v>
      </c>
      <c r="Z222" s="5">
        <f t="shared" si="351"/>
        <v>1.5118941233993792E-2</v>
      </c>
      <c r="AA222" s="5">
        <f t="shared" si="352"/>
        <v>1.7883882780010532E-2</v>
      </c>
      <c r="AB222" s="5">
        <f t="shared" si="353"/>
        <v>1.057723746455329E-2</v>
      </c>
      <c r="AC222" s="5">
        <f t="shared" si="354"/>
        <v>2.7735098000048646E-4</v>
      </c>
      <c r="AD222" s="5">
        <f t="shared" si="355"/>
        <v>1.0166458249790174E-2</v>
      </c>
      <c r="AE222" s="5">
        <f t="shared" si="356"/>
        <v>9.1450797632120964E-3</v>
      </c>
      <c r="AF222" s="5">
        <f t="shared" si="357"/>
        <v>4.1131572972936507E-3</v>
      </c>
      <c r="AG222" s="5">
        <f t="shared" si="358"/>
        <v>1.233308940641961E-3</v>
      </c>
      <c r="AH222" s="5">
        <f t="shared" si="359"/>
        <v>3.4000022456946379E-3</v>
      </c>
      <c r="AI222" s="5">
        <f t="shared" si="360"/>
        <v>4.0217923115581332E-3</v>
      </c>
      <c r="AJ222" s="5">
        <f t="shared" si="361"/>
        <v>2.3786474579230057E-3</v>
      </c>
      <c r="AK222" s="5">
        <f t="shared" si="362"/>
        <v>9.3788428819381283E-4</v>
      </c>
      <c r="AL222" s="5">
        <f t="shared" si="363"/>
        <v>1.1804509553471321E-5</v>
      </c>
      <c r="AM222" s="5">
        <f t="shared" si="364"/>
        <v>2.4051386246322524E-3</v>
      </c>
      <c r="AN222" s="5">
        <f t="shared" si="365"/>
        <v>2.1635051286713488E-3</v>
      </c>
      <c r="AO222" s="5">
        <f t="shared" si="366"/>
        <v>9.7307373343250003E-4</v>
      </c>
      <c r="AP222" s="5">
        <f t="shared" si="367"/>
        <v>2.9177112582973402E-4</v>
      </c>
      <c r="AQ222" s="5">
        <f t="shared" si="368"/>
        <v>6.5614547189287383E-5</v>
      </c>
      <c r="AR222" s="5">
        <f t="shared" si="369"/>
        <v>6.1168385229181364E-4</v>
      </c>
      <c r="AS222" s="5">
        <f t="shared" si="370"/>
        <v>7.2354817334800703E-4</v>
      </c>
      <c r="AT222" s="5">
        <f t="shared" si="371"/>
        <v>4.2793508214557485E-4</v>
      </c>
      <c r="AU222" s="5">
        <f t="shared" si="372"/>
        <v>1.6873185161357134E-4</v>
      </c>
      <c r="AV222" s="5">
        <f t="shared" si="373"/>
        <v>4.9897354067466718E-5</v>
      </c>
      <c r="AW222" s="5">
        <f t="shared" si="374"/>
        <v>3.4890219294457606E-7</v>
      </c>
      <c r="AX222" s="5">
        <f t="shared" si="375"/>
        <v>4.7416478626478365E-4</v>
      </c>
      <c r="AY222" s="5">
        <f t="shared" si="376"/>
        <v>4.2652757575504315E-4</v>
      </c>
      <c r="AZ222" s="5">
        <f t="shared" si="377"/>
        <v>1.9183813111955009E-4</v>
      </c>
      <c r="BA222" s="5">
        <f t="shared" si="378"/>
        <v>5.7521671350001524E-5</v>
      </c>
      <c r="BB222" s="5">
        <f t="shared" si="379"/>
        <v>1.2935681721308714E-5</v>
      </c>
      <c r="BC222" s="5">
        <f t="shared" si="380"/>
        <v>2.3272183532615103E-6</v>
      </c>
      <c r="BD222" s="5">
        <f t="shared" si="381"/>
        <v>9.1705119613852626E-5</v>
      </c>
      <c r="BE222" s="5">
        <f t="shared" si="382"/>
        <v>1.0847608864392378E-4</v>
      </c>
      <c r="BF222" s="5">
        <f t="shared" si="383"/>
        <v>6.4157060462014426E-5</v>
      </c>
      <c r="BG222" s="5">
        <f t="shared" si="384"/>
        <v>2.5296686477686307E-5</v>
      </c>
      <c r="BH222" s="5">
        <f t="shared" si="385"/>
        <v>7.4807317636837194E-6</v>
      </c>
      <c r="BI222" s="5">
        <f t="shared" si="386"/>
        <v>1.7697605659001656E-6</v>
      </c>
      <c r="BJ222" s="8">
        <f t="shared" si="387"/>
        <v>0.42397767289859151</v>
      </c>
      <c r="BK222" s="8">
        <f t="shared" si="388"/>
        <v>0.2974012927117482</v>
      </c>
      <c r="BL222" s="8">
        <f t="shared" si="389"/>
        <v>0.2636545737500362</v>
      </c>
      <c r="BM222" s="8">
        <f t="shared" si="390"/>
        <v>0.34534450800611005</v>
      </c>
      <c r="BN222" s="8">
        <f t="shared" si="391"/>
        <v>0.65438179391469742</v>
      </c>
    </row>
    <row r="223" spans="1:66" x14ac:dyDescent="0.25">
      <c r="A223" t="s">
        <v>69</v>
      </c>
      <c r="B223" t="s">
        <v>262</v>
      </c>
      <c r="C223" t="s">
        <v>261</v>
      </c>
      <c r="D223" s="11">
        <v>44380</v>
      </c>
      <c r="E223">
        <f>VLOOKUP(A223,home!$A$2:$E$405,3,FALSE)</f>
        <v>1.32758620689655</v>
      </c>
      <c r="F223">
        <f>VLOOKUP(B223,home!$B$2:$E$405,3,FALSE)</f>
        <v>1.69</v>
      </c>
      <c r="G223">
        <f>VLOOKUP(C223,away!$B$2:$E$405,4,FALSE)</f>
        <v>0.65</v>
      </c>
      <c r="H223">
        <f>VLOOKUP(A223,away!$A$2:$E$405,3,FALSE)</f>
        <v>1.2896551724137899</v>
      </c>
      <c r="I223">
        <f>VLOOKUP(C223,away!$B$2:$E$405,3,FALSE)</f>
        <v>1.36</v>
      </c>
      <c r="J223">
        <f>VLOOKUP(B223,home!$B$2:$E$405,4,FALSE)</f>
        <v>0.63</v>
      </c>
      <c r="K223" s="3">
        <f t="shared" si="336"/>
        <v>1.4583534482758602</v>
      </c>
      <c r="L223" s="3">
        <f t="shared" si="337"/>
        <v>1.1049765517241352</v>
      </c>
      <c r="M223" s="5">
        <f t="shared" si="338"/>
        <v>7.7047743794528251E-2</v>
      </c>
      <c r="N223" s="5">
        <f t="shared" si="339"/>
        <v>0.11236284284462526</v>
      </c>
      <c r="O223" s="5">
        <f t="shared" si="340"/>
        <v>8.5135950256202464E-2</v>
      </c>
      <c r="P223" s="5">
        <f t="shared" si="341"/>
        <v>0.12415830662837495</v>
      </c>
      <c r="Q223" s="5">
        <f t="shared" si="342"/>
        <v>8.1932369660268942E-2</v>
      </c>
      <c r="R223" s="5">
        <f t="shared" si="343"/>
        <v>4.7036614370928063E-2</v>
      </c>
      <c r="S223" s="5">
        <f t="shared" si="344"/>
        <v>5.0018612958788365E-2</v>
      </c>
      <c r="T223" s="5">
        <f t="shared" si="345"/>
        <v>9.0533347301791134E-2</v>
      </c>
      <c r="U223" s="5">
        <f t="shared" si="346"/>
        <v>6.8596008763064806E-2</v>
      </c>
      <c r="V223" s="5">
        <f t="shared" si="347"/>
        <v>8.9558124453682931E-3</v>
      </c>
      <c r="W223" s="5">
        <f t="shared" si="348"/>
        <v>3.9828784606488553E-2</v>
      </c>
      <c r="X223" s="5">
        <f t="shared" si="349"/>
        <v>4.4009873073841042E-2</v>
      </c>
      <c r="Y223" s="5">
        <f t="shared" si="350"/>
        <v>2.4314938895474876E-2</v>
      </c>
      <c r="Z223" s="5">
        <f t="shared" si="351"/>
        <v>1.7324785317455328E-2</v>
      </c>
      <c r="AA223" s="5">
        <f t="shared" si="352"/>
        <v>2.5265660408349967E-2</v>
      </c>
      <c r="AB223" s="5">
        <f t="shared" si="353"/>
        <v>1.8423131489742034E-2</v>
      </c>
      <c r="AC223" s="5">
        <f t="shared" si="354"/>
        <v>9.0198821287322756E-4</v>
      </c>
      <c r="AD223" s="5">
        <f t="shared" si="355"/>
        <v>1.4521111342877273E-2</v>
      </c>
      <c r="AE223" s="5">
        <f t="shared" si="356"/>
        <v>1.6045487538854757E-2</v>
      </c>
      <c r="AF223" s="5">
        <f t="shared" si="357"/>
        <v>8.8649437457081568E-3</v>
      </c>
      <c r="AG223" s="5">
        <f t="shared" si="358"/>
        <v>3.2651849904536787E-3</v>
      </c>
      <c r="AH223" s="5">
        <f t="shared" si="359"/>
        <v>4.78587038486068E-3</v>
      </c>
      <c r="AI223" s="5">
        <f t="shared" si="360"/>
        <v>6.9794905787628897E-3</v>
      </c>
      <c r="AJ223" s="5">
        <f t="shared" si="361"/>
        <v>5.0892820763738713E-3</v>
      </c>
      <c r="AK223" s="5">
        <f t="shared" si="362"/>
        <v>2.4739906884427882E-3</v>
      </c>
      <c r="AL223" s="5">
        <f t="shared" si="363"/>
        <v>5.8140225057205262E-5</v>
      </c>
      <c r="AM223" s="5">
        <f t="shared" si="364"/>
        <v>4.2353825599365565E-3</v>
      </c>
      <c r="AN223" s="5">
        <f t="shared" si="365"/>
        <v>4.6799984163112367E-3</v>
      </c>
      <c r="AO223" s="5">
        <f t="shared" si="366"/>
        <v>2.5856442560650028E-3</v>
      </c>
      <c r="AP223" s="5">
        <f t="shared" si="367"/>
        <v>9.52358758017341E-4</v>
      </c>
      <c r="AQ223" s="5">
        <f t="shared" si="368"/>
        <v>2.6308352410957047E-4</v>
      </c>
      <c r="AR223" s="5">
        <f t="shared" si="369"/>
        <v>1.057654910972402E-3</v>
      </c>
      <c r="AS223" s="5">
        <f t="shared" si="370"/>
        <v>1.5424346865025001E-3</v>
      </c>
      <c r="AT223" s="5">
        <f t="shared" si="371"/>
        <v>1.1247074719006086E-3</v>
      </c>
      <c r="AU223" s="5">
        <f t="shared" si="372"/>
        <v>5.4674033998262581E-4</v>
      </c>
      <c r="AV223" s="5">
        <f t="shared" si="373"/>
        <v>1.9933516503129468E-4</v>
      </c>
      <c r="AW223" s="5">
        <f t="shared" si="374"/>
        <v>2.6024959527208646E-6</v>
      </c>
      <c r="AX223" s="5">
        <f t="shared" si="375"/>
        <v>1.0294474601751523E-3</v>
      </c>
      <c r="AY223" s="5">
        <f t="shared" si="376"/>
        <v>1.1375153047255089E-3</v>
      </c>
      <c r="AZ223" s="5">
        <f t="shared" si="377"/>
        <v>6.2846386947451106E-4</v>
      </c>
      <c r="BA223" s="5">
        <f t="shared" si="378"/>
        <v>2.3147927979171737E-4</v>
      </c>
      <c r="BB223" s="5">
        <f t="shared" si="379"/>
        <v>6.3944794094959544E-5</v>
      </c>
      <c r="BC223" s="5">
        <f t="shared" si="380"/>
        <v>1.4131499615951637E-5</v>
      </c>
      <c r="BD223" s="5">
        <f t="shared" si="381"/>
        <v>1.9478064607339707E-4</v>
      </c>
      <c r="BE223" s="5">
        <f t="shared" si="382"/>
        <v>2.8405902685853848E-4</v>
      </c>
      <c r="BF223" s="5">
        <f t="shared" si="383"/>
        <v>2.0712923066651745E-4</v>
      </c>
      <c r="BG223" s="5">
        <f t="shared" si="384"/>
        <v>1.0068920926041391E-4</v>
      </c>
      <c r="BH223" s="5">
        <f t="shared" si="385"/>
        <v>3.6710113882273579E-5</v>
      </c>
      <c r="BI223" s="5">
        <f t="shared" si="386"/>
        <v>1.0707264233362642E-5</v>
      </c>
      <c r="BJ223" s="8">
        <f t="shared" si="387"/>
        <v>0.4515003337227011</v>
      </c>
      <c r="BK223" s="8">
        <f t="shared" si="388"/>
        <v>0.26227811956971575</v>
      </c>
      <c r="BL223" s="8">
        <f t="shared" si="389"/>
        <v>0.26909094708209158</v>
      </c>
      <c r="BM223" s="8">
        <f t="shared" si="390"/>
        <v>0.47138544532826315</v>
      </c>
      <c r="BN223" s="8">
        <f t="shared" si="391"/>
        <v>0.52767382755492798</v>
      </c>
    </row>
    <row r="224" spans="1:66" x14ac:dyDescent="0.25">
      <c r="A224" t="s">
        <v>69</v>
      </c>
      <c r="B224" t="s">
        <v>259</v>
      </c>
      <c r="C224" t="s">
        <v>263</v>
      </c>
      <c r="D224" s="11">
        <v>44380</v>
      </c>
      <c r="E224">
        <f>VLOOKUP(A224,home!$A$2:$E$405,3,FALSE)</f>
        <v>1.32758620689655</v>
      </c>
      <c r="F224">
        <f>VLOOKUP(B224,home!$B$2:$E$405,3,FALSE)</f>
        <v>1.35</v>
      </c>
      <c r="G224">
        <f>VLOOKUP(C224,away!$B$2:$E$405,4,FALSE)</f>
        <v>1.4</v>
      </c>
      <c r="H224">
        <f>VLOOKUP(A224,away!$A$2:$E$405,3,FALSE)</f>
        <v>1.2896551724137899</v>
      </c>
      <c r="I224">
        <f>VLOOKUP(C224,away!$B$2:$E$405,3,FALSE)</f>
        <v>0.86</v>
      </c>
      <c r="J224">
        <f>VLOOKUP(B224,home!$B$2:$E$405,4,FALSE)</f>
        <v>0.78</v>
      </c>
      <c r="K224" s="3">
        <f t="shared" si="336"/>
        <v>2.5091379310344797</v>
      </c>
      <c r="L224" s="3">
        <f t="shared" si="337"/>
        <v>0.86510068965517029</v>
      </c>
      <c r="M224" s="5">
        <f t="shared" si="338"/>
        <v>3.4244181199600418E-2</v>
      </c>
      <c r="N224" s="5">
        <f t="shared" si="339"/>
        <v>8.5923373965135219E-2</v>
      </c>
      <c r="O224" s="5">
        <f t="shared" si="340"/>
        <v>2.9624664772450942E-2</v>
      </c>
      <c r="P224" s="5">
        <f t="shared" si="341"/>
        <v>7.4332370074737572E-2</v>
      </c>
      <c r="Q224" s="5">
        <f t="shared" si="342"/>
        <v>0.10779679838919067</v>
      </c>
      <c r="R224" s="5">
        <f t="shared" si="343"/>
        <v>1.2814158962725267E-2</v>
      </c>
      <c r="S224" s="5">
        <f t="shared" si="344"/>
        <v>4.0337519013246385E-2</v>
      </c>
      <c r="T224" s="5">
        <f t="shared" si="345"/>
        <v>9.3255084629108198E-2</v>
      </c>
      <c r="U224" s="5">
        <f t="shared" si="346"/>
        <v>3.2152492307679408E-2</v>
      </c>
      <c r="V224" s="5">
        <f t="shared" si="347"/>
        <v>9.7287684640578378E-3</v>
      </c>
      <c r="W224" s="5">
        <f t="shared" si="348"/>
        <v>9.0159011894131585E-2</v>
      </c>
      <c r="X224" s="5">
        <f t="shared" si="349"/>
        <v>7.7996623368241938E-2</v>
      </c>
      <c r="Y224" s="5">
        <f t="shared" si="350"/>
        <v>3.373746633332033E-2</v>
      </c>
      <c r="Z224" s="5">
        <f t="shared" si="351"/>
        <v>3.6951792520015371E-3</v>
      </c>
      <c r="AA224" s="5">
        <f t="shared" si="352"/>
        <v>9.2717144231686723E-3</v>
      </c>
      <c r="AB224" s="5">
        <f t="shared" si="353"/>
        <v>1.1632005172445998E-2</v>
      </c>
      <c r="AC224" s="5">
        <f t="shared" si="354"/>
        <v>1.3198636828740662E-3</v>
      </c>
      <c r="AD224" s="5">
        <f t="shared" si="355"/>
        <v>5.6555349142038594E-2</v>
      </c>
      <c r="AE224" s="5">
        <f t="shared" si="356"/>
        <v>4.8926071546466533E-2</v>
      </c>
      <c r="AF224" s="5">
        <f t="shared" si="357"/>
        <v>2.1162989118483199E-2</v>
      </c>
      <c r="AG224" s="5">
        <f t="shared" si="358"/>
        <v>6.1027054938548935E-3</v>
      </c>
      <c r="AH224" s="5">
        <f t="shared" si="359"/>
        <v>7.9917552982650152E-4</v>
      </c>
      <c r="AI224" s="5">
        <f t="shared" si="360"/>
        <v>2.0052416354422518E-3</v>
      </c>
      <c r="AJ224" s="5">
        <f t="shared" si="361"/>
        <v>2.5157139241888853E-3</v>
      </c>
      <c r="AK224" s="5">
        <f t="shared" si="362"/>
        <v>2.1040910769379766E-3</v>
      </c>
      <c r="AL224" s="5">
        <f t="shared" si="363"/>
        <v>1.145988512930144E-4</v>
      </c>
      <c r="AM224" s="5">
        <f t="shared" si="364"/>
        <v>2.8381034347037468E-2</v>
      </c>
      <c r="AN224" s="5">
        <f t="shared" si="365"/>
        <v>2.4552452386749191E-2</v>
      </c>
      <c r="AO224" s="5">
        <f t="shared" si="366"/>
        <v>1.0620171746251227E-2</v>
      </c>
      <c r="AP224" s="5">
        <f t="shared" si="367"/>
        <v>3.0625059673127638E-3</v>
      </c>
      <c r="AQ224" s="5">
        <f t="shared" si="368"/>
        <v>6.6234400609883654E-4</v>
      </c>
      <c r="AR224" s="5">
        <f t="shared" si="369"/>
        <v>1.3827346040168854E-4</v>
      </c>
      <c r="AS224" s="5">
        <f t="shared" si="370"/>
        <v>3.4694718434927083E-4</v>
      </c>
      <c r="AT224" s="5">
        <f t="shared" si="371"/>
        <v>4.3526917015818399E-4</v>
      </c>
      <c r="AU224" s="5">
        <f t="shared" si="372"/>
        <v>3.6405012835126683E-4</v>
      </c>
      <c r="AV224" s="5">
        <f t="shared" si="373"/>
        <v>2.2836299646103358E-4</v>
      </c>
      <c r="AW224" s="5">
        <f t="shared" si="374"/>
        <v>6.909855376272701E-6</v>
      </c>
      <c r="AX224" s="5">
        <f t="shared" si="375"/>
        <v>1.1868654967024011E-2</v>
      </c>
      <c r="AY224" s="5">
        <f t="shared" si="376"/>
        <v>1.0267581597251734E-2</v>
      </c>
      <c r="AZ224" s="5">
        <f t="shared" si="377"/>
        <v>4.4412459604366052E-3</v>
      </c>
      <c r="BA224" s="5">
        <f t="shared" si="378"/>
        <v>1.2807083144339821E-3</v>
      </c>
      <c r="BB224" s="5">
        <f t="shared" si="379"/>
        <v>2.7698541151598713E-4</v>
      </c>
      <c r="BC224" s="5">
        <f t="shared" si="380"/>
        <v>4.7924054105380336E-5</v>
      </c>
      <c r="BD224" s="5">
        <f t="shared" si="381"/>
        <v>1.9936744325751266E-5</v>
      </c>
      <c r="BE224" s="5">
        <f t="shared" si="382"/>
        <v>5.0024041409078925E-5</v>
      </c>
      <c r="BF224" s="5">
        <f t="shared" si="383"/>
        <v>6.2758609881579739E-5</v>
      </c>
      <c r="BG224" s="5">
        <f t="shared" si="384"/>
        <v>5.2490002850955671E-5</v>
      </c>
      <c r="BH224" s="5">
        <f t="shared" si="385"/>
        <v>3.2926164288360215E-5</v>
      </c>
      <c r="BI224" s="5">
        <f t="shared" si="386"/>
        <v>1.6523257547879502E-5</v>
      </c>
      <c r="BJ224" s="8">
        <f t="shared" si="387"/>
        <v>0.71707708263818826</v>
      </c>
      <c r="BK224" s="8">
        <f t="shared" si="388"/>
        <v>0.17034488288306104</v>
      </c>
      <c r="BL224" s="8">
        <f t="shared" si="389"/>
        <v>0.10466681956489095</v>
      </c>
      <c r="BM224" s="8">
        <f t="shared" si="390"/>
        <v>0.64078774523242643</v>
      </c>
      <c r="BN224" s="8">
        <f t="shared" si="391"/>
        <v>0.34473554736384004</v>
      </c>
    </row>
    <row r="225" spans="1:66" x14ac:dyDescent="0.25">
      <c r="A225" t="s">
        <v>175</v>
      </c>
      <c r="B225" t="s">
        <v>276</v>
      </c>
      <c r="C225" t="s">
        <v>281</v>
      </c>
      <c r="D225" s="11">
        <v>44380</v>
      </c>
      <c r="E225">
        <f>VLOOKUP(A225,home!$A$2:$E$405,3,FALSE)</f>
        <v>1.1957671957672</v>
      </c>
      <c r="F225">
        <f>VLOOKUP(B225,home!$B$2:$E$405,3,FALSE)</f>
        <v>2.15</v>
      </c>
      <c r="G225">
        <f>VLOOKUP(C225,away!$B$2:$E$405,4,FALSE)</f>
        <v>1.19</v>
      </c>
      <c r="H225">
        <f>VLOOKUP(A225,away!$A$2:$E$405,3,FALSE)</f>
        <v>1.0582010582010599</v>
      </c>
      <c r="I225">
        <f>VLOOKUP(C225,away!$B$2:$E$405,3,FALSE)</f>
        <v>0.48</v>
      </c>
      <c r="J225">
        <f>VLOOKUP(B225,home!$B$2:$E$405,4,FALSE)</f>
        <v>0.2</v>
      </c>
      <c r="K225" s="3">
        <f t="shared" si="336"/>
        <v>3.0593703703703814</v>
      </c>
      <c r="L225" s="3">
        <f t="shared" si="337"/>
        <v>0.10158730158730177</v>
      </c>
      <c r="M225" s="5">
        <f t="shared" si="338"/>
        <v>4.2385130586863912E-2</v>
      </c>
      <c r="N225" s="5">
        <f t="shared" si="339"/>
        <v>0.12967181266173083</v>
      </c>
      <c r="O225" s="5">
        <f t="shared" si="340"/>
        <v>4.305791043744912E-3</v>
      </c>
      <c r="P225" s="5">
        <f t="shared" si="341"/>
        <v>1.3173009540239344E-2</v>
      </c>
      <c r="Q225" s="5">
        <f t="shared" si="342"/>
        <v>0.1983570507647591</v>
      </c>
      <c r="R225" s="5">
        <f t="shared" si="343"/>
        <v>2.1870684666640866E-4</v>
      </c>
      <c r="S225" s="5">
        <f t="shared" si="344"/>
        <v>1.0235203828829126E-3</v>
      </c>
      <c r="T225" s="5">
        <f t="shared" si="345"/>
        <v>2.0150557538007308E-2</v>
      </c>
      <c r="U225" s="5">
        <f t="shared" si="346"/>
        <v>6.6910524648834885E-4</v>
      </c>
      <c r="V225" s="5">
        <f t="shared" si="347"/>
        <v>3.5344795009378607E-5</v>
      </c>
      <c r="W225" s="5">
        <f t="shared" si="348"/>
        <v>0.20228256128791919</v>
      </c>
      <c r="X225" s="5">
        <f t="shared" si="349"/>
        <v>2.0549339559407697E-2</v>
      </c>
      <c r="Y225" s="5">
        <f t="shared" si="350"/>
        <v>1.0437759776207103E-3</v>
      </c>
      <c r="Z225" s="5">
        <f t="shared" si="351"/>
        <v>7.4059461305027386E-6</v>
      </c>
      <c r="AA225" s="5">
        <f t="shared" si="352"/>
        <v>2.2657532156219258E-5</v>
      </c>
      <c r="AB225" s="5">
        <f t="shared" si="353"/>
        <v>3.4658891272225672E-5</v>
      </c>
      <c r="AC225" s="5">
        <f t="shared" si="354"/>
        <v>6.8655757840322567E-7</v>
      </c>
      <c r="AD225" s="5">
        <f t="shared" si="355"/>
        <v>0.15471431861172272</v>
      </c>
      <c r="AE225" s="5">
        <f t="shared" si="356"/>
        <v>1.5717010144682967E-2</v>
      </c>
      <c r="AF225" s="5">
        <f t="shared" si="357"/>
        <v>7.9832432480929502E-4</v>
      </c>
      <c r="AG225" s="5">
        <f t="shared" si="358"/>
        <v>2.7033204649626967E-5</v>
      </c>
      <c r="AH225" s="5">
        <f t="shared" si="359"/>
        <v>1.8808752077467303E-7</v>
      </c>
      <c r="AI225" s="5">
        <f t="shared" si="360"/>
        <v>5.7542938809445827E-7</v>
      </c>
      <c r="AJ225" s="5">
        <f t="shared" si="361"/>
        <v>8.8022581008827246E-7</v>
      </c>
      <c r="AK225" s="5">
        <f t="shared" si="362"/>
        <v>8.9764558753977574E-7</v>
      </c>
      <c r="AL225" s="5">
        <f t="shared" si="363"/>
        <v>8.5350965350402998E-9</v>
      </c>
      <c r="AM225" s="5">
        <f t="shared" si="364"/>
        <v>9.4665680446549452E-2</v>
      </c>
      <c r="AN225" s="5">
        <f t="shared" si="365"/>
        <v>9.6168310294907529E-3</v>
      </c>
      <c r="AO225" s="5">
        <f t="shared" si="366"/>
        <v>4.884739570534995E-4</v>
      </c>
      <c r="AP225" s="5">
        <f t="shared" si="367"/>
        <v>1.654091706424551E-5</v>
      </c>
      <c r="AQ225" s="5">
        <f t="shared" si="368"/>
        <v>4.2008678258401368E-7</v>
      </c>
      <c r="AR225" s="5">
        <f t="shared" si="369"/>
        <v>3.8214607395489224E-9</v>
      </c>
      <c r="AS225" s="5">
        <f t="shared" si="370"/>
        <v>1.1691263758109658E-8</v>
      </c>
      <c r="AT225" s="5">
        <f t="shared" si="371"/>
        <v>1.7883952966872884E-8</v>
      </c>
      <c r="AU225" s="5">
        <f t="shared" si="372"/>
        <v>1.8237878603982791E-8</v>
      </c>
      <c r="AV225" s="5">
        <f t="shared" si="373"/>
        <v>1.3949106354859224E-8</v>
      </c>
      <c r="AW225" s="5">
        <f t="shared" si="374"/>
        <v>7.368471660685208E-11</v>
      </c>
      <c r="AX225" s="5">
        <f t="shared" si="375"/>
        <v>4.8269562974854033E-2</v>
      </c>
      <c r="AY225" s="5">
        <f t="shared" si="376"/>
        <v>4.903574651413751E-3</v>
      </c>
      <c r="AZ225" s="5">
        <f t="shared" si="377"/>
        <v>2.4907045848450844E-4</v>
      </c>
      <c r="BA225" s="5">
        <f t="shared" si="378"/>
        <v>8.4341319275177596E-6</v>
      </c>
      <c r="BB225" s="5">
        <f t="shared" si="379"/>
        <v>2.1420017593695934E-7</v>
      </c>
      <c r="BC225" s="5">
        <f t="shared" si="380"/>
        <v>4.3520035745922005E-9</v>
      </c>
      <c r="BD225" s="5">
        <f t="shared" si="381"/>
        <v>6.4701980775431482E-11</v>
      </c>
      <c r="BE225" s="5">
        <f t="shared" si="382"/>
        <v>1.9794732288862914E-10</v>
      </c>
      <c r="BF225" s="5">
        <f t="shared" si="383"/>
        <v>3.0279708726980544E-10</v>
      </c>
      <c r="BG225" s="5">
        <f t="shared" si="384"/>
        <v>3.0878947900923241E-10</v>
      </c>
      <c r="BH225" s="5">
        <f t="shared" si="385"/>
        <v>2.3617534569073815E-10</v>
      </c>
      <c r="BI225" s="5">
        <f t="shared" si="386"/>
        <v>1.4450957096364527E-10</v>
      </c>
      <c r="BJ225" s="8">
        <f t="shared" si="387"/>
        <v>0.90153059128110946</v>
      </c>
      <c r="BK225" s="8">
        <f t="shared" si="388"/>
        <v>6.152127504908423E-2</v>
      </c>
      <c r="BL225" s="8">
        <f t="shared" si="389"/>
        <v>5.2535277872178222E-3</v>
      </c>
      <c r="BM225" s="8">
        <f t="shared" si="390"/>
        <v>0.57529772404180846</v>
      </c>
      <c r="BN225" s="8">
        <f t="shared" si="391"/>
        <v>0.38811150144400447</v>
      </c>
    </row>
    <row r="226" spans="1:66" x14ac:dyDescent="0.25">
      <c r="A226" t="s">
        <v>175</v>
      </c>
      <c r="B226" t="s">
        <v>177</v>
      </c>
      <c r="C226" t="s">
        <v>280</v>
      </c>
      <c r="D226" s="11">
        <v>44380</v>
      </c>
      <c r="E226">
        <f>VLOOKUP(A226,home!$A$2:$E$405,3,FALSE)</f>
        <v>1.1957671957672</v>
      </c>
      <c r="F226">
        <f>VLOOKUP(B226,home!$B$2:$E$405,3,FALSE)</f>
        <v>0.66</v>
      </c>
      <c r="G226">
        <f>VLOOKUP(C226,away!$B$2:$E$405,4,FALSE)</f>
        <v>1.22</v>
      </c>
      <c r="H226">
        <f>VLOOKUP(A226,away!$A$2:$E$405,3,FALSE)</f>
        <v>1.0582010582010599</v>
      </c>
      <c r="I226">
        <f>VLOOKUP(C226,away!$B$2:$E$405,3,FALSE)</f>
        <v>1.03</v>
      </c>
      <c r="J226">
        <f>VLOOKUP(B226,home!$B$2:$E$405,4,FALSE)</f>
        <v>1.21</v>
      </c>
      <c r="K226" s="3">
        <f t="shared" si="336"/>
        <v>0.96283174603174948</v>
      </c>
      <c r="L226" s="3">
        <f t="shared" si="337"/>
        <v>1.3188359788359809</v>
      </c>
      <c r="M226" s="5">
        <f t="shared" si="338"/>
        <v>0.10211376696323232</v>
      </c>
      <c r="N226" s="5">
        <f t="shared" si="339"/>
        <v>9.8318376539088162E-2</v>
      </c>
      <c r="O226" s="5">
        <f t="shared" si="340"/>
        <v>0.13467130980558378</v>
      </c>
      <c r="P226" s="5">
        <f t="shared" si="341"/>
        <v>0.12966581236049288</v>
      </c>
      <c r="Q226" s="5">
        <f t="shared" si="342"/>
        <v>4.7332027075068617E-2</v>
      </c>
      <c r="R226" s="5">
        <f t="shared" si="343"/>
        <v>8.8804684344285373E-2</v>
      </c>
      <c r="S226" s="5">
        <f t="shared" si="344"/>
        <v>4.1162968018701181E-2</v>
      </c>
      <c r="T226" s="5">
        <f t="shared" si="345"/>
        <v>6.2423180257839279E-2</v>
      </c>
      <c r="U226" s="5">
        <f t="shared" si="346"/>
        <v>8.5503969283006645E-2</v>
      </c>
      <c r="V226" s="5">
        <f t="shared" si="347"/>
        <v>5.8077158513642081E-3</v>
      </c>
      <c r="W226" s="5">
        <f t="shared" si="348"/>
        <v>1.5190926090636787E-2</v>
      </c>
      <c r="X226" s="5">
        <f t="shared" si="349"/>
        <v>2.0034339880170011E-2</v>
      </c>
      <c r="Y226" s="5">
        <f t="shared" si="350"/>
        <v>1.3211004123098375E-2</v>
      </c>
      <c r="Z226" s="5">
        <f t="shared" si="351"/>
        <v>3.9039604267471967E-2</v>
      </c>
      <c r="AA226" s="5">
        <f t="shared" si="352"/>
        <v>3.7588570341238574E-2</v>
      </c>
      <c r="AB226" s="5">
        <f t="shared" si="353"/>
        <v>1.809573440624598E-2</v>
      </c>
      <c r="AC226" s="5">
        <f t="shared" si="354"/>
        <v>4.6092107375761795E-4</v>
      </c>
      <c r="AD226" s="5">
        <f t="shared" si="355"/>
        <v>3.6565764729217689E-3</v>
      </c>
      <c r="AE226" s="5">
        <f t="shared" si="356"/>
        <v>4.8224246118544001E-3</v>
      </c>
      <c r="AF226" s="5">
        <f t="shared" si="357"/>
        <v>3.1799935416688624E-3</v>
      </c>
      <c r="AG226" s="5">
        <f t="shared" si="358"/>
        <v>1.3979632984063171E-3</v>
      </c>
      <c r="AH226" s="5">
        <f t="shared" si="359"/>
        <v>1.2871708676865181E-2</v>
      </c>
      <c r="AI226" s="5">
        <f t="shared" si="360"/>
        <v>1.2393289739758123E-2</v>
      </c>
      <c r="AJ226" s="5">
        <f t="shared" si="361"/>
        <v>5.9663263996043393E-3</v>
      </c>
      <c r="AK226" s="5">
        <f t="shared" si="362"/>
        <v>1.9148561549087893E-3</v>
      </c>
      <c r="AL226" s="5">
        <f t="shared" si="363"/>
        <v>2.3411419337559746E-5</v>
      </c>
      <c r="AM226" s="5">
        <f t="shared" si="364"/>
        <v>7.0413358198437672E-4</v>
      </c>
      <c r="AN226" s="5">
        <f t="shared" si="365"/>
        <v>9.2863670182765105E-4</v>
      </c>
      <c r="AO226" s="5">
        <f t="shared" si="366"/>
        <v>6.1235974681894364E-4</v>
      </c>
      <c r="AP226" s="5">
        <f t="shared" si="367"/>
        <v>2.6920068869857163E-4</v>
      </c>
      <c r="AQ226" s="5">
        <f t="shared" si="368"/>
        <v>8.8757888445775232E-5</v>
      </c>
      <c r="AR226" s="5">
        <f t="shared" si="369"/>
        <v>3.3951345024290148E-3</v>
      </c>
      <c r="AS226" s="5">
        <f t="shared" si="370"/>
        <v>3.2689432809863634E-3</v>
      </c>
      <c r="AT226" s="5">
        <f t="shared" si="371"/>
        <v>1.5737211834554279E-3</v>
      </c>
      <c r="AU226" s="5">
        <f t="shared" si="372"/>
        <v>5.0507623827784692E-4</v>
      </c>
      <c r="AV226" s="5">
        <f t="shared" si="373"/>
        <v>1.2157585909505183E-4</v>
      </c>
      <c r="AW226" s="5">
        <f t="shared" si="374"/>
        <v>8.2578393720241172E-7</v>
      </c>
      <c r="AX226" s="5">
        <f t="shared" si="375"/>
        <v>1.129936943636012E-4</v>
      </c>
      <c r="AY226" s="5">
        <f t="shared" si="376"/>
        <v>1.4902014950831367E-4</v>
      </c>
      <c r="AZ226" s="5">
        <f t="shared" si="377"/>
        <v>9.8266567371540548E-5</v>
      </c>
      <c r="BA226" s="5">
        <f t="shared" si="378"/>
        <v>4.3199161522099174E-5</v>
      </c>
      <c r="BB226" s="5">
        <f t="shared" si="379"/>
        <v>1.4243152117722828E-5</v>
      </c>
      <c r="BC226" s="5">
        <f t="shared" si="380"/>
        <v>3.7568762929773506E-6</v>
      </c>
      <c r="BD226" s="5">
        <f t="shared" si="381"/>
        <v>7.462709224651294E-4</v>
      </c>
      <c r="BE226" s="5">
        <f t="shared" si="382"/>
        <v>7.1853333528982492E-4</v>
      </c>
      <c r="BF226" s="5">
        <f t="shared" si="383"/>
        <v>3.4591335289955923E-4</v>
      </c>
      <c r="BG226" s="5">
        <f t="shared" si="384"/>
        <v>1.1101878584932646E-4</v>
      </c>
      <c r="BH226" s="5">
        <f t="shared" si="385"/>
        <v>2.6723102855407969E-5</v>
      </c>
      <c r="BI226" s="5">
        <f t="shared" si="386"/>
        <v>5.1459703563316981E-6</v>
      </c>
      <c r="BJ226" s="8">
        <f t="shared" si="387"/>
        <v>0.27259138009970418</v>
      </c>
      <c r="BK226" s="8">
        <f t="shared" si="388"/>
        <v>0.27938361583639404</v>
      </c>
      <c r="BL226" s="8">
        <f t="shared" si="389"/>
        <v>0.40862850568545606</v>
      </c>
      <c r="BM226" s="8">
        <f t="shared" si="390"/>
        <v>0.39858893443570398</v>
      </c>
      <c r="BN226" s="8">
        <f t="shared" si="391"/>
        <v>0.60090597708775118</v>
      </c>
    </row>
    <row r="227" spans="1:66" x14ac:dyDescent="0.25">
      <c r="A227" t="s">
        <v>175</v>
      </c>
      <c r="B227" t="s">
        <v>279</v>
      </c>
      <c r="C227" t="s">
        <v>282</v>
      </c>
      <c r="D227" s="11">
        <v>44380</v>
      </c>
      <c r="E227">
        <f>VLOOKUP(A227,home!$A$2:$E$405,3,FALSE)</f>
        <v>1.1957671957672</v>
      </c>
      <c r="F227">
        <f>VLOOKUP(B227,home!$B$2:$E$405,3,FALSE)</f>
        <v>1.97</v>
      </c>
      <c r="G227">
        <f>VLOOKUP(C227,away!$B$2:$E$405,4,FALSE)</f>
        <v>0.6</v>
      </c>
      <c r="H227">
        <f>VLOOKUP(A227,away!$A$2:$E$405,3,FALSE)</f>
        <v>1.0582010582010599</v>
      </c>
      <c r="I227">
        <f>VLOOKUP(C227,away!$B$2:$E$405,3,FALSE)</f>
        <v>1.08</v>
      </c>
      <c r="J227">
        <f>VLOOKUP(B227,home!$B$2:$E$405,4,FALSE)</f>
        <v>0.81</v>
      </c>
      <c r="K227" s="3">
        <f t="shared" si="336"/>
        <v>1.4133968253968305</v>
      </c>
      <c r="L227" s="3">
        <f t="shared" si="337"/>
        <v>0.92571428571428738</v>
      </c>
      <c r="M227" s="5">
        <f t="shared" si="338"/>
        <v>9.6413300864449769E-2</v>
      </c>
      <c r="N227" s="5">
        <f t="shared" si="339"/>
        <v>0.13627025336784282</v>
      </c>
      <c r="O227" s="5">
        <f t="shared" si="340"/>
        <v>8.9251169943090805E-2</v>
      </c>
      <c r="P227" s="5">
        <f t="shared" si="341"/>
        <v>0.12614732026051759</v>
      </c>
      <c r="Q227" s="5">
        <f t="shared" si="342"/>
        <v>9.6301971753065402E-2</v>
      </c>
      <c r="R227" s="5">
        <f t="shared" si="343"/>
        <v>4.1310541516516384E-2</v>
      </c>
      <c r="S227" s="5">
        <f t="shared" si="344"/>
        <v>4.1262839945917673E-2</v>
      </c>
      <c r="T227" s="5">
        <f t="shared" si="345"/>
        <v>8.9148110994266422E-2</v>
      </c>
      <c r="U227" s="5">
        <f t="shared" si="346"/>
        <v>5.8388188234868237E-2</v>
      </c>
      <c r="V227" s="5">
        <f t="shared" si="347"/>
        <v>5.9987074614601026E-3</v>
      </c>
      <c r="W227" s="5">
        <f t="shared" si="348"/>
        <v>4.5370967051745953E-2</v>
      </c>
      <c r="X227" s="5">
        <f t="shared" si="349"/>
        <v>4.2000552356473472E-2</v>
      </c>
      <c r="Y227" s="5">
        <f t="shared" si="350"/>
        <v>1.9440255662139184E-2</v>
      </c>
      <c r="Z227" s="5">
        <f t="shared" si="351"/>
        <v>1.2747252810810794E-2</v>
      </c>
      <c r="AA227" s="5">
        <f t="shared" si="352"/>
        <v>1.8016926655330803E-2</v>
      </c>
      <c r="AB227" s="5">
        <f t="shared" si="353"/>
        <v>1.2732533469026048E-2</v>
      </c>
      <c r="AC227" s="5">
        <f t="shared" si="354"/>
        <v>4.9054491477390906E-4</v>
      </c>
      <c r="AD227" s="5">
        <f t="shared" si="355"/>
        <v>1.6031795199030491E-2</v>
      </c>
      <c r="AE227" s="5">
        <f t="shared" si="356"/>
        <v>1.4840861841388253E-2</v>
      </c>
      <c r="AF227" s="5">
        <f t="shared" si="357"/>
        <v>6.8691989094425742E-3</v>
      </c>
      <c r="AG227" s="5">
        <f t="shared" si="358"/>
        <v>2.1196385206279983E-3</v>
      </c>
      <c r="AH227" s="5">
        <f t="shared" si="359"/>
        <v>2.9500785076447887E-3</v>
      </c>
      <c r="AI227" s="5">
        <f t="shared" si="360"/>
        <v>4.169631597376564E-3</v>
      </c>
      <c r="AJ227" s="5">
        <f t="shared" si="361"/>
        <v>2.9466720314031761E-3</v>
      </c>
      <c r="AK227" s="5">
        <f t="shared" si="362"/>
        <v>1.388272298223626E-3</v>
      </c>
      <c r="AL227" s="5">
        <f t="shared" si="363"/>
        <v>2.5673190695193682E-5</v>
      </c>
      <c r="AM227" s="5">
        <f t="shared" si="364"/>
        <v>4.5318576879443614E-3</v>
      </c>
      <c r="AN227" s="5">
        <f t="shared" si="365"/>
        <v>4.195205402554217E-3</v>
      </c>
      <c r="AO227" s="5">
        <f t="shared" si="366"/>
        <v>1.9417807863250979E-3</v>
      </c>
      <c r="AP227" s="5">
        <f t="shared" si="367"/>
        <v>5.9917807120888852E-4</v>
      </c>
      <c r="AQ227" s="5">
        <f t="shared" si="368"/>
        <v>1.3866692505120013E-4</v>
      </c>
      <c r="AR227" s="5">
        <f t="shared" si="369"/>
        <v>5.4618596370109357E-4</v>
      </c>
      <c r="AS227" s="5">
        <f t="shared" si="370"/>
        <v>7.7197750717143416E-4</v>
      </c>
      <c r="AT227" s="5">
        <f t="shared" si="371"/>
        <v>5.4555527895693207E-4</v>
      </c>
      <c r="AU227" s="5">
        <f t="shared" si="372"/>
        <v>2.5702869978540331E-4</v>
      </c>
      <c r="AV227" s="5">
        <f t="shared" si="373"/>
        <v>9.0820887078141074E-5</v>
      </c>
      <c r="AW227" s="5">
        <f t="shared" si="374"/>
        <v>9.3307901725013838E-7</v>
      </c>
      <c r="AX227" s="5">
        <f t="shared" si="375"/>
        <v>1.0675522115484641E-3</v>
      </c>
      <c r="AY227" s="5">
        <f t="shared" si="376"/>
        <v>9.8824833297629427E-4</v>
      </c>
      <c r="AZ227" s="5">
        <f t="shared" si="377"/>
        <v>4.5741779983474271E-4</v>
      </c>
      <c r="BA227" s="5">
        <f t="shared" si="378"/>
        <v>1.4114606394900658E-4</v>
      </c>
      <c r="BB227" s="5">
        <f t="shared" si="379"/>
        <v>3.2665231942484438E-5</v>
      </c>
      <c r="BC227" s="5">
        <f t="shared" si="380"/>
        <v>6.0477343710657035E-6</v>
      </c>
      <c r="BD227" s="5">
        <f t="shared" si="381"/>
        <v>8.426869154245454E-5</v>
      </c>
      <c r="BE227" s="5">
        <f t="shared" si="382"/>
        <v>1.1910510110645001E-4</v>
      </c>
      <c r="BF227" s="5">
        <f t="shared" si="383"/>
        <v>8.4171385896212491E-5</v>
      </c>
      <c r="BG227" s="5">
        <f t="shared" si="384"/>
        <v>3.9655856538319424E-5</v>
      </c>
      <c r="BH227" s="5">
        <f t="shared" si="385"/>
        <v>1.4012365434913213E-5</v>
      </c>
      <c r="BI227" s="5">
        <f t="shared" si="386"/>
        <v>3.9610065644013161E-6</v>
      </c>
      <c r="BJ227" s="8">
        <f t="shared" si="387"/>
        <v>0.48249337190372854</v>
      </c>
      <c r="BK227" s="8">
        <f t="shared" si="388"/>
        <v>0.27132663497079051</v>
      </c>
      <c r="BL227" s="8">
        <f t="shared" si="389"/>
        <v>0.23371075699725624</v>
      </c>
      <c r="BM227" s="8">
        <f t="shared" si="390"/>
        <v>0.41359614372314418</v>
      </c>
      <c r="BN227" s="8">
        <f t="shared" si="391"/>
        <v>0.58569455770548273</v>
      </c>
    </row>
    <row r="228" spans="1:66" x14ac:dyDescent="0.25">
      <c r="A228" t="s">
        <v>24</v>
      </c>
      <c r="B228" t="s">
        <v>26</v>
      </c>
      <c r="C228" t="s">
        <v>293</v>
      </c>
      <c r="D228" s="11">
        <v>44380</v>
      </c>
      <c r="E228">
        <f>VLOOKUP(A228,home!$A$2:$E$405,3,FALSE)</f>
        <v>1.59205776173285</v>
      </c>
      <c r="F228">
        <f>VLOOKUP(B228,home!$B$2:$E$405,3,FALSE)</f>
        <v>1.38</v>
      </c>
      <c r="G228">
        <f>VLOOKUP(C228,away!$B$2:$E$405,4,FALSE)</f>
        <v>0.85</v>
      </c>
      <c r="H228">
        <f>VLOOKUP(A228,away!$A$2:$E$405,3,FALSE)</f>
        <v>1.40794223826715</v>
      </c>
      <c r="I228">
        <f>VLOOKUP(C228,away!$B$2:$E$405,3,FALSE)</f>
        <v>0.45</v>
      </c>
      <c r="J228">
        <f>VLOOKUP(B228,home!$B$2:$E$405,4,FALSE)</f>
        <v>0.8</v>
      </c>
      <c r="K228" s="3">
        <f t="shared" si="336"/>
        <v>1.8674837545126328</v>
      </c>
      <c r="L228" s="3">
        <f t="shared" si="337"/>
        <v>0.50685920577617405</v>
      </c>
      <c r="M228" s="5">
        <f t="shared" si="338"/>
        <v>9.3075623505421617E-2</v>
      </c>
      <c r="N228" s="5">
        <f t="shared" si="339"/>
        <v>0.173817214837509</v>
      </c>
      <c r="O228" s="5">
        <f t="shared" si="340"/>
        <v>4.7176236607080195E-2</v>
      </c>
      <c r="P228" s="5">
        <f t="shared" si="341"/>
        <v>8.8100855462766428E-2</v>
      </c>
      <c r="Q228" s="5">
        <f t="shared" si="342"/>
        <v>0.16230041248184013</v>
      </c>
      <c r="R228" s="5">
        <f t="shared" si="343"/>
        <v>1.1955854909086768E-2</v>
      </c>
      <c r="S228" s="5">
        <f t="shared" si="344"/>
        <v>2.0847995535638673E-2</v>
      </c>
      <c r="T228" s="5">
        <f t="shared" si="345"/>
        <v>8.2263458167690942E-2</v>
      </c>
      <c r="U228" s="5">
        <f t="shared" si="346"/>
        <v>2.2327364814029648E-2</v>
      </c>
      <c r="V228" s="5">
        <f t="shared" si="347"/>
        <v>2.19263310628351E-3</v>
      </c>
      <c r="W228" s="5">
        <f t="shared" si="348"/>
        <v>0.10103112788684528</v>
      </c>
      <c r="X228" s="5">
        <f t="shared" si="349"/>
        <v>5.1208557239397462E-2</v>
      </c>
      <c r="Y228" s="5">
        <f t="shared" si="350"/>
        <v>1.2977764325652372E-2</v>
      </c>
      <c r="Z228" s="5">
        <f t="shared" si="351"/>
        <v>2.0199783745316314E-3</v>
      </c>
      <c r="AA228" s="5">
        <f t="shared" si="352"/>
        <v>3.7722767989046553E-3</v>
      </c>
      <c r="AB228" s="5">
        <f t="shared" si="353"/>
        <v>3.5223328197396815E-3</v>
      </c>
      <c r="AC228" s="5">
        <f t="shared" si="354"/>
        <v>1.2971498679264007E-4</v>
      </c>
      <c r="AD228" s="5">
        <f t="shared" si="355"/>
        <v>4.7168497507192951E-2</v>
      </c>
      <c r="AE228" s="5">
        <f t="shared" si="356"/>
        <v>2.3907787184151263E-2</v>
      </c>
      <c r="AF228" s="5">
        <f t="shared" si="357"/>
        <v>6.0589410120123512E-3</v>
      </c>
      <c r="AG228" s="5">
        <f t="shared" si="358"/>
        <v>1.0236766763977567E-3</v>
      </c>
      <c r="AH228" s="5">
        <f t="shared" si="359"/>
        <v>2.5596115865003731E-4</v>
      </c>
      <c r="AI228" s="5">
        <f t="shared" si="360"/>
        <v>4.7800330556517533E-4</v>
      </c>
      <c r="AJ228" s="5">
        <f t="shared" si="361"/>
        <v>4.463317038731515E-4</v>
      </c>
      <c r="AK228" s="5">
        <f t="shared" si="362"/>
        <v>2.778390687023512E-4</v>
      </c>
      <c r="AL228" s="5">
        <f t="shared" si="363"/>
        <v>4.9112757443337903E-6</v>
      </c>
      <c r="AM228" s="5">
        <f t="shared" si="364"/>
        <v>1.7617280563890479E-2</v>
      </c>
      <c r="AN228" s="5">
        <f t="shared" si="365"/>
        <v>8.9294808345495545E-3</v>
      </c>
      <c r="AO228" s="5">
        <f t="shared" si="366"/>
        <v>2.2629947818966776E-3</v>
      </c>
      <c r="AP228" s="5">
        <f t="shared" si="367"/>
        <v>3.8233991260925893E-4</v>
      </c>
      <c r="AQ228" s="5">
        <f t="shared" si="368"/>
        <v>4.8448126110415175E-5</v>
      </c>
      <c r="AR228" s="5">
        <f t="shared" si="369"/>
        <v>2.5947253916581436E-5</v>
      </c>
      <c r="AS228" s="5">
        <f t="shared" si="370"/>
        <v>4.8456075163430111E-5</v>
      </c>
      <c r="AT228" s="5">
        <f t="shared" si="371"/>
        <v>4.5245466587574409E-5</v>
      </c>
      <c r="AU228" s="5">
        <f t="shared" si="372"/>
        <v>2.8165057939213115E-5</v>
      </c>
      <c r="AV228" s="5">
        <f t="shared" si="373"/>
        <v>1.3149447036596889E-5</v>
      </c>
      <c r="AW228" s="5">
        <f t="shared" si="374"/>
        <v>1.2913262779513989E-7</v>
      </c>
      <c r="AX228" s="5">
        <f t="shared" si="375"/>
        <v>5.4833308752927764E-3</v>
      </c>
      <c r="AY228" s="5">
        <f t="shared" si="376"/>
        <v>2.7792767324588698E-3</v>
      </c>
      <c r="AZ228" s="5">
        <f t="shared" si="377"/>
        <v>7.0435099862315147E-4</v>
      </c>
      <c r="BA228" s="5">
        <f t="shared" si="378"/>
        <v>1.1900226258326193E-4</v>
      </c>
      <c r="BB228" s="5">
        <f t="shared" si="379"/>
        <v>1.5079348074629958E-5</v>
      </c>
      <c r="BC228" s="5">
        <f t="shared" si="380"/>
        <v>1.5286212777458837E-6</v>
      </c>
      <c r="BD228" s="5">
        <f t="shared" si="381"/>
        <v>2.1919340853718657E-6</v>
      </c>
      <c r="BE228" s="5">
        <f t="shared" si="382"/>
        <v>4.0934012953944656E-6</v>
      </c>
      <c r="BF228" s="5">
        <f t="shared" si="383"/>
        <v>3.822180209925066E-6</v>
      </c>
      <c r="BG228" s="5">
        <f t="shared" si="384"/>
        <v>2.3792864829515819E-6</v>
      </c>
      <c r="BH228" s="5">
        <f t="shared" si="385"/>
        <v>1.1108197135608947E-6</v>
      </c>
      <c r="BI228" s="5">
        <f t="shared" si="386"/>
        <v>4.1488755385346907E-7</v>
      </c>
      <c r="BJ228" s="8">
        <f t="shared" si="387"/>
        <v>0.70010055037605645</v>
      </c>
      <c r="BK228" s="8">
        <f t="shared" si="388"/>
        <v>0.20713101060510611</v>
      </c>
      <c r="BL228" s="8">
        <f t="shared" si="389"/>
        <v>9.0387176995616117E-2</v>
      </c>
      <c r="BM228" s="8">
        <f t="shared" si="390"/>
        <v>0.42043337094777494</v>
      </c>
      <c r="BN228" s="8">
        <f t="shared" si="391"/>
        <v>0.57642619780370419</v>
      </c>
    </row>
    <row r="229" spans="1:66" x14ac:dyDescent="0.25">
      <c r="A229" t="s">
        <v>24</v>
      </c>
      <c r="B229" t="s">
        <v>288</v>
      </c>
      <c r="C229" t="s">
        <v>182</v>
      </c>
      <c r="D229" s="11">
        <v>44380</v>
      </c>
      <c r="E229">
        <f>VLOOKUP(A229,home!$A$2:$E$405,3,FALSE)</f>
        <v>1.59205776173285</v>
      </c>
      <c r="F229">
        <f>VLOOKUP(B229,home!$B$2:$E$405,3,FALSE)</f>
        <v>0.9</v>
      </c>
      <c r="G229">
        <f>VLOOKUP(C229,away!$B$2:$E$405,4,FALSE)</f>
        <v>1.21</v>
      </c>
      <c r="H229">
        <f>VLOOKUP(A229,away!$A$2:$E$405,3,FALSE)</f>
        <v>1.40794223826715</v>
      </c>
      <c r="I229">
        <f>VLOOKUP(C229,away!$B$2:$E$405,3,FALSE)</f>
        <v>0.94</v>
      </c>
      <c r="J229">
        <f>VLOOKUP(B229,home!$B$2:$E$405,4,FALSE)</f>
        <v>1.47</v>
      </c>
      <c r="K229" s="3">
        <f t="shared" si="336"/>
        <v>1.7337509025270734</v>
      </c>
      <c r="L229" s="3">
        <f t="shared" si="337"/>
        <v>1.945494584837548</v>
      </c>
      <c r="M229" s="5">
        <f t="shared" si="338"/>
        <v>2.5242013069833324E-2</v>
      </c>
      <c r="N229" s="5">
        <f t="shared" si="339"/>
        <v>4.3763362941423703E-2</v>
      </c>
      <c r="O229" s="5">
        <f t="shared" si="340"/>
        <v>4.9108199737759345E-2</v>
      </c>
      <c r="P229" s="5">
        <f t="shared" si="341"/>
        <v>8.5141385616820053E-2</v>
      </c>
      <c r="Q229" s="5">
        <f t="shared" si="342"/>
        <v>3.793738499865662E-2</v>
      </c>
      <c r="R229" s="5">
        <f t="shared" si="343"/>
        <v>4.7769868330465752E-2</v>
      </c>
      <c r="S229" s="5">
        <f t="shared" si="344"/>
        <v>7.1795537114028612E-2</v>
      </c>
      <c r="T229" s="5">
        <f t="shared" si="345"/>
        <v>7.3806977077783692E-2</v>
      </c>
      <c r="U229" s="5">
        <f t="shared" si="346"/>
        <v>8.2821052331544465E-2</v>
      </c>
      <c r="V229" s="5">
        <f t="shared" si="347"/>
        <v>2.6907395724566786E-2</v>
      </c>
      <c r="W229" s="5">
        <f t="shared" si="348"/>
        <v>2.1924658493645999E-2</v>
      </c>
      <c r="X229" s="5">
        <f t="shared" si="349"/>
        <v>4.2654304373800848E-2</v>
      </c>
      <c r="Y229" s="5">
        <f t="shared" si="350"/>
        <v>4.1491859089621053E-2</v>
      </c>
      <c r="Z229" s="5">
        <f t="shared" si="351"/>
        <v>3.097867338510794E-2</v>
      </c>
      <c r="AA229" s="5">
        <f t="shared" si="352"/>
        <v>5.370930294052232E-2</v>
      </c>
      <c r="AB229" s="5">
        <f t="shared" si="353"/>
        <v>4.6559276223615297E-2</v>
      </c>
      <c r="AC229" s="5">
        <f t="shared" si="354"/>
        <v>5.6724203934124902E-3</v>
      </c>
      <c r="AD229" s="5">
        <f t="shared" si="355"/>
        <v>9.5029741127391487E-3</v>
      </c>
      <c r="AE229" s="5">
        <f t="shared" si="356"/>
        <v>1.8487984676185416E-2</v>
      </c>
      <c r="AF229" s="5">
        <f t="shared" si="357"/>
        <v>1.7984137036039152E-2</v>
      </c>
      <c r="AG229" s="5">
        <f t="shared" si="358"/>
        <v>1.1662680405530187E-2</v>
      </c>
      <c r="AH229" s="5">
        <f t="shared" si="359"/>
        <v>1.5067210329044645E-2</v>
      </c>
      <c r="AI229" s="5">
        <f t="shared" si="360"/>
        <v>2.6122789506546396E-2</v>
      </c>
      <c r="AJ229" s="5">
        <f t="shared" si="361"/>
        <v>2.2645204941749791E-2</v>
      </c>
      <c r="AK229" s="5">
        <f t="shared" si="362"/>
        <v>1.3087048168556421E-2</v>
      </c>
      <c r="AL229" s="5">
        <f t="shared" si="363"/>
        <v>7.6532363842791735E-4</v>
      </c>
      <c r="AM229" s="5">
        <f t="shared" si="364"/>
        <v>3.2951579889305836E-3</v>
      </c>
      <c r="AN229" s="5">
        <f t="shared" si="365"/>
        <v>6.4107120236486358E-3</v>
      </c>
      <c r="AO229" s="5">
        <f t="shared" si="366"/>
        <v>6.236002763480691E-3</v>
      </c>
      <c r="AP229" s="5">
        <f t="shared" si="367"/>
        <v>4.0440365357945571E-3</v>
      </c>
      <c r="AQ229" s="5">
        <f t="shared" si="368"/>
        <v>1.966912795318377E-3</v>
      </c>
      <c r="AR229" s="5">
        <f t="shared" si="369"/>
        <v>5.8626352207529452E-3</v>
      </c>
      <c r="AS229" s="5">
        <f t="shared" si="370"/>
        <v>1.0164349105167426E-2</v>
      </c>
      <c r="AT229" s="5">
        <f t="shared" si="371"/>
        <v>8.81122471734214E-3</v>
      </c>
      <c r="AU229" s="5">
        <f t="shared" si="372"/>
        <v>5.0921562686869325E-3</v>
      </c>
      <c r="AV229" s="5">
        <f t="shared" si="373"/>
        <v>2.2071326316612148E-3</v>
      </c>
      <c r="AW229" s="5">
        <f t="shared" si="374"/>
        <v>7.1706636736482666E-5</v>
      </c>
      <c r="AX229" s="5">
        <f t="shared" si="375"/>
        <v>9.521638562129494E-4</v>
      </c>
      <c r="AY229" s="5">
        <f t="shared" si="376"/>
        <v>1.8524296261403308E-3</v>
      </c>
      <c r="AZ229" s="5">
        <f t="shared" si="377"/>
        <v>1.8019459032243288E-3</v>
      </c>
      <c r="BA229" s="5">
        <f t="shared" si="378"/>
        <v>1.1685586656310456E-3</v>
      </c>
      <c r="BB229" s="5">
        <f t="shared" si="379"/>
        <v>5.6835613901254757E-4</v>
      </c>
      <c r="BC229" s="5">
        <f t="shared" si="380"/>
        <v>2.2114675814161757E-4</v>
      </c>
      <c r="BD229" s="5">
        <f t="shared" si="381"/>
        <v>1.9009541791421228E-3</v>
      </c>
      <c r="BE229" s="5">
        <f t="shared" si="382"/>
        <v>3.2957810237502676E-3</v>
      </c>
      <c r="BF229" s="5">
        <f t="shared" si="383"/>
        <v>2.8570316622293147E-3</v>
      </c>
      <c r="BG229" s="5">
        <f t="shared" si="384"/>
        <v>1.6511270743128337E-3</v>
      </c>
      <c r="BH229" s="5">
        <f t="shared" si="385"/>
        <v>7.1566076381918999E-4</v>
      </c>
      <c r="BI229" s="5">
        <f t="shared" si="386"/>
        <v>2.4815549903494717E-4</v>
      </c>
      <c r="BJ229" s="8">
        <f t="shared" si="387"/>
        <v>0.34773374626096148</v>
      </c>
      <c r="BK229" s="8">
        <f t="shared" si="388"/>
        <v>0.21737650518322951</v>
      </c>
      <c r="BL229" s="8">
        <f t="shared" si="389"/>
        <v>0.39969616065570368</v>
      </c>
      <c r="BM229" s="8">
        <f t="shared" si="390"/>
        <v>0.70504214780064012</v>
      </c>
      <c r="BN229" s="8">
        <f t="shared" si="391"/>
        <v>0.28896221469495881</v>
      </c>
    </row>
    <row r="230" spans="1:66" s="10" customFormat="1" x14ac:dyDescent="0.25">
      <c r="A230" t="s">
        <v>24</v>
      </c>
      <c r="B230" t="s">
        <v>287</v>
      </c>
      <c r="C230" t="s">
        <v>291</v>
      </c>
      <c r="D230" s="11">
        <v>44380</v>
      </c>
      <c r="E230">
        <f>VLOOKUP(A230,home!$A$2:$E$405,3,FALSE)</f>
        <v>1.59205776173285</v>
      </c>
      <c r="F230">
        <f>VLOOKUP(B230,home!$B$2:$E$405,3,FALSE)</f>
        <v>0.84</v>
      </c>
      <c r="G230">
        <f>VLOOKUP(C230,away!$B$2:$E$405,4,FALSE)</f>
        <v>1.45</v>
      </c>
      <c r="H230">
        <f>VLOOKUP(A230,away!$A$2:$E$405,3,FALSE)</f>
        <v>1.40794223826715</v>
      </c>
      <c r="I230">
        <f>VLOOKUP(C230,away!$B$2:$E$405,3,FALSE)</f>
        <v>0.82</v>
      </c>
      <c r="J230">
        <f>VLOOKUP(B230,home!$B$2:$E$405,4,FALSE)</f>
        <v>0.9</v>
      </c>
      <c r="K230" s="3">
        <f t="shared" si="336"/>
        <v>1.9391263537906112</v>
      </c>
      <c r="L230" s="3">
        <f t="shared" si="337"/>
        <v>1.0390613718411565</v>
      </c>
      <c r="M230" s="5">
        <f t="shared" si="338"/>
        <v>5.0884967876639091E-2</v>
      </c>
      <c r="N230" s="5">
        <f t="shared" si="339"/>
        <v>9.8672382221379543E-2</v>
      </c>
      <c r="O230" s="5">
        <f t="shared" si="340"/>
        <v>5.2872604527993791E-2</v>
      </c>
      <c r="P230" s="5">
        <f t="shared" si="341"/>
        <v>0.10252666083378156</v>
      </c>
      <c r="Q230" s="5">
        <f t="shared" si="342"/>
        <v>9.5669108378388643E-2</v>
      </c>
      <c r="R230" s="5">
        <f t="shared" si="343"/>
        <v>2.746894049683609E-2</v>
      </c>
      <c r="S230" s="5">
        <f t="shared" si="344"/>
        <v>5.1644506326548809E-2</v>
      </c>
      <c r="T230" s="5">
        <f t="shared" si="345"/>
        <v>9.9406074994468768E-2</v>
      </c>
      <c r="U230" s="5">
        <f t="shared" si="346"/>
        <v>5.3265746428121021E-2</v>
      </c>
      <c r="V230" s="5">
        <f t="shared" si="347"/>
        <v>1.1561892561072972E-2</v>
      </c>
      <c r="W230" s="5">
        <f t="shared" si="348"/>
        <v>6.1838163100061183E-2</v>
      </c>
      <c r="X230" s="5">
        <f t="shared" si="349"/>
        <v>6.425364658288675E-2</v>
      </c>
      <c r="Y230" s="5">
        <f t="shared" si="350"/>
        <v>3.3381741082105579E-2</v>
      </c>
      <c r="Z230" s="5">
        <f t="shared" si="351"/>
        <v>9.5139716652218702E-3</v>
      </c>
      <c r="AA230" s="5">
        <f t="shared" si="352"/>
        <v>1.8448793185248873E-2</v>
      </c>
      <c r="AB230" s="5">
        <f t="shared" si="353"/>
        <v>1.7887270530574366E-2</v>
      </c>
      <c r="AC230" s="5">
        <f t="shared" si="354"/>
        <v>1.4559828357359058E-3</v>
      </c>
      <c r="AD230" s="5">
        <f t="shared" si="355"/>
        <v>2.9978002934332709E-2</v>
      </c>
      <c r="AE230" s="5">
        <f t="shared" si="356"/>
        <v>3.1148984854005957E-2</v>
      </c>
      <c r="AF230" s="5">
        <f t="shared" si="357"/>
        <v>1.6182853466931421E-2</v>
      </c>
      <c r="AG230" s="5">
        <f t="shared" si="358"/>
        <v>5.6049926412180592E-3</v>
      </c>
      <c r="AH230" s="5">
        <f t="shared" si="359"/>
        <v>2.4714001125308318E-3</v>
      </c>
      <c r="AI230" s="5">
        <f t="shared" si="360"/>
        <v>4.7923570889696178E-3</v>
      </c>
      <c r="AJ230" s="5">
        <f t="shared" si="361"/>
        <v>4.6464929639981221E-3</v>
      </c>
      <c r="AK230" s="5">
        <f t="shared" si="362"/>
        <v>3.003378986397136E-3</v>
      </c>
      <c r="AL230" s="5">
        <f t="shared" si="363"/>
        <v>1.1734472054002003E-4</v>
      </c>
      <c r="AM230" s="5">
        <f t="shared" si="364"/>
        <v>1.1626227104795364E-2</v>
      </c>
      <c r="AN230" s="5">
        <f t="shared" si="365"/>
        <v>1.2080363484845508E-2</v>
      </c>
      <c r="AO230" s="5">
        <f t="shared" si="366"/>
        <v>6.2761195274516936E-3</v>
      </c>
      <c r="AP230" s="5">
        <f t="shared" si="367"/>
        <v>2.1737577886776762E-3</v>
      </c>
      <c r="AQ230" s="5">
        <f t="shared" si="368"/>
        <v>5.6466693748845624E-4</v>
      </c>
      <c r="AR230" s="5">
        <f t="shared" si="369"/>
        <v>5.1358727825893524E-4</v>
      </c>
      <c r="AS230" s="5">
        <f t="shared" si="370"/>
        <v>9.9591062624349307E-4</v>
      </c>
      <c r="AT230" s="5">
        <f t="shared" si="371"/>
        <v>9.6559827068443463E-4</v>
      </c>
      <c r="AU230" s="5">
        <f t="shared" si="372"/>
        <v>6.2413901795294242E-4</v>
      </c>
      <c r="AV230" s="5">
        <f t="shared" si="373"/>
        <v>3.0257110453538568E-4</v>
      </c>
      <c r="AW230" s="5">
        <f t="shared" si="374"/>
        <v>6.5676252325573736E-6</v>
      </c>
      <c r="AX230" s="5">
        <f t="shared" si="375"/>
        <v>3.7574538956772342E-3</v>
      </c>
      <c r="AY230" s="5">
        <f t="shared" si="376"/>
        <v>3.9042251994722845E-3</v>
      </c>
      <c r="AZ230" s="5">
        <f t="shared" si="377"/>
        <v>2.0283647958702425E-3</v>
      </c>
      <c r="BA230" s="5">
        <f t="shared" si="378"/>
        <v>7.0253183579708058E-4</v>
      </c>
      <c r="BB230" s="5">
        <f t="shared" si="379"/>
        <v>1.8249342326635015E-4</v>
      </c>
      <c r="BC230" s="5">
        <f t="shared" si="380"/>
        <v>3.7924373346224546E-5</v>
      </c>
      <c r="BD230" s="5">
        <f t="shared" si="381"/>
        <v>8.8941450317982449E-5</v>
      </c>
      <c r="BE230" s="5">
        <f t="shared" si="382"/>
        <v>1.7246871025595808E-4</v>
      </c>
      <c r="BF230" s="5">
        <f t="shared" si="383"/>
        <v>1.6721931063080274E-4</v>
      </c>
      <c r="BG230" s="5">
        <f t="shared" si="384"/>
        <v>1.0808645736896268E-4</v>
      </c>
      <c r="BH230" s="5">
        <f t="shared" si="385"/>
        <v>5.2398324493005269E-5</v>
      </c>
      <c r="BI230" s="5">
        <f t="shared" si="386"/>
        <v>2.0321394383771714E-5</v>
      </c>
      <c r="BJ230" s="8">
        <f t="shared" si="387"/>
        <v>0.57947007862246669</v>
      </c>
      <c r="BK230" s="8">
        <f t="shared" si="388"/>
        <v>0.22209558035379065</v>
      </c>
      <c r="BL230" s="8">
        <f t="shared" si="389"/>
        <v>0.18886822626579544</v>
      </c>
      <c r="BM230" s="8">
        <f t="shared" si="390"/>
        <v>0.56795553499801643</v>
      </c>
      <c r="BN230" s="8">
        <f t="shared" si="391"/>
        <v>0.42809466433501875</v>
      </c>
    </row>
    <row r="231" spans="1:66" x14ac:dyDescent="0.25">
      <c r="A231" t="s">
        <v>24</v>
      </c>
      <c r="B231" t="s">
        <v>181</v>
      </c>
      <c r="C231" t="s">
        <v>327</v>
      </c>
      <c r="D231" s="11">
        <v>44380</v>
      </c>
      <c r="E231">
        <f>VLOOKUP(A231,home!$A$2:$E$405,3,FALSE)</f>
        <v>1.59205776173285</v>
      </c>
      <c r="F231">
        <f>VLOOKUP(B231,home!$B$2:$E$405,3,FALSE)</f>
        <v>0.67</v>
      </c>
      <c r="G231">
        <f>VLOOKUP(C231,away!$B$2:$E$405,4,FALSE)</f>
        <v>0.57999999999999996</v>
      </c>
      <c r="H231">
        <f>VLOOKUP(A231,away!$A$2:$E$405,3,FALSE)</f>
        <v>1.40794223826715</v>
      </c>
      <c r="I231">
        <f>VLOOKUP(C231,away!$B$2:$E$405,3,FALSE)</f>
        <v>1.26</v>
      </c>
      <c r="J231">
        <f>VLOOKUP(B231,home!$B$2:$E$405,4,FALSE)</f>
        <v>0.81</v>
      </c>
      <c r="K231" s="3">
        <f t="shared" si="336"/>
        <v>0.61867364620938559</v>
      </c>
      <c r="L231" s="3">
        <f t="shared" si="337"/>
        <v>1.4369458483754534</v>
      </c>
      <c r="M231" s="5">
        <f t="shared" si="338"/>
        <v>0.12801350733378078</v>
      </c>
      <c r="N231" s="5">
        <f t="shared" si="339"/>
        <v>7.919858334624208E-2</v>
      </c>
      <c r="O231" s="5">
        <f t="shared" si="340"/>
        <v>0.18394847789925695</v>
      </c>
      <c r="P231" s="5">
        <f t="shared" si="341"/>
        <v>0.11380407553659988</v>
      </c>
      <c r="Q231" s="5">
        <f t="shared" si="342"/>
        <v>2.4499038166718754E-2</v>
      </c>
      <c r="R231" s="5">
        <f t="shared" si="343"/>
        <v>0.13216200081616059</v>
      </c>
      <c r="S231" s="5">
        <f t="shared" si="344"/>
        <v>2.5292970793642313E-2</v>
      </c>
      <c r="T231" s="5">
        <f t="shared" si="345"/>
        <v>3.5203791182858296E-2</v>
      </c>
      <c r="U231" s="5">
        <f t="shared" si="346"/>
        <v>8.1765146935261865E-2</v>
      </c>
      <c r="V231" s="5">
        <f t="shared" si="347"/>
        <v>2.498384930618183E-3</v>
      </c>
      <c r="W231" s="5">
        <f t="shared" si="348"/>
        <v>5.0523030904089305E-3</v>
      </c>
      <c r="X231" s="5">
        <f t="shared" si="349"/>
        <v>7.2598859504975858E-3</v>
      </c>
      <c r="Y231" s="5">
        <f t="shared" si="350"/>
        <v>5.2160314881233953E-3</v>
      </c>
      <c r="Z231" s="5">
        <f t="shared" si="351"/>
        <v>6.3303212795258398E-2</v>
      </c>
      <c r="AA231" s="5">
        <f t="shared" si="352"/>
        <v>3.9164029476811149E-2</v>
      </c>
      <c r="AB231" s="5">
        <f t="shared" si="353"/>
        <v>1.2114876458335304E-2</v>
      </c>
      <c r="AC231" s="5">
        <f t="shared" si="354"/>
        <v>1.3881659506359041E-4</v>
      </c>
      <c r="AD231" s="5">
        <f t="shared" si="355"/>
        <v>7.8143169367456003E-4</v>
      </c>
      <c r="AE231" s="5">
        <f t="shared" si="356"/>
        <v>1.122875028014658E-3</v>
      </c>
      <c r="AF231" s="5">
        <f t="shared" si="357"/>
        <v>8.0675530487506707E-4</v>
      </c>
      <c r="AG231" s="5">
        <f t="shared" si="358"/>
        <v>3.8642122866503354E-4</v>
      </c>
      <c r="AH231" s="5">
        <f t="shared" si="359"/>
        <v>2.274082220374361E-2</v>
      </c>
      <c r="AI231" s="5">
        <f t="shared" si="360"/>
        <v>1.4069147390589414E-2</v>
      </c>
      <c r="AJ231" s="5">
        <f t="shared" si="361"/>
        <v>4.3521053575966079E-3</v>
      </c>
      <c r="AK231" s="5">
        <f t="shared" si="362"/>
        <v>8.9751096342389829E-4</v>
      </c>
      <c r="AL231" s="5">
        <f t="shared" si="363"/>
        <v>4.9363210490465556E-6</v>
      </c>
      <c r="AM231" s="5">
        <f t="shared" si="364"/>
        <v>9.6690239037843187E-5</v>
      </c>
      <c r="AN231" s="5">
        <f t="shared" si="365"/>
        <v>1.3893863756385896E-4</v>
      </c>
      <c r="AO231" s="5">
        <f t="shared" si="366"/>
        <v>9.9823649213164506E-5</v>
      </c>
      <c r="AP231" s="5">
        <f t="shared" si="367"/>
        <v>4.781372610218143E-5</v>
      </c>
      <c r="AQ231" s="5">
        <f t="shared" si="368"/>
        <v>1.7176433804472663E-5</v>
      </c>
      <c r="AR231" s="5">
        <f t="shared" si="369"/>
        <v>6.5354660108627389E-3</v>
      </c>
      <c r="AS231" s="5">
        <f t="shared" si="370"/>
        <v>4.0433205866179586E-3</v>
      </c>
      <c r="AT231" s="5">
        <f t="shared" si="371"/>
        <v>1.250747945058202E-3</v>
      </c>
      <c r="AU231" s="5">
        <f t="shared" si="372"/>
        <v>2.5793493055268469E-4</v>
      </c>
      <c r="AV231" s="5">
        <f t="shared" si="373"/>
        <v>3.9894385992448522E-5</v>
      </c>
      <c r="AW231" s="5">
        <f t="shared" si="374"/>
        <v>1.2189977822545123E-7</v>
      </c>
      <c r="AX231" s="5">
        <f t="shared" si="375"/>
        <v>9.9699504563999132E-6</v>
      </c>
      <c r="AY231" s="5">
        <f t="shared" si="376"/>
        <v>1.4326278916832813E-5</v>
      </c>
      <c r="AZ231" s="5">
        <f t="shared" si="377"/>
        <v>1.0293043506105851E-5</v>
      </c>
      <c r="BA231" s="5">
        <f t="shared" si="378"/>
        <v>4.9301820444155733E-6</v>
      </c>
      <c r="BB231" s="5">
        <f t="shared" si="379"/>
        <v>1.7711011551145408E-6</v>
      </c>
      <c r="BC231" s="5">
        <f t="shared" si="380"/>
        <v>5.0899529037896157E-7</v>
      </c>
      <c r="BD231" s="5">
        <f t="shared" si="381"/>
        <v>1.5651851252513501E-3</v>
      </c>
      <c r="BE231" s="5">
        <f t="shared" si="382"/>
        <v>9.6833878843194659E-4</v>
      </c>
      <c r="BF231" s="5">
        <f t="shared" si="383"/>
        <v>2.9954284450258562E-4</v>
      </c>
      <c r="BG231" s="5">
        <f t="shared" si="384"/>
        <v>6.1773087934781872E-5</v>
      </c>
      <c r="BH231" s="5">
        <f t="shared" si="385"/>
        <v>9.554345387556126E-6</v>
      </c>
      <c r="BI231" s="5">
        <f t="shared" si="386"/>
        <v>1.1822043396126355E-6</v>
      </c>
      <c r="BJ231" s="8">
        <f t="shared" si="387"/>
        <v>0.15996935871716919</v>
      </c>
      <c r="BK231" s="8">
        <f t="shared" si="388"/>
        <v>0.2697670177896706</v>
      </c>
      <c r="BL231" s="8">
        <f t="shared" si="389"/>
        <v>0.50624705775611134</v>
      </c>
      <c r="BM231" s="8">
        <f t="shared" si="390"/>
        <v>0.33764675958031171</v>
      </c>
      <c r="BN231" s="8">
        <f t="shared" si="391"/>
        <v>0.66162568309875902</v>
      </c>
    </row>
    <row r="232" spans="1:66" x14ac:dyDescent="0.25">
      <c r="A232" t="s">
        <v>24</v>
      </c>
      <c r="B232" t="s">
        <v>184</v>
      </c>
      <c r="C232" t="s">
        <v>326</v>
      </c>
      <c r="D232" s="11">
        <v>44380</v>
      </c>
      <c r="E232">
        <f>VLOOKUP(A232,home!$A$2:$E$405,3,FALSE)</f>
        <v>1.59205776173285</v>
      </c>
      <c r="F232">
        <f>VLOOKUP(B232,home!$B$2:$E$405,3,FALSE)</f>
        <v>0.99</v>
      </c>
      <c r="G232">
        <f>VLOOKUP(C232,away!$B$2:$E$405,4,FALSE)</f>
        <v>1.08</v>
      </c>
      <c r="H232">
        <f>VLOOKUP(A232,away!$A$2:$E$405,3,FALSE)</f>
        <v>1.40794223826715</v>
      </c>
      <c r="I232">
        <f>VLOOKUP(C232,away!$B$2:$E$405,3,FALSE)</f>
        <v>0.72</v>
      </c>
      <c r="J232">
        <f>VLOOKUP(B232,home!$B$2:$E$405,4,FALSE)</f>
        <v>1.07</v>
      </c>
      <c r="K232" s="3">
        <f t="shared" si="336"/>
        <v>1.7022281588447632</v>
      </c>
      <c r="L232" s="3">
        <f t="shared" si="337"/>
        <v>1.0846787003610125</v>
      </c>
      <c r="M232" s="5">
        <f t="shared" si="338"/>
        <v>6.1611492504917938E-2</v>
      </c>
      <c r="N232" s="5">
        <f t="shared" si="339"/>
        <v>0.10487681745032439</v>
      </c>
      <c r="O232" s="5">
        <f t="shared" si="340"/>
        <v>6.6828673617536638E-2</v>
      </c>
      <c r="P232" s="5">
        <f t="shared" si="341"/>
        <v>0.11375765005001701</v>
      </c>
      <c r="Q232" s="5">
        <f t="shared" si="342"/>
        <v>8.9262135936982026E-2</v>
      </c>
      <c r="R232" s="5">
        <f t="shared" si="343"/>
        <v>3.6243819423159969E-2</v>
      </c>
      <c r="S232" s="5">
        <f t="shared" si="344"/>
        <v>5.2509695913750105E-2</v>
      </c>
      <c r="T232" s="5">
        <f t="shared" si="345"/>
        <v>9.6820737599573686E-2</v>
      </c>
      <c r="U232" s="5">
        <f t="shared" si="346"/>
        <v>6.1695250006187662E-2</v>
      </c>
      <c r="V232" s="5">
        <f t="shared" si="347"/>
        <v>1.0772484463407518E-2</v>
      </c>
      <c r="W232" s="5">
        <f t="shared" si="348"/>
        <v>5.0648173770186627E-2</v>
      </c>
      <c r="X232" s="5">
        <f t="shared" si="349"/>
        <v>5.4936995300704748E-2</v>
      </c>
      <c r="Y232" s="5">
        <f t="shared" si="350"/>
        <v>2.979449433225374E-2</v>
      </c>
      <c r="Z232" s="5">
        <f t="shared" si="351"/>
        <v>1.3104299649344129E-2</v>
      </c>
      <c r="AA232" s="5">
        <f t="shared" si="352"/>
        <v>2.2306507865053133E-2</v>
      </c>
      <c r="AB232" s="5">
        <f t="shared" si="353"/>
        <v>1.8985382906692817E-2</v>
      </c>
      <c r="AC232" s="5">
        <f t="shared" si="354"/>
        <v>1.2431249308517201E-3</v>
      </c>
      <c r="AD232" s="5">
        <f t="shared" si="355"/>
        <v>2.1553686896418615E-2</v>
      </c>
      <c r="AE232" s="5">
        <f t="shared" si="356"/>
        <v>2.3378825090795526E-2</v>
      </c>
      <c r="AF232" s="5">
        <f t="shared" si="357"/>
        <v>1.2679256807725761E-2</v>
      </c>
      <c r="AG232" s="5">
        <f t="shared" si="358"/>
        <v>4.5843065985825011E-3</v>
      </c>
      <c r="AH232" s="5">
        <f t="shared" si="359"/>
        <v>3.5534886781979644E-3</v>
      </c>
      <c r="AI232" s="5">
        <f t="shared" si="360"/>
        <v>6.0488484901646327E-3</v>
      </c>
      <c r="AJ232" s="5">
        <f t="shared" si="361"/>
        <v>5.1482601142719357E-3</v>
      </c>
      <c r="AK232" s="5">
        <f t="shared" si="362"/>
        <v>2.9211711118570156E-3</v>
      </c>
      <c r="AL232" s="5">
        <f t="shared" si="363"/>
        <v>9.1810774323309021E-5</v>
      </c>
      <c r="AM232" s="5">
        <f t="shared" si="364"/>
        <v>7.3378585524014337E-3</v>
      </c>
      <c r="AN232" s="5">
        <f t="shared" si="365"/>
        <v>7.9592188780517256E-3</v>
      </c>
      <c r="AO232" s="5">
        <f t="shared" si="366"/>
        <v>4.3165975942669917E-3</v>
      </c>
      <c r="AP232" s="5">
        <f t="shared" si="367"/>
        <v>1.5607071561769984E-3</v>
      </c>
      <c r="AQ232" s="5">
        <f t="shared" si="368"/>
        <v>4.2321645245154945E-4</v>
      </c>
      <c r="AR232" s="5">
        <f t="shared" si="369"/>
        <v>7.7087869624306842E-4</v>
      </c>
      <c r="AS232" s="5">
        <f t="shared" si="370"/>
        <v>1.3122114237984898E-3</v>
      </c>
      <c r="AT232" s="5">
        <f t="shared" si="371"/>
        <v>1.1168416179737845E-3</v>
      </c>
      <c r="AU232" s="5">
        <f t="shared" si="372"/>
        <v>6.3370641702824055E-4</v>
      </c>
      <c r="AV232" s="5">
        <f t="shared" si="373"/>
        <v>2.6967822687652357E-4</v>
      </c>
      <c r="AW232" s="5">
        <f t="shared" si="374"/>
        <v>4.7087976932669387E-6</v>
      </c>
      <c r="AX232" s="5">
        <f t="shared" si="375"/>
        <v>2.0817849089195982E-3</v>
      </c>
      <c r="AY232" s="5">
        <f t="shared" si="376"/>
        <v>2.2580677494380783E-3</v>
      </c>
      <c r="AZ232" s="5">
        <f t="shared" si="377"/>
        <v>1.2246389958938057E-3</v>
      </c>
      <c r="BA232" s="5">
        <f t="shared" si="378"/>
        <v>4.427799448258363E-4</v>
      </c>
      <c r="BB232" s="5">
        <f t="shared" si="379"/>
        <v>1.2006849377490221E-4</v>
      </c>
      <c r="BC232" s="5">
        <f t="shared" si="380"/>
        <v>2.6047147556413062E-5</v>
      </c>
      <c r="BD232" s="5">
        <f t="shared" si="381"/>
        <v>1.3935928372948715E-4</v>
      </c>
      <c r="BE232" s="5">
        <f t="shared" si="382"/>
        <v>2.3722129696076986E-4</v>
      </c>
      <c r="BF232" s="5">
        <f t="shared" si="383"/>
        <v>2.019023857821491E-4</v>
      </c>
      <c r="BG232" s="5">
        <f t="shared" si="384"/>
        <v>1.1456130880543759E-4</v>
      </c>
      <c r="BH232" s="5">
        <f t="shared" si="385"/>
        <v>4.8752371440681622E-5</v>
      </c>
      <c r="BI232" s="5">
        <f t="shared" si="386"/>
        <v>1.6597531895357501E-5</v>
      </c>
      <c r="BJ232" s="8">
        <f t="shared" si="387"/>
        <v>0.51628641565730482</v>
      </c>
      <c r="BK232" s="8">
        <f t="shared" si="388"/>
        <v>0.24224432638670562</v>
      </c>
      <c r="BL232" s="8">
        <f t="shared" si="389"/>
        <v>0.22859311277365577</v>
      </c>
      <c r="BM232" s="8">
        <f t="shared" si="390"/>
        <v>0.52539420653232727</v>
      </c>
      <c r="BN232" s="8">
        <f t="shared" si="391"/>
        <v>0.47258058898293798</v>
      </c>
    </row>
    <row r="233" spans="1:66" x14ac:dyDescent="0.25">
      <c r="A233" t="s">
        <v>24</v>
      </c>
      <c r="B233" t="s">
        <v>286</v>
      </c>
      <c r="C233" t="s">
        <v>180</v>
      </c>
      <c r="D233" s="11">
        <v>44380</v>
      </c>
      <c r="E233">
        <f>VLOOKUP(A233,home!$A$2:$E$405,3,FALSE)</f>
        <v>1.59205776173285</v>
      </c>
      <c r="F233">
        <f>VLOOKUP(B233,home!$B$2:$E$405,3,FALSE)</f>
        <v>1.59</v>
      </c>
      <c r="G233">
        <f>VLOOKUP(C233,away!$B$2:$E$405,4,FALSE)</f>
        <v>0.96</v>
      </c>
      <c r="H233">
        <f>VLOOKUP(A233,away!$A$2:$E$405,3,FALSE)</f>
        <v>1.40794223826715</v>
      </c>
      <c r="I233">
        <f>VLOOKUP(C233,away!$B$2:$E$405,3,FALSE)</f>
        <v>0.63</v>
      </c>
      <c r="J233">
        <f>VLOOKUP(B233,home!$B$2:$E$405,4,FALSE)</f>
        <v>0.6</v>
      </c>
      <c r="K233" s="3">
        <f t="shared" si="336"/>
        <v>2.4301169675090222</v>
      </c>
      <c r="L233" s="3">
        <f t="shared" si="337"/>
        <v>0.53220216606498272</v>
      </c>
      <c r="M233" s="5">
        <f t="shared" si="338"/>
        <v>5.1698881425407656E-2</v>
      </c>
      <c r="N233" s="5">
        <f t="shared" si="339"/>
        <v>0.12563432895312018</v>
      </c>
      <c r="O233" s="5">
        <f t="shared" si="340"/>
        <v>2.7514256677738654E-2</v>
      </c>
      <c r="P233" s="5">
        <f t="shared" si="341"/>
        <v>6.6862862000971121E-2</v>
      </c>
      <c r="Q233" s="5">
        <f t="shared" si="342"/>
        <v>0.15265305724529368</v>
      </c>
      <c r="R233" s="5">
        <f t="shared" si="343"/>
        <v>7.3215735007802129E-3</v>
      </c>
      <c r="S233" s="5">
        <f t="shared" si="344"/>
        <v>2.1618660750964479E-2</v>
      </c>
      <c r="T233" s="5">
        <f t="shared" si="345"/>
        <v>8.1242287722387091E-2</v>
      </c>
      <c r="U233" s="5">
        <f t="shared" si="346"/>
        <v>1.7792279993110428E-2</v>
      </c>
      <c r="V233" s="5">
        <f t="shared" si="347"/>
        <v>3.1066340112925082E-3</v>
      </c>
      <c r="W233" s="5">
        <f t="shared" si="348"/>
        <v>0.12365492818463809</v>
      </c>
      <c r="X233" s="5">
        <f t="shared" si="349"/>
        <v>6.5809420624474271E-2</v>
      </c>
      <c r="Y233" s="5">
        <f t="shared" si="350"/>
        <v>1.7511958101913375E-2</v>
      </c>
      <c r="Z233" s="5">
        <f t="shared" si="351"/>
        <v>1.2988524253730695E-3</v>
      </c>
      <c r="AA233" s="5">
        <f t="shared" si="352"/>
        <v>3.1563633171893426E-3</v>
      </c>
      <c r="AB233" s="5">
        <f t="shared" si="353"/>
        <v>3.8351660263624418E-3</v>
      </c>
      <c r="AC233" s="5">
        <f t="shared" si="354"/>
        <v>2.5111573434653909E-4</v>
      </c>
      <c r="AD233" s="5">
        <f t="shared" si="355"/>
        <v>7.512398477439966E-2</v>
      </c>
      <c r="AE233" s="5">
        <f t="shared" si="356"/>
        <v>3.9981147420368283E-2</v>
      </c>
      <c r="AF233" s="5">
        <f t="shared" si="357"/>
        <v>1.0639026629441698E-2</v>
      </c>
      <c r="AG233" s="5">
        <f t="shared" si="358"/>
        <v>1.8873710056706351E-3</v>
      </c>
      <c r="AH233" s="5">
        <f t="shared" si="359"/>
        <v>1.7281301854557595E-4</v>
      </c>
      <c r="AI233" s="5">
        <f t="shared" si="360"/>
        <v>4.1995584857405544E-4</v>
      </c>
      <c r="AJ233" s="5">
        <f t="shared" si="361"/>
        <v>5.1027091661223095E-4</v>
      </c>
      <c r="AK233" s="5">
        <f t="shared" si="362"/>
        <v>4.133393374952546E-4</v>
      </c>
      <c r="AL233" s="5">
        <f t="shared" si="363"/>
        <v>1.2990854911327726E-5</v>
      </c>
      <c r="AM233" s="5">
        <f t="shared" si="364"/>
        <v>3.6512014013431598E-2</v>
      </c>
      <c r="AN233" s="5">
        <f t="shared" si="365"/>
        <v>1.9431772945343297E-2</v>
      </c>
      <c r="AO233" s="5">
        <f t="shared" si="366"/>
        <v>5.1708158259973153E-3</v>
      </c>
      <c r="AP233" s="5">
        <f t="shared" si="367"/>
        <v>9.1730646097295501E-4</v>
      </c>
      <c r="AQ233" s="5">
        <f t="shared" si="368"/>
        <v>1.2204812136880251E-4</v>
      </c>
      <c r="AR233" s="5">
        <f t="shared" si="369"/>
        <v>1.8394292558836718E-5</v>
      </c>
      <c r="AS233" s="5">
        <f t="shared" si="370"/>
        <v>4.4700282452554058E-5</v>
      </c>
      <c r="AT233" s="5">
        <f t="shared" si="371"/>
        <v>5.4313457420198717E-5</v>
      </c>
      <c r="AU233" s="5">
        <f t="shared" si="372"/>
        <v>4.3996018146967907E-5</v>
      </c>
      <c r="AV233" s="5">
        <f t="shared" si="373"/>
        <v>2.6728867550445388E-5</v>
      </c>
      <c r="AW233" s="5">
        <f t="shared" si="374"/>
        <v>4.6670133927579806E-7</v>
      </c>
      <c r="AX233" s="5">
        <f t="shared" si="375"/>
        <v>1.4788077461994557E-2</v>
      </c>
      <c r="AY233" s="5">
        <f t="shared" si="376"/>
        <v>7.870246857210255E-3</v>
      </c>
      <c r="AZ233" s="5">
        <f t="shared" si="377"/>
        <v>2.0942812124367101E-3</v>
      </c>
      <c r="BA233" s="5">
        <f t="shared" si="378"/>
        <v>3.7152699920267189E-4</v>
      </c>
      <c r="BB233" s="5">
        <f t="shared" si="379"/>
        <v>4.9431868431821255E-5</v>
      </c>
      <c r="BC233" s="5">
        <f t="shared" si="380"/>
        <v>5.2615494904109051E-6</v>
      </c>
      <c r="BD233" s="5">
        <f t="shared" si="381"/>
        <v>1.6315803905076484E-6</v>
      </c>
      <c r="BE233" s="5">
        <f t="shared" si="382"/>
        <v>3.9649311908276331E-6</v>
      </c>
      <c r="BF233" s="5">
        <f t="shared" si="383"/>
        <v>4.8176232809179923E-6</v>
      </c>
      <c r="BG233" s="5">
        <f t="shared" si="384"/>
        <v>3.9024626926750998E-6</v>
      </c>
      <c r="BH233" s="5">
        <f t="shared" si="385"/>
        <v>2.3708602011351767E-6</v>
      </c>
      <c r="BI233" s="5">
        <f t="shared" si="386"/>
        <v>1.1522935204740885E-6</v>
      </c>
      <c r="BJ233" s="8">
        <f t="shared" si="387"/>
        <v>0.78147029397758738</v>
      </c>
      <c r="BK233" s="8">
        <f t="shared" si="388"/>
        <v>0.1514213916351039</v>
      </c>
      <c r="BL233" s="8">
        <f t="shared" si="389"/>
        <v>6.1341991305813734E-2</v>
      </c>
      <c r="BM233" s="8">
        <f t="shared" si="390"/>
        <v>0.55597778938469566</v>
      </c>
      <c r="BN233" s="8">
        <f t="shared" si="391"/>
        <v>0.43168495980331156</v>
      </c>
    </row>
    <row r="234" spans="1:66" x14ac:dyDescent="0.25">
      <c r="A234" t="s">
        <v>27</v>
      </c>
      <c r="B234" t="s">
        <v>298</v>
      </c>
      <c r="C234" t="s">
        <v>186</v>
      </c>
      <c r="D234" s="11">
        <v>44380</v>
      </c>
      <c r="E234">
        <f>VLOOKUP(A234,home!$A$2:$E$405,3,FALSE)</f>
        <v>1.23411371237458</v>
      </c>
      <c r="F234">
        <f>VLOOKUP(B234,home!$B$2:$E$405,3,FALSE)</f>
        <v>1.4</v>
      </c>
      <c r="G234">
        <f>VLOOKUP(C234,away!$B$2:$E$405,4,FALSE)</f>
        <v>0.86</v>
      </c>
      <c r="H234">
        <f>VLOOKUP(A234,away!$A$2:$E$405,3,FALSE)</f>
        <v>1.09364548494983</v>
      </c>
      <c r="I234">
        <f>VLOOKUP(C234,away!$B$2:$E$405,3,FALSE)</f>
        <v>1.03</v>
      </c>
      <c r="J234">
        <f>VLOOKUP(B234,home!$B$2:$E$405,4,FALSE)</f>
        <v>0.61</v>
      </c>
      <c r="K234" s="3">
        <f t="shared" si="336"/>
        <v>1.4858729096989942</v>
      </c>
      <c r="L234" s="3">
        <f t="shared" si="337"/>
        <v>0.68713745819397831</v>
      </c>
      <c r="M234" s="5">
        <f t="shared" si="338"/>
        <v>0.11383441711679441</v>
      </c>
      <c r="N234" s="5">
        <f t="shared" si="339"/>
        <v>0.16914347658522033</v>
      </c>
      <c r="O234" s="5">
        <f t="shared" si="340"/>
        <v>7.8219892032627206E-2</v>
      </c>
      <c r="P234" s="5">
        <f t="shared" si="341"/>
        <v>0.11622481857086099</v>
      </c>
      <c r="Q234" s="5">
        <f t="shared" si="342"/>
        <v>0.1256628548551425</v>
      </c>
      <c r="R234" s="5">
        <f t="shared" si="343"/>
        <v>2.6873908895753439E-2</v>
      </c>
      <c r="S234" s="5">
        <f t="shared" si="344"/>
        <v>2.9666353977044771E-2</v>
      </c>
      <c r="T234" s="5">
        <f t="shared" si="345"/>
        <v>8.6347654674561458E-2</v>
      </c>
      <c r="U234" s="5">
        <f t="shared" si="346"/>
        <v>3.9931213205918852E-2</v>
      </c>
      <c r="V234" s="5">
        <f t="shared" si="347"/>
        <v>3.3654795330224124E-3</v>
      </c>
      <c r="W234" s="5">
        <f t="shared" si="348"/>
        <v>6.2239677261564361E-2</v>
      </c>
      <c r="X234" s="5">
        <f t="shared" si="349"/>
        <v>4.2767213632324885E-2</v>
      </c>
      <c r="Y234" s="5">
        <f t="shared" si="350"/>
        <v>1.4693477234677288E-2</v>
      </c>
      <c r="Z234" s="5">
        <f t="shared" si="351"/>
        <v>6.1553564834548533E-3</v>
      </c>
      <c r="AA234" s="5">
        <f t="shared" si="352"/>
        <v>9.1460774483056329E-3</v>
      </c>
      <c r="AB234" s="5">
        <f t="shared" si="353"/>
        <v>6.7949543552231215E-3</v>
      </c>
      <c r="AC234" s="5">
        <f t="shared" si="354"/>
        <v>2.1475943855371553E-4</v>
      </c>
      <c r="AD234" s="5">
        <f t="shared" si="355"/>
        <v>2.3120062587841741E-2</v>
      </c>
      <c r="AE234" s="5">
        <f t="shared" si="356"/>
        <v>1.5886661039895267E-2</v>
      </c>
      <c r="AF234" s="5">
        <f t="shared" si="357"/>
        <v>5.4581599430714688E-3</v>
      </c>
      <c r="AG234" s="5">
        <f t="shared" si="358"/>
        <v>1.2501687165661062E-3</v>
      </c>
      <c r="AH234" s="5">
        <f t="shared" si="359"/>
        <v>1.057394002079748E-3</v>
      </c>
      <c r="AI234" s="5">
        <f t="shared" si="360"/>
        <v>1.5711531025684997E-3</v>
      </c>
      <c r="AJ234" s="5">
        <f t="shared" si="361"/>
        <v>1.1672669160480295E-3</v>
      </c>
      <c r="AK234" s="5">
        <f t="shared" si="362"/>
        <v>5.7813676298121936E-4</v>
      </c>
      <c r="AL234" s="5">
        <f t="shared" si="363"/>
        <v>8.7707663163685044E-6</v>
      </c>
      <c r="AM234" s="5">
        <f t="shared" si="364"/>
        <v>6.8706949339638551E-3</v>
      </c>
      <c r="AN234" s="5">
        <f t="shared" si="365"/>
        <v>4.7211118529501672E-3</v>
      </c>
      <c r="AO234" s="5">
        <f t="shared" si="366"/>
        <v>1.6220263992428204E-3</v>
      </c>
      <c r="AP234" s="5">
        <f t="shared" si="367"/>
        <v>3.7151836569974755E-4</v>
      </c>
      <c r="AQ234" s="5">
        <f t="shared" si="368"/>
        <v>6.3821046369826352E-5</v>
      </c>
      <c r="AR234" s="5">
        <f t="shared" si="369"/>
        <v>1.4531500537972729E-4</v>
      </c>
      <c r="AS234" s="5">
        <f t="shared" si="370"/>
        <v>2.1591962986650045E-4</v>
      </c>
      <c r="AT234" s="5">
        <f t="shared" si="371"/>
        <v>1.6041456434543342E-4</v>
      </c>
      <c r="AU234" s="5">
        <f t="shared" si="372"/>
        <v>7.945188516068193E-5</v>
      </c>
      <c r="AV234" s="5">
        <f t="shared" si="373"/>
        <v>2.9513850946193202E-5</v>
      </c>
      <c r="AW234" s="5">
        <f t="shared" si="374"/>
        <v>2.4874841840609124E-7</v>
      </c>
      <c r="AX234" s="5">
        <f t="shared" si="375"/>
        <v>1.7014965788638362E-3</v>
      </c>
      <c r="AY234" s="5">
        <f t="shared" si="376"/>
        <v>1.1691620343262463E-3</v>
      </c>
      <c r="AZ234" s="5">
        <f t="shared" si="377"/>
        <v>4.0168751424191887E-4</v>
      </c>
      <c r="BA234" s="5">
        <f t="shared" si="378"/>
        <v>9.2004845841483208E-5</v>
      </c>
      <c r="BB234" s="5">
        <f t="shared" si="379"/>
        <v>1.5804993978261393E-5</v>
      </c>
      <c r="BC234" s="5">
        <f t="shared" si="380"/>
        <v>2.1720406777987341E-6</v>
      </c>
      <c r="BD234" s="5">
        <f t="shared" si="381"/>
        <v>1.6641897239011677E-5</v>
      </c>
      <c r="BE234" s="5">
        <f t="shared" si="382"/>
        <v>2.4727744273441945E-5</v>
      </c>
      <c r="BF234" s="5">
        <f t="shared" si="383"/>
        <v>1.837114266693591E-5</v>
      </c>
      <c r="BG234" s="5">
        <f t="shared" si="384"/>
        <v>9.0990610696718047E-6</v>
      </c>
      <c r="BH234" s="5">
        <f t="shared" si="385"/>
        <v>3.3800120867805221E-6</v>
      </c>
      <c r="BI234" s="5">
        <f t="shared" si="386"/>
        <v>1.004453678840469E-6</v>
      </c>
      <c r="BJ234" s="8">
        <f t="shared" si="387"/>
        <v>0.56360090713702138</v>
      </c>
      <c r="BK234" s="8">
        <f t="shared" si="388"/>
        <v>0.26448376143691893</v>
      </c>
      <c r="BL234" s="8">
        <f t="shared" si="389"/>
        <v>0.16604383596821895</v>
      </c>
      <c r="BM234" s="8">
        <f t="shared" si="390"/>
        <v>0.36915557968330737</v>
      </c>
      <c r="BN234" s="8">
        <f t="shared" si="391"/>
        <v>0.62995936805639885</v>
      </c>
    </row>
    <row r="235" spans="1:66" x14ac:dyDescent="0.25">
      <c r="A235" t="s">
        <v>27</v>
      </c>
      <c r="B235" t="s">
        <v>329</v>
      </c>
      <c r="C235" t="s">
        <v>195</v>
      </c>
      <c r="D235" s="11">
        <v>44380</v>
      </c>
      <c r="E235">
        <f>VLOOKUP(A235,home!$A$2:$E$405,3,FALSE)</f>
        <v>1.23411371237458</v>
      </c>
      <c r="F235">
        <f>VLOOKUP(B235,home!$B$2:$E$405,3,FALSE)</f>
        <v>0.81</v>
      </c>
      <c r="G235">
        <f>VLOOKUP(C235,away!$B$2:$E$405,4,FALSE)</f>
        <v>0.81</v>
      </c>
      <c r="H235">
        <f>VLOOKUP(A235,away!$A$2:$E$405,3,FALSE)</f>
        <v>1.09364548494983</v>
      </c>
      <c r="I235">
        <f>VLOOKUP(C235,away!$B$2:$E$405,3,FALSE)</f>
        <v>1.51</v>
      </c>
      <c r="J235">
        <f>VLOOKUP(B235,home!$B$2:$E$405,4,FALSE)</f>
        <v>1.1000000000000001</v>
      </c>
      <c r="K235" s="3">
        <f t="shared" si="336"/>
        <v>0.80970200668896208</v>
      </c>
      <c r="L235" s="3">
        <f t="shared" si="337"/>
        <v>1.8165451505016679</v>
      </c>
      <c r="M235" s="5">
        <f t="shared" si="338"/>
        <v>7.2349469583403256E-2</v>
      </c>
      <c r="N235" s="5">
        <f t="shared" si="339"/>
        <v>5.8581510704563633E-2</v>
      </c>
      <c r="O235" s="5">
        <f t="shared" si="340"/>
        <v>0.13142607811309909</v>
      </c>
      <c r="P235" s="5">
        <f t="shared" si="341"/>
        <v>0.10641595917943661</v>
      </c>
      <c r="Q235" s="5">
        <f t="shared" si="342"/>
        <v>2.3716783386178043E-2</v>
      </c>
      <c r="R235" s="5">
        <f t="shared" si="343"/>
        <v>0.11937070242290179</v>
      </c>
      <c r="S235" s="5">
        <f t="shared" si="344"/>
        <v>3.9130751176499619E-2</v>
      </c>
      <c r="T235" s="5">
        <f t="shared" si="345"/>
        <v>4.3082607845660245E-2</v>
      </c>
      <c r="U235" s="5">
        <f t="shared" si="346"/>
        <v>9.6654697291694514E-2</v>
      </c>
      <c r="V235" s="5">
        <f t="shared" si="347"/>
        <v>6.3950962887905412E-3</v>
      </c>
      <c r="W235" s="5">
        <f t="shared" si="348"/>
        <v>6.401175699998601E-3</v>
      </c>
      <c r="X235" s="5">
        <f t="shared" si="349"/>
        <v>1.1628024675341577E-2</v>
      </c>
      <c r="Y235" s="5">
        <f t="shared" si="350"/>
        <v>1.0561415916952737E-2</v>
      </c>
      <c r="Z235" s="5">
        <f t="shared" si="351"/>
        <v>7.2280756866099999E-2</v>
      </c>
      <c r="AA235" s="5">
        <f t="shared" si="352"/>
        <v>5.8525873879478135E-2</v>
      </c>
      <c r="AB235" s="5">
        <f t="shared" si="353"/>
        <v>2.3694258761719277E-2</v>
      </c>
      <c r="AC235" s="5">
        <f t="shared" si="354"/>
        <v>5.8789330932135014E-4</v>
      </c>
      <c r="AD235" s="5">
        <f t="shared" si="355"/>
        <v>1.2957612023643719E-3</v>
      </c>
      <c r="AE235" s="5">
        <f t="shared" si="356"/>
        <v>2.3538087283632098E-3</v>
      </c>
      <c r="AF235" s="5">
        <f t="shared" si="357"/>
        <v>2.1378999153583433E-3</v>
      </c>
      <c r="AG235" s="5">
        <f t="shared" si="358"/>
        <v>1.2945305745007086E-3</v>
      </c>
      <c r="AH235" s="5">
        <f t="shared" si="359"/>
        <v>3.2825314589926019E-2</v>
      </c>
      <c r="AI235" s="5">
        <f t="shared" si="360"/>
        <v>2.6578723093659561E-2</v>
      </c>
      <c r="AJ235" s="5">
        <f t="shared" si="361"/>
        <v>1.0760422712083202E-2</v>
      </c>
      <c r="AK235" s="5">
        <f t="shared" si="362"/>
        <v>2.9042452875984179E-3</v>
      </c>
      <c r="AL235" s="5">
        <f t="shared" si="363"/>
        <v>3.4588356081579954E-5</v>
      </c>
      <c r="AM235" s="5">
        <f t="shared" si="364"/>
        <v>2.0983608914882689E-4</v>
      </c>
      <c r="AN235" s="5">
        <f t="shared" si="365"/>
        <v>3.811767301435371E-4</v>
      </c>
      <c r="AO235" s="5">
        <f t="shared" si="366"/>
        <v>3.4621237031316266E-4</v>
      </c>
      <c r="AP235" s="5">
        <f t="shared" si="367"/>
        <v>2.096368007786878E-4</v>
      </c>
      <c r="AQ235" s="5">
        <f t="shared" si="368"/>
        <v>9.5203678455302399E-5</v>
      </c>
      <c r="AR235" s="5">
        <f t="shared" si="369"/>
        <v>1.1925733206404358E-2</v>
      </c>
      <c r="AS235" s="5">
        <f t="shared" si="370"/>
        <v>9.6562901084627974E-3</v>
      </c>
      <c r="AT235" s="5">
        <f t="shared" si="371"/>
        <v>3.9093587389965505E-3</v>
      </c>
      <c r="AU235" s="5">
        <f t="shared" si="372"/>
        <v>1.0551385386108462E-3</v>
      </c>
      <c r="AV235" s="5">
        <f t="shared" si="373"/>
        <v>2.1358694801201523E-4</v>
      </c>
      <c r="AW235" s="5">
        <f t="shared" si="374"/>
        <v>1.4131843943844268E-6</v>
      </c>
      <c r="AX235" s="5">
        <f t="shared" si="375"/>
        <v>2.8317450409928162E-5</v>
      </c>
      <c r="AY235" s="5">
        <f t="shared" si="376"/>
        <v>5.1439927216726467E-5</v>
      </c>
      <c r="AZ235" s="5">
        <f t="shared" si="377"/>
        <v>4.6721475163851613E-5</v>
      </c>
      <c r="BA235" s="5">
        <f t="shared" si="378"/>
        <v>2.8290556377726265E-5</v>
      </c>
      <c r="BB235" s="5">
        <f t="shared" si="379"/>
        <v>1.2847768248238169E-5</v>
      </c>
      <c r="BC235" s="5">
        <f t="shared" si="380"/>
        <v>4.6677102212212737E-6</v>
      </c>
      <c r="BD235" s="5">
        <f t="shared" si="381"/>
        <v>3.6106054703784187E-3</v>
      </c>
      <c r="BE235" s="5">
        <f t="shared" si="382"/>
        <v>2.9235144947275492E-3</v>
      </c>
      <c r="BF235" s="5">
        <f t="shared" si="383"/>
        <v>1.1835877764825818E-3</v>
      </c>
      <c r="BG235" s="5">
        <f t="shared" si="384"/>
        <v>3.1945113257015782E-4</v>
      </c>
      <c r="BH235" s="5">
        <f t="shared" si="385"/>
        <v>6.4665055770279594E-5</v>
      </c>
      <c r="BI235" s="5">
        <f t="shared" si="386"/>
        <v>1.0471885083969809E-5</v>
      </c>
      <c r="BJ235" s="8">
        <f t="shared" si="387"/>
        <v>0.16246786920575867</v>
      </c>
      <c r="BK235" s="8">
        <f t="shared" si="388"/>
        <v>0.22496519782074967</v>
      </c>
      <c r="BL235" s="8">
        <f t="shared" si="389"/>
        <v>0.53761271950765932</v>
      </c>
      <c r="BM235" s="8">
        <f t="shared" si="390"/>
        <v>0.48541601326786299</v>
      </c>
      <c r="BN235" s="8">
        <f t="shared" si="391"/>
        <v>0.51186050338958244</v>
      </c>
    </row>
    <row r="236" spans="1:66" x14ac:dyDescent="0.25">
      <c r="A236" t="s">
        <v>196</v>
      </c>
      <c r="B236" t="s">
        <v>306</v>
      </c>
      <c r="C236" t="s">
        <v>302</v>
      </c>
      <c r="D236" s="11">
        <v>44380</v>
      </c>
      <c r="E236">
        <f>VLOOKUP(A236,home!$A$2:$E$405,3,FALSE)</f>
        <v>1.6239669421487599</v>
      </c>
      <c r="F236">
        <f>VLOOKUP(B236,home!$B$2:$E$405,3,FALSE)</f>
        <v>2.04</v>
      </c>
      <c r="G236">
        <f>VLOOKUP(C236,away!$B$2:$E$405,4,FALSE)</f>
        <v>1.04</v>
      </c>
      <c r="H236">
        <f>VLOOKUP(A236,away!$A$2:$E$405,3,FALSE)</f>
        <v>1.4214876033057899</v>
      </c>
      <c r="I236">
        <f>VLOOKUP(C236,away!$B$2:$E$405,3,FALSE)</f>
        <v>0.85</v>
      </c>
      <c r="J236">
        <f>VLOOKUP(B236,home!$B$2:$E$405,4,FALSE)</f>
        <v>0.65</v>
      </c>
      <c r="K236" s="3">
        <f t="shared" si="336"/>
        <v>3.445408264462809</v>
      </c>
      <c r="L236" s="3">
        <f t="shared" si="337"/>
        <v>0.78537190082644903</v>
      </c>
      <c r="M236" s="5">
        <f t="shared" si="338"/>
        <v>1.4541041705996623E-2</v>
      </c>
      <c r="N236" s="5">
        <f t="shared" si="339"/>
        <v>5.0099825267739151E-2</v>
      </c>
      <c r="O236" s="5">
        <f t="shared" si="340"/>
        <v>1.1420125564635239E-2</v>
      </c>
      <c r="P236" s="5">
        <f t="shared" si="341"/>
        <v>3.934699500159726E-2</v>
      </c>
      <c r="Q236" s="5">
        <f t="shared" si="342"/>
        <v>8.6307176012805575E-2</v>
      </c>
      <c r="R236" s="5">
        <f t="shared" si="343"/>
        <v>4.4845228611871506E-3</v>
      </c>
      <c r="S236" s="5">
        <f t="shared" si="344"/>
        <v>2.6617522440246809E-2</v>
      </c>
      <c r="T236" s="5">
        <f t="shared" si="345"/>
        <v>6.7783230880140016E-2</v>
      </c>
      <c r="U236" s="5">
        <f t="shared" si="346"/>
        <v>1.5451012128106612E-2</v>
      </c>
      <c r="V236" s="5">
        <f t="shared" si="347"/>
        <v>8.002785369598895E-3</v>
      </c>
      <c r="W236" s="5">
        <f t="shared" si="348"/>
        <v>9.9121152505655549E-2</v>
      </c>
      <c r="X236" s="5">
        <f t="shared" si="349"/>
        <v>7.7846967955475035E-2</v>
      </c>
      <c r="Y236" s="5">
        <f t="shared" si="350"/>
        <v>3.0569410598383546E-2</v>
      </c>
      <c r="Z236" s="5">
        <f t="shared" si="351"/>
        <v>1.1740060812634062E-3</v>
      </c>
      <c r="AA236" s="5">
        <f t="shared" si="352"/>
        <v>4.0449302549145361E-3</v>
      </c>
      <c r="AB236" s="5">
        <f t="shared" si="353"/>
        <v>6.9682180647291005E-3</v>
      </c>
      <c r="AC236" s="5">
        <f t="shared" si="354"/>
        <v>1.353434481789081E-3</v>
      </c>
      <c r="AD236" s="5">
        <f t="shared" si="355"/>
        <v>8.537820950651602E-2</v>
      </c>
      <c r="AE236" s="5">
        <f t="shared" si="356"/>
        <v>6.7053646689291285E-2</v>
      </c>
      <c r="AF236" s="5">
        <f t="shared" si="357"/>
        <v>2.633102497885691E-2</v>
      </c>
      <c r="AG236" s="5">
        <f t="shared" si="358"/>
        <v>6.8932157127845218E-3</v>
      </c>
      <c r="AH236" s="5">
        <f t="shared" si="359"/>
        <v>2.3050784690591293E-4</v>
      </c>
      <c r="AI236" s="5">
        <f t="shared" si="360"/>
        <v>7.9419364075316039E-4</v>
      </c>
      <c r="AJ236" s="5">
        <f t="shared" si="361"/>
        <v>1.3681606667173731E-3</v>
      </c>
      <c r="AK236" s="5">
        <f t="shared" si="362"/>
        <v>1.5712906894069947E-3</v>
      </c>
      <c r="AL236" s="5">
        <f t="shared" si="363"/>
        <v>1.4649178749823121E-4</v>
      </c>
      <c r="AM236" s="5">
        <f t="shared" si="364"/>
        <v>5.883255772775748E-2</v>
      </c>
      <c r="AN236" s="5">
        <f t="shared" si="365"/>
        <v>4.6205437693130687E-2</v>
      </c>
      <c r="AO236" s="5">
        <f t="shared" si="366"/>
        <v>1.8144226214786049E-2</v>
      </c>
      <c r="AP236" s="5">
        <f t="shared" si="367"/>
        <v>4.7499884771105361E-3</v>
      </c>
      <c r="AQ236" s="5">
        <f t="shared" si="368"/>
        <v>9.3262686979300768E-4</v>
      </c>
      <c r="AR236" s="5">
        <f t="shared" si="369"/>
        <v>3.6206877175981806E-5</v>
      </c>
      <c r="AS236" s="5">
        <f t="shared" si="370"/>
        <v>1.2474747385251758E-4</v>
      </c>
      <c r="AT236" s="5">
        <f t="shared" si="371"/>
        <v>2.1490298869116114E-4</v>
      </c>
      <c r="AU236" s="5">
        <f t="shared" si="372"/>
        <v>2.4680951109809474E-4</v>
      </c>
      <c r="AV236" s="5">
        <f t="shared" si="373"/>
        <v>2.1258988232135024E-4</v>
      </c>
      <c r="AW236" s="5">
        <f t="shared" si="374"/>
        <v>1.1011001647401676E-5</v>
      </c>
      <c r="AX236" s="5">
        <f t="shared" si="375"/>
        <v>3.3783696769116835E-2</v>
      </c>
      <c r="AY236" s="5">
        <f t="shared" si="376"/>
        <v>2.6532766148505655E-2</v>
      </c>
      <c r="AZ236" s="5">
        <f t="shared" si="377"/>
        <v>1.0419044492117772E-2</v>
      </c>
      <c r="BA236" s="5">
        <f t="shared" si="378"/>
        <v>2.7276082591899601E-3</v>
      </c>
      <c r="BB236" s="5">
        <f t="shared" si="379"/>
        <v>5.3554672080748501E-4</v>
      </c>
      <c r="BC236" s="5">
        <f t="shared" si="380"/>
        <v>8.412066922038927E-5</v>
      </c>
      <c r="BD236" s="5">
        <f t="shared" si="381"/>
        <v>4.739310658448432E-6</v>
      </c>
      <c r="BE236" s="5">
        <f t="shared" si="382"/>
        <v>1.6328860110474905E-5</v>
      </c>
      <c r="BF236" s="5">
        <f t="shared" si="383"/>
        <v>2.8129794786943671E-5</v>
      </c>
      <c r="BG236" s="5">
        <f t="shared" si="384"/>
        <v>3.2306209145526193E-5</v>
      </c>
      <c r="BH236" s="5">
        <f t="shared" si="385"/>
        <v>2.7827019995864979E-5</v>
      </c>
      <c r="BI236" s="5">
        <f t="shared" si="386"/>
        <v>1.9175088933825004E-5</v>
      </c>
      <c r="BJ236" s="8">
        <f t="shared" si="387"/>
        <v>0.80033148014918332</v>
      </c>
      <c r="BK236" s="8">
        <f t="shared" si="388"/>
        <v>0.11654103693523254</v>
      </c>
      <c r="BL236" s="8">
        <f t="shared" si="389"/>
        <v>4.7296724734126258E-2</v>
      </c>
      <c r="BM236" s="8">
        <f t="shared" si="390"/>
        <v>0.73262180633898633</v>
      </c>
      <c r="BN236" s="8">
        <f t="shared" si="391"/>
        <v>0.206199686413961</v>
      </c>
    </row>
    <row r="237" spans="1:66" x14ac:dyDescent="0.25">
      <c r="A237" t="s">
        <v>196</v>
      </c>
      <c r="B237" t="s">
        <v>204</v>
      </c>
      <c r="C237" t="s">
        <v>200</v>
      </c>
      <c r="D237" s="11">
        <v>44380</v>
      </c>
      <c r="E237">
        <f>VLOOKUP(A237,home!$A$2:$E$405,3,FALSE)</f>
        <v>1.6239669421487599</v>
      </c>
      <c r="F237">
        <f>VLOOKUP(B237,home!$B$2:$E$405,3,FALSE)</f>
        <v>0.88</v>
      </c>
      <c r="G237">
        <f>VLOOKUP(C237,away!$B$2:$E$405,4,FALSE)</f>
        <v>0.92</v>
      </c>
      <c r="H237">
        <f>VLOOKUP(A237,away!$A$2:$E$405,3,FALSE)</f>
        <v>1.4214876033057899</v>
      </c>
      <c r="I237">
        <f>VLOOKUP(C237,away!$B$2:$E$405,3,FALSE)</f>
        <v>1.32</v>
      </c>
      <c r="J237">
        <f>VLOOKUP(B237,home!$B$2:$E$405,4,FALSE)</f>
        <v>1.36</v>
      </c>
      <c r="K237" s="3">
        <f t="shared" si="336"/>
        <v>1.3147636363636361</v>
      </c>
      <c r="L237" s="3">
        <f t="shared" si="337"/>
        <v>2.5518545454545545</v>
      </c>
      <c r="M237" s="5">
        <f t="shared" si="338"/>
        <v>2.0929028048145931E-2</v>
      </c>
      <c r="N237" s="5">
        <f t="shared" si="339"/>
        <v>2.7516725022136871E-2</v>
      </c>
      <c r="O237" s="5">
        <f t="shared" si="340"/>
        <v>5.3407835356607057E-2</v>
      </c>
      <c r="P237" s="5">
        <f t="shared" si="341"/>
        <v>7.021867982376305E-2</v>
      </c>
      <c r="Q237" s="5">
        <f t="shared" si="342"/>
        <v>1.8088994725461473E-2</v>
      </c>
      <c r="R237" s="5">
        <f t="shared" si="343"/>
        <v>6.8144513708823115E-2</v>
      </c>
      <c r="S237" s="5">
        <f t="shared" si="344"/>
        <v>5.8897419708758919E-2</v>
      </c>
      <c r="T237" s="5">
        <f t="shared" si="345"/>
        <v>4.6160483412872322E-2</v>
      </c>
      <c r="U237" s="5">
        <f t="shared" si="346"/>
        <v>8.9593928642043907E-2</v>
      </c>
      <c r="V237" s="5">
        <f t="shared" si="347"/>
        <v>2.1956209164829796E-2</v>
      </c>
      <c r="W237" s="5">
        <f t="shared" si="348"/>
        <v>7.9275841611367859E-3</v>
      </c>
      <c r="X237" s="5">
        <f t="shared" si="349"/>
        <v>2.023004167607044E-2</v>
      </c>
      <c r="Y237" s="5">
        <f t="shared" si="350"/>
        <v>2.5812061902907718E-2</v>
      </c>
      <c r="Z237" s="5">
        <f t="shared" si="351"/>
        <v>5.7964962351883476E-2</v>
      </c>
      <c r="AA237" s="5">
        <f t="shared" si="352"/>
        <v>7.6210224683443573E-2</v>
      </c>
      <c r="AB237" s="5">
        <f t="shared" si="353"/>
        <v>5.009921606644703E-2</v>
      </c>
      <c r="AC237" s="5">
        <f t="shared" si="354"/>
        <v>4.6040600223469759E-3</v>
      </c>
      <c r="AD237" s="5">
        <f t="shared" si="355"/>
        <v>2.6057248448187417E-3</v>
      </c>
      <c r="AE237" s="5">
        <f t="shared" si="356"/>
        <v>6.6494307894545699E-3</v>
      </c>
      <c r="AF237" s="5">
        <f t="shared" si="357"/>
        <v>8.4841900923775578E-3</v>
      </c>
      <c r="AG237" s="5">
        <f t="shared" si="358"/>
        <v>7.2168063505780545E-3</v>
      </c>
      <c r="AH237" s="5">
        <f t="shared" si="359"/>
        <v>3.6979538163688992E-2</v>
      </c>
      <c r="AI237" s="5">
        <f t="shared" si="360"/>
        <v>4.861935206713959E-2</v>
      </c>
      <c r="AJ237" s="5">
        <f t="shared" si="361"/>
        <v>3.1961478060718175E-2</v>
      </c>
      <c r="AK237" s="5">
        <f t="shared" si="362"/>
        <v>1.4007263039555466E-2</v>
      </c>
      <c r="AL237" s="5">
        <f t="shared" si="363"/>
        <v>6.1788061223838706E-4</v>
      </c>
      <c r="AM237" s="5">
        <f t="shared" si="364"/>
        <v>6.85182454467392E-4</v>
      </c>
      <c r="AN237" s="5">
        <f t="shared" si="365"/>
        <v>1.7484859608983224E-3</v>
      </c>
      <c r="AO237" s="5">
        <f t="shared" si="366"/>
        <v>2.2309409234909298E-3</v>
      </c>
      <c r="AP237" s="5">
        <f t="shared" si="367"/>
        <v>1.8976789120836368E-3</v>
      </c>
      <c r="AQ237" s="5">
        <f t="shared" si="368"/>
        <v>1.2106501394034705E-3</v>
      </c>
      <c r="AR237" s="5">
        <f t="shared" si="369"/>
        <v>1.8873280510363979E-2</v>
      </c>
      <c r="AS237" s="5">
        <f t="shared" si="370"/>
        <v>2.4813902913917083E-2</v>
      </c>
      <c r="AT237" s="5">
        <f t="shared" si="371"/>
        <v>1.6312208613737934E-2</v>
      </c>
      <c r="AU237" s="5">
        <f t="shared" si="372"/>
        <v>7.1488995713734366E-3</v>
      </c>
      <c r="AV237" s="5">
        <f t="shared" si="373"/>
        <v>2.3497782991143447E-3</v>
      </c>
      <c r="AW237" s="5">
        <f t="shared" si="374"/>
        <v>5.7584508915174098E-5</v>
      </c>
      <c r="AX237" s="5">
        <f t="shared" si="375"/>
        <v>1.501421625680181E-4</v>
      </c>
      <c r="AY237" s="5">
        <f t="shared" si="376"/>
        <v>3.831409600135737E-4</v>
      </c>
      <c r="AZ237" s="5">
        <f t="shared" si="377"/>
        <v>4.8886000018023E-4</v>
      </c>
      <c r="BA237" s="5">
        <f t="shared" si="378"/>
        <v>4.1583320451694467E-4</v>
      </c>
      <c r="BB237" s="5">
        <f t="shared" si="379"/>
        <v>2.6528646327437464E-4</v>
      </c>
      <c r="BC237" s="5">
        <f t="shared" si="380"/>
        <v>1.3539449343085509E-4</v>
      </c>
      <c r="BD237" s="5">
        <f t="shared" si="381"/>
        <v>8.0269777763352004E-3</v>
      </c>
      <c r="BE237" s="5">
        <f t="shared" si="382"/>
        <v>1.055357849022456E-2</v>
      </c>
      <c r="BF237" s="5">
        <f t="shared" si="383"/>
        <v>6.9377306162283509E-3</v>
      </c>
      <c r="BG237" s="5">
        <f t="shared" si="384"/>
        <v>3.0404919777012383E-3</v>
      </c>
      <c r="BH237" s="5">
        <f t="shared" si="385"/>
        <v>9.99382072234236E-4</v>
      </c>
      <c r="BI237" s="5">
        <f t="shared" si="386"/>
        <v>2.6279024148146199E-4</v>
      </c>
      <c r="BJ237" s="8">
        <f t="shared" si="387"/>
        <v>0.18030363865214227</v>
      </c>
      <c r="BK237" s="8">
        <f t="shared" si="388"/>
        <v>0.17760641834009663</v>
      </c>
      <c r="BL237" s="8">
        <f t="shared" si="389"/>
        <v>0.56834237087117878</v>
      </c>
      <c r="BM237" s="8">
        <f t="shared" si="390"/>
        <v>0.72558605707926516</v>
      </c>
      <c r="BN237" s="8">
        <f t="shared" si="391"/>
        <v>0.25830577668493748</v>
      </c>
    </row>
    <row r="238" spans="1:66" x14ac:dyDescent="0.25">
      <c r="A238" t="s">
        <v>196</v>
      </c>
      <c r="B238" t="s">
        <v>202</v>
      </c>
      <c r="C238" t="s">
        <v>203</v>
      </c>
      <c r="D238" s="11">
        <v>44380</v>
      </c>
      <c r="E238">
        <f>VLOOKUP(A238,home!$A$2:$E$405,3,FALSE)</f>
        <v>1.6239669421487599</v>
      </c>
      <c r="F238">
        <f>VLOOKUP(B238,home!$B$2:$E$405,3,FALSE)</f>
        <v>0.88</v>
      </c>
      <c r="G238">
        <f>VLOOKUP(C238,away!$B$2:$E$405,4,FALSE)</f>
        <v>1.23</v>
      </c>
      <c r="H238">
        <f>VLOOKUP(A238,away!$A$2:$E$405,3,FALSE)</f>
        <v>1.4214876033057899</v>
      </c>
      <c r="I238">
        <f>VLOOKUP(C238,away!$B$2:$E$405,3,FALSE)</f>
        <v>0.85</v>
      </c>
      <c r="J238">
        <f>VLOOKUP(B238,home!$B$2:$E$405,4,FALSE)</f>
        <v>0.75</v>
      </c>
      <c r="K238" s="3">
        <f t="shared" si="336"/>
        <v>1.7577818181818177</v>
      </c>
      <c r="L238" s="3">
        <f t="shared" si="337"/>
        <v>0.90619834710744107</v>
      </c>
      <c r="M238" s="5">
        <f t="shared" si="338"/>
        <v>6.9670369576005017E-2</v>
      </c>
      <c r="N238" s="5">
        <f t="shared" si="339"/>
        <v>0.12246530890670927</v>
      </c>
      <c r="O238" s="5">
        <f t="shared" si="340"/>
        <v>6.3135173752140283E-2</v>
      </c>
      <c r="P238" s="5">
        <f t="shared" si="341"/>
        <v>0.11097786050926212</v>
      </c>
      <c r="Q238" s="5">
        <f t="shared" si="342"/>
        <v>0.10763364667711671</v>
      </c>
      <c r="R238" s="5">
        <f t="shared" si="343"/>
        <v>2.860649504926531E-2</v>
      </c>
      <c r="S238" s="5">
        <f t="shared" si="344"/>
        <v>4.4194130152335927E-2</v>
      </c>
      <c r="T238" s="5">
        <f t="shared" si="345"/>
        <v>9.7537432711949479E-2</v>
      </c>
      <c r="U238" s="5">
        <f t="shared" si="346"/>
        <v>5.0283976879506739E-2</v>
      </c>
      <c r="V238" s="5">
        <f t="shared" si="347"/>
        <v>7.8218649736242849E-3</v>
      </c>
      <c r="W238" s="5">
        <f t="shared" si="348"/>
        <v>6.3065489051213855E-2</v>
      </c>
      <c r="X238" s="5">
        <f t="shared" si="349"/>
        <v>5.7149841937732412E-2</v>
      </c>
      <c r="Y238" s="5">
        <f t="shared" si="350"/>
        <v>2.5894546150712312E-2</v>
      </c>
      <c r="Z238" s="5">
        <f t="shared" si="351"/>
        <v>8.6410528433938077E-3</v>
      </c>
      <c r="AA238" s="5">
        <f t="shared" si="352"/>
        <v>1.5189085578065932E-2</v>
      </c>
      <c r="AB238" s="5">
        <f t="shared" si="353"/>
        <v>1.3349549231965983E-2</v>
      </c>
      <c r="AC238" s="5">
        <f t="shared" si="354"/>
        <v>7.787150452623359E-4</v>
      </c>
      <c r="AD238" s="5">
        <f t="shared" si="355"/>
        <v>2.7713842502242039E-2</v>
      </c>
      <c r="AE238" s="5">
        <f t="shared" si="356"/>
        <v>2.5114238267527681E-2</v>
      </c>
      <c r="AF238" s="5">
        <f t="shared" si="357"/>
        <v>1.1379240603448014E-2</v>
      </c>
      <c r="AG238" s="5">
        <f t="shared" si="358"/>
        <v>3.4372830087274907E-3</v>
      </c>
      <c r="AH238" s="5">
        <f t="shared" si="359"/>
        <v>1.9576269509878805E-3</v>
      </c>
      <c r="AI238" s="5">
        <f t="shared" si="360"/>
        <v>3.4410810612292043E-3</v>
      </c>
      <c r="AJ238" s="5">
        <f t="shared" si="361"/>
        <v>3.0243348621592455E-3</v>
      </c>
      <c r="AK238" s="5">
        <f t="shared" si="362"/>
        <v>1.7720402775989784E-3</v>
      </c>
      <c r="AL238" s="5">
        <f t="shared" si="363"/>
        <v>4.9616575996663574E-5</v>
      </c>
      <c r="AM238" s="5">
        <f t="shared" si="364"/>
        <v>9.7429776924791052E-3</v>
      </c>
      <c r="AN238" s="5">
        <f t="shared" si="365"/>
        <v>8.8290702808292362E-3</v>
      </c>
      <c r="AO238" s="5">
        <f t="shared" si="366"/>
        <v>4.0004444474914412E-3</v>
      </c>
      <c r="AP238" s="5">
        <f t="shared" si="367"/>
        <v>1.2083987153372951E-3</v>
      </c>
      <c r="AQ238" s="5">
        <f t="shared" si="368"/>
        <v>2.7376222962135295E-4</v>
      </c>
      <c r="AR238" s="5">
        <f t="shared" si="369"/>
        <v>3.5479966144763949E-4</v>
      </c>
      <c r="AS238" s="5">
        <f t="shared" si="370"/>
        <v>6.2366039398972502E-4</v>
      </c>
      <c r="AT238" s="5">
        <f t="shared" si="371"/>
        <v>5.4812945063762396E-4</v>
      </c>
      <c r="AU238" s="5">
        <f t="shared" si="372"/>
        <v>3.2116399411360113E-4</v>
      </c>
      <c r="AV238" s="5">
        <f t="shared" si="373"/>
        <v>1.4113405737688504E-4</v>
      </c>
      <c r="AW238" s="5">
        <f t="shared" si="374"/>
        <v>2.1953942557627013E-6</v>
      </c>
      <c r="AX238" s="5">
        <f t="shared" si="375"/>
        <v>2.8543381737984688E-3</v>
      </c>
      <c r="AY238" s="5">
        <f t="shared" si="376"/>
        <v>2.5865965351818442E-3</v>
      </c>
      <c r="AZ238" s="5">
        <f t="shared" si="377"/>
        <v>1.1719847524078104E-3</v>
      </c>
      <c r="BA238" s="5">
        <f t="shared" si="378"/>
        <v>3.5401688182236054E-4</v>
      </c>
      <c r="BB238" s="5">
        <f t="shared" si="379"/>
        <v>8.0202378288888348E-5</v>
      </c>
      <c r="BC238" s="5">
        <f t="shared" si="380"/>
        <v>1.4535852527895273E-5</v>
      </c>
      <c r="BD238" s="5">
        <f t="shared" si="381"/>
        <v>5.3586477793021739E-5</v>
      </c>
      <c r="BE238" s="5">
        <f t="shared" si="382"/>
        <v>9.4193336364977332E-5</v>
      </c>
      <c r="BF238" s="5">
        <f t="shared" si="383"/>
        <v>8.2785667028120714E-5</v>
      </c>
      <c r="BG238" s="5">
        <f t="shared" si="384"/>
        <v>4.8506380102694856E-5</v>
      </c>
      <c r="BH238" s="5">
        <f t="shared" si="385"/>
        <v>2.131590825258332E-5</v>
      </c>
      <c r="BI238" s="5">
        <f t="shared" si="386"/>
        <v>7.4937431928845412E-6</v>
      </c>
      <c r="BJ238" s="8">
        <f t="shared" si="387"/>
        <v>0.57250719775716485</v>
      </c>
      <c r="BK238" s="8">
        <f t="shared" si="388"/>
        <v>0.23607915336766819</v>
      </c>
      <c r="BL238" s="8">
        <f t="shared" si="389"/>
        <v>0.18305613271321935</v>
      </c>
      <c r="BM238" s="8">
        <f t="shared" si="390"/>
        <v>0.49521028107002135</v>
      </c>
      <c r="BN238" s="8">
        <f t="shared" si="391"/>
        <v>0.50248885447049874</v>
      </c>
    </row>
    <row r="239" spans="1:66" x14ac:dyDescent="0.25">
      <c r="A239" t="s">
        <v>196</v>
      </c>
      <c r="B239" t="s">
        <v>198</v>
      </c>
      <c r="C239" t="s">
        <v>205</v>
      </c>
      <c r="D239" s="11">
        <v>44380</v>
      </c>
      <c r="E239">
        <f>VLOOKUP(A239,home!$A$2:$E$405,3,FALSE)</f>
        <v>1.6239669421487599</v>
      </c>
      <c r="F239">
        <f>VLOOKUP(B239,home!$B$2:$E$405,3,FALSE)</f>
        <v>1.01</v>
      </c>
      <c r="G239">
        <f>VLOOKUP(C239,away!$B$2:$E$405,4,FALSE)</f>
        <v>0.95</v>
      </c>
      <c r="H239">
        <f>VLOOKUP(A239,away!$A$2:$E$405,3,FALSE)</f>
        <v>1.4214876033057899</v>
      </c>
      <c r="I239">
        <f>VLOOKUP(C239,away!$B$2:$E$405,3,FALSE)</f>
        <v>1.52</v>
      </c>
      <c r="J239">
        <f>VLOOKUP(B239,home!$B$2:$E$405,4,FALSE)</f>
        <v>0.4</v>
      </c>
      <c r="K239" s="3">
        <f t="shared" si="336"/>
        <v>1.5581962809917351</v>
      </c>
      <c r="L239" s="3">
        <f t="shared" si="337"/>
        <v>0.86426446280992042</v>
      </c>
      <c r="M239" s="5">
        <f t="shared" si="338"/>
        <v>8.8703073141456368E-2</v>
      </c>
      <c r="N239" s="5">
        <f t="shared" si="339"/>
        <v>0.1382167986815552</v>
      </c>
      <c r="O239" s="5">
        <f t="shared" si="340"/>
        <v>7.6662913858189879E-2</v>
      </c>
      <c r="P239" s="5">
        <f t="shared" si="341"/>
        <v>0.11945586726382122</v>
      </c>
      <c r="Q239" s="5">
        <f t="shared" si="342"/>
        <v>0.10768445083809135</v>
      </c>
      <c r="R239" s="5">
        <f t="shared" si="343"/>
        <v>3.3128516031545832E-2</v>
      </c>
      <c r="S239" s="5">
        <f t="shared" si="344"/>
        <v>4.0217615124211986E-2</v>
      </c>
      <c r="T239" s="5">
        <f t="shared" si="345"/>
        <v>9.3067844056564306E-2</v>
      </c>
      <c r="U239" s="5">
        <f t="shared" si="346"/>
        <v>5.1620730475129793E-2</v>
      </c>
      <c r="V239" s="5">
        <f t="shared" si="347"/>
        <v>6.0178675311557267E-3</v>
      </c>
      <c r="W239" s="5">
        <f t="shared" si="348"/>
        <v>5.5931170272183764E-2</v>
      </c>
      <c r="X239" s="5">
        <f t="shared" si="349"/>
        <v>4.8339322829619093E-2</v>
      </c>
      <c r="Y239" s="5">
        <f t="shared" si="350"/>
        <v>2.0888979438968031E-2</v>
      </c>
      <c r="Z239" s="5">
        <f t="shared" si="351"/>
        <v>9.5439330372312677E-3</v>
      </c>
      <c r="AA239" s="5">
        <f t="shared" si="352"/>
        <v>1.4871320964647916E-2</v>
      </c>
      <c r="AB239" s="5">
        <f t="shared" si="353"/>
        <v>1.1586218510274405E-2</v>
      </c>
      <c r="AC239" s="5">
        <f t="shared" si="354"/>
        <v>5.0651400759997014E-4</v>
      </c>
      <c r="AD239" s="5">
        <f t="shared" si="355"/>
        <v>2.1787935377408044E-2</v>
      </c>
      <c r="AE239" s="5">
        <f t="shared" si="356"/>
        <v>1.8830538264692828E-2</v>
      </c>
      <c r="AF239" s="5">
        <f t="shared" si="357"/>
        <v>8.1372825188781965E-3</v>
      </c>
      <c r="AG239" s="5">
        <f t="shared" si="358"/>
        <v>2.3442547016369409E-3</v>
      </c>
      <c r="AH239" s="5">
        <f t="shared" si="359"/>
        <v>2.0621205398791333E-3</v>
      </c>
      <c r="AI239" s="5">
        <f t="shared" si="360"/>
        <v>3.2131885561963343E-3</v>
      </c>
      <c r="AJ239" s="5">
        <f t="shared" si="361"/>
        <v>2.5033892291951658E-3</v>
      </c>
      <c r="AK239" s="5">
        <f t="shared" si="362"/>
        <v>1.3002572622688915E-3</v>
      </c>
      <c r="AL239" s="5">
        <f t="shared" si="363"/>
        <v>2.7284768347377593E-5</v>
      </c>
      <c r="AM239" s="5">
        <f t="shared" si="364"/>
        <v>6.7899759751130972E-3</v>
      </c>
      <c r="AN239" s="5">
        <f t="shared" si="365"/>
        <v>5.8683349386233876E-3</v>
      </c>
      <c r="AO239" s="5">
        <f t="shared" si="366"/>
        <v>2.5358966716590142E-3</v>
      </c>
      <c r="AP239" s="5">
        <f t="shared" si="367"/>
        <v>7.305617915576145E-4</v>
      </c>
      <c r="AQ239" s="5">
        <f t="shared" si="368"/>
        <v>1.5784964858249866E-4</v>
      </c>
      <c r="AR239" s="5">
        <f t="shared" si="369"/>
        <v>3.5644350012958853E-4</v>
      </c>
      <c r="AS239" s="5">
        <f t="shared" si="370"/>
        <v>5.5540893628560186E-4</v>
      </c>
      <c r="AT239" s="5">
        <f t="shared" si="371"/>
        <v>4.3271806947490029E-4</v>
      </c>
      <c r="AU239" s="5">
        <f t="shared" si="372"/>
        <v>2.2475322885790434E-4</v>
      </c>
      <c r="AV239" s="5">
        <f t="shared" si="373"/>
        <v>8.7552411336817653E-5</v>
      </c>
      <c r="AW239" s="5">
        <f t="shared" si="374"/>
        <v>1.0206729130113114E-6</v>
      </c>
      <c r="AX239" s="5">
        <f t="shared" si="375"/>
        <v>1.7633525520740756E-3</v>
      </c>
      <c r="AY239" s="5">
        <f t="shared" si="376"/>
        <v>1.5240029461628035E-3</v>
      </c>
      <c r="AZ239" s="5">
        <f t="shared" si="377"/>
        <v>6.5857079379306549E-4</v>
      </c>
      <c r="BA239" s="5">
        <f t="shared" si="378"/>
        <v>1.897264444399556E-4</v>
      </c>
      <c r="BB239" s="5">
        <f t="shared" si="379"/>
        <v>4.0993455896183603E-5</v>
      </c>
      <c r="BC239" s="5">
        <f t="shared" si="380"/>
        <v>7.0858374277674596E-6</v>
      </c>
      <c r="BD239" s="5">
        <f t="shared" si="381"/>
        <v>5.1343575026931073E-5</v>
      </c>
      <c r="BE239" s="5">
        <f t="shared" si="382"/>
        <v>8.0003367659784127E-5</v>
      </c>
      <c r="BF239" s="5">
        <f t="shared" si="383"/>
        <v>6.2330474977145053E-5</v>
      </c>
      <c r="BG239" s="5">
        <f t="shared" si="384"/>
        <v>3.2374371433945279E-5</v>
      </c>
      <c r="BH239" s="5">
        <f t="shared" si="385"/>
        <v>1.2611406291954643E-5</v>
      </c>
      <c r="BI239" s="5">
        <f t="shared" si="386"/>
        <v>3.9302092764399009E-6</v>
      </c>
      <c r="BJ239" s="8">
        <f t="shared" si="387"/>
        <v>0.53549492803492704</v>
      </c>
      <c r="BK239" s="8">
        <f t="shared" si="388"/>
        <v>0.25645222478275548</v>
      </c>
      <c r="BL239" s="8">
        <f t="shared" si="389"/>
        <v>0.19884812497807838</v>
      </c>
      <c r="BM239" s="8">
        <f t="shared" si="390"/>
        <v>0.43496460874508275</v>
      </c>
      <c r="BN239" s="8">
        <f t="shared" si="391"/>
        <v>0.56385161981465992</v>
      </c>
    </row>
    <row r="240" spans="1:66" x14ac:dyDescent="0.25">
      <c r="A240" t="s">
        <v>32</v>
      </c>
      <c r="B240" t="s">
        <v>313</v>
      </c>
      <c r="C240" t="s">
        <v>309</v>
      </c>
      <c r="D240" s="11">
        <v>44380</v>
      </c>
      <c r="E240">
        <f>VLOOKUP(A240,home!$A$2:$E$405,3,FALSE)</f>
        <v>1.25462962962963</v>
      </c>
      <c r="F240">
        <f>VLOOKUP(B240,home!$B$2:$E$405,3,FALSE)</f>
        <v>0.46</v>
      </c>
      <c r="G240">
        <f>VLOOKUP(C240,away!$B$2:$E$405,4,FALSE)</f>
        <v>0.93</v>
      </c>
      <c r="H240">
        <f>VLOOKUP(A240,away!$A$2:$E$405,3,FALSE)</f>
        <v>1.1018518518518501</v>
      </c>
      <c r="I240">
        <f>VLOOKUP(C240,away!$B$2:$E$405,3,FALSE)</f>
        <v>0.53</v>
      </c>
      <c r="J240">
        <f>VLOOKUP(B240,home!$B$2:$E$405,4,FALSE)</f>
        <v>1.51</v>
      </c>
      <c r="K240" s="3">
        <f t="shared" ref="K240:K270" si="392">E240*F240*G240</f>
        <v>0.53673055555555571</v>
      </c>
      <c r="L240" s="3">
        <f t="shared" ref="L240:L270" si="393">H240*I240*J240</f>
        <v>0.88181203703703559</v>
      </c>
      <c r="M240" s="5">
        <f t="shared" ref="M240:M270" si="394">_xlfn.POISSON.DIST(0,K240,FALSE) * _xlfn.POISSON.DIST(0,L240,FALSE)</f>
        <v>0.24206654952516918</v>
      </c>
      <c r="N240" s="5">
        <f t="shared" ref="N240:N270" si="395">_xlfn.POISSON.DIST(1,K240,FALSE) * _xlfn.POISSON.DIST(0,L240,FALSE)</f>
        <v>0.12992451360806048</v>
      </c>
      <c r="O240" s="5">
        <f t="shared" ref="O240:O270" si="396">_xlfn.POISSON.DIST(0,K240,FALSE) * _xlfn.POISSON.DIST(1,L240,FALSE)</f>
        <v>0.21345719713531586</v>
      </c>
      <c r="P240" s="5">
        <f t="shared" ref="P240:P270" si="397">_xlfn.POISSON.DIST(1,K240,FALSE) * _xlfn.POISSON.DIST(1,L240,FALSE)</f>
        <v>0.11456900000576985</v>
      </c>
      <c r="Q240" s="5">
        <f t="shared" ref="Q240:Q270" si="398">_xlfn.POISSON.DIST(2,K240,FALSE) * _xlfn.POISSON.DIST(0,L240,FALSE)</f>
        <v>3.4867228184569825E-2</v>
      </c>
      <c r="R240" s="5">
        <f t="shared" ref="R240:R270" si="399">_xlfn.POISSON.DIST(0,K240,FALSE) * _xlfn.POISSON.DIST(2,L240,FALSE)</f>
        <v>9.4114562913054492E-2</v>
      </c>
      <c r="S240" s="5">
        <f t="shared" ref="S240:S270" si="400">_xlfn.POISSON.DIST(2,K240,FALSE) * _xlfn.POISSON.DIST(2,L240,FALSE)</f>
        <v>1.3556247019744973E-2</v>
      </c>
      <c r="T240" s="5">
        <f t="shared" ref="T240:T270" si="401">_xlfn.POISSON.DIST(2,K240,FALSE) * _xlfn.POISSON.DIST(1,L240,FALSE)</f>
        <v>3.0746341511270654E-2</v>
      </c>
      <c r="U240" s="5">
        <f t="shared" ref="U240:U270" si="402">_xlfn.POISSON.DIST(1,K240,FALSE) * _xlfn.POISSON.DIST(2,L240,FALSE)</f>
        <v>5.0514161638192029E-2</v>
      </c>
      <c r="V240" s="5">
        <f t="shared" ref="V240:V270" si="403">_xlfn.POISSON.DIST(3,K240,FALSE) * _xlfn.POISSON.DIST(3,L240,FALSE)</f>
        <v>7.1290113672823848E-4</v>
      </c>
      <c r="W240" s="5">
        <f t="shared" ref="W240:W270" si="404">_xlfn.POISSON.DIST(3,K240,FALSE) * _xlfn.POISSON.DIST(0,L240,FALSE)</f>
        <v>6.2381022513954979E-3</v>
      </c>
      <c r="X240" s="5">
        <f t="shared" ref="X240:X270" si="405">_xlfn.POISSON.DIST(3,K240,FALSE) * _xlfn.POISSON.DIST(1,L240,FALSE)</f>
        <v>5.5008336535483813E-3</v>
      </c>
      <c r="Y240" s="5">
        <f t="shared" ref="Y240:Y270" si="406">_xlfn.POISSON.DIST(3,K240,FALSE) * _xlfn.POISSON.DIST(2,L240,FALSE)</f>
        <v>2.4253506647186887E-3</v>
      </c>
      <c r="Z240" s="5">
        <f t="shared" ref="Z240:Z270" si="407">_xlfn.POISSON.DIST(0,K240,FALSE) * _xlfn.POISSON.DIST(3,L240,FALSE)</f>
        <v>2.766378481240361E-2</v>
      </c>
      <c r="AA240" s="5">
        <f t="shared" ref="AA240:AA270" si="408">_xlfn.POISSON.DIST(1,K240,FALSE) * _xlfn.POISSON.DIST(3,L240,FALSE)</f>
        <v>1.4847998591130732E-2</v>
      </c>
      <c r="AB240" s="5">
        <f t="shared" ref="AB240:AB270" si="409">_xlfn.POISSON.DIST(2,K240,FALSE) * _xlfn.POISSON.DIST(3,L240,FALSE)</f>
        <v>3.9846872663528527E-3</v>
      </c>
      <c r="AC240" s="5">
        <f t="shared" ref="AC240:AC270" si="410">_xlfn.POISSON.DIST(4,K240,FALSE) * _xlfn.POISSON.DIST(4,L240,FALSE)</f>
        <v>2.1088304667183702E-5</v>
      </c>
      <c r="AD240" s="5">
        <f t="shared" ref="AD240:AD270" si="411">_xlfn.POISSON.DIST(4,K240,FALSE) * _xlfn.POISSON.DIST(0,L240,FALSE)</f>
        <v>8.3704502175096704E-4</v>
      </c>
      <c r="AE240" s="5">
        <f t="shared" ref="AE240:AE270" si="412">_xlfn.POISSON.DIST(4,K240,FALSE) * _xlfn.POISSON.DIST(1,L240,FALSE)</f>
        <v>7.3811637572192995E-4</v>
      </c>
      <c r="AF240" s="5">
        <f t="shared" ref="AF240:AF270" si="413">_xlfn.POISSON.DIST(4,K240,FALSE) * _xlfn.POISSON.DIST(2,L240,FALSE)</f>
        <v>3.2543995242287447E-4</v>
      </c>
      <c r="AG240" s="5">
        <f t="shared" ref="AG240:AG270" si="414">_xlfn.POISSON.DIST(4,K240,FALSE) * _xlfn.POISSON.DIST(3,L240,FALSE)</f>
        <v>9.5658955793083647E-5</v>
      </c>
      <c r="AH240" s="5">
        <f t="shared" ref="AH240:AH270" si="415">_xlfn.POISSON.DIST(0,K240,FALSE) * _xlfn.POISSON.DIST(4,L240,FALSE)</f>
        <v>6.098564609394958E-3</v>
      </c>
      <c r="AI240" s="5">
        <f t="shared" ref="AI240:AI270" si="416">_xlfn.POISSON.DIST(1,K240,FALSE) * _xlfn.POISSON.DIST(4,L240,FALSE)</f>
        <v>3.273285970892006E-3</v>
      </c>
      <c r="AJ240" s="5">
        <f t="shared" ref="AJ240:AJ270" si="417">_xlfn.POISSON.DIST(2,K240,FALSE) * _xlfn.POISSON.DIST(4,L240,FALSE)</f>
        <v>8.7843629882453642E-4</v>
      </c>
      <c r="AK240" s="5">
        <f t="shared" ref="AK240:AK270" si="418">_xlfn.POISSON.DIST(3,K240,FALSE) * _xlfn.POISSON.DIST(4,L240,FALSE)</f>
        <v>1.5716120089608653E-4</v>
      </c>
      <c r="AL240" s="5">
        <f t="shared" ref="AL240:AL270" si="419">_xlfn.POISSON.DIST(5,K240,FALSE) * _xlfn.POISSON.DIST(5,L240,FALSE)</f>
        <v>3.9923995814796117E-7</v>
      </c>
      <c r="AM240" s="5">
        <f t="shared" ref="AM240:AM270" si="420">_xlfn.POISSON.DIST(5,K240,FALSE) * _xlfn.POISSON.DIST(0,L240,FALSE)</f>
        <v>8.9853527909881765E-5</v>
      </c>
      <c r="AN240" s="5">
        <f t="shared" ref="AN240:AN270" si="421">_xlfn.POISSON.DIST(5,K240,FALSE) * _xlfn.POISSON.DIST(1,L240,FALSE)</f>
        <v>7.9233922481176968E-5</v>
      </c>
      <c r="AO240" s="5">
        <f t="shared" ref="AO240:AO270" si="422">_xlfn.POISSON.DIST(5,K240,FALSE) * _xlfn.POISSON.DIST(2,L240,FALSE)</f>
        <v>3.4934713292780616E-5</v>
      </c>
      <c r="AP240" s="5">
        <f t="shared" ref="AP240:AP270" si="423">_xlfn.POISSON.DIST(5,K240,FALSE) * _xlfn.POISSON.DIST(3,L240,FALSE)</f>
        <v>1.0268616897337228E-5</v>
      </c>
      <c r="AQ240" s="5">
        <f t="shared" ref="AQ240:AQ270" si="424">_xlfn.POISSON.DIST(5,K240,FALSE) * _xlfn.POISSON.DIST(4,L240,FALSE)</f>
        <v>2.263747495948466E-6</v>
      </c>
      <c r="AR240" s="5">
        <f t="shared" ref="AR240:AR270" si="425">_xlfn.POISSON.DIST(0,K240,FALSE) * _xlfn.POISSON.DIST(5,L240,FALSE)</f>
        <v>1.0755575362425085E-3</v>
      </c>
      <c r="AS240" s="5">
        <f t="shared" ref="AS240:AS270" si="426">_xlfn.POISSON.DIST(1,K240,FALSE) * _xlfn.POISSON.DIST(5,L240,FALSE)</f>
        <v>5.7728459395940625E-4</v>
      </c>
      <c r="AT240" s="5">
        <f t="shared" ref="AT240:AT270" si="427">_xlfn.POISSON.DIST(2,K240,FALSE) * _xlfn.POISSON.DIST(5,L240,FALSE)</f>
        <v>1.5492314041474773E-4</v>
      </c>
      <c r="AU240" s="5">
        <f t="shared" ref="AU240:AU270" si="428">_xlfn.POISSON.DIST(3,K240,FALSE) * _xlfn.POISSON.DIST(5,L240,FALSE)</f>
        <v>2.7717327741072975E-5</v>
      </c>
      <c r="AV240" s="5">
        <f t="shared" ref="AV240:AV270" si="429">_xlfn.POISSON.DIST(4,K240,FALSE) * _xlfn.POISSON.DIST(5,L240,FALSE)</f>
        <v>3.719184179245378E-6</v>
      </c>
      <c r="AW240" s="5">
        <f t="shared" ref="AW240:AW270" si="430">_xlfn.POISSON.DIST(6,K240,FALSE) * _xlfn.POISSON.DIST(6,L240,FALSE)</f>
        <v>5.2488461514544227E-9</v>
      </c>
      <c r="AX240" s="5">
        <f t="shared" ref="AX240:AX270" si="431">_xlfn.POISSON.DIST(6,K240,FALSE) * _xlfn.POISSON.DIST(0,L240,FALSE)</f>
        <v>8.0378556589495744E-6</v>
      </c>
      <c r="AY240" s="5">
        <f t="shared" ref="AY240:AY270" si="432">_xlfn.POISSON.DIST(6,K240,FALSE) * _xlfn.POISSON.DIST(1,L240,FALSE)</f>
        <v>7.0878778720279874E-6</v>
      </c>
      <c r="AZ240" s="5">
        <f t="shared" ref="AZ240:AZ270" si="433">_xlfn.POISSON.DIST(6,K240,FALSE) * _xlfn.POISSON.DIST(2,L240,FALSE)</f>
        <v>3.1250880123013647E-6</v>
      </c>
      <c r="BA240" s="5">
        <f t="shared" ref="BA240:BA270" si="434">_xlfn.POISSON.DIST(6,K240,FALSE) * _xlfn.POISSON.DIST(3,L240,FALSE)</f>
        <v>9.1858007534916235E-7</v>
      </c>
      <c r="BB240" s="5">
        <f t="shared" ref="BB240:BB270" si="435">_xlfn.POISSON.DIST(6,K240,FALSE) * _xlfn.POISSON.DIST(4,L240,FALSE)</f>
        <v>2.0250374185631962E-7</v>
      </c>
      <c r="BC240" s="5">
        <f t="shared" ref="BC240:BC270" si="436">_xlfn.POISSON.DIST(6,K240,FALSE) * _xlfn.POISSON.DIST(5,L240,FALSE)</f>
        <v>3.571404742278865E-8</v>
      </c>
      <c r="BD240" s="5">
        <f t="shared" ref="BD240:BD270" si="437">_xlfn.POISSON.DIST(0,K240,FALSE) * _xlfn.POISSON.DIST(6,L240,FALSE)</f>
        <v>1.5807326366409018E-4</v>
      </c>
      <c r="BE240" s="5">
        <f t="shared" ref="BE240:BE270" si="438">_xlfn.POISSON.DIST(1,K240,FALSE) * _xlfn.POISSON.DIST(6,L240,FALSE)</f>
        <v>8.484275062490697E-5</v>
      </c>
      <c r="BF240" s="5">
        <f t="shared" ref="BF240:BF270" si="439">_xlfn.POISSON.DIST(2,K240,FALSE) * _xlfn.POISSON.DIST(6,L240,FALSE)</f>
        <v>2.2768848338883888E-5</v>
      </c>
      <c r="BG240" s="5">
        <f t="shared" ref="BG240:BG270" si="440">_xlfn.POISSON.DIST(3,K240,FALSE) * _xlfn.POISSON.DIST(6,L240,FALSE)</f>
        <v>4.0735788727631147E-6</v>
      </c>
      <c r="BH240" s="5">
        <f t="shared" ref="BH240:BH270" si="441">_xlfn.POISSON.DIST(4,K240,FALSE) * _xlfn.POISSON.DIST(6,L240,FALSE)</f>
        <v>5.466035628693801E-7</v>
      </c>
      <c r="BI240" s="5">
        <f t="shared" ref="BI240:BI270" si="442">_xlfn.POISSON.DIST(5,K240,FALSE) * _xlfn.POISSON.DIST(6,L240,FALSE)</f>
        <v>5.867576679350572E-8</v>
      </c>
      <c r="BJ240" s="8">
        <f t="shared" ref="BJ240:BJ270" si="443">SUM(N240,Q240,T240,W240,X240,Y240,AD240,AE240,AF240,AG240,AM240,AN240,AO240,AP240,AQ240,AX240,AY240,AZ240,BA240,BB240,BC240)</f>
        <v>0.21193459232673748</v>
      </c>
      <c r="BK240" s="8">
        <f t="shared" ref="BK240:BK270" si="444">SUM(M240,P240,S240,V240,AC240,AL240,AY240)</f>
        <v>0.37093327310990953</v>
      </c>
      <c r="BL240" s="8">
        <f t="shared" ref="BL240:BL270" si="445">SUM(O240,R240,U240,AA240,AB240,AH240,AI240,AJ240,AK240,AR240,AS240,AT240,AU240,AV240,BD240,BE240,BF240,BG240,BH240,BI240)</f>
        <v>0.38943562112742092</v>
      </c>
      <c r="BM240" s="8">
        <f t="shared" ref="BM240:BM270" si="446">SUM(S240:BI240)</f>
        <v>0.17096113737550586</v>
      </c>
      <c r="BN240" s="8">
        <f t="shared" ref="BN240:BN270" si="447">SUM(M240:R240)</f>
        <v>0.82899905137193974</v>
      </c>
    </row>
    <row r="241" spans="1:66" x14ac:dyDescent="0.25">
      <c r="A241" t="s">
        <v>32</v>
      </c>
      <c r="B241" t="s">
        <v>34</v>
      </c>
      <c r="C241" t="s">
        <v>210</v>
      </c>
      <c r="D241" s="11">
        <v>44380</v>
      </c>
      <c r="E241">
        <f>VLOOKUP(A241,home!$A$2:$E$405,3,FALSE)</f>
        <v>1.25462962962963</v>
      </c>
      <c r="F241">
        <f>VLOOKUP(B241,home!$B$2:$E$405,3,FALSE)</f>
        <v>0.73</v>
      </c>
      <c r="G241">
        <f>VLOOKUP(C241,away!$B$2:$E$405,4,FALSE)</f>
        <v>1.2</v>
      </c>
      <c r="H241">
        <f>VLOOKUP(A241,away!$A$2:$E$405,3,FALSE)</f>
        <v>1.1018518518518501</v>
      </c>
      <c r="I241">
        <f>VLOOKUP(C241,away!$B$2:$E$405,3,FALSE)</f>
        <v>0.6</v>
      </c>
      <c r="J241">
        <f>VLOOKUP(B241,home!$B$2:$E$405,4,FALSE)</f>
        <v>0.76</v>
      </c>
      <c r="K241" s="3">
        <f t="shared" si="392"/>
        <v>1.0990555555555559</v>
      </c>
      <c r="L241" s="3">
        <f t="shared" si="393"/>
        <v>0.50244444444444358</v>
      </c>
      <c r="M241" s="5">
        <f t="shared" si="394"/>
        <v>0.20159390023772203</v>
      </c>
      <c r="N241" s="5">
        <f t="shared" si="395"/>
        <v>0.22156289602238094</v>
      </c>
      <c r="O241" s="5">
        <f t="shared" si="396"/>
        <v>0.10128973520833083</v>
      </c>
      <c r="P241" s="5">
        <f t="shared" si="397"/>
        <v>0.11132304620146721</v>
      </c>
      <c r="Q241" s="5">
        <f t="shared" si="398"/>
        <v>0.12175496588918783</v>
      </c>
      <c r="R241" s="5">
        <f t="shared" si="399"/>
        <v>2.5446232367337295E-2</v>
      </c>
      <c r="S241" s="5">
        <f t="shared" si="400"/>
        <v>1.5368546122874043E-2</v>
      </c>
      <c r="T241" s="5">
        <f t="shared" si="401"/>
        <v>6.1175106194545158E-2</v>
      </c>
      <c r="U241" s="5">
        <f t="shared" si="402"/>
        <v>2.7966823051279663E-2</v>
      </c>
      <c r="V241" s="5">
        <f t="shared" si="403"/>
        <v>9.4297020344619306E-4</v>
      </c>
      <c r="W241" s="5">
        <f t="shared" si="404"/>
        <v>4.4605157225663043E-2</v>
      </c>
      <c r="X241" s="5">
        <f t="shared" si="405"/>
        <v>2.2411613441605326E-2</v>
      </c>
      <c r="Y241" s="5">
        <f t="shared" si="406"/>
        <v>5.6302953323855067E-3</v>
      </c>
      <c r="Z241" s="5">
        <f t="shared" si="407"/>
        <v>4.2617726950036679E-3</v>
      </c>
      <c r="AA241" s="5">
        <f t="shared" si="408"/>
        <v>4.6839249569587552E-3</v>
      </c>
      <c r="AB241" s="5">
        <f t="shared" si="409"/>
        <v>2.5739468728754183E-3</v>
      </c>
      <c r="AC241" s="5">
        <f t="shared" si="410"/>
        <v>3.2545105345778204E-5</v>
      </c>
      <c r="AD241" s="5">
        <f t="shared" si="411"/>
        <v>1.2255886463823499E-2</v>
      </c>
      <c r="AE241" s="5">
        <f t="shared" si="412"/>
        <v>6.1579020654899752E-3</v>
      </c>
      <c r="AF241" s="5">
        <f t="shared" si="413"/>
        <v>1.5470018411192011E-3</v>
      </c>
      <c r="AG241" s="5">
        <f t="shared" si="414"/>
        <v>2.5909416020522276E-4</v>
      </c>
      <c r="AH241" s="5">
        <f t="shared" si="415"/>
        <v>5.3532600352240419E-4</v>
      </c>
      <c r="AI241" s="5">
        <f t="shared" si="416"/>
        <v>5.8835301820465145E-4</v>
      </c>
      <c r="AJ241" s="5">
        <f t="shared" si="417"/>
        <v>3.2331632664285055E-4</v>
      </c>
      <c r="AK241" s="5">
        <f t="shared" si="418"/>
        <v>1.184475349995466E-4</v>
      </c>
      <c r="AL241" s="5">
        <f t="shared" si="419"/>
        <v>7.1887497821459409E-7</v>
      </c>
      <c r="AM241" s="5">
        <f t="shared" si="420"/>
        <v>2.6939800212646718E-3</v>
      </c>
      <c r="AN241" s="5">
        <f t="shared" si="421"/>
        <v>1.3535752951287583E-3</v>
      </c>
      <c r="AO241" s="5">
        <f t="shared" si="422"/>
        <v>3.4004819358734642E-4</v>
      </c>
      <c r="AP241" s="5">
        <f t="shared" si="423"/>
        <v>5.6951775237110283E-5</v>
      </c>
      <c r="AQ241" s="5">
        <f t="shared" si="424"/>
        <v>7.1537757672836738E-6</v>
      </c>
      <c r="AR241" s="5">
        <f t="shared" si="425"/>
        <v>5.3794315287295756E-5</v>
      </c>
      <c r="AS241" s="5">
        <f t="shared" si="426"/>
        <v>5.9122941073809578E-5</v>
      </c>
      <c r="AT241" s="5">
        <f t="shared" si="427"/>
        <v>3.2489698423977079E-5</v>
      </c>
      <c r="AU241" s="5">
        <f t="shared" si="428"/>
        <v>1.1902661183732202E-5</v>
      </c>
      <c r="AV241" s="5">
        <f t="shared" si="429"/>
        <v>3.270421474969086E-6</v>
      </c>
      <c r="AW241" s="5">
        <f t="shared" si="430"/>
        <v>1.1027030127632918E-8</v>
      </c>
      <c r="AX241" s="5">
        <f t="shared" si="431"/>
        <v>4.9347228482110182E-4</v>
      </c>
      <c r="AY241" s="5">
        <f t="shared" si="432"/>
        <v>2.4794240799566874E-4</v>
      </c>
      <c r="AZ241" s="5">
        <f t="shared" si="433"/>
        <v>6.2288642719800691E-5</v>
      </c>
      <c r="BA241" s="5">
        <f t="shared" si="434"/>
        <v>1.0432194162182896E-5</v>
      </c>
      <c r="BB241" s="5">
        <f t="shared" si="435"/>
        <v>1.3103995000386381E-6</v>
      </c>
      <c r="BC241" s="5">
        <f t="shared" si="436"/>
        <v>1.3168058975943808E-7</v>
      </c>
      <c r="BD241" s="5">
        <f t="shared" si="437"/>
        <v>4.5047758097990886E-6</v>
      </c>
      <c r="BE241" s="5">
        <f t="shared" si="438"/>
        <v>4.950998880291967E-6</v>
      </c>
      <c r="BF241" s="5">
        <f t="shared" si="439"/>
        <v>2.7207114124671107E-6</v>
      </c>
      <c r="BG241" s="5">
        <f t="shared" si="440"/>
        <v>9.9673766431179406E-7</v>
      </c>
      <c r="BH241" s="5">
        <f t="shared" si="441"/>
        <v>2.7386751684833647E-7</v>
      </c>
      <c r="BI241" s="5">
        <f t="shared" si="442"/>
        <v>6.0199123175673817E-8</v>
      </c>
      <c r="BJ241" s="8">
        <f t="shared" si="443"/>
        <v>0.50262720530717953</v>
      </c>
      <c r="BK241" s="8">
        <f t="shared" si="444"/>
        <v>0.32950966915382912</v>
      </c>
      <c r="BL241" s="8">
        <f t="shared" si="445"/>
        <v>0.16370019266800209</v>
      </c>
      <c r="BM241" s="8">
        <f t="shared" si="446"/>
        <v>0.21688013251662266</v>
      </c>
      <c r="BN241" s="8">
        <f t="shared" si="447"/>
        <v>0.78297077592642628</v>
      </c>
    </row>
    <row r="242" spans="1:66" x14ac:dyDescent="0.25">
      <c r="A242" t="s">
        <v>213</v>
      </c>
      <c r="B242" t="s">
        <v>217</v>
      </c>
      <c r="C242" t="s">
        <v>214</v>
      </c>
      <c r="D242" s="11">
        <v>44380</v>
      </c>
      <c r="E242">
        <f>VLOOKUP(A242,home!$A$2:$E$405,3,FALSE)</f>
        <v>1.24242424242424</v>
      </c>
      <c r="F242">
        <f>VLOOKUP(B242,home!$B$2:$E$405,3,FALSE)</f>
        <v>0.9</v>
      </c>
      <c r="G242">
        <f>VLOOKUP(C242,away!$B$2:$E$405,4,FALSE)</f>
        <v>0.65</v>
      </c>
      <c r="H242">
        <f>VLOOKUP(A242,away!$A$2:$E$405,3,FALSE)</f>
        <v>1.1565656565656599</v>
      </c>
      <c r="I242">
        <f>VLOOKUP(C242,away!$B$2:$E$405,3,FALSE)</f>
        <v>1.76</v>
      </c>
      <c r="J242">
        <f>VLOOKUP(B242,home!$B$2:$E$405,4,FALSE)</f>
        <v>1.02</v>
      </c>
      <c r="K242" s="3">
        <f t="shared" si="392"/>
        <v>0.72681818181818036</v>
      </c>
      <c r="L242" s="3">
        <f t="shared" si="393"/>
        <v>2.0762666666666729</v>
      </c>
      <c r="M242" s="5">
        <f t="shared" si="394"/>
        <v>6.062276184146824E-2</v>
      </c>
      <c r="N242" s="5">
        <f t="shared" si="395"/>
        <v>4.4061725538412512E-2</v>
      </c>
      <c r="O242" s="5">
        <f t="shared" si="396"/>
        <v>0.12586901965271283</v>
      </c>
      <c r="P242" s="5">
        <f t="shared" si="397"/>
        <v>9.1483892011221549E-2</v>
      </c>
      <c r="Q242" s="5">
        <f t="shared" si="398"/>
        <v>1.6012431621800331E-2</v>
      </c>
      <c r="R242" s="5">
        <f t="shared" si="399"/>
        <v>0.13066882493547005</v>
      </c>
      <c r="S242" s="5">
        <f t="shared" si="400"/>
        <v>3.4513861804115011E-2</v>
      </c>
      <c r="T242" s="5">
        <f t="shared" si="401"/>
        <v>3.3246078028623394E-2</v>
      </c>
      <c r="U242" s="5">
        <f t="shared" si="402"/>
        <v>9.4972477759916449E-2</v>
      </c>
      <c r="V242" s="5">
        <f t="shared" si="403"/>
        <v>5.7870863283897202E-3</v>
      </c>
      <c r="W242" s="5">
        <f t="shared" si="404"/>
        <v>3.8793754792816174E-3</v>
      </c>
      <c r="X242" s="5">
        <f t="shared" si="405"/>
        <v>8.0546179951164702E-3</v>
      </c>
      <c r="Y242" s="5">
        <f t="shared" si="406"/>
        <v>8.3617674279969391E-3</v>
      </c>
      <c r="Z242" s="5">
        <f t="shared" si="407"/>
        <v>9.0434441862006457E-2</v>
      </c>
      <c r="AA242" s="5">
        <f t="shared" si="408"/>
        <v>6.5729396607885474E-2</v>
      </c>
      <c r="AB242" s="5">
        <f t="shared" si="409"/>
        <v>2.3886660267274692E-2</v>
      </c>
      <c r="AC242" s="5">
        <f t="shared" si="410"/>
        <v>5.4581930598784098E-4</v>
      </c>
      <c r="AD242" s="5">
        <f t="shared" si="411"/>
        <v>7.0490015811037424E-4</v>
      </c>
      <c r="AE242" s="5">
        <f t="shared" si="412"/>
        <v>1.4635607016126374E-3</v>
      </c>
      <c r="AF242" s="5">
        <f t="shared" si="413"/>
        <v>1.5193711497008043E-3</v>
      </c>
      <c r="AG242" s="5">
        <f t="shared" si="414"/>
        <v>1.0515398908062664E-3</v>
      </c>
      <c r="AH242" s="5">
        <f t="shared" si="415"/>
        <v>4.6941504289172299E-2</v>
      </c>
      <c r="AI242" s="5">
        <f t="shared" si="416"/>
        <v>3.4117938799266528E-2</v>
      </c>
      <c r="AJ242" s="5">
        <f t="shared" si="417"/>
        <v>1.2398769122733423E-2</v>
      </c>
      <c r="AK242" s="5">
        <f t="shared" si="418"/>
        <v>3.0038836101895002E-3</v>
      </c>
      <c r="AL242" s="5">
        <f t="shared" si="419"/>
        <v>3.2947145877128338E-5</v>
      </c>
      <c r="AM242" s="5">
        <f t="shared" si="420"/>
        <v>1.0246685025622604E-4</v>
      </c>
      <c r="AN242" s="5">
        <f t="shared" si="421"/>
        <v>2.1274850562532754E-4</v>
      </c>
      <c r="AO242" s="5">
        <f t="shared" si="422"/>
        <v>2.2086131530650745E-4</v>
      </c>
      <c r="AP242" s="5">
        <f t="shared" si="423"/>
        <v>1.5285566230901972E-4</v>
      </c>
      <c r="AQ242" s="5">
        <f t="shared" si="424"/>
        <v>7.9342279115868751E-5</v>
      </c>
      <c r="AR242" s="5">
        <f t="shared" si="425"/>
        <v>1.9492616127759831E-2</v>
      </c>
      <c r="AS242" s="5">
        <f t="shared" si="426"/>
        <v>1.4167587812858139E-2</v>
      </c>
      <c r="AT242" s="5">
        <f t="shared" si="427"/>
        <v>5.1486302074454805E-3</v>
      </c>
      <c r="AU242" s="5">
        <f t="shared" si="428"/>
        <v>1.2473726820765617E-3</v>
      </c>
      <c r="AV242" s="5">
        <f t="shared" si="429"/>
        <v>2.2665328620913839E-4</v>
      </c>
      <c r="AW242" s="5">
        <f t="shared" si="430"/>
        <v>1.3810970976468504E-6</v>
      </c>
      <c r="AX242" s="5">
        <f t="shared" si="431"/>
        <v>1.2412461633310988E-5</v>
      </c>
      <c r="AY242" s="5">
        <f t="shared" si="432"/>
        <v>2.577158034052257E-5</v>
      </c>
      <c r="AZ242" s="5">
        <f t="shared" si="433"/>
        <v>2.6754336604174585E-5</v>
      </c>
      <c r="BA242" s="5">
        <f t="shared" si="434"/>
        <v>1.8516379093342574E-5</v>
      </c>
      <c r="BB242" s="5">
        <f t="shared" si="435"/>
        <v>9.6112351747177142E-6</v>
      </c>
      <c r="BC242" s="5">
        <f t="shared" si="436"/>
        <v>3.9910974437521271E-6</v>
      </c>
      <c r="BD242" s="5">
        <f t="shared" si="437"/>
        <v>6.7453115186994839E-3</v>
      </c>
      <c r="BE242" s="5">
        <f t="shared" si="438"/>
        <v>4.902615053818388E-3</v>
      </c>
      <c r="BF242" s="5">
        <f t="shared" si="439"/>
        <v>1.7816548797853602E-3</v>
      </c>
      <c r="BG242" s="5">
        <f t="shared" si="440"/>
        <v>4.3164638678436142E-4</v>
      </c>
      <c r="BH242" s="5">
        <f t="shared" si="441"/>
        <v>7.8432110507749135E-5</v>
      </c>
      <c r="BI242" s="5">
        <f t="shared" si="442"/>
        <v>1.1401176791080969E-5</v>
      </c>
      <c r="BJ242" s="8">
        <f t="shared" si="443"/>
        <v>0.11922069969436411</v>
      </c>
      <c r="BK242" s="8">
        <f t="shared" si="444"/>
        <v>0.19301214001740002</v>
      </c>
      <c r="BL242" s="8">
        <f t="shared" si="445"/>
        <v>0.59182239628735689</v>
      </c>
      <c r="BM242" s="8">
        <f t="shared" si="446"/>
        <v>0.52574663177679903</v>
      </c>
      <c r="BN242" s="8">
        <f t="shared" si="447"/>
        <v>0.4687186556010855</v>
      </c>
    </row>
    <row r="243" spans="1:66" x14ac:dyDescent="0.25">
      <c r="A243" t="s">
        <v>340</v>
      </c>
      <c r="B243" t="s">
        <v>390</v>
      </c>
      <c r="C243" t="s">
        <v>365</v>
      </c>
      <c r="D243" s="11">
        <v>44380</v>
      </c>
      <c r="E243">
        <f>VLOOKUP(A243,home!$A$2:$E$405,3,FALSE)</f>
        <v>1.35357142857143</v>
      </c>
      <c r="F243">
        <f>VLOOKUP(B243,home!$B$2:$E$405,3,FALSE)</f>
        <v>0.63</v>
      </c>
      <c r="G243">
        <f>VLOOKUP(C243,away!$B$2:$E$405,4,FALSE)</f>
        <v>1.1100000000000001</v>
      </c>
      <c r="H243">
        <f>VLOOKUP(A243,away!$A$2:$E$405,3,FALSE)</f>
        <v>1.1285714285714299</v>
      </c>
      <c r="I243">
        <f>VLOOKUP(C243,away!$B$2:$E$405,3,FALSE)</f>
        <v>0.79</v>
      </c>
      <c r="J243">
        <f>VLOOKUP(B243,home!$B$2:$E$405,4,FALSE)</f>
        <v>1.1399999999999999</v>
      </c>
      <c r="K243" s="3">
        <f t="shared" si="392"/>
        <v>0.94655250000000113</v>
      </c>
      <c r="L243" s="3">
        <f t="shared" si="393"/>
        <v>1.0163914285714297</v>
      </c>
      <c r="M243" s="5">
        <f t="shared" si="394"/>
        <v>0.14044435358255331</v>
      </c>
      <c r="N243" s="5">
        <f t="shared" si="395"/>
        <v>0.13293795399444996</v>
      </c>
      <c r="O243" s="5">
        <f t="shared" si="396"/>
        <v>0.14274643717256236</v>
      </c>
      <c r="P243" s="5">
        <f t="shared" si="397"/>
        <v>0.13511699697178201</v>
      </c>
      <c r="Q243" s="5">
        <f t="shared" si="398"/>
        <v>6.2916376349165859E-2</v>
      </c>
      <c r="R243" s="5">
        <f t="shared" si="399"/>
        <v>7.2543127600651222E-2</v>
      </c>
      <c r="S243" s="5">
        <f t="shared" si="400"/>
        <v>3.2497929615841213E-2</v>
      </c>
      <c r="T243" s="5">
        <f t="shared" si="401"/>
        <v>6.3947665638066392E-2</v>
      </c>
      <c r="U243" s="5">
        <f t="shared" si="402"/>
        <v>6.8665878788215506E-2</v>
      </c>
      <c r="V243" s="5">
        <f t="shared" si="403"/>
        <v>3.4739125777762665E-3</v>
      </c>
      <c r="W243" s="5">
        <f t="shared" si="404"/>
        <v>1.9851217774747965E-2</v>
      </c>
      <c r="X243" s="5">
        <f t="shared" si="405"/>
        <v>2.0176607592958643E-2</v>
      </c>
      <c r="Y243" s="5">
        <f t="shared" si="406"/>
        <v>1.0253665507566193E-2</v>
      </c>
      <c r="Z243" s="5">
        <f t="shared" si="407"/>
        <v>2.4577404365021812E-2</v>
      </c>
      <c r="AA243" s="5">
        <f t="shared" si="408"/>
        <v>2.3263803545222336E-2</v>
      </c>
      <c r="AB243" s="5">
        <f t="shared" si="409"/>
        <v>1.1010205702619543E-2</v>
      </c>
      <c r="AC243" s="5">
        <f t="shared" si="410"/>
        <v>2.088837247983978E-4</v>
      </c>
      <c r="AD243" s="5">
        <f t="shared" si="411"/>
        <v>4.6975549531830356E-3</v>
      </c>
      <c r="AE243" s="5">
        <f t="shared" si="412"/>
        <v>4.7745545896585011E-3</v>
      </c>
      <c r="AF243" s="5">
        <f t="shared" si="413"/>
        <v>2.4264081800876394E-3</v>
      </c>
      <c r="AG243" s="5">
        <f t="shared" si="414"/>
        <v>8.2206015881889315E-4</v>
      </c>
      <c r="AH243" s="5">
        <f t="shared" si="415"/>
        <v>6.2450657832855529E-3</v>
      </c>
      <c r="AI243" s="5">
        <f t="shared" si="416"/>
        <v>5.9112826298334054E-3</v>
      </c>
      <c r="AJ243" s="5">
        <f t="shared" si="417"/>
        <v>2.797669675737695E-3</v>
      </c>
      <c r="AK243" s="5">
        <f t="shared" si="418"/>
        <v>8.8271374191456942E-4</v>
      </c>
      <c r="AL243" s="5">
        <f t="shared" si="419"/>
        <v>8.0384126213944903E-6</v>
      </c>
      <c r="AM243" s="5">
        <f t="shared" si="420"/>
        <v>8.8929647696455859E-4</v>
      </c>
      <c r="AN243" s="5">
        <f t="shared" si="421"/>
        <v>9.0387331664554726E-4</v>
      </c>
      <c r="AO243" s="5">
        <f t="shared" si="422"/>
        <v>4.5934454577648188E-4</v>
      </c>
      <c r="AP243" s="5">
        <f t="shared" si="423"/>
        <v>1.5562461969608436E-4</v>
      </c>
      <c r="AQ243" s="5">
        <f t="shared" si="424"/>
        <v>3.9543882383447157E-5</v>
      </c>
      <c r="AR243" s="5">
        <f t="shared" si="425"/>
        <v>1.2694862665992316E-3</v>
      </c>
      <c r="AS243" s="5">
        <f t="shared" si="426"/>
        <v>1.2016353993651707E-3</v>
      </c>
      <c r="AT243" s="5">
        <f t="shared" si="427"/>
        <v>5.6870549567880093E-4</v>
      </c>
      <c r="AU243" s="5">
        <f t="shared" si="428"/>
        <v>1.7943653623283631E-4</v>
      </c>
      <c r="AV243" s="5">
        <f t="shared" si="429"/>
        <v>4.2461525490632988E-5</v>
      </c>
      <c r="AW243" s="5">
        <f t="shared" si="430"/>
        <v>2.1481939804255848E-7</v>
      </c>
      <c r="AX243" s="5">
        <f t="shared" si="431"/>
        <v>1.4029430058533262E-4</v>
      </c>
      <c r="AY243" s="5">
        <f t="shared" si="432"/>
        <v>1.425939245923558E-4</v>
      </c>
      <c r="AZ243" s="5">
        <f t="shared" si="433"/>
        <v>7.246562136101561E-5</v>
      </c>
      <c r="BA243" s="5">
        <f t="shared" si="434"/>
        <v>2.455114547247966E-5</v>
      </c>
      <c r="BB243" s="5">
        <f t="shared" si="435"/>
        <v>6.2383934549596481E-6</v>
      </c>
      <c r="BC243" s="5">
        <f t="shared" si="436"/>
        <v>1.2681299271354188E-6</v>
      </c>
      <c r="BD243" s="5">
        <f t="shared" si="437"/>
        <v>2.1504916001010058E-4</v>
      </c>
      <c r="BE243" s="5">
        <f t="shared" si="438"/>
        <v>2.0355532003046097E-4</v>
      </c>
      <c r="BF243" s="5">
        <f t="shared" si="439"/>
        <v>9.6337898531566543E-5</v>
      </c>
      <c r="BG243" s="5">
        <f t="shared" si="440"/>
        <v>3.0396292899933591E-5</v>
      </c>
      <c r="BH243" s="5">
        <f t="shared" si="441"/>
        <v>7.1929217587911039E-6</v>
      </c>
      <c r="BI243" s="5">
        <f t="shared" si="442"/>
        <v>1.3616956146176257E-6</v>
      </c>
      <c r="BJ243" s="8">
        <f t="shared" si="443"/>
        <v>0.32563915909556257</v>
      </c>
      <c r="BK243" s="8">
        <f t="shared" si="444"/>
        <v>0.31189270880996484</v>
      </c>
      <c r="BL243" s="8">
        <f t="shared" si="445"/>
        <v>0.3378818031522543</v>
      </c>
      <c r="BM243" s="8">
        <f t="shared" si="446"/>
        <v>0.31314345064644461</v>
      </c>
      <c r="BN243" s="8">
        <f t="shared" si="447"/>
        <v>0.68670524567116464</v>
      </c>
    </row>
    <row r="244" spans="1:66" x14ac:dyDescent="0.25">
      <c r="A244" t="s">
        <v>340</v>
      </c>
      <c r="B244" t="s">
        <v>353</v>
      </c>
      <c r="C244" t="s">
        <v>413</v>
      </c>
      <c r="D244" s="11">
        <v>44380</v>
      </c>
      <c r="E244">
        <f>VLOOKUP(A244,home!$A$2:$E$405,3,FALSE)</f>
        <v>1.35357142857143</v>
      </c>
      <c r="F244">
        <f>VLOOKUP(B244,home!$B$2:$E$405,3,FALSE)</f>
        <v>1.48</v>
      </c>
      <c r="G244">
        <f>VLOOKUP(C244,away!$B$2:$E$405,4,FALSE)</f>
        <v>0.69</v>
      </c>
      <c r="H244">
        <f>VLOOKUP(A244,away!$A$2:$E$405,3,FALSE)</f>
        <v>1.1285714285714299</v>
      </c>
      <c r="I244">
        <f>VLOOKUP(C244,away!$B$2:$E$405,3,FALSE)</f>
        <v>1.28</v>
      </c>
      <c r="J244">
        <f>VLOOKUP(B244,home!$B$2:$E$405,4,FALSE)</f>
        <v>0.53</v>
      </c>
      <c r="K244" s="3">
        <f t="shared" si="392"/>
        <v>1.3822671428571442</v>
      </c>
      <c r="L244" s="3">
        <f t="shared" si="393"/>
        <v>0.76562285714285816</v>
      </c>
      <c r="M244" s="5">
        <f t="shared" si="394"/>
        <v>0.11673019882842844</v>
      </c>
      <c r="N244" s="5">
        <f t="shared" si="395"/>
        <v>0.16135231841971812</v>
      </c>
      <c r="O244" s="5">
        <f t="shared" si="396"/>
        <v>8.9371308341875302E-2</v>
      </c>
      <c r="P244" s="5">
        <f t="shared" si="397"/>
        <v>0.12353502303512881</v>
      </c>
      <c r="Q244" s="5">
        <f t="shared" si="398"/>
        <v>0.11151600408770002</v>
      </c>
      <c r="R244" s="5">
        <f t="shared" si="399"/>
        <v>3.4212358219650955E-2</v>
      </c>
      <c r="S244" s="5">
        <f t="shared" si="400"/>
        <v>3.2684134160348009E-2</v>
      </c>
      <c r="T244" s="5">
        <f t="shared" si="401"/>
        <v>8.5379201666779536E-2</v>
      </c>
      <c r="U244" s="5">
        <f t="shared" si="402"/>
        <v>4.7290618646682055E-2</v>
      </c>
      <c r="V244" s="5">
        <f t="shared" si="403"/>
        <v>3.8432740217335618E-3</v>
      </c>
      <c r="W244" s="5">
        <f t="shared" si="404"/>
        <v>5.1381636117716893E-2</v>
      </c>
      <c r="X244" s="5">
        <f t="shared" si="405"/>
        <v>3.9338955049121084E-2</v>
      </c>
      <c r="Y244" s="5">
        <f t="shared" si="406"/>
        <v>1.5059401580861274E-2</v>
      </c>
      <c r="Z244" s="5">
        <f t="shared" si="407"/>
        <v>8.7312544832413731E-3</v>
      </c>
      <c r="AA244" s="5">
        <f t="shared" si="408"/>
        <v>1.2068926188108682E-2</v>
      </c>
      <c r="AB244" s="5">
        <f t="shared" si="409"/>
        <v>8.3412400596953803E-3</v>
      </c>
      <c r="AC244" s="5">
        <f t="shared" si="410"/>
        <v>2.542074317369898E-4</v>
      </c>
      <c r="AD244" s="5">
        <f t="shared" si="411"/>
        <v>1.775578683794049E-2</v>
      </c>
      <c r="AE244" s="5">
        <f t="shared" si="412"/>
        <v>1.3594236249683554E-2</v>
      </c>
      <c r="AF244" s="5">
        <f t="shared" si="413"/>
        <v>5.2040289990788668E-3</v>
      </c>
      <c r="AG244" s="5">
        <f t="shared" si="414"/>
        <v>1.3281078503096838E-3</v>
      </c>
      <c r="AH244" s="5">
        <f t="shared" si="415"/>
        <v>1.6712120009751618E-3</v>
      </c>
      <c r="AI244" s="5">
        <f t="shared" si="416"/>
        <v>2.3100614376965075E-3</v>
      </c>
      <c r="AJ244" s="5">
        <f t="shared" si="417"/>
        <v>1.5965610116546098E-3</v>
      </c>
      <c r="AK244" s="5">
        <f t="shared" si="418"/>
        <v>7.3562460932564294E-4</v>
      </c>
      <c r="AL244" s="5">
        <f t="shared" si="419"/>
        <v>1.0761061405022459E-5</v>
      </c>
      <c r="AM244" s="5">
        <f t="shared" si="420"/>
        <v>4.9086481483320973E-3</v>
      </c>
      <c r="AN244" s="5">
        <f t="shared" si="421"/>
        <v>3.7581732200350211E-3</v>
      </c>
      <c r="AO244" s="5">
        <f t="shared" si="422"/>
        <v>1.4386716591804939E-3</v>
      </c>
      <c r="AP244" s="5">
        <f t="shared" si="423"/>
        <v>3.6715996873074204E-4</v>
      </c>
      <c r="AQ244" s="5">
        <f t="shared" si="424"/>
        <v>7.0276516072028281E-5</v>
      </c>
      <c r="AR244" s="5">
        <f t="shared" si="425"/>
        <v>2.5590362141560737E-4</v>
      </c>
      <c r="AS244" s="5">
        <f t="shared" si="426"/>
        <v>3.537271676209478E-4</v>
      </c>
      <c r="AT244" s="5">
        <f t="shared" si="427"/>
        <v>2.4447272066917893E-4</v>
      </c>
      <c r="AU244" s="5">
        <f t="shared" si="428"/>
        <v>1.1264220303529955E-4</v>
      </c>
      <c r="AV244" s="5">
        <f t="shared" si="429"/>
        <v>3.8925404038684445E-5</v>
      </c>
      <c r="AW244" s="5">
        <f t="shared" si="430"/>
        <v>3.163439143079483E-7</v>
      </c>
      <c r="AX244" s="5">
        <f t="shared" si="431"/>
        <v>1.1308438418810031E-3</v>
      </c>
      <c r="AY244" s="5">
        <f t="shared" si="432"/>
        <v>8.6579989320334028E-4</v>
      </c>
      <c r="AZ244" s="5">
        <f t="shared" si="433"/>
        <v>3.3143809397416139E-4</v>
      </c>
      <c r="BA244" s="5">
        <f t="shared" si="434"/>
        <v>8.4585526824826863E-5</v>
      </c>
      <c r="BB244" s="5">
        <f t="shared" si="435"/>
        <v>1.619015318013945E-5</v>
      </c>
      <c r="BC244" s="5">
        <f t="shared" si="436"/>
        <v>2.4791102670717799E-6</v>
      </c>
      <c r="BD244" s="5">
        <f t="shared" si="437"/>
        <v>3.2654276963570259E-5</v>
      </c>
      <c r="BE244" s="5">
        <f t="shared" si="438"/>
        <v>4.5136934120500118E-5</v>
      </c>
      <c r="BF244" s="5">
        <f t="shared" si="439"/>
        <v>3.1195650482037438E-5</v>
      </c>
      <c r="BG244" s="5">
        <f t="shared" si="440"/>
        <v>1.4373574220458657E-5</v>
      </c>
      <c r="BH244" s="5">
        <f t="shared" si="441"/>
        <v>4.9670298425896218E-6</v>
      </c>
      <c r="BI244" s="5">
        <f t="shared" si="442"/>
        <v>1.3731524298005054E-6</v>
      </c>
      <c r="BJ244" s="8">
        <f t="shared" si="443"/>
        <v>0.51488394299059048</v>
      </c>
      <c r="BK244" s="8">
        <f t="shared" si="444"/>
        <v>0.27792339843198416</v>
      </c>
      <c r="BL244" s="8">
        <f t="shared" si="445"/>
        <v>0.19873328225050302</v>
      </c>
      <c r="BM244" s="8">
        <f t="shared" si="446"/>
        <v>0.36268918367452829</v>
      </c>
      <c r="BN244" s="8">
        <f t="shared" si="447"/>
        <v>0.63671721093250166</v>
      </c>
    </row>
    <row r="245" spans="1:66" x14ac:dyDescent="0.25">
      <c r="A245" t="s">
        <v>340</v>
      </c>
      <c r="B245" t="s">
        <v>418</v>
      </c>
      <c r="C245" t="s">
        <v>394</v>
      </c>
      <c r="D245" s="11">
        <v>44380</v>
      </c>
      <c r="E245">
        <f>VLOOKUP(A245,home!$A$2:$E$405,3,FALSE)</f>
        <v>1.35357142857143</v>
      </c>
      <c r="F245">
        <f>VLOOKUP(B245,home!$B$2:$E$405,3,FALSE)</f>
        <v>1.27</v>
      </c>
      <c r="G245">
        <f>VLOOKUP(C245,away!$B$2:$E$405,4,FALSE)</f>
        <v>1.06</v>
      </c>
      <c r="H245">
        <f>VLOOKUP(A245,away!$A$2:$E$405,3,FALSE)</f>
        <v>1.1285714285714299</v>
      </c>
      <c r="I245">
        <f>VLOOKUP(C245,away!$B$2:$E$405,3,FALSE)</f>
        <v>0.79</v>
      </c>
      <c r="J245">
        <f>VLOOKUP(B245,home!$B$2:$E$405,4,FALSE)</f>
        <v>1.01</v>
      </c>
      <c r="K245" s="3">
        <f t="shared" si="392"/>
        <v>1.8221778571428591</v>
      </c>
      <c r="L245" s="3">
        <f t="shared" si="393"/>
        <v>0.90048714285714404</v>
      </c>
      <c r="M245" s="5">
        <f t="shared" si="394"/>
        <v>6.5699431926852014E-2</v>
      </c>
      <c r="N245" s="5">
        <f t="shared" si="395"/>
        <v>0.11971605008397433</v>
      </c>
      <c r="O245" s="5">
        <f t="shared" si="396"/>
        <v>5.9161493743148406E-2</v>
      </c>
      <c r="P245" s="5">
        <f t="shared" si="397"/>
        <v>0.10780276389426081</v>
      </c>
      <c r="Q245" s="5">
        <f t="shared" si="398"/>
        <v>0.10907196780381179</v>
      </c>
      <c r="R245" s="5">
        <f t="shared" si="399"/>
        <v>2.6637082233964254E-2</v>
      </c>
      <c r="S245" s="5">
        <f t="shared" si="400"/>
        <v>4.4221980169405192E-2</v>
      </c>
      <c r="T245" s="5">
        <f t="shared" si="401"/>
        <v>9.8217904653460891E-2</v>
      </c>
      <c r="U245" s="5">
        <f t="shared" si="402"/>
        <v>4.8537501425623096E-2</v>
      </c>
      <c r="V245" s="5">
        <f t="shared" si="403"/>
        <v>8.0623928756962324E-3</v>
      </c>
      <c r="W245" s="5">
        <f t="shared" si="404"/>
        <v>6.6249508189034884E-2</v>
      </c>
      <c r="X245" s="5">
        <f t="shared" si="405"/>
        <v>5.9656830344834988E-2</v>
      </c>
      <c r="Y245" s="5">
        <f t="shared" si="406"/>
        <v>2.6860104354566913E-2</v>
      </c>
      <c r="Z245" s="5">
        <f t="shared" si="407"/>
        <v>7.9954500249710889E-3</v>
      </c>
      <c r="AA245" s="5">
        <f t="shared" si="408"/>
        <v>1.4569131993394636E-2</v>
      </c>
      <c r="AB245" s="5">
        <f t="shared" si="409"/>
        <v>1.3273774858077658E-2</v>
      </c>
      <c r="AC245" s="5">
        <f t="shared" si="410"/>
        <v>8.2682244171564752E-4</v>
      </c>
      <c r="AD245" s="5">
        <f t="shared" si="411"/>
        <v>3.0179596717166E-2</v>
      </c>
      <c r="AE245" s="5">
        <f t="shared" si="412"/>
        <v>2.7176338820421655E-2</v>
      </c>
      <c r="AF245" s="5">
        <f t="shared" si="413"/>
        <v>1.223597184885959E-2</v>
      </c>
      <c r="AG245" s="5">
        <f t="shared" si="414"/>
        <v>3.6727784434200071E-3</v>
      </c>
      <c r="AH245" s="5">
        <f t="shared" si="415"/>
        <v>1.7999499872108238E-3</v>
      </c>
      <c r="AI245" s="5">
        <f t="shared" si="416"/>
        <v>3.2798290106601348E-3</v>
      </c>
      <c r="AJ245" s="5">
        <f t="shared" si="417"/>
        <v>2.9882158992198347E-3</v>
      </c>
      <c r="AK245" s="5">
        <f t="shared" si="418"/>
        <v>1.8150202813068728E-3</v>
      </c>
      <c r="AL245" s="5">
        <f t="shared" si="419"/>
        <v>5.4267589142011083E-5</v>
      </c>
      <c r="AM245" s="5">
        <f t="shared" si="420"/>
        <v>1.0998518575104248E-2</v>
      </c>
      <c r="AN245" s="5">
        <f t="shared" si="421"/>
        <v>9.9040245673568516E-3</v>
      </c>
      <c r="AO245" s="5">
        <f t="shared" si="422"/>
        <v>4.4592233927230667E-3</v>
      </c>
      <c r="AP245" s="5">
        <f t="shared" si="423"/>
        <v>1.3384911107583118E-3</v>
      </c>
      <c r="AQ245" s="5">
        <f t="shared" si="424"/>
        <v>3.0132350901660923E-4</v>
      </c>
      <c r="AR245" s="5">
        <f t="shared" si="425"/>
        <v>3.2416636425384565E-4</v>
      </c>
      <c r="AS245" s="5">
        <f t="shared" si="426"/>
        <v>5.9068877097386387E-4</v>
      </c>
      <c r="AT245" s="5">
        <f t="shared" si="427"/>
        <v>5.3816999946575226E-4</v>
      </c>
      <c r="AU245" s="5">
        <f t="shared" si="428"/>
        <v>3.2688048546835929E-4</v>
      </c>
      <c r="AV245" s="5">
        <f t="shared" si="429"/>
        <v>1.4890859563813824E-4</v>
      </c>
      <c r="AW245" s="5">
        <f t="shared" si="430"/>
        <v>2.4734680717806281E-6</v>
      </c>
      <c r="AX245" s="5">
        <f t="shared" si="431"/>
        <v>3.3402095014882253E-3</v>
      </c>
      <c r="AY245" s="5">
        <f t="shared" si="432"/>
        <v>3.0078157105394173E-3</v>
      </c>
      <c r="AZ245" s="5">
        <f t="shared" si="433"/>
        <v>1.3542496877122353E-3</v>
      </c>
      <c r="BA245" s="5">
        <f t="shared" si="434"/>
        <v>4.0649481066772352E-4</v>
      </c>
      <c r="BB245" s="5">
        <f t="shared" si="435"/>
        <v>9.1510837661108483E-5</v>
      </c>
      <c r="BC245" s="5">
        <f t="shared" si="436"/>
        <v>1.6480866549183109E-5</v>
      </c>
      <c r="BD245" s="5">
        <f t="shared" si="437"/>
        <v>4.865127385955559E-5</v>
      </c>
      <c r="BE245" s="5">
        <f t="shared" si="438"/>
        <v>8.8651273948675379E-5</v>
      </c>
      <c r="BF245" s="5">
        <f t="shared" si="439"/>
        <v>8.0769194198390955E-5</v>
      </c>
      <c r="BG245" s="5">
        <f t="shared" si="440"/>
        <v>4.905861240252648E-5</v>
      </c>
      <c r="BH245" s="5">
        <f t="shared" si="441"/>
        <v>2.234837930550947E-5</v>
      </c>
      <c r="BI245" s="5">
        <f t="shared" si="442"/>
        <v>8.1445443827058181E-6</v>
      </c>
      <c r="BJ245" s="8">
        <f t="shared" si="443"/>
        <v>0.58825539382912806</v>
      </c>
      <c r="BK245" s="8">
        <f t="shared" si="444"/>
        <v>0.22967547460761134</v>
      </c>
      <c r="BL245" s="8">
        <f t="shared" si="445"/>
        <v>0.174288436926503</v>
      </c>
      <c r="BM245" s="8">
        <f t="shared" si="446"/>
        <v>0.50912062345973441</v>
      </c>
      <c r="BN245" s="8">
        <f t="shared" si="447"/>
        <v>0.48808878968601166</v>
      </c>
    </row>
    <row r="246" spans="1:66" x14ac:dyDescent="0.25">
      <c r="A246" t="s">
        <v>340</v>
      </c>
      <c r="B246" t="s">
        <v>352</v>
      </c>
      <c r="C246" t="s">
        <v>387</v>
      </c>
      <c r="D246" s="11">
        <v>44380</v>
      </c>
      <c r="E246">
        <f>VLOOKUP(A246,home!$A$2:$E$405,3,FALSE)</f>
        <v>1.35357142857143</v>
      </c>
      <c r="F246">
        <f>VLOOKUP(B246,home!$B$2:$E$405,3,FALSE)</f>
        <v>1.21</v>
      </c>
      <c r="G246">
        <f>VLOOKUP(C246,away!$B$2:$E$405,4,FALSE)</f>
        <v>1.58</v>
      </c>
      <c r="H246">
        <f>VLOOKUP(A246,away!$A$2:$E$405,3,FALSE)</f>
        <v>1.1285714285714299</v>
      </c>
      <c r="I246">
        <f>VLOOKUP(C246,away!$B$2:$E$405,3,FALSE)</f>
        <v>0.74</v>
      </c>
      <c r="J246">
        <f>VLOOKUP(B246,home!$B$2:$E$405,4,FALSE)</f>
        <v>0.82</v>
      </c>
      <c r="K246" s="3">
        <f t="shared" si="392"/>
        <v>2.5877578571428601</v>
      </c>
      <c r="L246" s="3">
        <f t="shared" si="393"/>
        <v>0.68481714285714357</v>
      </c>
      <c r="M246" s="5">
        <f t="shared" si="394"/>
        <v>3.790868642055522E-2</v>
      </c>
      <c r="N246" s="5">
        <f t="shared" si="395"/>
        <v>9.8098501138756608E-2</v>
      </c>
      <c r="O246" s="5">
        <f t="shared" si="396"/>
        <v>2.5960518323992023E-2</v>
      </c>
      <c r="P246" s="5">
        <f t="shared" si="397"/>
        <v>6.7179535268411555E-2</v>
      </c>
      <c r="Q246" s="5">
        <f t="shared" si="398"/>
        <v>0.12692758354787761</v>
      </c>
      <c r="R246" s="5">
        <f t="shared" si="399"/>
        <v>8.8891039928633685E-3</v>
      </c>
      <c r="S246" s="5">
        <f t="shared" si="400"/>
        <v>2.9762901230683501E-2</v>
      </c>
      <c r="T246" s="5">
        <f t="shared" si="401"/>
        <v>8.6922185115018938E-2</v>
      </c>
      <c r="U246" s="5">
        <f t="shared" si="402"/>
        <v>2.300284870049215E-2</v>
      </c>
      <c r="V246" s="5">
        <f t="shared" si="403"/>
        <v>5.8604506475117141E-3</v>
      </c>
      <c r="W246" s="5">
        <f t="shared" si="404"/>
        <v>0.10948595053805905</v>
      </c>
      <c r="X246" s="5">
        <f t="shared" si="405"/>
        <v>7.4977855830472145E-2</v>
      </c>
      <c r="Y246" s="5">
        <f t="shared" si="406"/>
        <v>2.5673060503689379E-2</v>
      </c>
      <c r="Z246" s="5">
        <f t="shared" si="407"/>
        <v>2.0291369329842397E-3</v>
      </c>
      <c r="AA246" s="5">
        <f t="shared" si="408"/>
        <v>5.2509150415487316E-3</v>
      </c>
      <c r="AB246" s="5">
        <f t="shared" si="409"/>
        <v>6.7940483279786794E-3</v>
      </c>
      <c r="AC246" s="5">
        <f t="shared" si="410"/>
        <v>6.4909653323845669E-4</v>
      </c>
      <c r="AD246" s="5">
        <f t="shared" si="411"/>
        <v>7.0830782187904229E-2</v>
      </c>
      <c r="AE246" s="5">
        <f t="shared" si="412"/>
        <v>4.850613388425723E-2</v>
      </c>
      <c r="AF246" s="5">
        <f t="shared" si="413"/>
        <v>1.6608916008831558E-2</v>
      </c>
      <c r="AG246" s="5">
        <f t="shared" si="414"/>
        <v>3.7913568023741E-3</v>
      </c>
      <c r="AH246" s="5">
        <f t="shared" si="415"/>
        <v>3.4739693922804352E-4</v>
      </c>
      <c r="AI246" s="5">
        <f t="shared" si="416"/>
        <v>8.9897915903475027E-4</v>
      </c>
      <c r="AJ246" s="5">
        <f t="shared" si="417"/>
        <v>1.163170191099928E-3</v>
      </c>
      <c r="AK246" s="5">
        <f t="shared" si="418"/>
        <v>1.0033342670710671E-3</v>
      </c>
      <c r="AL246" s="5">
        <f t="shared" si="419"/>
        <v>4.6011621677982582E-5</v>
      </c>
      <c r="AM246" s="5">
        <f t="shared" si="420"/>
        <v>3.6658582626864722E-2</v>
      </c>
      <c r="AN246" s="5">
        <f t="shared" si="421"/>
        <v>2.5104425815722021E-2</v>
      </c>
      <c r="AO246" s="5">
        <f t="shared" si="422"/>
        <v>8.5959705800959345E-3</v>
      </c>
      <c r="AP246" s="5">
        <f t="shared" si="423"/>
        <v>1.9622226709151203E-3</v>
      </c>
      <c r="AQ246" s="5">
        <f t="shared" si="424"/>
        <v>3.3594093078640142E-4</v>
      </c>
      <c r="AR246" s="5">
        <f t="shared" si="425"/>
        <v>4.7580675871893115E-5</v>
      </c>
      <c r="AS246" s="5">
        <f t="shared" si="426"/>
        <v>1.2312726783565912E-4</v>
      </c>
      <c r="AT246" s="5">
        <f t="shared" si="427"/>
        <v>1.5931177738513012E-4</v>
      </c>
      <c r="AU246" s="5">
        <f t="shared" si="428"/>
        <v>1.3742010122125492E-4</v>
      </c>
      <c r="AV246" s="5">
        <f t="shared" si="429"/>
        <v>8.8902486666167391E-5</v>
      </c>
      <c r="AW246" s="5">
        <f t="shared" si="430"/>
        <v>2.2649744052657021E-6</v>
      </c>
      <c r="AX246" s="5">
        <f t="shared" si="431"/>
        <v>1.5810589204064984E-2</v>
      </c>
      <c r="AY246" s="5">
        <f t="shared" si="432"/>
        <v>1.0827362525615782E-2</v>
      </c>
      <c r="AZ246" s="5">
        <f t="shared" si="433"/>
        <v>3.7073817347353525E-3</v>
      </c>
      <c r="BA246" s="5">
        <f t="shared" si="434"/>
        <v>8.4629285568740831E-4</v>
      </c>
      <c r="BB246" s="5">
        <f t="shared" si="435"/>
        <v>1.4488896386306594E-4</v>
      </c>
      <c r="BC246" s="5">
        <f t="shared" si="436"/>
        <v>1.9844489252847354E-5</v>
      </c>
      <c r="BD246" s="5">
        <f t="shared" si="437"/>
        <v>5.4306770843002764E-6</v>
      </c>
      <c r="BE246" s="5">
        <f t="shared" si="438"/>
        <v>1.4053277294503718E-5</v>
      </c>
      <c r="BF246" s="5">
        <f t="shared" si="439"/>
        <v>1.818323936872968E-5</v>
      </c>
      <c r="BG246" s="5">
        <f t="shared" si="440"/>
        <v>1.5684606848246537E-5</v>
      </c>
      <c r="BH246" s="5">
        <f t="shared" si="441"/>
        <v>1.0146991151936672E-5</v>
      </c>
      <c r="BI246" s="5">
        <f t="shared" si="442"/>
        <v>5.2515912159566388E-6</v>
      </c>
      <c r="BJ246" s="8">
        <f t="shared" si="443"/>
        <v>0.76583582795484439</v>
      </c>
      <c r="BK246" s="8">
        <f t="shared" si="444"/>
        <v>0.15223404424769424</v>
      </c>
      <c r="BL246" s="8">
        <f t="shared" si="445"/>
        <v>7.3935407635252526E-2</v>
      </c>
      <c r="BM246" s="8">
        <f t="shared" si="446"/>
        <v>0.6182453905271087</v>
      </c>
      <c r="BN246" s="8">
        <f t="shared" si="447"/>
        <v>0.36496392869245636</v>
      </c>
    </row>
    <row r="247" spans="1:66" x14ac:dyDescent="0.25">
      <c r="A247" t="s">
        <v>342</v>
      </c>
      <c r="B247" t="s">
        <v>399</v>
      </c>
      <c r="C247" t="s">
        <v>414</v>
      </c>
      <c r="D247" s="11">
        <v>44380</v>
      </c>
      <c r="E247">
        <f>VLOOKUP(A247,home!$A$2:$E$405,3,FALSE)</f>
        <v>1.17575757575758</v>
      </c>
      <c r="F247">
        <f>VLOOKUP(B247,home!$B$2:$E$405,3,FALSE)</f>
        <v>0.79</v>
      </c>
      <c r="G247">
        <f>VLOOKUP(C247,away!$B$2:$E$405,4,FALSE)</f>
        <v>1.08</v>
      </c>
      <c r="H247">
        <f>VLOOKUP(A247,away!$A$2:$E$405,3,FALSE)</f>
        <v>0.84848484848484795</v>
      </c>
      <c r="I247">
        <f>VLOOKUP(C247,away!$B$2:$E$405,3,FALSE)</f>
        <v>0.74</v>
      </c>
      <c r="J247">
        <f>VLOOKUP(B247,home!$B$2:$E$405,4,FALSE)</f>
        <v>1.26</v>
      </c>
      <c r="K247" s="3">
        <f t="shared" si="392"/>
        <v>1.0031563636363674</v>
      </c>
      <c r="L247" s="3">
        <f t="shared" si="393"/>
        <v>0.79112727272727223</v>
      </c>
      <c r="M247" s="5">
        <f t="shared" si="394"/>
        <v>0.16624650264925814</v>
      </c>
      <c r="N247" s="5">
        <f t="shared" si="395"/>
        <v>0.16677123706489352</v>
      </c>
      <c r="O247" s="5">
        <f t="shared" si="396"/>
        <v>0.13152214224135483</v>
      </c>
      <c r="P247" s="5">
        <f t="shared" si="397"/>
        <v>0.1319372739485026</v>
      </c>
      <c r="Q247" s="5">
        <f t="shared" si="398"/>
        <v>8.3648813866578575E-2</v>
      </c>
      <c r="R247" s="5">
        <f t="shared" si="399"/>
        <v>5.2025376847325694E-2</v>
      </c>
      <c r="S247" s="5">
        <f t="shared" si="400"/>
        <v>2.6177158586138675E-2</v>
      </c>
      <c r="T247" s="5">
        <f t="shared" si="401"/>
        <v>6.6176857981137538E-2</v>
      </c>
      <c r="U247" s="5">
        <f t="shared" si="402"/>
        <v>5.2189587854974906E-2</v>
      </c>
      <c r="V247" s="5">
        <f t="shared" si="403"/>
        <v>2.3083145199279957E-3</v>
      </c>
      <c r="W247" s="5">
        <f t="shared" si="404"/>
        <v>2.7970946646964104E-2</v>
      </c>
      <c r="X247" s="5">
        <f t="shared" si="405"/>
        <v>2.212857873641275E-2</v>
      </c>
      <c r="Y247" s="5">
        <f t="shared" si="406"/>
        <v>8.7532610725344611E-3</v>
      </c>
      <c r="Z247" s="5">
        <f t="shared" si="407"/>
        <v>1.3719564832611119E-2</v>
      </c>
      <c r="AA247" s="5">
        <f t="shared" si="408"/>
        <v>1.3762868768155558E-2</v>
      </c>
      <c r="AB247" s="5">
        <f t="shared" si="409"/>
        <v>6.9031546933337297E-3</v>
      </c>
      <c r="AC247" s="5">
        <f t="shared" si="410"/>
        <v>1.1449591432066931E-4</v>
      </c>
      <c r="AD247" s="5">
        <f t="shared" si="411"/>
        <v>7.0148082814588371E-3</v>
      </c>
      <c r="AE247" s="5">
        <f t="shared" si="412"/>
        <v>5.5496061444152136E-3</v>
      </c>
      <c r="AF247" s="5">
        <f t="shared" si="413"/>
        <v>2.1952223868708597E-3</v>
      </c>
      <c r="AG247" s="5">
        <f t="shared" si="414"/>
        <v>5.7890009998499883E-4</v>
      </c>
      <c r="AH247" s="5">
        <f t="shared" si="415"/>
        <v>2.7134804772571569E-3</v>
      </c>
      <c r="AI247" s="5">
        <f t="shared" si="416"/>
        <v>2.7220452083635644E-3</v>
      </c>
      <c r="AJ247" s="5">
        <f t="shared" si="417"/>
        <v>1.3653184864378955E-3</v>
      </c>
      <c r="AK247" s="5">
        <f t="shared" si="418"/>
        <v>4.5654264268684948E-4</v>
      </c>
      <c r="AL247" s="5">
        <f t="shared" si="419"/>
        <v>3.6346698602330802E-6</v>
      </c>
      <c r="AM247" s="5">
        <f t="shared" si="420"/>
        <v>1.4073899134469047E-3</v>
      </c>
      <c r="AN247" s="5">
        <f t="shared" si="421"/>
        <v>1.1134245438891215E-3</v>
      </c>
      <c r="AO247" s="5">
        <f t="shared" si="422"/>
        <v>4.4043026139730377E-4</v>
      </c>
      <c r="AP247" s="5">
        <f t="shared" si="423"/>
        <v>1.1614546384193619E-4</v>
      </c>
      <c r="AQ247" s="5">
        <f t="shared" si="424"/>
        <v>2.2971461012228745E-5</v>
      </c>
      <c r="AR247" s="5">
        <f t="shared" si="425"/>
        <v>4.2934168191423051E-4</v>
      </c>
      <c r="AS247" s="5">
        <f t="shared" si="426"/>
        <v>4.3069684038660145E-4</v>
      </c>
      <c r="AT247" s="5">
        <f t="shared" si="427"/>
        <v>2.1602813811594801E-4</v>
      </c>
      <c r="AU247" s="5">
        <f t="shared" si="428"/>
        <v>7.2236667158509784E-5</v>
      </c>
      <c r="AV247" s="5">
        <f t="shared" si="429"/>
        <v>1.8116168086985317E-5</v>
      </c>
      <c r="AW247" s="5">
        <f t="shared" si="430"/>
        <v>8.0126737074161678E-8</v>
      </c>
      <c r="AX247" s="5">
        <f t="shared" si="431"/>
        <v>2.353053579653164E-4</v>
      </c>
      <c r="AY247" s="5">
        <f t="shared" si="432"/>
        <v>1.8615648610521528E-4</v>
      </c>
      <c r="AZ247" s="5">
        <f t="shared" si="433"/>
        <v>7.3636736576455642E-5</v>
      </c>
      <c r="BA247" s="5">
        <f t="shared" si="434"/>
        <v>1.9418676860089312E-5</v>
      </c>
      <c r="BB247" s="5">
        <f t="shared" si="435"/>
        <v>3.8406612160736616E-6</v>
      </c>
      <c r="BC247" s="5">
        <f t="shared" si="436"/>
        <v>6.0769036666835316E-7</v>
      </c>
      <c r="BD247" s="5">
        <f t="shared" si="437"/>
        <v>5.6610652313490836E-5</v>
      </c>
      <c r="BE247" s="5">
        <f t="shared" si="438"/>
        <v>5.6789336117884178E-5</v>
      </c>
      <c r="BF247" s="5">
        <f t="shared" si="439"/>
        <v>2.8484291956670056E-5</v>
      </c>
      <c r="BG247" s="5">
        <f t="shared" si="440"/>
        <v>9.5247329133365871E-6</v>
      </c>
      <c r="BH247" s="5">
        <f t="shared" si="441"/>
        <v>2.3886991084875884E-6</v>
      </c>
      <c r="BI247" s="5">
        <f t="shared" si="442"/>
        <v>4.7924774229836838E-7</v>
      </c>
      <c r="BJ247" s="8">
        <f t="shared" si="443"/>
        <v>0.3944075595339282</v>
      </c>
      <c r="BK247" s="8">
        <f t="shared" si="444"/>
        <v>0.32697353677411356</v>
      </c>
      <c r="BL247" s="8">
        <f t="shared" si="445"/>
        <v>0.26498121367570465</v>
      </c>
      <c r="BM247" s="8">
        <f t="shared" si="446"/>
        <v>0.26774445183907597</v>
      </c>
      <c r="BN247" s="8">
        <f t="shared" si="447"/>
        <v>0.73215134661791337</v>
      </c>
    </row>
    <row r="248" spans="1:66" x14ac:dyDescent="0.25">
      <c r="A248" t="s">
        <v>342</v>
      </c>
      <c r="B248" t="s">
        <v>409</v>
      </c>
      <c r="C248" t="s">
        <v>420</v>
      </c>
      <c r="D248" s="11">
        <v>44380</v>
      </c>
      <c r="E248">
        <f>VLOOKUP(A248,home!$A$2:$E$405,3,FALSE)</f>
        <v>1.17575757575758</v>
      </c>
      <c r="F248">
        <f>VLOOKUP(B248,home!$B$2:$E$405,3,FALSE)</f>
        <v>1.1299999999999999</v>
      </c>
      <c r="G248">
        <f>VLOOKUP(C248,away!$B$2:$E$405,4,FALSE)</f>
        <v>0.79</v>
      </c>
      <c r="H248">
        <f>VLOOKUP(A248,away!$A$2:$E$405,3,FALSE)</f>
        <v>0.84848484848484795</v>
      </c>
      <c r="I248">
        <f>VLOOKUP(C248,away!$B$2:$E$405,3,FALSE)</f>
        <v>0.79</v>
      </c>
      <c r="J248">
        <f>VLOOKUP(B248,home!$B$2:$E$405,4,FALSE)</f>
        <v>1.18</v>
      </c>
      <c r="K248" s="3">
        <f t="shared" si="392"/>
        <v>1.0495987878787916</v>
      </c>
      <c r="L248" s="3">
        <f t="shared" si="393"/>
        <v>0.7909575757575753</v>
      </c>
      <c r="M248" s="5">
        <f t="shared" si="394"/>
        <v>0.15872909044186795</v>
      </c>
      <c r="N248" s="5">
        <f t="shared" si="395"/>
        <v>0.16660186092888768</v>
      </c>
      <c r="O248" s="5">
        <f t="shared" si="396"/>
        <v>0.12554797657810476</v>
      </c>
      <c r="P248" s="5">
        <f t="shared" si="397"/>
        <v>0.1317750040370137</v>
      </c>
      <c r="Q248" s="5">
        <f t="shared" si="398"/>
        <v>8.7432555644655754E-2</v>
      </c>
      <c r="R248" s="5">
        <f t="shared" si="399"/>
        <v>4.9651561597743289E-2</v>
      </c>
      <c r="S248" s="5">
        <f t="shared" si="400"/>
        <v>2.7349510478223437E-2</v>
      </c>
      <c r="T248" s="5">
        <f t="shared" si="401"/>
        <v>6.915544225498621E-2</v>
      </c>
      <c r="U248" s="5">
        <f t="shared" si="402"/>
        <v>5.2114218869280519E-2</v>
      </c>
      <c r="V248" s="5">
        <f t="shared" si="403"/>
        <v>2.5228042765930631E-3</v>
      </c>
      <c r="W248" s="5">
        <f t="shared" si="404"/>
        <v>3.0589701475258559E-2</v>
      </c>
      <c r="X248" s="5">
        <f t="shared" si="405"/>
        <v>2.4195156122018436E-2</v>
      </c>
      <c r="Y248" s="5">
        <f t="shared" si="406"/>
        <v>9.5686710156738779E-3</v>
      </c>
      <c r="Z248" s="5">
        <f t="shared" si="407"/>
        <v>1.3090759597976325E-2</v>
      </c>
      <c r="AA248" s="5">
        <f t="shared" si="408"/>
        <v>1.3740045406448608E-2</v>
      </c>
      <c r="AB248" s="5">
        <f t="shared" si="409"/>
        <v>7.2107675020040077E-3</v>
      </c>
      <c r="AC248" s="5">
        <f t="shared" si="410"/>
        <v>1.3090013258092647E-4</v>
      </c>
      <c r="AD248" s="5">
        <f t="shared" si="411"/>
        <v>8.0267283975013655E-3</v>
      </c>
      <c r="AE248" s="5">
        <f t="shared" si="412"/>
        <v>6.3488016345521663E-3</v>
      </c>
      <c r="AF248" s="5">
        <f t="shared" si="413"/>
        <v>2.510816374915556E-3</v>
      </c>
      <c r="AG248" s="5">
        <f t="shared" si="414"/>
        <v>6.6198307769187745E-4</v>
      </c>
      <c r="AH248" s="5">
        <f t="shared" si="415"/>
        <v>2.5885588691101401E-3</v>
      </c>
      <c r="AI248" s="5">
        <f t="shared" si="416"/>
        <v>2.7169482513708988E-3</v>
      </c>
      <c r="AJ248" s="5">
        <f t="shared" si="417"/>
        <v>1.4258527956841488E-3</v>
      </c>
      <c r="AK248" s="5">
        <f t="shared" si="418"/>
        <v>4.9885778868122299E-4</v>
      </c>
      <c r="AL248" s="5">
        <f t="shared" si="419"/>
        <v>4.3468693611936334E-6</v>
      </c>
      <c r="AM248" s="5">
        <f t="shared" si="420"/>
        <v>1.6849688793299422E-3</v>
      </c>
      <c r="AN248" s="5">
        <f t="shared" si="421"/>
        <v>1.3327389000217695E-3</v>
      </c>
      <c r="AO248" s="5">
        <f t="shared" si="422"/>
        <v>5.2706996473951811E-4</v>
      </c>
      <c r="AP248" s="5">
        <f t="shared" si="423"/>
        <v>1.3896332718833337E-4</v>
      </c>
      <c r="AQ248" s="5">
        <f t="shared" si="424"/>
        <v>2.7478524098022719E-5</v>
      </c>
      <c r="AR248" s="5">
        <f t="shared" si="425"/>
        <v>4.0948804956342553E-4</v>
      </c>
      <c r="AS248" s="5">
        <f t="shared" si="426"/>
        <v>4.2979816047262201E-4</v>
      </c>
      <c r="AT248" s="5">
        <f t="shared" si="427"/>
        <v>2.2555781413229918E-4</v>
      </c>
      <c r="AU248" s="5">
        <f t="shared" si="428"/>
        <v>7.8915069436617005E-5</v>
      </c>
      <c r="AV248" s="5">
        <f t="shared" si="429"/>
        <v>2.0707290306510964E-5</v>
      </c>
      <c r="AW248" s="5">
        <f t="shared" si="430"/>
        <v>1.0024220198513576E-7</v>
      </c>
      <c r="AX248" s="5">
        <f t="shared" si="431"/>
        <v>2.9475688222636544E-4</v>
      </c>
      <c r="AY248" s="5">
        <f t="shared" si="432"/>
        <v>2.3314018900362713E-4</v>
      </c>
      <c r="AZ248" s="5">
        <f t="shared" si="433"/>
        <v>9.2201999352985897E-5</v>
      </c>
      <c r="BA248" s="5">
        <f t="shared" si="434"/>
        <v>2.4309289962746428E-5</v>
      </c>
      <c r="BB248" s="5">
        <f t="shared" si="435"/>
        <v>4.8069042643304664E-6</v>
      </c>
      <c r="BC248" s="5">
        <f t="shared" si="436"/>
        <v>7.6041146876271552E-7</v>
      </c>
      <c r="BD248" s="5">
        <f t="shared" si="437"/>
        <v>5.3981279164064143E-5</v>
      </c>
      <c r="BE248" s="5">
        <f t="shared" si="438"/>
        <v>5.6658685178748393E-5</v>
      </c>
      <c r="BF248" s="5">
        <f t="shared" si="439"/>
        <v>2.9734443643210181E-5</v>
      </c>
      <c r="BG248" s="5">
        <f t="shared" si="440"/>
        <v>1.0403078668721216E-5</v>
      </c>
      <c r="BH248" s="5">
        <f t="shared" si="441"/>
        <v>2.7297646902243745E-6</v>
      </c>
      <c r="BI248" s="5">
        <f t="shared" si="442"/>
        <v>5.7303154201076592E-7</v>
      </c>
      <c r="BJ248" s="8">
        <f t="shared" si="443"/>
        <v>0.40945291219779784</v>
      </c>
      <c r="BK248" s="8">
        <f t="shared" si="444"/>
        <v>0.32074479642464387</v>
      </c>
      <c r="BL248" s="8">
        <f t="shared" si="445"/>
        <v>0.25681333432522613</v>
      </c>
      <c r="BM248" s="8">
        <f t="shared" si="446"/>
        <v>0.28013071337056938</v>
      </c>
      <c r="BN248" s="8">
        <f t="shared" si="447"/>
        <v>0.71973804922827322</v>
      </c>
    </row>
    <row r="249" spans="1:66" x14ac:dyDescent="0.25">
      <c r="A249" t="s">
        <v>342</v>
      </c>
      <c r="B249" t="s">
        <v>400</v>
      </c>
      <c r="C249" t="s">
        <v>363</v>
      </c>
      <c r="D249" s="11">
        <v>44380</v>
      </c>
      <c r="E249">
        <f>VLOOKUP(A249,home!$A$2:$E$405,3,FALSE)</f>
        <v>1.17575757575758</v>
      </c>
      <c r="F249">
        <f>VLOOKUP(B249,home!$B$2:$E$405,3,FALSE)</f>
        <v>1.28</v>
      </c>
      <c r="G249">
        <f>VLOOKUP(C249,away!$B$2:$E$405,4,FALSE)</f>
        <v>1.36</v>
      </c>
      <c r="H249">
        <f>VLOOKUP(A249,away!$A$2:$E$405,3,FALSE)</f>
        <v>0.84848484848484795</v>
      </c>
      <c r="I249">
        <f>VLOOKUP(C249,away!$B$2:$E$405,3,FALSE)</f>
        <v>0.62</v>
      </c>
      <c r="J249">
        <f>VLOOKUP(B249,home!$B$2:$E$405,4,FALSE)</f>
        <v>0.74</v>
      </c>
      <c r="K249" s="3">
        <f t="shared" si="392"/>
        <v>2.0467587878787956</v>
      </c>
      <c r="L249" s="3">
        <f t="shared" si="393"/>
        <v>0.38928484848484818</v>
      </c>
      <c r="M249" s="5">
        <f t="shared" si="394"/>
        <v>8.7506374541993392E-2</v>
      </c>
      <c r="N249" s="5">
        <f t="shared" si="395"/>
        <v>0.17910444108923831</v>
      </c>
      <c r="O249" s="5">
        <f t="shared" si="396"/>
        <v>3.4064905755038274E-2</v>
      </c>
      <c r="P249" s="5">
        <f t="shared" si="397"/>
        <v>6.9722645212387552E-2</v>
      </c>
      <c r="Q249" s="5">
        <f t="shared" si="398"/>
        <v>0.18329179437375928</v>
      </c>
      <c r="R249" s="5">
        <f t="shared" si="399"/>
        <v>6.6304758377503537E-3</v>
      </c>
      <c r="S249" s="5">
        <f t="shared" si="400"/>
        <v>1.3888266085916996E-2</v>
      </c>
      <c r="T249" s="5">
        <f t="shared" si="401"/>
        <v>7.1352718401304832E-2</v>
      </c>
      <c r="U249" s="5">
        <f t="shared" si="402"/>
        <v>1.3570984688733556E-2</v>
      </c>
      <c r="V249" s="5">
        <f t="shared" si="403"/>
        <v>1.2295315677690499E-3</v>
      </c>
      <c r="W249" s="5">
        <f t="shared" si="404"/>
        <v>0.12505136362685504</v>
      </c>
      <c r="X249" s="5">
        <f t="shared" si="405"/>
        <v>4.8680601142303916E-2</v>
      </c>
      <c r="Y249" s="5">
        <f t="shared" si="406"/>
        <v>9.4753102199165527E-3</v>
      </c>
      <c r="Z249" s="5">
        <f t="shared" si="407"/>
        <v>8.6038126062703126E-4</v>
      </c>
      <c r="AA249" s="5">
        <f t="shared" si="408"/>
        <v>1.7609929061146129E-3</v>
      </c>
      <c r="AB249" s="5">
        <f t="shared" si="409"/>
        <v>1.8021638529911515E-3</v>
      </c>
      <c r="AC249" s="5">
        <f t="shared" si="410"/>
        <v>6.1228534582252791E-5</v>
      </c>
      <c r="AD249" s="5">
        <f t="shared" si="411"/>
        <v>6.3987494359873109E-2</v>
      </c>
      <c r="AE249" s="5">
        <f t="shared" si="412"/>
        <v>2.4909362046808277E-2</v>
      </c>
      <c r="AF249" s="5">
        <f t="shared" si="413"/>
        <v>4.8484186151229944E-3</v>
      </c>
      <c r="AG249" s="5">
        <f t="shared" si="414"/>
        <v>6.2913863532642418E-4</v>
      </c>
      <c r="AH249" s="5">
        <f t="shared" si="415"/>
        <v>8.3733347170599119E-5</v>
      </c>
      <c r="AI249" s="5">
        <f t="shared" si="416"/>
        <v>1.7138196415992986E-4</v>
      </c>
      <c r="AJ249" s="5">
        <f t="shared" si="417"/>
        <v>1.7538877061413263E-4</v>
      </c>
      <c r="AK249" s="5">
        <f t="shared" si="418"/>
        <v>1.1965950251657809E-4</v>
      </c>
      <c r="AL249" s="5">
        <f t="shared" si="419"/>
        <v>1.9514077304181555E-6</v>
      </c>
      <c r="AM249" s="5">
        <f t="shared" si="420"/>
        <v>2.6193393279083009E-2</v>
      </c>
      <c r="AN249" s="5">
        <f t="shared" si="421"/>
        <v>1.0196691133951869E-2</v>
      </c>
      <c r="AO249" s="5">
        <f t="shared" si="422"/>
        <v>1.9847086815636241E-3</v>
      </c>
      <c r="AP249" s="5">
        <f t="shared" si="423"/>
        <v>2.5753900612968616E-4</v>
      </c>
      <c r="AQ249" s="5">
        <f t="shared" si="424"/>
        <v>2.5064008245033311E-5</v>
      </c>
      <c r="AR249" s="5">
        <f t="shared" si="425"/>
        <v>6.5192246732871749E-6</v>
      </c>
      <c r="AS249" s="5">
        <f t="shared" si="426"/>
        <v>1.3343280390206796E-5</v>
      </c>
      <c r="AT249" s="5">
        <f t="shared" si="427"/>
        <v>1.3655238198893283E-5</v>
      </c>
      <c r="AU249" s="5">
        <f t="shared" si="428"/>
        <v>9.3163262613876831E-6</v>
      </c>
      <c r="AV249" s="5">
        <f t="shared" si="429"/>
        <v>4.7670681615603136E-6</v>
      </c>
      <c r="AW249" s="5">
        <f t="shared" si="430"/>
        <v>4.318965001272974E-8</v>
      </c>
      <c r="AX249" s="5">
        <f t="shared" si="431"/>
        <v>8.9352596463880829E-3</v>
      </c>
      <c r="AY249" s="5">
        <f t="shared" si="432"/>
        <v>3.4783611976169629E-3</v>
      </c>
      <c r="AZ249" s="5">
        <f t="shared" si="433"/>
        <v>6.7703665589494719E-4</v>
      </c>
      <c r="BA249" s="5">
        <f t="shared" si="434"/>
        <v>8.7853370669584301E-5</v>
      </c>
      <c r="BB249" s="5">
        <f t="shared" si="435"/>
        <v>8.549996522498081E-6</v>
      </c>
      <c r="BC249" s="5">
        <f t="shared" si="436"/>
        <v>6.6567682016132888E-7</v>
      </c>
      <c r="BD249" s="5">
        <f t="shared" si="437"/>
        <v>4.2297256486321357E-7</v>
      </c>
      <c r="BE249" s="5">
        <f t="shared" si="438"/>
        <v>8.6572281416541642E-7</v>
      </c>
      <c r="BF249" s="5">
        <f t="shared" si="439"/>
        <v>8.8596288888011373E-7</v>
      </c>
      <c r="BG249" s="5">
        <f t="shared" si="440"/>
        <v>6.0445077618328602E-7</v>
      </c>
      <c r="BH249" s="5">
        <f t="shared" si="441"/>
        <v>3.0929123449832506E-7</v>
      </c>
      <c r="BI249" s="5">
        <f t="shared" si="442"/>
        <v>1.2660891044466552E-7</v>
      </c>
      <c r="BJ249" s="8">
        <f t="shared" si="443"/>
        <v>0.76317576516339403</v>
      </c>
      <c r="BK249" s="8">
        <f t="shared" si="444"/>
        <v>0.17588835854799664</v>
      </c>
      <c r="BL249" s="8">
        <f t="shared" si="445"/>
        <v>5.8430502771963565E-2</v>
      </c>
      <c r="BM249" s="8">
        <f t="shared" si="446"/>
        <v>0.43455605292584731</v>
      </c>
      <c r="BN249" s="8">
        <f t="shared" si="447"/>
        <v>0.56032063681016719</v>
      </c>
    </row>
    <row r="250" spans="1:66" x14ac:dyDescent="0.25">
      <c r="A250" t="s">
        <v>342</v>
      </c>
      <c r="B250" t="s">
        <v>386</v>
      </c>
      <c r="C250" t="s">
        <v>348</v>
      </c>
      <c r="D250" s="11">
        <v>44380</v>
      </c>
      <c r="E250">
        <f>VLOOKUP(A250,home!$A$2:$E$405,3,FALSE)</f>
        <v>1.17575757575758</v>
      </c>
      <c r="F250">
        <f>VLOOKUP(B250,home!$B$2:$E$405,3,FALSE)</f>
        <v>0.62</v>
      </c>
      <c r="G250">
        <f>VLOOKUP(C250,away!$B$2:$E$405,4,FALSE)</f>
        <v>0.91</v>
      </c>
      <c r="H250">
        <f>VLOOKUP(A250,away!$A$2:$E$405,3,FALSE)</f>
        <v>0.84848484848484795</v>
      </c>
      <c r="I250">
        <f>VLOOKUP(C250,away!$B$2:$E$405,3,FALSE)</f>
        <v>0.96</v>
      </c>
      <c r="J250">
        <f>VLOOKUP(B250,home!$B$2:$E$405,4,FALSE)</f>
        <v>0.79</v>
      </c>
      <c r="K250" s="3">
        <f t="shared" si="392"/>
        <v>0.66336242424242664</v>
      </c>
      <c r="L250" s="3">
        <f t="shared" si="393"/>
        <v>0.64349090909090867</v>
      </c>
      <c r="M250" s="5">
        <f t="shared" si="394"/>
        <v>0.27067042737747571</v>
      </c>
      <c r="N250" s="5">
        <f t="shared" si="395"/>
        <v>0.17955259087585601</v>
      </c>
      <c r="O250" s="5">
        <f t="shared" si="396"/>
        <v>0.17417395937715663</v>
      </c>
      <c r="P250" s="5">
        <f t="shared" si="397"/>
        <v>0.11554045993233257</v>
      </c>
      <c r="Q250" s="5">
        <f t="shared" si="398"/>
        <v>5.9554220981208217E-2</v>
      </c>
      <c r="R250" s="5">
        <f t="shared" si="399"/>
        <v>5.6039679729784755E-2</v>
      </c>
      <c r="S250" s="5">
        <f t="shared" si="400"/>
        <v>1.2330122291821021E-2</v>
      </c>
      <c r="T250" s="5">
        <f t="shared" si="401"/>
        <v>3.8322599799398546E-2</v>
      </c>
      <c r="U250" s="5">
        <f t="shared" si="402"/>
        <v>3.7174617799319194E-2</v>
      </c>
      <c r="V250" s="5">
        <f t="shared" si="403"/>
        <v>5.848145347922114E-4</v>
      </c>
      <c r="W250" s="5">
        <f t="shared" si="404"/>
        <v>1.3168677467987826E-2</v>
      </c>
      <c r="X250" s="5">
        <f t="shared" si="405"/>
        <v>8.4739242354004516E-3</v>
      </c>
      <c r="Y250" s="5">
        <f t="shared" si="406"/>
        <v>2.7264466049026596E-3</v>
      </c>
      <c r="Z250" s="5">
        <f t="shared" si="407"/>
        <v>1.2020341484827521E-2</v>
      </c>
      <c r="AA250" s="5">
        <f t="shared" si="408"/>
        <v>7.9738428675969943E-3</v>
      </c>
      <c r="AB250" s="5">
        <f t="shared" si="409"/>
        <v>2.6447738675886624E-3</v>
      </c>
      <c r="AC250" s="5">
        <f t="shared" si="410"/>
        <v>1.5602401825831144E-5</v>
      </c>
      <c r="AD250" s="5">
        <f t="shared" si="411"/>
        <v>2.1839014523077557E-3</v>
      </c>
      <c r="AE250" s="5">
        <f t="shared" si="412"/>
        <v>1.4053207309104735E-3</v>
      </c>
      <c r="AF250" s="5">
        <f t="shared" si="413"/>
        <v>4.5215555734894031E-4</v>
      </c>
      <c r="AG250" s="5">
        <f t="shared" si="414"/>
        <v>9.6985996882992042E-5</v>
      </c>
      <c r="AH250" s="5">
        <f t="shared" si="415"/>
        <v>1.9337451174137057E-3</v>
      </c>
      <c r="AI250" s="5">
        <f t="shared" si="416"/>
        <v>1.2827738489545118E-3</v>
      </c>
      <c r="AJ250" s="5">
        <f t="shared" si="417"/>
        <v>4.2547198509862666E-4</v>
      </c>
      <c r="AK250" s="5">
        <f t="shared" si="418"/>
        <v>9.4080709160754216E-5</v>
      </c>
      <c r="AL250" s="5">
        <f t="shared" si="419"/>
        <v>2.6640644867960364E-7</v>
      </c>
      <c r="AM250" s="5">
        <f t="shared" si="420"/>
        <v>2.8974363234188591E-4</v>
      </c>
      <c r="AN250" s="5">
        <f t="shared" si="421"/>
        <v>1.8644739337898218E-4</v>
      </c>
      <c r="AO250" s="5">
        <f t="shared" si="422"/>
        <v>5.9988601331535749E-5</v>
      </c>
      <c r="AP250" s="5">
        <f t="shared" si="423"/>
        <v>1.2867373201974013E-5</v>
      </c>
      <c r="AQ250" s="5">
        <f t="shared" si="424"/>
        <v>2.0700094198375632E-6</v>
      </c>
      <c r="AR250" s="5">
        <f t="shared" si="425"/>
        <v>2.4886948071093035E-4</v>
      </c>
      <c r="AS250" s="5">
        <f t="shared" si="426"/>
        <v>1.650906620443566E-4</v>
      </c>
      <c r="AT250" s="5">
        <f t="shared" si="427"/>
        <v>5.4757470896765779E-5</v>
      </c>
      <c r="AU250" s="5">
        <f t="shared" si="428"/>
        <v>1.2108016213154225E-5</v>
      </c>
      <c r="AV250" s="5">
        <f t="shared" si="429"/>
        <v>2.0080007469811475E-6</v>
      </c>
      <c r="AW250" s="5">
        <f t="shared" si="430"/>
        <v>3.1588973666050663E-9</v>
      </c>
      <c r="AX250" s="5">
        <f t="shared" si="431"/>
        <v>3.2034173059853291E-5</v>
      </c>
      <c r="AY250" s="5">
        <f t="shared" si="432"/>
        <v>2.0613699144260491E-5</v>
      </c>
      <c r="AZ250" s="5">
        <f t="shared" si="433"/>
        <v>6.6323640010333337E-6</v>
      </c>
      <c r="BA250" s="5">
        <f t="shared" si="434"/>
        <v>1.422621980148919E-6</v>
      </c>
      <c r="BB250" s="5">
        <f t="shared" si="435"/>
        <v>2.2886107782468408E-7</v>
      </c>
      <c r="BC250" s="5">
        <f t="shared" si="436"/>
        <v>2.945400460498624E-8</v>
      </c>
      <c r="BD250" s="5">
        <f t="shared" si="437"/>
        <v>2.669087473127648E-5</v>
      </c>
      <c r="BE250" s="5">
        <f t="shared" si="438"/>
        <v>1.7705723366890493E-5</v>
      </c>
      <c r="BF250" s="5">
        <f t="shared" si="439"/>
        <v>5.8726557878131291E-6</v>
      </c>
      <c r="BG250" s="5">
        <f t="shared" si="440"/>
        <v>1.2985663933816785E-6</v>
      </c>
      <c r="BH250" s="5">
        <f t="shared" si="441"/>
        <v>2.1535503768835367E-7</v>
      </c>
      <c r="BI250" s="5">
        <f t="shared" si="442"/>
        <v>2.85716879747531E-8</v>
      </c>
      <c r="BJ250" s="8">
        <f t="shared" si="443"/>
        <v>0.30654890188514594</v>
      </c>
      <c r="BK250" s="8">
        <f t="shared" si="444"/>
        <v>0.39916230664384028</v>
      </c>
      <c r="BL250" s="8">
        <f t="shared" si="445"/>
        <v>0.28227759067969105</v>
      </c>
      <c r="BM250" s="8">
        <f t="shared" si="446"/>
        <v>0.14445719187944386</v>
      </c>
      <c r="BN250" s="8">
        <f t="shared" si="447"/>
        <v>0.85553133827381378</v>
      </c>
    </row>
    <row r="251" spans="1:66" x14ac:dyDescent="0.25">
      <c r="A251" t="s">
        <v>40</v>
      </c>
      <c r="B251" t="s">
        <v>42</v>
      </c>
      <c r="C251" t="s">
        <v>333</v>
      </c>
      <c r="D251" s="11">
        <v>44380</v>
      </c>
      <c r="E251">
        <f>VLOOKUP(A251,home!$A$2:$E$405,3,FALSE)</f>
        <v>1.47741935483871</v>
      </c>
      <c r="F251">
        <f>VLOOKUP(B251,home!$B$2:$E$405,3,FALSE)</f>
        <v>1.26</v>
      </c>
      <c r="G251">
        <f>VLOOKUP(C251,away!$B$2:$E$405,4,FALSE)</f>
        <v>1.35</v>
      </c>
      <c r="H251">
        <f>VLOOKUP(A251,away!$A$2:$E$405,3,FALSE)</f>
        <v>1.1741935483871</v>
      </c>
      <c r="I251">
        <f>VLOOKUP(C251,away!$B$2:$E$405,3,FALSE)</f>
        <v>0.63</v>
      </c>
      <c r="J251">
        <f>VLOOKUP(B251,home!$B$2:$E$405,4,FALSE)</f>
        <v>0.85</v>
      </c>
      <c r="K251" s="3">
        <f t="shared" si="392"/>
        <v>2.5130903225806458</v>
      </c>
      <c r="L251" s="3">
        <f t="shared" si="393"/>
        <v>0.62878064516129206</v>
      </c>
      <c r="M251" s="5">
        <f t="shared" si="394"/>
        <v>4.3201892892242987E-2</v>
      </c>
      <c r="N251" s="5">
        <f t="shared" si="395"/>
        <v>0.10857025894466144</v>
      </c>
      <c r="O251" s="5">
        <f t="shared" si="396"/>
        <v>2.7164514084973581E-2</v>
      </c>
      <c r="P251" s="5">
        <f t="shared" si="397"/>
        <v>6.8266877464552747E-2</v>
      </c>
      <c r="Q251" s="5">
        <f t="shared" si="398"/>
        <v>0.13642343353695177</v>
      </c>
      <c r="R251" s="5">
        <f t="shared" si="399"/>
        <v>8.5402603459213463E-3</v>
      </c>
      <c r="S251" s="5">
        <f t="shared" si="400"/>
        <v>2.6968532202885507E-2</v>
      </c>
      <c r="T251" s="5">
        <f t="shared" si="401"/>
        <v>8.5780414554483167E-2</v>
      </c>
      <c r="U251" s="5">
        <f t="shared" si="402"/>
        <v>2.1462445627654172E-2</v>
      </c>
      <c r="V251" s="5">
        <f t="shared" si="403"/>
        <v>4.7350226782508931E-3</v>
      </c>
      <c r="W251" s="5">
        <f t="shared" si="404"/>
        <v>0.11428147019831245</v>
      </c>
      <c r="X251" s="5">
        <f t="shared" si="405"/>
        <v>7.1857976561275863E-2</v>
      </c>
      <c r="Y251" s="5">
        <f t="shared" si="406"/>
        <v>2.2591452431092021E-2</v>
      </c>
      <c r="Z251" s="5">
        <f t="shared" si="407"/>
        <v>1.7899834700512746E-3</v>
      </c>
      <c r="AA251" s="5">
        <f t="shared" si="408"/>
        <v>4.4983901361651812E-3</v>
      </c>
      <c r="AB251" s="5">
        <f t="shared" si="409"/>
        <v>5.6524303591944771E-3</v>
      </c>
      <c r="AC251" s="5">
        <f t="shared" si="410"/>
        <v>4.6763751442311177E-4</v>
      </c>
      <c r="AD251" s="5">
        <f t="shared" si="411"/>
        <v>7.1799914201416876E-2</v>
      </c>
      <c r="AE251" s="5">
        <f t="shared" si="412"/>
        <v>4.5146396374092311E-2</v>
      </c>
      <c r="AF251" s="5">
        <f t="shared" si="413"/>
        <v>1.4193590119404591E-2</v>
      </c>
      <c r="AG251" s="5">
        <f t="shared" si="414"/>
        <v>2.9748849174780529E-3</v>
      </c>
      <c r="AH251" s="5">
        <f t="shared" si="415"/>
        <v>2.8137674028172216E-4</v>
      </c>
      <c r="AI251" s="5">
        <f t="shared" si="416"/>
        <v>7.0712516300128366E-4</v>
      </c>
      <c r="AJ251" s="5">
        <f t="shared" si="417"/>
        <v>8.885347019958941E-4</v>
      </c>
      <c r="AK251" s="5">
        <f t="shared" si="418"/>
        <v>7.4432265362098639E-4</v>
      </c>
      <c r="AL251" s="5">
        <f t="shared" si="419"/>
        <v>2.9558105682617125E-5</v>
      </c>
      <c r="AM251" s="5">
        <f t="shared" si="420"/>
        <v>3.6087933908340267E-2</v>
      </c>
      <c r="AN251" s="5">
        <f t="shared" si="421"/>
        <v>2.2691394365424257E-2</v>
      </c>
      <c r="AO251" s="5">
        <f t="shared" si="422"/>
        <v>7.1339547943503863E-3</v>
      </c>
      <c r="AP251" s="5">
        <f t="shared" si="423"/>
        <v>1.4952308993810429E-3</v>
      </c>
      <c r="AQ251" s="5">
        <f t="shared" si="424"/>
        <v>2.3504306239447776E-4</v>
      </c>
      <c r="AR251" s="5">
        <f t="shared" si="425"/>
        <v>3.5384849657544529E-5</v>
      </c>
      <c r="AS251" s="5">
        <f t="shared" si="426"/>
        <v>8.8925323240346226E-5</v>
      </c>
      <c r="AT251" s="5">
        <f t="shared" si="427"/>
        <v>1.11738684633835E-4</v>
      </c>
      <c r="AU251" s="5">
        <f t="shared" si="428"/>
        <v>9.3603135670393788E-5</v>
      </c>
      <c r="AV251" s="5">
        <f t="shared" si="429"/>
        <v>5.8808283604117475E-5</v>
      </c>
      <c r="AW251" s="5">
        <f t="shared" si="430"/>
        <v>1.2974223038949237E-6</v>
      </c>
      <c r="AX251" s="5">
        <f t="shared" si="431"/>
        <v>1.5115372911163317E-2</v>
      </c>
      <c r="AY251" s="5">
        <f t="shared" si="432"/>
        <v>9.5042539309347866E-3</v>
      </c>
      <c r="AZ251" s="5">
        <f t="shared" si="433"/>
        <v>2.9880454592349603E-3</v>
      </c>
      <c r="BA251" s="5">
        <f t="shared" si="434"/>
        <v>6.2627505054300926E-4</v>
      </c>
      <c r="BB251" s="5">
        <f t="shared" si="435"/>
        <v>9.8447407582213519E-5</v>
      </c>
      <c r="BC251" s="5">
        <f t="shared" si="436"/>
        <v>1.2380364890800184E-5</v>
      </c>
      <c r="BD251" s="5">
        <f t="shared" si="437"/>
        <v>3.708218099434359E-6</v>
      </c>
      <c r="BE251" s="5">
        <f t="shared" si="438"/>
        <v>9.3190870197068819E-6</v>
      </c>
      <c r="BF251" s="5">
        <f t="shared" si="439"/>
        <v>1.1709853702256142E-5</v>
      </c>
      <c r="BG251" s="5">
        <f t="shared" si="440"/>
        <v>9.8093066726583512E-6</v>
      </c>
      <c r="BH251" s="5">
        <f t="shared" si="441"/>
        <v>6.1629184175708647E-6</v>
      </c>
      <c r="BI251" s="5">
        <f t="shared" si="442"/>
        <v>3.0975941268102716E-6</v>
      </c>
      <c r="BJ251" s="8">
        <f t="shared" si="443"/>
        <v>0.76960812399340828</v>
      </c>
      <c r="BK251" s="8">
        <f t="shared" si="444"/>
        <v>0.15317377478897265</v>
      </c>
      <c r="BL251" s="8">
        <f t="shared" si="445"/>
        <v>7.0371667067653298E-2</v>
      </c>
      <c r="BM251" s="8">
        <f t="shared" si="446"/>
        <v>0.59327335554215077</v>
      </c>
      <c r="BN251" s="8">
        <f t="shared" si="447"/>
        <v>0.39216723726930391</v>
      </c>
    </row>
    <row r="252" spans="1:66" x14ac:dyDescent="0.25">
      <c r="A252" t="s">
        <v>40</v>
      </c>
      <c r="B252" t="s">
        <v>41</v>
      </c>
      <c r="C252" t="s">
        <v>234</v>
      </c>
      <c r="D252" s="11">
        <v>44380</v>
      </c>
      <c r="E252">
        <f>VLOOKUP(A252,home!$A$2:$E$405,3,FALSE)</f>
        <v>1.47741935483871</v>
      </c>
      <c r="F252">
        <f>VLOOKUP(B252,home!$B$2:$E$405,3,FALSE)</f>
        <v>0.77</v>
      </c>
      <c r="G252">
        <f>VLOOKUP(C252,away!$B$2:$E$405,4,FALSE)</f>
        <v>1.08</v>
      </c>
      <c r="H252">
        <f>VLOOKUP(A252,away!$A$2:$E$405,3,FALSE)</f>
        <v>1.1741935483871</v>
      </c>
      <c r="I252">
        <f>VLOOKUP(C252,away!$B$2:$E$405,3,FALSE)</f>
        <v>0.54</v>
      </c>
      <c r="J252">
        <f>VLOOKUP(B252,home!$B$2:$E$405,4,FALSE)</f>
        <v>1.42</v>
      </c>
      <c r="K252" s="3">
        <f t="shared" si="392"/>
        <v>1.2286219354838712</v>
      </c>
      <c r="L252" s="3">
        <f t="shared" si="393"/>
        <v>0.90037161290322831</v>
      </c>
      <c r="M252" s="5">
        <f t="shared" si="394"/>
        <v>0.11895695804648961</v>
      </c>
      <c r="N252" s="5">
        <f t="shared" si="395"/>
        <v>0.14615312803435171</v>
      </c>
      <c r="O252" s="5">
        <f t="shared" si="396"/>
        <v>0.10710546818237948</v>
      </c>
      <c r="P252" s="5">
        <f t="shared" si="397"/>
        <v>0.13159212761914127</v>
      </c>
      <c r="Q252" s="5">
        <f t="shared" si="398"/>
        <v>8.9783469521293624E-2</v>
      </c>
      <c r="R252" s="5">
        <f t="shared" si="399"/>
        <v>4.8217361569062207E-2</v>
      </c>
      <c r="S252" s="5">
        <f t="shared" si="400"/>
        <v>3.6392339581693287E-2</v>
      </c>
      <c r="T252" s="5">
        <f t="shared" si="401"/>
        <v>8.0838487264934963E-2</v>
      </c>
      <c r="U252" s="5">
        <f t="shared" si="402"/>
        <v>5.9240908094906834E-2</v>
      </c>
      <c r="V252" s="5">
        <f t="shared" si="403"/>
        <v>4.4730888598861884E-3</v>
      </c>
      <c r="W252" s="5">
        <f t="shared" si="404"/>
        <v>3.6769980032569649E-2</v>
      </c>
      <c r="X252" s="5">
        <f t="shared" si="405"/>
        <v>3.3106646228344229E-2</v>
      </c>
      <c r="Y252" s="5">
        <f t="shared" si="406"/>
        <v>1.4904142231215434E-2</v>
      </c>
      <c r="Z252" s="5">
        <f t="shared" si="407"/>
        <v>1.4471181201958229E-2</v>
      </c>
      <c r="AA252" s="5">
        <f t="shared" si="408"/>
        <v>1.7779610657087733E-2</v>
      </c>
      <c r="AB252" s="5">
        <f t="shared" si="409"/>
        <v>1.0922209828830397E-2</v>
      </c>
      <c r="AC252" s="5">
        <f t="shared" si="410"/>
        <v>3.0926274183971128E-4</v>
      </c>
      <c r="AD252" s="5">
        <f t="shared" si="411"/>
        <v>1.1294101008829749E-2</v>
      </c>
      <c r="AE252" s="5">
        <f t="shared" si="412"/>
        <v>1.0168887941612017E-2</v>
      </c>
      <c r="AF252" s="5">
        <f t="shared" si="413"/>
        <v>4.5778890187107004E-3</v>
      </c>
      <c r="AG252" s="5">
        <f t="shared" si="414"/>
        <v>1.3739337731561772E-3</v>
      </c>
      <c r="AH252" s="5">
        <f t="shared" si="415"/>
        <v>3.2573601898555015E-3</v>
      </c>
      <c r="AI252" s="5">
        <f t="shared" si="416"/>
        <v>4.0020641810283759E-3</v>
      </c>
      <c r="AJ252" s="5">
        <f t="shared" si="417"/>
        <v>2.4585119200128788E-3</v>
      </c>
      <c r="AK252" s="5">
        <f t="shared" si="418"/>
        <v>1.0068605578587972E-3</v>
      </c>
      <c r="AL252" s="5">
        <f t="shared" si="419"/>
        <v>1.3684459609705954E-5</v>
      </c>
      <c r="AM252" s="5">
        <f t="shared" si="420"/>
        <v>2.7752360482037474E-3</v>
      </c>
      <c r="AN252" s="5">
        <f t="shared" si="421"/>
        <v>2.4987437569083891E-3</v>
      </c>
      <c r="AO252" s="5">
        <f t="shared" si="422"/>
        <v>1.1248989733197393E-3</v>
      </c>
      <c r="AP252" s="5">
        <f t="shared" si="423"/>
        <v>3.3760903432035987E-4</v>
      </c>
      <c r="AQ252" s="5">
        <f t="shared" si="424"/>
        <v>7.5993397690430923E-5</v>
      </c>
      <c r="AR252" s="5">
        <f t="shared" si="425"/>
        <v>5.8656692958939294E-4</v>
      </c>
      <c r="AS252" s="5">
        <f t="shared" si="426"/>
        <v>7.2066899632295149E-4</v>
      </c>
      <c r="AT252" s="5">
        <f t="shared" si="427"/>
        <v>4.4271486855276175E-4</v>
      </c>
      <c r="AU252" s="5">
        <f t="shared" si="428"/>
        <v>1.8130973288959395E-4</v>
      </c>
      <c r="AV252" s="5">
        <f t="shared" si="429"/>
        <v>5.5690278736219128E-5</v>
      </c>
      <c r="AW252" s="5">
        <f t="shared" si="430"/>
        <v>4.2049923512289153E-7</v>
      </c>
      <c r="AX252" s="5">
        <f t="shared" si="431"/>
        <v>5.6828598082811705E-4</v>
      </c>
      <c r="AY252" s="5">
        <f t="shared" si="432"/>
        <v>5.1166856514850477E-4</v>
      </c>
      <c r="AZ252" s="5">
        <f t="shared" si="433"/>
        <v>2.3034592563731988E-4</v>
      </c>
      <c r="BA252" s="5">
        <f t="shared" si="434"/>
        <v>6.9132310863920287E-5</v>
      </c>
      <c r="BB252" s="5">
        <f t="shared" si="435"/>
        <v>1.5561192559068817E-5</v>
      </c>
      <c r="BC252" s="5">
        <f t="shared" si="436"/>
        <v>2.8021712086213014E-6</v>
      </c>
      <c r="BD252" s="5">
        <f t="shared" si="437"/>
        <v>8.8021368745015984E-5</v>
      </c>
      <c r="BE252" s="5">
        <f t="shared" si="438"/>
        <v>1.0814498443144105E-4</v>
      </c>
      <c r="BF252" s="5">
        <f t="shared" si="439"/>
        <v>6.6434650042515117E-5</v>
      </c>
      <c r="BG252" s="5">
        <f t="shared" si="440"/>
        <v>2.7207689439476191E-5</v>
      </c>
      <c r="BH252" s="5">
        <f t="shared" si="441"/>
        <v>8.3569910147933273E-6</v>
      </c>
      <c r="BI252" s="5">
        <f t="shared" si="442"/>
        <v>2.053516495083338E-6</v>
      </c>
      <c r="BJ252" s="8">
        <f t="shared" si="443"/>
        <v>0.43718094241170657</v>
      </c>
      <c r="BK252" s="8">
        <f t="shared" si="444"/>
        <v>0.2922491298738083</v>
      </c>
      <c r="BL252" s="8">
        <f t="shared" si="445"/>
        <v>0.25627752518728153</v>
      </c>
      <c r="BM252" s="8">
        <f t="shared" si="446"/>
        <v>0.35785901763612327</v>
      </c>
      <c r="BN252" s="8">
        <f t="shared" si="447"/>
        <v>0.64180851297271779</v>
      </c>
    </row>
    <row r="253" spans="1:66" x14ac:dyDescent="0.25">
      <c r="A253" t="s">
        <v>40</v>
      </c>
      <c r="B253" t="s">
        <v>317</v>
      </c>
      <c r="C253" t="s">
        <v>237</v>
      </c>
      <c r="D253" s="11">
        <v>44380</v>
      </c>
      <c r="E253">
        <f>VLOOKUP(A253,home!$A$2:$E$405,3,FALSE)</f>
        <v>1.47741935483871</v>
      </c>
      <c r="F253">
        <f>VLOOKUP(B253,home!$B$2:$E$405,3,FALSE)</f>
        <v>1.1100000000000001</v>
      </c>
      <c r="G253">
        <f>VLOOKUP(C253,away!$B$2:$E$405,4,FALSE)</f>
        <v>0.99</v>
      </c>
      <c r="H253">
        <f>VLOOKUP(A253,away!$A$2:$E$405,3,FALSE)</f>
        <v>1.1741935483871</v>
      </c>
      <c r="I253">
        <f>VLOOKUP(C253,away!$B$2:$E$405,3,FALSE)</f>
        <v>0.54</v>
      </c>
      <c r="J253">
        <f>VLOOKUP(B253,home!$B$2:$E$405,4,FALSE)</f>
        <v>0.97</v>
      </c>
      <c r="K253" s="3">
        <f t="shared" si="392"/>
        <v>1.6235361290322585</v>
      </c>
      <c r="L253" s="3">
        <f t="shared" si="393"/>
        <v>0.61504258064516304</v>
      </c>
      <c r="M253" s="5">
        <f t="shared" si="394"/>
        <v>0.10660992039885571</v>
      </c>
      <c r="N253" s="5">
        <f t="shared" si="395"/>
        <v>0.17308505748079539</v>
      </c>
      <c r="O253" s="5">
        <f t="shared" si="396"/>
        <v>6.5569640564487622E-2</v>
      </c>
      <c r="P253" s="5">
        <f t="shared" si="397"/>
        <v>0.10645468042410478</v>
      </c>
      <c r="Q253" s="5">
        <f t="shared" si="398"/>
        <v>0.14050492210784829</v>
      </c>
      <c r="R253" s="5">
        <f t="shared" si="399"/>
        <v>2.0164060472379113E-2</v>
      </c>
      <c r="S253" s="5">
        <f t="shared" si="400"/>
        <v>2.657491662548863E-2</v>
      </c>
      <c r="T253" s="5">
        <f t="shared" si="401"/>
        <v>8.6416509886558621E-2</v>
      </c>
      <c r="U253" s="5">
        <f t="shared" si="402"/>
        <v>3.2737080684898757E-2</v>
      </c>
      <c r="V253" s="5">
        <f t="shared" si="403"/>
        <v>2.9484688417566254E-3</v>
      </c>
      <c r="W253" s="5">
        <f t="shared" si="404"/>
        <v>7.6038272449651653E-2</v>
      </c>
      <c r="X253" s="5">
        <f t="shared" si="405"/>
        <v>4.6766775315233759E-2</v>
      </c>
      <c r="Y253" s="5">
        <f t="shared" si="406"/>
        <v>1.4381779089166939E-2</v>
      </c>
      <c r="Z253" s="5">
        <f t="shared" si="407"/>
        <v>4.1339185964057246E-3</v>
      </c>
      <c r="AA253" s="5">
        <f t="shared" si="408"/>
        <v>6.7115661957430177E-3</v>
      </c>
      <c r="AB253" s="5">
        <f t="shared" si="409"/>
        <v>5.4482351005901916E-3</v>
      </c>
      <c r="AC253" s="5">
        <f t="shared" si="410"/>
        <v>1.840109644084544E-4</v>
      </c>
      <c r="AD253" s="5">
        <f t="shared" si="411"/>
        <v>3.0862720627801918E-2</v>
      </c>
      <c r="AE253" s="5">
        <f t="shared" si="412"/>
        <v>1.8981887340653997E-2</v>
      </c>
      <c r="AF253" s="5">
        <f t="shared" si="413"/>
        <v>5.8373344877557928E-3</v>
      </c>
      <c r="AG253" s="5">
        <f t="shared" si="414"/>
        <v>1.1967364224794446E-3</v>
      </c>
      <c r="AH253" s="5">
        <f t="shared" si="415"/>
        <v>6.3563399042760183E-4</v>
      </c>
      <c r="AI253" s="5">
        <f t="shared" si="416"/>
        <v>1.0319747483001562E-3</v>
      </c>
      <c r="AJ253" s="5">
        <f t="shared" si="417"/>
        <v>8.3772414405713762E-4</v>
      </c>
      <c r="AK253" s="5">
        <f t="shared" si="418"/>
        <v>4.5335847134646241E-4</v>
      </c>
      <c r="AL253" s="5">
        <f t="shared" si="419"/>
        <v>7.3497206779055456E-6</v>
      </c>
      <c r="AM253" s="5">
        <f t="shared" si="420"/>
        <v>1.0021348395893118E-2</v>
      </c>
      <c r="AN253" s="5">
        <f t="shared" si="421"/>
        <v>6.1635559789543683E-3</v>
      </c>
      <c r="AO253" s="5">
        <f t="shared" si="422"/>
        <v>1.8954246876235093E-3</v>
      </c>
      <c r="AP253" s="5">
        <f t="shared" si="423"/>
        <v>3.8858896376483838E-4</v>
      </c>
      <c r="AQ253" s="5">
        <f t="shared" si="424"/>
        <v>5.9749689771038986E-5</v>
      </c>
      <c r="AR253" s="5">
        <f t="shared" si="425"/>
        <v>7.8188393963675028E-5</v>
      </c>
      <c r="AS253" s="5">
        <f t="shared" si="426"/>
        <v>1.2694168247103416E-4</v>
      </c>
      <c r="AT253" s="5">
        <f t="shared" si="427"/>
        <v>1.0304720388593247E-4</v>
      </c>
      <c r="AU253" s="5">
        <f t="shared" si="428"/>
        <v>5.5766952834854896E-5</v>
      </c>
      <c r="AV253" s="5">
        <f t="shared" si="429"/>
        <v>2.2634915683356214E-5</v>
      </c>
      <c r="AW253" s="5">
        <f t="shared" si="430"/>
        <v>2.0386162184262753E-7</v>
      </c>
      <c r="AX253" s="5">
        <f t="shared" si="431"/>
        <v>2.7116701970586574E-3</v>
      </c>
      <c r="AY253" s="5">
        <f t="shared" si="432"/>
        <v>1.6677926358575343E-3</v>
      </c>
      <c r="AZ253" s="5">
        <f t="shared" si="433"/>
        <v>5.1288174336940832E-4</v>
      </c>
      <c r="BA253" s="5">
        <f t="shared" si="434"/>
        <v>1.0514803700257036E-4</v>
      </c>
      <c r="BB253" s="5">
        <f t="shared" si="435"/>
        <v>1.6167630006958494E-5</v>
      </c>
      <c r="BC253" s="5">
        <f t="shared" si="436"/>
        <v>1.9887561764791858E-6</v>
      </c>
      <c r="BD253" s="5">
        <f t="shared" si="437"/>
        <v>8.0148652666532268E-6</v>
      </c>
      <c r="BE253" s="5">
        <f t="shared" si="438"/>
        <v>1.3012423329737281E-5</v>
      </c>
      <c r="BF253" s="5">
        <f t="shared" si="439"/>
        <v>1.0563069701045359E-5</v>
      </c>
      <c r="BG253" s="5">
        <f t="shared" si="440"/>
        <v>5.7165084310443727E-6</v>
      </c>
      <c r="BH253" s="5">
        <f t="shared" si="441"/>
        <v>2.3202394924295126E-6</v>
      </c>
      <c r="BI253" s="5">
        <f t="shared" si="442"/>
        <v>7.5339852879335702E-7</v>
      </c>
      <c r="BJ253" s="8">
        <f t="shared" si="443"/>
        <v>0.61761631192342414</v>
      </c>
      <c r="BK253" s="8">
        <f t="shared" si="444"/>
        <v>0.24444713961114961</v>
      </c>
      <c r="BL253" s="8">
        <f t="shared" si="445"/>
        <v>0.13401623402581858</v>
      </c>
      <c r="BM253" s="8">
        <f t="shared" si="446"/>
        <v>0.38615773393409158</v>
      </c>
      <c r="BN253" s="8">
        <f t="shared" si="447"/>
        <v>0.61238828144847079</v>
      </c>
    </row>
    <row r="254" spans="1:66" x14ac:dyDescent="0.25">
      <c r="A254" t="s">
        <v>40</v>
      </c>
      <c r="B254" t="s">
        <v>321</v>
      </c>
      <c r="C254" t="s">
        <v>235</v>
      </c>
      <c r="D254" s="11">
        <v>44380</v>
      </c>
      <c r="E254">
        <f>VLOOKUP(A254,home!$A$2:$E$405,3,FALSE)</f>
        <v>1.47741935483871</v>
      </c>
      <c r="F254">
        <f>VLOOKUP(B254,home!$B$2:$E$405,3,FALSE)</f>
        <v>1.62</v>
      </c>
      <c r="G254">
        <f>VLOOKUP(C254,away!$B$2:$E$405,4,FALSE)</f>
        <v>0.99</v>
      </c>
      <c r="H254">
        <f>VLOOKUP(A254,away!$A$2:$E$405,3,FALSE)</f>
        <v>1.1741935483871</v>
      </c>
      <c r="I254">
        <f>VLOOKUP(C254,away!$B$2:$E$405,3,FALSE)</f>
        <v>1.08</v>
      </c>
      <c r="J254">
        <f>VLOOKUP(B254,home!$B$2:$E$405,4,FALSE)</f>
        <v>0.74</v>
      </c>
      <c r="K254" s="3">
        <f t="shared" si="392"/>
        <v>2.3694851612903229</v>
      </c>
      <c r="L254" s="3">
        <f t="shared" si="393"/>
        <v>0.9384154838709704</v>
      </c>
      <c r="M254" s="5">
        <f t="shared" si="394"/>
        <v>3.6592914684838919E-2</v>
      </c>
      <c r="N254" s="5">
        <f t="shared" si="395"/>
        <v>8.670636835408857E-2</v>
      </c>
      <c r="O254" s="5">
        <f t="shared" si="396"/>
        <v>3.4339357740222252E-2</v>
      </c>
      <c r="P254" s="5">
        <f t="shared" si="397"/>
        <v>8.1366598613696606E-2</v>
      </c>
      <c r="Q254" s="5">
        <f t="shared" si="398"/>
        <v>0.10272472660219288</v>
      </c>
      <c r="R254" s="5">
        <f t="shared" si="399"/>
        <v>1.6112292504804508E-2</v>
      </c>
      <c r="S254" s="5">
        <f t="shared" si="400"/>
        <v>4.5230910320908486E-2</v>
      </c>
      <c r="T254" s="5">
        <f t="shared" si="401"/>
        <v>9.6398474019909974E-2</v>
      </c>
      <c r="U254" s="5">
        <f t="shared" si="402"/>
        <v>3.8177838004503563E-2</v>
      </c>
      <c r="V254" s="5">
        <f t="shared" si="403"/>
        <v>1.1174857077935531E-2</v>
      </c>
      <c r="W254" s="5">
        <f t="shared" si="404"/>
        <v>8.113490512716709E-2</v>
      </c>
      <c r="X254" s="5">
        <f t="shared" si="405"/>
        <v>7.6138251253735773E-2</v>
      </c>
      <c r="Y254" s="5">
        <f t="shared" si="406"/>
        <v>3.5724656945681985E-2</v>
      </c>
      <c r="Z254" s="5">
        <f t="shared" si="407"/>
        <v>5.0400082557222449E-3</v>
      </c>
      <c r="AA254" s="5">
        <f t="shared" si="408"/>
        <v>1.1942224774714582E-2</v>
      </c>
      <c r="AB254" s="5">
        <f t="shared" si="409"/>
        <v>1.4148462198239941E-2</v>
      </c>
      <c r="AC254" s="5">
        <f t="shared" si="410"/>
        <v>1.5529989177155681E-3</v>
      </c>
      <c r="AD254" s="5">
        <f t="shared" si="411"/>
        <v>4.8061988440380163E-2</v>
      </c>
      <c r="AE254" s="5">
        <f t="shared" si="412"/>
        <v>4.5102114138080331E-2</v>
      </c>
      <c r="AF254" s="5">
        <f t="shared" si="413"/>
        <v>2.1162261131245193E-2</v>
      </c>
      <c r="AG254" s="5">
        <f t="shared" si="414"/>
        <v>6.6196645064270981E-3</v>
      </c>
      <c r="AH254" s="5">
        <f t="shared" si="415"/>
        <v>1.1824054465018189E-3</v>
      </c>
      <c r="AI254" s="5">
        <f t="shared" si="416"/>
        <v>2.801692160114918E-3</v>
      </c>
      <c r="AJ254" s="5">
        <f t="shared" si="417"/>
        <v>3.319283999947866E-3</v>
      </c>
      <c r="AK254" s="5">
        <f t="shared" si="418"/>
        <v>2.6216647279949518E-3</v>
      </c>
      <c r="AL254" s="5">
        <f t="shared" si="419"/>
        <v>1.3812754810441156E-4</v>
      </c>
      <c r="AM254" s="5">
        <f t="shared" si="420"/>
        <v>2.2776433686317557E-2</v>
      </c>
      <c r="AN254" s="5">
        <f t="shared" si="421"/>
        <v>2.1373758038600761E-2</v>
      </c>
      <c r="AO254" s="5">
        <f t="shared" si="422"/>
        <v>1.0028732745967286E-2</v>
      </c>
      <c r="AP254" s="5">
        <f t="shared" si="423"/>
        <v>3.1370393641398466E-3</v>
      </c>
      <c r="AQ254" s="5">
        <f t="shared" si="424"/>
        <v>7.3596157820539376E-4</v>
      </c>
      <c r="AR254" s="5">
        <f t="shared" si="425"/>
        <v>2.2191751584213509E-4</v>
      </c>
      <c r="AS254" s="5">
        <f t="shared" si="426"/>
        <v>5.2583026081834915E-4</v>
      </c>
      <c r="AT254" s="5">
        <f t="shared" si="427"/>
        <v>6.229735001832495E-4</v>
      </c>
      <c r="AU254" s="5">
        <f t="shared" si="428"/>
        <v>4.9204215485376798E-4</v>
      </c>
      <c r="AV254" s="5">
        <f t="shared" si="429"/>
        <v>2.9147164616382971E-4</v>
      </c>
      <c r="AW254" s="5">
        <f t="shared" si="430"/>
        <v>8.5315307476739903E-6</v>
      </c>
      <c r="AX254" s="5">
        <f t="shared" si="431"/>
        <v>8.9947369411404118E-3</v>
      </c>
      <c r="AY254" s="5">
        <f t="shared" si="432"/>
        <v>8.4408004189123718E-3</v>
      </c>
      <c r="AZ254" s="5">
        <f t="shared" si="433"/>
        <v>3.960488904685971E-3</v>
      </c>
      <c r="BA254" s="5">
        <f t="shared" si="434"/>
        <v>1.238861370618832E-3</v>
      </c>
      <c r="BB254" s="5">
        <f t="shared" si="435"/>
        <v>2.9064167313958114E-4</v>
      </c>
      <c r="BC254" s="5">
        <f t="shared" si="436"/>
        <v>5.4548529266469708E-5</v>
      </c>
      <c r="BD254" s="5">
        <f t="shared" si="437"/>
        <v>3.470847216807348E-5</v>
      </c>
      <c r="BE254" s="5">
        <f t="shared" si="438"/>
        <v>8.2241209773308263E-5</v>
      </c>
      <c r="BF254" s="5">
        <f t="shared" si="439"/>
        <v>9.7434663102209334E-5</v>
      </c>
      <c r="BG254" s="5">
        <f t="shared" si="440"/>
        <v>7.6956662805335573E-5</v>
      </c>
      <c r="BH254" s="5">
        <f t="shared" si="441"/>
        <v>4.5586917644916407E-5</v>
      </c>
      <c r="BI254" s="5">
        <f t="shared" si="442"/>
        <v>2.1603504981718679E-5</v>
      </c>
      <c r="BJ254" s="8">
        <f t="shared" si="443"/>
        <v>0.68080541376990356</v>
      </c>
      <c r="BK254" s="8">
        <f t="shared" si="444"/>
        <v>0.18449720758211188</v>
      </c>
      <c r="BL254" s="8">
        <f t="shared" si="445"/>
        <v>0.12715798806538134</v>
      </c>
      <c r="BM254" s="8">
        <f t="shared" si="446"/>
        <v>0.63122609028511045</v>
      </c>
      <c r="BN254" s="8">
        <f t="shared" si="447"/>
        <v>0.35784225849984375</v>
      </c>
    </row>
    <row r="255" spans="1:66" x14ac:dyDescent="0.25">
      <c r="A255" t="s">
        <v>10</v>
      </c>
      <c r="B255" t="s">
        <v>240</v>
      </c>
      <c r="C255" t="s">
        <v>43</v>
      </c>
      <c r="D255" s="11">
        <v>44411</v>
      </c>
      <c r="E255">
        <f>VLOOKUP(A255,home!$A$2:$E$405,3,FALSE)</f>
        <v>1.4981949458483801</v>
      </c>
      <c r="F255">
        <f>VLOOKUP(B255,home!$B$2:$E$405,3,FALSE)</f>
        <v>1.04</v>
      </c>
      <c r="G255">
        <f>VLOOKUP(C255,away!$B$2:$E$405,4,FALSE)</f>
        <v>0.79</v>
      </c>
      <c r="H255">
        <f>VLOOKUP(A255,away!$A$2:$E$405,3,FALSE)</f>
        <v>1.3826714801444</v>
      </c>
      <c r="I255">
        <f>VLOOKUP(C255,away!$B$2:$E$405,3,FALSE)</f>
        <v>0.57999999999999996</v>
      </c>
      <c r="J255">
        <f>VLOOKUP(B255,home!$B$2:$E$405,4,FALSE)</f>
        <v>0.95</v>
      </c>
      <c r="K255" s="3">
        <f t="shared" si="392"/>
        <v>1.2309169675090292</v>
      </c>
      <c r="L255" s="3">
        <f t="shared" si="393"/>
        <v>0.76185198555956435</v>
      </c>
      <c r="M255" s="5">
        <f t="shared" si="394"/>
        <v>0.1363174457732611</v>
      </c>
      <c r="N255" s="5">
        <f t="shared" si="395"/>
        <v>0.16779545696979911</v>
      </c>
      <c r="O255" s="5">
        <f t="shared" si="396"/>
        <v>0.10385371672876721</v>
      </c>
      <c r="P255" s="5">
        <f t="shared" si="397"/>
        <v>0.12783530206031588</v>
      </c>
      <c r="Q255" s="5">
        <f t="shared" si="398"/>
        <v>0.10327113752752848</v>
      </c>
      <c r="R255" s="5">
        <f t="shared" si="399"/>
        <v>3.956058014877592E-2</v>
      </c>
      <c r="S255" s="5">
        <f t="shared" si="400"/>
        <v>2.9970236678352004E-2</v>
      </c>
      <c r="T255" s="5">
        <f t="shared" si="401"/>
        <v>7.8677321176342407E-2</v>
      </c>
      <c r="U255" s="5">
        <f t="shared" si="402"/>
        <v>4.8695789349629148E-2</v>
      </c>
      <c r="V255" s="5">
        <f t="shared" si="403"/>
        <v>3.1228205253337467E-3</v>
      </c>
      <c r="W255" s="5">
        <f t="shared" si="404"/>
        <v>4.2372731812197757E-2</v>
      </c>
      <c r="X255" s="5">
        <f t="shared" si="405"/>
        <v>3.2281749864705778E-2</v>
      </c>
      <c r="Y255" s="5">
        <f t="shared" si="406"/>
        <v>1.2296957615881643E-2</v>
      </c>
      <c r="Z255" s="5">
        <f t="shared" si="407"/>
        <v>1.0046435512077742E-2</v>
      </c>
      <c r="AA255" s="5">
        <f t="shared" si="408"/>
        <v>1.2366327934801755E-2</v>
      </c>
      <c r="AB255" s="5">
        <f t="shared" si="409"/>
        <v>7.6109614403641881E-3</v>
      </c>
      <c r="AC255" s="5">
        <f t="shared" si="410"/>
        <v>1.8303173837714456E-4</v>
      </c>
      <c r="AD255" s="5">
        <f t="shared" si="411"/>
        <v>1.3039328636835964E-2</v>
      </c>
      <c r="AE255" s="5">
        <f t="shared" si="412"/>
        <v>9.9340384123371671E-3</v>
      </c>
      <c r="AF255" s="5">
        <f t="shared" si="413"/>
        <v>3.7841334445320256E-3</v>
      </c>
      <c r="AG255" s="5">
        <f t="shared" si="414"/>
        <v>9.609831927796926E-4</v>
      </c>
      <c r="AH255" s="5">
        <f t="shared" si="415"/>
        <v>1.913474210668136E-3</v>
      </c>
      <c r="AI255" s="5">
        <f t="shared" si="416"/>
        <v>2.3553278728023551E-3</v>
      </c>
      <c r="AJ255" s="5">
        <f t="shared" si="417"/>
        <v>1.4496065213396841E-3</v>
      </c>
      <c r="AK255" s="5">
        <f t="shared" si="418"/>
        <v>5.9478175444291901E-4</v>
      </c>
      <c r="AL255" s="5">
        <f t="shared" si="419"/>
        <v>6.8657147819465715E-6</v>
      </c>
      <c r="AM255" s="5">
        <f t="shared" si="420"/>
        <v>3.2100661728015518E-3</v>
      </c>
      <c r="AN255" s="5">
        <f t="shared" si="421"/>
        <v>2.4455952875264537E-3</v>
      </c>
      <c r="AO255" s="5">
        <f t="shared" si="422"/>
        <v>9.3159081283857102E-4</v>
      </c>
      <c r="AP255" s="5">
        <f t="shared" si="423"/>
        <v>2.3657810349670468E-4</v>
      </c>
      <c r="AQ255" s="5">
        <f t="shared" si="424"/>
        <v>4.5059374472220129E-5</v>
      </c>
      <c r="AR255" s="5">
        <f t="shared" si="425"/>
        <v>2.9155682534290795E-4</v>
      </c>
      <c r="AS255" s="5">
        <f t="shared" si="426"/>
        <v>3.5888224330765195E-4</v>
      </c>
      <c r="AT255" s="5">
        <f t="shared" si="427"/>
        <v>2.2087712131254632E-4</v>
      </c>
      <c r="AU255" s="5">
        <f t="shared" si="428"/>
        <v>9.0627132119387829E-5</v>
      </c>
      <c r="AV255" s="5">
        <f t="shared" si="429"/>
        <v>2.7888618660609264E-5</v>
      </c>
      <c r="AW255" s="5">
        <f t="shared" si="430"/>
        <v>1.7884739510279535E-7</v>
      </c>
      <c r="AX255" s="5">
        <f t="shared" si="431"/>
        <v>6.5855415315469997E-4</v>
      </c>
      <c r="AY255" s="5">
        <f t="shared" si="432"/>
        <v>5.0172078917940551E-4</v>
      </c>
      <c r="AZ255" s="5">
        <f t="shared" si="433"/>
        <v>1.9111848971642081E-4</v>
      </c>
      <c r="BA255" s="5">
        <f t="shared" si="434"/>
        <v>4.853466695586681E-5</v>
      </c>
      <c r="BB255" s="5">
        <f t="shared" si="435"/>
        <v>9.2440580971998228E-6</v>
      </c>
      <c r="BC255" s="5">
        <f t="shared" si="436"/>
        <v>1.4085208031959309E-6</v>
      </c>
      <c r="BD255" s="5">
        <f t="shared" si="437"/>
        <v>3.7020524381822918E-5</v>
      </c>
      <c r="BE255" s="5">
        <f t="shared" si="438"/>
        <v>4.5569191607667541E-5</v>
      </c>
      <c r="BF255" s="5">
        <f t="shared" si="439"/>
        <v>2.8045945572774021E-5</v>
      </c>
      <c r="BG255" s="5">
        <f t="shared" si="440"/>
        <v>1.1507410091787428E-5</v>
      </c>
      <c r="BH255" s="5">
        <f t="shared" si="441"/>
        <v>3.5411665835164467E-6</v>
      </c>
      <c r="BI255" s="5">
        <f t="shared" si="442"/>
        <v>8.7177640648527431E-7</v>
      </c>
      <c r="BJ255" s="8">
        <f t="shared" si="443"/>
        <v>0.47269330908198243</v>
      </c>
      <c r="BK255" s="8">
        <f t="shared" si="444"/>
        <v>0.29793742327960127</v>
      </c>
      <c r="BL255" s="8">
        <f t="shared" si="445"/>
        <v>0.21951695391697845</v>
      </c>
      <c r="BM255" s="8">
        <f t="shared" si="446"/>
        <v>0.32105894064040774</v>
      </c>
      <c r="BN255" s="8">
        <f t="shared" si="447"/>
        <v>0.67863363920844777</v>
      </c>
    </row>
    <row r="256" spans="1:66" x14ac:dyDescent="0.25">
      <c r="A256" t="s">
        <v>16</v>
      </c>
      <c r="B256" t="s">
        <v>322</v>
      </c>
      <c r="C256" t="s">
        <v>254</v>
      </c>
      <c r="D256" s="11">
        <v>44411</v>
      </c>
      <c r="E256">
        <f>VLOOKUP(A256,home!$A$2:$E$405,3,FALSE)</f>
        <v>1.5608695652173901</v>
      </c>
      <c r="F256">
        <f>VLOOKUP(B256,home!$B$2:$E$405,3,FALSE)</f>
        <v>1.43</v>
      </c>
      <c r="G256">
        <f>VLOOKUP(C256,away!$B$2:$E$405,4,FALSE)</f>
        <v>0.43</v>
      </c>
      <c r="H256">
        <f>VLOOKUP(A256,away!$A$2:$E$405,3,FALSE)</f>
        <v>1.2652173913043501</v>
      </c>
      <c r="I256">
        <f>VLOOKUP(C256,away!$B$2:$E$405,3,FALSE)</f>
        <v>1.01</v>
      </c>
      <c r="J256">
        <f>VLOOKUP(B256,home!$B$2:$E$405,4,FALSE)</f>
        <v>0.67</v>
      </c>
      <c r="K256" s="3">
        <f t="shared" si="392"/>
        <v>0.95977869565217311</v>
      </c>
      <c r="L256" s="3">
        <f t="shared" si="393"/>
        <v>0.8561726086956537</v>
      </c>
      <c r="M256" s="5">
        <f t="shared" si="394"/>
        <v>0.16268307363911716</v>
      </c>
      <c r="N256" s="5">
        <f t="shared" si="395"/>
        <v>0.15613974822203827</v>
      </c>
      <c r="O256" s="5">
        <f t="shared" si="396"/>
        <v>0.13928479154823006</v>
      </c>
      <c r="P256" s="5">
        <f t="shared" si="397"/>
        <v>0.13368257555634505</v>
      </c>
      <c r="Q256" s="5">
        <f t="shared" si="398"/>
        <v>7.4929801944003296E-2</v>
      </c>
      <c r="R256" s="5">
        <f t="shared" si="399"/>
        <v>5.9625911665739224E-2</v>
      </c>
      <c r="S256" s="5">
        <f t="shared" si="400"/>
        <v>2.7462953901125478E-2</v>
      </c>
      <c r="T256" s="5">
        <f t="shared" si="401"/>
        <v>6.4152843999445971E-2</v>
      </c>
      <c r="U256" s="5">
        <f t="shared" si="402"/>
        <v>5.7227679725614877E-2</v>
      </c>
      <c r="V256" s="5">
        <f t="shared" si="403"/>
        <v>2.5074782436813195E-3</v>
      </c>
      <c r="W256" s="5">
        <f t="shared" si="404"/>
        <v>2.3972009191763722E-2</v>
      </c>
      <c r="X256" s="5">
        <f t="shared" si="405"/>
        <v>2.0524177645388532E-2</v>
      </c>
      <c r="Y256" s="5">
        <f t="shared" si="406"/>
        <v>8.7861193579926583E-3</v>
      </c>
      <c r="Z256" s="5">
        <f t="shared" si="407"/>
        <v>1.7016690778904192E-2</v>
      </c>
      <c r="AA256" s="5">
        <f t="shared" si="408"/>
        <v>1.6332257280093024E-2</v>
      </c>
      <c r="AB256" s="5">
        <f t="shared" si="409"/>
        <v>7.837676294671695E-3</v>
      </c>
      <c r="AC256" s="5">
        <f t="shared" si="410"/>
        <v>1.2878035736465628E-4</v>
      </c>
      <c r="AD256" s="5">
        <f t="shared" si="411"/>
        <v>5.7519559285582212E-3</v>
      </c>
      <c r="AE256" s="5">
        <f t="shared" si="412"/>
        <v>4.9246671124561232E-3</v>
      </c>
      <c r="AF256" s="5">
        <f t="shared" si="413"/>
        <v>2.1081825443146252E-3</v>
      </c>
      <c r="AG256" s="5">
        <f t="shared" si="414"/>
        <v>6.016560495241645E-4</v>
      </c>
      <c r="AH256" s="5">
        <f t="shared" si="415"/>
        <v>3.642306133885418E-3</v>
      </c>
      <c r="AI256" s="5">
        <f t="shared" si="416"/>
        <v>3.4958078303464553E-3</v>
      </c>
      <c r="AJ256" s="5">
        <f t="shared" si="417"/>
        <v>1.677600939830287E-3</v>
      </c>
      <c r="AK256" s="5">
        <f t="shared" si="418"/>
        <v>5.3670854728505766E-4</v>
      </c>
      <c r="AL256" s="5">
        <f t="shared" si="419"/>
        <v>4.2329394124341857E-6</v>
      </c>
      <c r="AM256" s="5">
        <f t="shared" si="420"/>
        <v>1.104120951712079E-3</v>
      </c>
      <c r="AN256" s="5">
        <f t="shared" si="421"/>
        <v>9.453181155428586E-4</v>
      </c>
      <c r="AO256" s="5">
        <f t="shared" si="422"/>
        <v>4.0467773851579424E-4</v>
      </c>
      <c r="AP256" s="5">
        <f t="shared" si="423"/>
        <v>1.1549133168870842E-4</v>
      </c>
      <c r="AQ256" s="5">
        <f t="shared" si="424"/>
        <v>2.4720128683414118E-5</v>
      </c>
      <c r="AR256" s="5">
        <f t="shared" si="425"/>
        <v>6.2368854886337213E-4</v>
      </c>
      <c r="AS256" s="5">
        <f t="shared" si="426"/>
        <v>5.9860298192128381E-4</v>
      </c>
      <c r="AT256" s="5">
        <f t="shared" si="427"/>
        <v>2.8726319460095558E-4</v>
      </c>
      <c r="AU256" s="5">
        <f t="shared" si="428"/>
        <v>9.1903031407660521E-5</v>
      </c>
      <c r="AV256" s="5">
        <f t="shared" si="429"/>
        <v>2.2051642902731275E-5</v>
      </c>
      <c r="AW256" s="5">
        <f t="shared" si="430"/>
        <v>9.6621102028148164E-8</v>
      </c>
      <c r="AX256" s="5">
        <f t="shared" si="431"/>
        <v>1.7661862781274249E-4</v>
      </c>
      <c r="AY256" s="5">
        <f t="shared" si="432"/>
        <v>1.5121603131868248E-4</v>
      </c>
      <c r="AZ256" s="5">
        <f t="shared" si="433"/>
        <v>6.4733512005360003E-5</v>
      </c>
      <c r="BA256" s="5">
        <f t="shared" si="434"/>
        <v>1.8474353281220168E-5</v>
      </c>
      <c r="BB256" s="5">
        <f t="shared" si="435"/>
        <v>3.9543088106868446E-6</v>
      </c>
      <c r="BC256" s="5">
        <f t="shared" si="436"/>
        <v>6.7711417800679301E-7</v>
      </c>
      <c r="BD256" s="5">
        <f t="shared" si="437"/>
        <v>8.8997508648993302E-5</v>
      </c>
      <c r="BE256" s="5">
        <f t="shared" si="438"/>
        <v>8.5417912767423777E-5</v>
      </c>
      <c r="BF256" s="5">
        <f t="shared" si="439"/>
        <v>4.0991146450624551E-5</v>
      </c>
      <c r="BG256" s="5">
        <f t="shared" si="440"/>
        <v>1.3114143024555881E-5</v>
      </c>
      <c r="BH256" s="5">
        <f t="shared" si="441"/>
        <v>3.146668771676071E-6</v>
      </c>
      <c r="BI256" s="5">
        <f t="shared" si="442"/>
        <v>6.0402112986573729E-7</v>
      </c>
      <c r="BJ256" s="8">
        <f t="shared" si="443"/>
        <v>0.36490116420903523</v>
      </c>
      <c r="BK256" s="8">
        <f t="shared" si="444"/>
        <v>0.32662031066836472</v>
      </c>
      <c r="BL256" s="8">
        <f t="shared" si="445"/>
        <v>0.29151652076618523</v>
      </c>
      <c r="BM256" s="8">
        <f t="shared" si="446"/>
        <v>0.27355766443679969</v>
      </c>
      <c r="BN256" s="8">
        <f t="shared" si="447"/>
        <v>0.72634590257547305</v>
      </c>
    </row>
    <row r="257" spans="1:66" x14ac:dyDescent="0.25">
      <c r="A257" t="s">
        <v>69</v>
      </c>
      <c r="B257" t="s">
        <v>77</v>
      </c>
      <c r="C257" t="s">
        <v>381</v>
      </c>
      <c r="D257" s="11">
        <v>44411</v>
      </c>
      <c r="E257">
        <f>VLOOKUP(A257,home!$A$2:$E$405,3,FALSE)</f>
        <v>1.32758620689655</v>
      </c>
      <c r="F257">
        <f>VLOOKUP(B257,home!$B$2:$E$405,3,FALSE)</f>
        <v>1.35</v>
      </c>
      <c r="G257">
        <f>VLOOKUP(C257,away!$B$2:$E$405,4,FALSE)</f>
        <v>0.81</v>
      </c>
      <c r="H257">
        <f>VLOOKUP(A257,away!$A$2:$E$405,3,FALSE)</f>
        <v>1.2896551724137899</v>
      </c>
      <c r="I257">
        <f>VLOOKUP(C257,away!$B$2:$E$405,3,FALSE)</f>
        <v>1.1299999999999999</v>
      </c>
      <c r="J257">
        <f>VLOOKUP(B257,home!$B$2:$E$405,4,FALSE)</f>
        <v>0.61</v>
      </c>
      <c r="K257" s="3">
        <f t="shared" si="392"/>
        <v>1.4517155172413776</v>
      </c>
      <c r="L257" s="3">
        <f t="shared" si="393"/>
        <v>0.88895931034482523</v>
      </c>
      <c r="M257" s="5">
        <f t="shared" si="394"/>
        <v>9.626265561139935E-2</v>
      </c>
      <c r="N257" s="5">
        <f t="shared" si="395"/>
        <v>0.13974599088193121</v>
      </c>
      <c r="O257" s="5">
        <f t="shared" si="396"/>
        <v>8.5573583944270976E-2</v>
      </c>
      <c r="P257" s="5">
        <f t="shared" si="397"/>
        <v>0.12422849967785579</v>
      </c>
      <c r="Q257" s="5">
        <f t="shared" si="398"/>
        <v>0.10143571171778581</v>
      </c>
      <c r="R257" s="5">
        <f t="shared" si="399"/>
        <v>3.8035717083417075E-2</v>
      </c>
      <c r="S257" s="5">
        <f t="shared" si="400"/>
        <v>4.007971739973349E-2</v>
      </c>
      <c r="T257" s="5">
        <f t="shared" si="401"/>
        <v>9.0172220332979378E-2</v>
      </c>
      <c r="U257" s="5">
        <f t="shared" si="402"/>
        <v>5.5217040699399526E-2</v>
      </c>
      <c r="V257" s="5">
        <f t="shared" si="403"/>
        <v>5.7470575091978148E-3</v>
      </c>
      <c r="W257" s="5">
        <f t="shared" si="404"/>
        <v>4.9085265567710888E-2</v>
      </c>
      <c r="X257" s="5">
        <f t="shared" si="405"/>
        <v>4.3634803827164864E-2</v>
      </c>
      <c r="Y257" s="5">
        <f t="shared" si="406"/>
        <v>1.9394782558614113E-2</v>
      </c>
      <c r="Z257" s="5">
        <f t="shared" si="407"/>
        <v>1.1270734942315111E-2</v>
      </c>
      <c r="AA257" s="5">
        <f t="shared" si="408"/>
        <v>1.6361900806473449E-2</v>
      </c>
      <c r="AB257" s="5">
        <f t="shared" si="409"/>
        <v>1.1876412646160859E-2</v>
      </c>
      <c r="AC257" s="5">
        <f t="shared" si="410"/>
        <v>4.6354186327206319E-4</v>
      </c>
      <c r="AD257" s="5">
        <f t="shared" si="411"/>
        <v>1.7814460423139958E-2</v>
      </c>
      <c r="AE257" s="5">
        <f t="shared" si="412"/>
        <v>1.5836330451919678E-2</v>
      </c>
      <c r="AF257" s="5">
        <f t="shared" si="413"/>
        <v>7.0389266984656361E-3</v>
      </c>
      <c r="AG257" s="5">
        <f t="shared" si="414"/>
        <v>2.0857731411452634E-3</v>
      </c>
      <c r="AH257" s="5">
        <f t="shared" si="415"/>
        <v>2.5048061903499407E-3</v>
      </c>
      <c r="AI257" s="5">
        <f t="shared" si="416"/>
        <v>3.6362660142132686E-3</v>
      </c>
      <c r="AJ257" s="5">
        <f t="shared" si="417"/>
        <v>2.6394118988254289E-3</v>
      </c>
      <c r="AK257" s="5">
        <f t="shared" si="418"/>
        <v>1.2772250699721345E-3</v>
      </c>
      <c r="AL257" s="5">
        <f t="shared" si="419"/>
        <v>2.392832811287912E-5</v>
      </c>
      <c r="AM257" s="5">
        <f t="shared" si="420"/>
        <v>5.1723057255109355E-3</v>
      </c>
      <c r="AN257" s="5">
        <f t="shared" si="421"/>
        <v>4.5979693306427913E-3</v>
      </c>
      <c r="AO257" s="5">
        <f t="shared" si="422"/>
        <v>2.0437038225774372E-3</v>
      </c>
      <c r="AP257" s="5">
        <f t="shared" si="423"/>
        <v>6.0558984688917383E-4</v>
      </c>
      <c r="AQ257" s="5">
        <f t="shared" si="424"/>
        <v>1.3458618316060706E-4</v>
      </c>
      <c r="AR257" s="5">
        <f t="shared" si="425"/>
        <v>4.4533415670418655E-4</v>
      </c>
      <c r="AS257" s="5">
        <f t="shared" si="426"/>
        <v>6.4649850564507097E-4</v>
      </c>
      <c r="AT257" s="5">
        <f t="shared" si="427"/>
        <v>4.6926595625915591E-4</v>
      </c>
      <c r="AU257" s="5">
        <f t="shared" si="428"/>
        <v>2.2708022347151002E-4</v>
      </c>
      <c r="AV257" s="5">
        <f t="shared" si="429"/>
        <v>8.2413971018057734E-5</v>
      </c>
      <c r="AW257" s="5">
        <f t="shared" si="430"/>
        <v>8.5777474671381568E-7</v>
      </c>
      <c r="AX257" s="5">
        <f t="shared" si="431"/>
        <v>1.2514527469401054E-3</v>
      </c>
      <c r="AY257" s="5">
        <f t="shared" si="432"/>
        <v>1.1124905708490129E-3</v>
      </c>
      <c r="AZ257" s="5">
        <f t="shared" si="433"/>
        <v>4.9447942531352987E-4</v>
      </c>
      <c r="BA257" s="5">
        <f t="shared" si="434"/>
        <v>1.4652402963547366E-4</v>
      </c>
      <c r="BB257" s="5">
        <f t="shared" si="435"/>
        <v>3.2563475083423847E-5</v>
      </c>
      <c r="BC257" s="5">
        <f t="shared" si="436"/>
        <v>5.789520870518274E-6</v>
      </c>
      <c r="BD257" s="5">
        <f t="shared" si="437"/>
        <v>6.5980657469457961E-5</v>
      </c>
      <c r="BE257" s="5">
        <f t="shared" si="438"/>
        <v>9.5785144286200343E-5</v>
      </c>
      <c r="BF257" s="5">
        <f t="shared" si="439"/>
        <v>6.9526390140740662E-5</v>
      </c>
      <c r="BG257" s="5">
        <f t="shared" si="440"/>
        <v>3.3644179808363706E-5</v>
      </c>
      <c r="BH257" s="5">
        <f t="shared" si="441"/>
        <v>1.2210444473165164E-5</v>
      </c>
      <c r="BI257" s="5">
        <f t="shared" si="442"/>
        <v>3.5452183428216175E-6</v>
      </c>
      <c r="BJ257" s="8">
        <f t="shared" si="443"/>
        <v>0.50184172027832974</v>
      </c>
      <c r="BK257" s="8">
        <f t="shared" si="444"/>
        <v>0.2679178909604204</v>
      </c>
      <c r="BL257" s="8">
        <f t="shared" si="445"/>
        <v>0.21927364920070139</v>
      </c>
      <c r="BM257" s="8">
        <f t="shared" si="446"/>
        <v>0.41391020366900416</v>
      </c>
      <c r="BN257" s="8">
        <f t="shared" si="447"/>
        <v>0.58528215891666036</v>
      </c>
    </row>
    <row r="258" spans="1:66" x14ac:dyDescent="0.25">
      <c r="A258" t="s">
        <v>69</v>
      </c>
      <c r="B258" t="s">
        <v>74</v>
      </c>
      <c r="C258" t="s">
        <v>72</v>
      </c>
      <c r="D258" s="11">
        <v>44411</v>
      </c>
      <c r="E258">
        <f>VLOOKUP(A258,home!$A$2:$E$405,3,FALSE)</f>
        <v>1.32758620689655</v>
      </c>
      <c r="F258">
        <f>VLOOKUP(B258,home!$B$2:$E$405,3,FALSE)</f>
        <v>1.31</v>
      </c>
      <c r="G258">
        <f>VLOOKUP(C258,away!$B$2:$E$405,4,FALSE)</f>
        <v>1.51</v>
      </c>
      <c r="H258">
        <f>VLOOKUP(A258,away!$A$2:$E$405,3,FALSE)</f>
        <v>1.2896551724137899</v>
      </c>
      <c r="I258">
        <f>VLOOKUP(C258,away!$B$2:$E$405,3,FALSE)</f>
        <v>1.31</v>
      </c>
      <c r="J258">
        <f>VLOOKUP(B258,home!$B$2:$E$405,4,FALSE)</f>
        <v>0.93</v>
      </c>
      <c r="K258" s="3">
        <f t="shared" si="392"/>
        <v>2.6260982758620655</v>
      </c>
      <c r="L258" s="3">
        <f t="shared" si="393"/>
        <v>1.5711868965517204</v>
      </c>
      <c r="M258" s="5">
        <f t="shared" si="394"/>
        <v>1.5036342537009115E-2</v>
      </c>
      <c r="N258" s="5">
        <f t="shared" si="395"/>
        <v>3.9486913211711071E-2</v>
      </c>
      <c r="O258" s="5">
        <f t="shared" si="396"/>
        <v>2.3624904366211973E-2</v>
      </c>
      <c r="P258" s="5">
        <f t="shared" si="397"/>
        <v>6.2041320623515445E-2</v>
      </c>
      <c r="Q258" s="5">
        <f t="shared" si="398"/>
        <v>5.184825735219474E-2</v>
      </c>
      <c r="R258" s="5">
        <f t="shared" si="399"/>
        <v>1.8559570086239891E-2</v>
      </c>
      <c r="S258" s="5">
        <f t="shared" si="400"/>
        <v>6.3997036766686263E-2</v>
      </c>
      <c r="T258" s="5">
        <f t="shared" si="401"/>
        <v>8.1463302560809775E-2</v>
      </c>
      <c r="U258" s="5">
        <f t="shared" si="402"/>
        <v>4.8739255004215741E-2</v>
      </c>
      <c r="V258" s="5">
        <f t="shared" si="403"/>
        <v>2.9339734470551018E-2</v>
      </c>
      <c r="W258" s="5">
        <f t="shared" si="404"/>
        <v>4.5386206413017091E-2</v>
      </c>
      <c r="X258" s="5">
        <f t="shared" si="405"/>
        <v>7.131021280032411E-2</v>
      </c>
      <c r="Y258" s="5">
        <f t="shared" si="406"/>
        <v>5.602083597109201E-2</v>
      </c>
      <c r="Z258" s="5">
        <f t="shared" si="407"/>
        <v>9.7201844417111362E-3</v>
      </c>
      <c r="AA258" s="5">
        <f t="shared" si="408"/>
        <v>2.5526159603438885E-2</v>
      </c>
      <c r="AB258" s="5">
        <f t="shared" si="409"/>
        <v>3.3517101861985386E-2</v>
      </c>
      <c r="AC258" s="5">
        <f t="shared" si="410"/>
        <v>7.5661512632476911E-3</v>
      </c>
      <c r="AD258" s="5">
        <f t="shared" si="411"/>
        <v>2.9797159602285996E-2</v>
      </c>
      <c r="AE258" s="5">
        <f t="shared" si="412"/>
        <v>4.681690672157203E-2</v>
      </c>
      <c r="AF258" s="5">
        <f t="shared" si="413"/>
        <v>3.677905518900907E-2</v>
      </c>
      <c r="AG258" s="5">
        <f t="shared" si="414"/>
        <v>1.9262256526841205E-2</v>
      </c>
      <c r="AH258" s="5">
        <f t="shared" si="415"/>
        <v>3.8180566067206102E-3</v>
      </c>
      <c r="AI258" s="5">
        <f t="shared" si="416"/>
        <v>1.0026591872052761E-2</v>
      </c>
      <c r="AJ258" s="5">
        <f t="shared" si="417"/>
        <v>1.3165407813985182E-2</v>
      </c>
      <c r="AK258" s="5">
        <f t="shared" si="418"/>
        <v>1.152455158710915E-2</v>
      </c>
      <c r="AL258" s="5">
        <f t="shared" si="419"/>
        <v>1.2487452058339112E-3</v>
      </c>
      <c r="AM258" s="5">
        <f t="shared" si="420"/>
        <v>1.5650053891430007E-2</v>
      </c>
      <c r="AN258" s="5">
        <f t="shared" si="421"/>
        <v>2.4589159604543089E-2</v>
      </c>
      <c r="AO258" s="5">
        <f t="shared" si="422"/>
        <v>1.9317082683938492E-2</v>
      </c>
      <c r="AP258" s="5">
        <f t="shared" si="423"/>
        <v>1.0116915730870101E-2</v>
      </c>
      <c r="AQ258" s="5">
        <f t="shared" si="424"/>
        <v>3.9738913574652694E-3</v>
      </c>
      <c r="AR258" s="5">
        <f t="shared" si="425"/>
        <v>1.1997761021544289E-3</v>
      </c>
      <c r="AS258" s="5">
        <f t="shared" si="426"/>
        <v>3.1507299532882544E-3</v>
      </c>
      <c r="AT258" s="5">
        <f t="shared" si="427"/>
        <v>4.1370632490186268E-3</v>
      </c>
      <c r="AU258" s="5">
        <f t="shared" si="428"/>
        <v>3.6214448884600435E-3</v>
      </c>
      <c r="AV258" s="5">
        <f t="shared" si="429"/>
        <v>2.3775675444286022E-3</v>
      </c>
      <c r="AW258" s="5">
        <f t="shared" si="430"/>
        <v>1.4312323902632775E-4</v>
      </c>
      <c r="AX258" s="5">
        <f t="shared" si="431"/>
        <v>6.8497632569054544E-3</v>
      </c>
      <c r="AY258" s="5">
        <f t="shared" si="432"/>
        <v>1.0762258273731286E-2</v>
      </c>
      <c r="AZ258" s="5">
        <f t="shared" si="433"/>
        <v>8.4547595884959682E-3</v>
      </c>
      <c r="BA258" s="5">
        <f t="shared" si="434"/>
        <v>4.428002492979961E-3</v>
      </c>
      <c r="BB258" s="5">
        <f t="shared" si="435"/>
        <v>1.739304873717117E-3</v>
      </c>
      <c r="BC258" s="5">
        <f t="shared" si="436"/>
        <v>5.4655460533857547E-4</v>
      </c>
      <c r="BD258" s="5">
        <f t="shared" si="437"/>
        <v>3.1417874841682274E-4</v>
      </c>
      <c r="BE258" s="5">
        <f t="shared" si="438"/>
        <v>8.2506426952991979E-4</v>
      </c>
      <c r="BF258" s="5">
        <f t="shared" si="439"/>
        <v>1.0833499278439585E-3</v>
      </c>
      <c r="BG258" s="5">
        <f t="shared" si="440"/>
        <v>9.4832779255543762E-4</v>
      </c>
      <c r="BH258" s="5">
        <f t="shared" si="441"/>
        <v>6.2260049524547815E-4</v>
      </c>
      <c r="BI258" s="5">
        <f t="shared" si="442"/>
        <v>3.2700201742300364E-4</v>
      </c>
      <c r="BJ258" s="8">
        <f t="shared" si="443"/>
        <v>0.5845988527082725</v>
      </c>
      <c r="BK258" s="8">
        <f t="shared" si="444"/>
        <v>0.18999158914057473</v>
      </c>
      <c r="BL258" s="8">
        <f t="shared" si="445"/>
        <v>0.20710870379032417</v>
      </c>
      <c r="BM258" s="8">
        <f t="shared" si="446"/>
        <v>0.77020288686929539</v>
      </c>
      <c r="BN258" s="8">
        <f t="shared" si="447"/>
        <v>0.21059730817688224</v>
      </c>
    </row>
    <row r="259" spans="1:66" x14ac:dyDescent="0.25">
      <c r="A259" t="s">
        <v>175</v>
      </c>
      <c r="B259" t="s">
        <v>284</v>
      </c>
      <c r="C259" t="s">
        <v>179</v>
      </c>
      <c r="D259" s="11">
        <v>44411</v>
      </c>
      <c r="E259">
        <f>VLOOKUP(A259,home!$A$2:$E$405,3,FALSE)</f>
        <v>1.1957671957672</v>
      </c>
      <c r="F259">
        <f>VLOOKUP(B259,home!$B$2:$E$405,3,FALSE)</f>
        <v>1.35</v>
      </c>
      <c r="G259">
        <f>VLOOKUP(C259,away!$B$2:$E$405,4,FALSE)</f>
        <v>0.9</v>
      </c>
      <c r="H259">
        <f>VLOOKUP(A259,away!$A$2:$E$405,3,FALSE)</f>
        <v>1.0582010582010599</v>
      </c>
      <c r="I259">
        <f>VLOOKUP(C259,away!$B$2:$E$405,3,FALSE)</f>
        <v>0.71</v>
      </c>
      <c r="J259">
        <f>VLOOKUP(B259,home!$B$2:$E$405,4,FALSE)</f>
        <v>1.0900000000000001</v>
      </c>
      <c r="K259" s="3">
        <f t="shared" si="392"/>
        <v>1.4528571428571482</v>
      </c>
      <c r="L259" s="3">
        <f t="shared" si="393"/>
        <v>0.8189417989418003</v>
      </c>
      <c r="M259" s="5">
        <f t="shared" si="394"/>
        <v>0.10312649455281532</v>
      </c>
      <c r="N259" s="5">
        <f t="shared" si="395"/>
        <v>0.14982806422887651</v>
      </c>
      <c r="O259" s="5">
        <f t="shared" si="396"/>
        <v>8.4454596967644346E-2</v>
      </c>
      <c r="P259" s="5">
        <f t="shared" si="397"/>
        <v>0.12270046445156371</v>
      </c>
      <c r="Q259" s="5">
        <f t="shared" si="398"/>
        <v>0.10883938665769143</v>
      </c>
      <c r="R259" s="5">
        <f t="shared" si="399"/>
        <v>3.4581699784793682E-2</v>
      </c>
      <c r="S259" s="5">
        <f t="shared" si="400"/>
        <v>3.6497420090525243E-2</v>
      </c>
      <c r="T259" s="5">
        <f t="shared" si="401"/>
        <v>8.9133123105171991E-2</v>
      </c>
      <c r="U259" s="5">
        <f t="shared" si="402"/>
        <v>5.0242269544479003E-2</v>
      </c>
      <c r="V259" s="5">
        <f t="shared" si="403"/>
        <v>4.8249810054580731E-3</v>
      </c>
      <c r="W259" s="5">
        <f t="shared" si="404"/>
        <v>5.270936010993936E-2</v>
      </c>
      <c r="X259" s="5">
        <f t="shared" si="405"/>
        <v>4.3165898189504906E-2</v>
      </c>
      <c r="Y259" s="5">
        <f t="shared" si="406"/>
        <v>1.7675179158125873E-2</v>
      </c>
      <c r="Z259" s="5">
        <f t="shared" si="407"/>
        <v>9.4401331440747381E-3</v>
      </c>
      <c r="AA259" s="5">
        <f t="shared" si="408"/>
        <v>1.3715164867891488E-2</v>
      </c>
      <c r="AB259" s="5">
        <f t="shared" si="409"/>
        <v>9.9630876218897834E-3</v>
      </c>
      <c r="AC259" s="5">
        <f t="shared" si="410"/>
        <v>3.5879929116837948E-4</v>
      </c>
      <c r="AD259" s="5">
        <f t="shared" si="411"/>
        <v>1.9144792582788749E-2</v>
      </c>
      <c r="AE259" s="5">
        <f t="shared" si="412"/>
        <v>1.5678470878116652E-2</v>
      </c>
      <c r="AF259" s="5">
        <f t="shared" si="413"/>
        <v>6.4198775727907394E-3</v>
      </c>
      <c r="AG259" s="5">
        <f t="shared" si="414"/>
        <v>1.7525020294824557E-3</v>
      </c>
      <c r="AH259" s="5">
        <f t="shared" si="415"/>
        <v>1.9327299048146694E-3</v>
      </c>
      <c r="AI259" s="5">
        <f t="shared" si="416"/>
        <v>2.807980447423608E-3</v>
      </c>
      <c r="AJ259" s="5">
        <f t="shared" si="417"/>
        <v>2.0397972250213005E-3</v>
      </c>
      <c r="AK259" s="5">
        <f t="shared" si="418"/>
        <v>9.8784465611746254E-4</v>
      </c>
      <c r="AL259" s="5">
        <f t="shared" si="419"/>
        <v>1.707605397125376E-5</v>
      </c>
      <c r="AM259" s="5">
        <f t="shared" si="420"/>
        <v>5.5629297304846366E-3</v>
      </c>
      <c r="AN259" s="5">
        <f t="shared" si="421"/>
        <v>4.5557156808699126E-3</v>
      </c>
      <c r="AO259" s="5">
        <f t="shared" si="422"/>
        <v>1.8654329975794873E-3</v>
      </c>
      <c r="AP259" s="5">
        <f t="shared" si="423"/>
        <v>5.0922701828104682E-4</v>
      </c>
      <c r="AQ259" s="5">
        <f t="shared" si="424"/>
        <v>1.0425682260521237E-4</v>
      </c>
      <c r="AR259" s="5">
        <f t="shared" si="425"/>
        <v>3.1655866102350811E-4</v>
      </c>
      <c r="AS259" s="5">
        <f t="shared" si="426"/>
        <v>4.5991451180129841E-4</v>
      </c>
      <c r="AT259" s="5">
        <f t="shared" si="427"/>
        <v>3.3409504178708737E-4</v>
      </c>
      <c r="AU259" s="5">
        <f t="shared" si="428"/>
        <v>1.6179745595117586E-4</v>
      </c>
      <c r="AV259" s="5">
        <f t="shared" si="429"/>
        <v>5.8767147393695131E-5</v>
      </c>
      <c r="AW259" s="5">
        <f t="shared" si="430"/>
        <v>5.6436616516399429E-7</v>
      </c>
      <c r="AX259" s="5">
        <f t="shared" si="431"/>
        <v>1.3470236990244995E-3</v>
      </c>
      <c r="AY259" s="5">
        <f t="shared" si="432"/>
        <v>1.1031340112963616E-3</v>
      </c>
      <c r="AZ259" s="5">
        <f t="shared" si="433"/>
        <v>4.5170127584246334E-4</v>
      </c>
      <c r="BA259" s="5">
        <f t="shared" si="434"/>
        <v>1.2330568514091111E-4</v>
      </c>
      <c r="BB259" s="5">
        <f t="shared" si="435"/>
        <v>2.5245044902262236E-5</v>
      </c>
      <c r="BC259" s="5">
        <f t="shared" si="436"/>
        <v>4.1348444973250342E-6</v>
      </c>
      <c r="BD259" s="5">
        <f t="shared" si="437"/>
        <v>4.320718655486652E-5</v>
      </c>
      <c r="BE259" s="5">
        <f t="shared" si="438"/>
        <v>6.2773869608999153E-5</v>
      </c>
      <c r="BF259" s="5">
        <f t="shared" si="439"/>
        <v>4.5600732423108847E-5</v>
      </c>
      <c r="BG259" s="5">
        <f t="shared" si="440"/>
        <v>2.2083783273477096E-5</v>
      </c>
      <c r="BH259" s="5">
        <f t="shared" si="441"/>
        <v>8.0211455675450987E-6</v>
      </c>
      <c r="BI259" s="5">
        <f t="shared" si="442"/>
        <v>2.3307157263409698E-6</v>
      </c>
      <c r="BJ259" s="8">
        <f t="shared" si="443"/>
        <v>0.51999876132301281</v>
      </c>
      <c r="BK259" s="8">
        <f t="shared" si="444"/>
        <v>0.26862836945679841</v>
      </c>
      <c r="BL259" s="8">
        <f t="shared" si="445"/>
        <v>0.20224032127118644</v>
      </c>
      <c r="BM259" s="8">
        <f t="shared" si="446"/>
        <v>0.39567430890655603</v>
      </c>
      <c r="BN259" s="8">
        <f t="shared" si="447"/>
        <v>0.60353070664338493</v>
      </c>
    </row>
    <row r="260" spans="1:66" x14ac:dyDescent="0.25">
      <c r="A260" t="s">
        <v>24</v>
      </c>
      <c r="B260" t="s">
        <v>294</v>
      </c>
      <c r="C260" t="s">
        <v>292</v>
      </c>
      <c r="D260" s="11">
        <v>44411</v>
      </c>
      <c r="E260">
        <f>VLOOKUP(A260,home!$A$2:$E$405,3,FALSE)</f>
        <v>1.59205776173285</v>
      </c>
      <c r="F260">
        <f>VLOOKUP(B260,home!$B$2:$E$405,3,FALSE)</f>
        <v>1.74</v>
      </c>
      <c r="G260">
        <f>VLOOKUP(C260,away!$B$2:$E$405,4,FALSE)</f>
        <v>0.63</v>
      </c>
      <c r="H260">
        <f>VLOOKUP(A260,away!$A$2:$E$405,3,FALSE)</f>
        <v>1.40794223826715</v>
      </c>
      <c r="I260">
        <f>VLOOKUP(C260,away!$B$2:$E$405,3,FALSE)</f>
        <v>1.21</v>
      </c>
      <c r="J260">
        <f>VLOOKUP(B260,home!$B$2:$E$405,4,FALSE)</f>
        <v>0.76</v>
      </c>
      <c r="K260" s="3">
        <f t="shared" si="392"/>
        <v>1.7452137184115502</v>
      </c>
      <c r="L260" s="3">
        <f t="shared" si="393"/>
        <v>1.2947436823104712</v>
      </c>
      <c r="M260" s="5">
        <f t="shared" si="394"/>
        <v>4.7836927269356573E-2</v>
      </c>
      <c r="N260" s="5">
        <f t="shared" si="395"/>
        <v>8.3485661717136658E-2</v>
      </c>
      <c r="O260" s="5">
        <f t="shared" si="396"/>
        <v>6.1936559363144926E-2</v>
      </c>
      <c r="P260" s="5">
        <f t="shared" si="397"/>
        <v>0.10809253307177186</v>
      </c>
      <c r="Q260" s="5">
        <f t="shared" si="398"/>
        <v>7.2850161059706445E-2</v>
      </c>
      <c r="R260" s="5">
        <f t="shared" si="399"/>
        <v>4.0095984469739693E-2</v>
      </c>
      <c r="S260" s="5">
        <f t="shared" si="400"/>
        <v>6.1061591812130486E-2</v>
      </c>
      <c r="T260" s="5">
        <f t="shared" si="401"/>
        <v>9.4322285787355228E-2</v>
      </c>
      <c r="U260" s="5">
        <f t="shared" si="402"/>
        <v>6.9976062149806159E-2</v>
      </c>
      <c r="V260" s="5">
        <f t="shared" si="403"/>
        <v>1.5330560415534832E-2</v>
      </c>
      <c r="W260" s="5">
        <f t="shared" si="404"/>
        <v>4.2379700156630215E-2</v>
      </c>
      <c r="X260" s="5">
        <f t="shared" si="405"/>
        <v>5.4870849036009056E-2</v>
      </c>
      <c r="Y260" s="5">
        <f t="shared" si="406"/>
        <v>3.5521842566192181E-2</v>
      </c>
      <c r="Z260" s="5">
        <f t="shared" si="407"/>
        <v>1.7304674192738075E-2</v>
      </c>
      <c r="AA260" s="5">
        <f t="shared" si="408"/>
        <v>3.0200354793808806E-2</v>
      </c>
      <c r="AB260" s="5">
        <f t="shared" si="409"/>
        <v>2.6353036743525578E-2</v>
      </c>
      <c r="AC260" s="5">
        <f t="shared" si="410"/>
        <v>2.1650626452685453E-3</v>
      </c>
      <c r="AD260" s="5">
        <f t="shared" si="411"/>
        <v>1.849040852387978E-2</v>
      </c>
      <c r="AE260" s="5">
        <f t="shared" si="412"/>
        <v>2.3940339619633034E-2</v>
      </c>
      <c r="AF260" s="5">
        <f t="shared" si="413"/>
        <v>1.5498301737443475E-2</v>
      </c>
      <c r="AG260" s="5">
        <f t="shared" si="414"/>
        <v>6.688776087032112E-3</v>
      </c>
      <c r="AH260" s="5">
        <f t="shared" si="415"/>
        <v>5.6012793963721693E-3</v>
      </c>
      <c r="AI260" s="5">
        <f t="shared" si="416"/>
        <v>9.7754296432046757E-3</v>
      </c>
      <c r="AJ260" s="5">
        <f t="shared" si="417"/>
        <v>8.5301069583438634E-3</v>
      </c>
      <c r="AK260" s="5">
        <f t="shared" si="418"/>
        <v>4.962286561073179E-3</v>
      </c>
      <c r="AL260" s="5">
        <f t="shared" si="419"/>
        <v>1.9568740631554848E-4</v>
      </c>
      <c r="AM260" s="5">
        <f t="shared" si="420"/>
        <v>6.4539429229817716E-3</v>
      </c>
      <c r="AN260" s="5">
        <f t="shared" si="421"/>
        <v>8.3562018255230255E-3</v>
      </c>
      <c r="AO260" s="5">
        <f t="shared" si="422"/>
        <v>5.4095697608535836E-3</v>
      </c>
      <c r="AP260" s="5">
        <f t="shared" si="423"/>
        <v>2.3346687572943143E-3</v>
      </c>
      <c r="AQ260" s="5">
        <f t="shared" si="424"/>
        <v>7.5569940594861303E-4</v>
      </c>
      <c r="AR260" s="5">
        <f t="shared" si="425"/>
        <v>1.4504442222617346E-3</v>
      </c>
      <c r="AS260" s="5">
        <f t="shared" si="426"/>
        <v>2.5313351544819502E-3</v>
      </c>
      <c r="AT260" s="5">
        <f t="shared" si="427"/>
        <v>2.2088604187496604E-3</v>
      </c>
      <c r="AU260" s="5">
        <f t="shared" si="428"/>
        <v>1.2849778349527299E-3</v>
      </c>
      <c r="AV260" s="5">
        <f t="shared" si="429"/>
        <v>5.6064023635356893E-4</v>
      </c>
      <c r="AW260" s="5">
        <f t="shared" si="430"/>
        <v>1.2282670317169183E-5</v>
      </c>
      <c r="AX260" s="5">
        <f t="shared" si="431"/>
        <v>1.8772516211721536E-3</v>
      </c>
      <c r="AY260" s="5">
        <f t="shared" si="432"/>
        <v>2.430559676619736E-3</v>
      </c>
      <c r="AZ260" s="5">
        <f t="shared" si="433"/>
        <v>1.5734758928909931E-3</v>
      </c>
      <c r="BA260" s="5">
        <f t="shared" si="434"/>
        <v>6.7908265719614691E-4</v>
      </c>
      <c r="BB260" s="5">
        <f t="shared" si="435"/>
        <v>2.1980949504282965E-4</v>
      </c>
      <c r="BC260" s="5">
        <f t="shared" si="436"/>
        <v>5.6919391003711683E-5</v>
      </c>
      <c r="BD260" s="5">
        <f t="shared" si="437"/>
        <v>3.1299224888618396E-4</v>
      </c>
      <c r="BE260" s="5">
        <f t="shared" si="438"/>
        <v>5.4623836651265041E-4</v>
      </c>
      <c r="BF260" s="5">
        <f t="shared" si="439"/>
        <v>4.7665134538029698E-4</v>
      </c>
      <c r="BG260" s="5">
        <f t="shared" si="440"/>
        <v>2.7728615561900544E-4</v>
      </c>
      <c r="BH260" s="5">
        <f t="shared" si="441"/>
        <v>1.2098090067797199E-4</v>
      </c>
      <c r="BI260" s="5">
        <f t="shared" si="442"/>
        <v>4.2227505505796389E-5</v>
      </c>
      <c r="BJ260" s="8">
        <f t="shared" si="443"/>
        <v>0.47819550769754521</v>
      </c>
      <c r="BK260" s="8">
        <f t="shared" si="444"/>
        <v>0.23711292229699757</v>
      </c>
      <c r="BL260" s="8">
        <f t="shared" si="445"/>
        <v>0.26724373446840066</v>
      </c>
      <c r="BM260" s="8">
        <f t="shared" si="446"/>
        <v>0.58314073469852268</v>
      </c>
      <c r="BN260" s="8">
        <f t="shared" si="447"/>
        <v>0.41429782695085615</v>
      </c>
    </row>
    <row r="261" spans="1:66" x14ac:dyDescent="0.25">
      <c r="A261" t="s">
        <v>27</v>
      </c>
      <c r="B261" t="s">
        <v>28</v>
      </c>
      <c r="C261" t="s">
        <v>30</v>
      </c>
      <c r="D261" s="11">
        <v>44411</v>
      </c>
      <c r="E261">
        <f>VLOOKUP(A261,home!$A$2:$E$405,3,FALSE)</f>
        <v>1.23411371237458</v>
      </c>
      <c r="F261">
        <f>VLOOKUP(B261,home!$B$2:$E$405,3,FALSE)</f>
        <v>1.19</v>
      </c>
      <c r="G261">
        <f>VLOOKUP(C261,away!$B$2:$E$405,4,FALSE)</f>
        <v>1.19</v>
      </c>
      <c r="H261">
        <f>VLOOKUP(A261,away!$A$2:$E$405,3,FALSE)</f>
        <v>1.09364548494983</v>
      </c>
      <c r="I261">
        <f>VLOOKUP(C261,away!$B$2:$E$405,3,FALSE)</f>
        <v>1.19</v>
      </c>
      <c r="J261">
        <f>VLOOKUP(B261,home!$B$2:$E$405,4,FALSE)</f>
        <v>0.73</v>
      </c>
      <c r="K261" s="3">
        <f t="shared" si="392"/>
        <v>1.7476284280936427</v>
      </c>
      <c r="L261" s="3">
        <f t="shared" si="393"/>
        <v>0.95004983277591726</v>
      </c>
      <c r="M261" s="5">
        <f t="shared" si="394"/>
        <v>6.7361727683460021E-2</v>
      </c>
      <c r="N261" s="5">
        <f t="shared" si="395"/>
        <v>0.11772327026511725</v>
      </c>
      <c r="O261" s="5">
        <f t="shared" si="396"/>
        <v>6.3996998121168075E-2</v>
      </c>
      <c r="P261" s="5">
        <f t="shared" si="397"/>
        <v>0.11184297322920876</v>
      </c>
      <c r="Q261" s="5">
        <f t="shared" si="398"/>
        <v>0.10286826688173499</v>
      </c>
      <c r="R261" s="5">
        <f t="shared" si="399"/>
        <v>3.0400168681588204E-2</v>
      </c>
      <c r="S261" s="5">
        <f t="shared" si="400"/>
        <v>4.6424175458837466E-2</v>
      </c>
      <c r="T261" s="5">
        <f t="shared" si="401"/>
        <v>9.7729979748940751E-2</v>
      </c>
      <c r="U261" s="5">
        <f t="shared" si="402"/>
        <v>5.312819900678558E-2</v>
      </c>
      <c r="V261" s="5">
        <f t="shared" si="403"/>
        <v>8.5644045985242175E-3</v>
      </c>
      <c r="W261" s="5">
        <f t="shared" si="404"/>
        <v>5.9925169183747948E-2</v>
      </c>
      <c r="X261" s="5">
        <f t="shared" si="405"/>
        <v>5.6931896962088287E-2</v>
      </c>
      <c r="Y261" s="5">
        <f t="shared" si="406"/>
        <v>2.7044069594223858E-2</v>
      </c>
      <c r="Z261" s="5">
        <f t="shared" si="407"/>
        <v>9.6272250574341856E-3</v>
      </c>
      <c r="AA261" s="5">
        <f t="shared" si="408"/>
        <v>1.6824812194027434E-2</v>
      </c>
      <c r="AB261" s="5">
        <f t="shared" si="409"/>
        <v>1.4701760043809461E-2</v>
      </c>
      <c r="AC261" s="5">
        <f t="shared" si="410"/>
        <v>8.8873581035694223E-4</v>
      </c>
      <c r="AD261" s="5">
        <f t="shared" si="411"/>
        <v>2.6181732305959753E-2</v>
      </c>
      <c r="AE261" s="5">
        <f t="shared" si="412"/>
        <v>2.4873950399060894E-2</v>
      </c>
      <c r="AF261" s="5">
        <f t="shared" si="413"/>
        <v>1.1815746208552129E-2</v>
      </c>
      <c r="AG261" s="5">
        <f t="shared" si="414"/>
        <v>3.7418492365192102E-3</v>
      </c>
      <c r="AH261" s="5">
        <f t="shared" si="415"/>
        <v>2.2865858889778664E-3</v>
      </c>
      <c r="AI261" s="5">
        <f t="shared" si="416"/>
        <v>3.9961025028554939E-3</v>
      </c>
      <c r="AJ261" s="5">
        <f t="shared" si="417"/>
        <v>3.4918511677832094E-3</v>
      </c>
      <c r="AK261" s="5">
        <f t="shared" si="418"/>
        <v>2.0341527891633068E-3</v>
      </c>
      <c r="AL261" s="5">
        <f t="shared" si="419"/>
        <v>5.9023934726066751E-5</v>
      </c>
      <c r="AM261" s="5">
        <f t="shared" si="420"/>
        <v>9.1511879349265995E-3</v>
      </c>
      <c r="AN261" s="5">
        <f t="shared" si="421"/>
        <v>8.694084567278007E-3</v>
      </c>
      <c r="AO261" s="5">
        <f t="shared" si="422"/>
        <v>4.1299067946410761E-3</v>
      </c>
      <c r="AP261" s="5">
        <f t="shared" si="423"/>
        <v>1.3078724198762933E-3</v>
      </c>
      <c r="AQ261" s="5">
        <f t="shared" si="424"/>
        <v>3.1063599344892661E-4</v>
      </c>
      <c r="AR261" s="5">
        <f t="shared" si="425"/>
        <v>4.3447410829023904E-4</v>
      </c>
      <c r="AS261" s="5">
        <f t="shared" si="426"/>
        <v>7.5929930291865756E-4</v>
      </c>
      <c r="AT261" s="5">
        <f t="shared" si="427"/>
        <v>6.6348652360616615E-4</v>
      </c>
      <c r="AU261" s="5">
        <f t="shared" si="428"/>
        <v>3.8650930343705326E-4</v>
      </c>
      <c r="AV261" s="5">
        <f t="shared" si="429"/>
        <v>1.6886866160231652E-4</v>
      </c>
      <c r="AW261" s="5">
        <f t="shared" si="430"/>
        <v>2.7222069804940869E-6</v>
      </c>
      <c r="AX261" s="5">
        <f t="shared" si="431"/>
        <v>2.6654793643175446E-3</v>
      </c>
      <c r="AY261" s="5">
        <f t="shared" si="432"/>
        <v>2.5323382243375415E-3</v>
      </c>
      <c r="AZ261" s="5">
        <f t="shared" si="433"/>
        <v>1.202923753281972E-3</v>
      </c>
      <c r="BA261" s="5">
        <f t="shared" si="434"/>
        <v>3.8094583688257219E-4</v>
      </c>
      <c r="BB261" s="5">
        <f t="shared" si="435"/>
        <v>9.0479382156742367E-5</v>
      </c>
      <c r="BC261" s="5">
        <f t="shared" si="436"/>
        <v>1.7191984377536286E-5</v>
      </c>
      <c r="BD261" s="5">
        <f t="shared" si="437"/>
        <v>6.8795342321101175E-5</v>
      </c>
      <c r="BE261" s="5">
        <f t="shared" si="438"/>
        <v>1.2022869596079011E-4</v>
      </c>
      <c r="BF261" s="5">
        <f t="shared" si="439"/>
        <v>1.0505754346685207E-4</v>
      </c>
      <c r="BG261" s="5">
        <f t="shared" si="440"/>
        <v>6.1200516516118081E-5</v>
      </c>
      <c r="BH261" s="5">
        <f t="shared" si="441"/>
        <v>2.6738940619395609E-5</v>
      </c>
      <c r="BI261" s="5">
        <f t="shared" si="442"/>
        <v>9.3459465527127224E-6</v>
      </c>
      <c r="BJ261" s="8">
        <f t="shared" si="443"/>
        <v>0.55931897704146993</v>
      </c>
      <c r="BK261" s="8">
        <f t="shared" si="444"/>
        <v>0.23767337893945104</v>
      </c>
      <c r="BL261" s="8">
        <f t="shared" si="445"/>
        <v>0.19366463528145003</v>
      </c>
      <c r="BM261" s="8">
        <f t="shared" si="446"/>
        <v>0.50356119544017086</v>
      </c>
      <c r="BN261" s="8">
        <f t="shared" si="447"/>
        <v>0.49419340486227731</v>
      </c>
    </row>
    <row r="262" spans="1:66" x14ac:dyDescent="0.25">
      <c r="A262" t="s">
        <v>32</v>
      </c>
      <c r="B262" t="s">
        <v>331</v>
      </c>
      <c r="C262" t="s">
        <v>36</v>
      </c>
      <c r="D262" s="11">
        <v>44411</v>
      </c>
      <c r="E262">
        <f>VLOOKUP(A262,home!$A$2:$E$405,3,FALSE)</f>
        <v>1.25462962962963</v>
      </c>
      <c r="F262">
        <f>VLOOKUP(B262,home!$B$2:$E$405,3,FALSE)</f>
        <v>0.66</v>
      </c>
      <c r="G262">
        <f>VLOOKUP(C262,away!$B$2:$E$405,4,FALSE)</f>
        <v>0.6</v>
      </c>
      <c r="H262">
        <f>VLOOKUP(A262,away!$A$2:$E$405,3,FALSE)</f>
        <v>1.1018518518518501</v>
      </c>
      <c r="I262">
        <f>VLOOKUP(C262,away!$B$2:$E$405,3,FALSE)</f>
        <v>1.33</v>
      </c>
      <c r="J262">
        <f>VLOOKUP(B262,home!$B$2:$E$405,4,FALSE)</f>
        <v>0.98</v>
      </c>
      <c r="K262" s="3">
        <f t="shared" si="392"/>
        <v>0.49683333333333352</v>
      </c>
      <c r="L262" s="3">
        <f t="shared" si="393"/>
        <v>1.4361537037037015</v>
      </c>
      <c r="M262" s="5">
        <f t="shared" si="394"/>
        <v>0.14471528232907521</v>
      </c>
      <c r="N262" s="5">
        <f t="shared" si="395"/>
        <v>7.1899376103828891E-2</v>
      </c>
      <c r="O262" s="5">
        <f t="shared" si="396"/>
        <v>0.20783338869942819</v>
      </c>
      <c r="P262" s="5">
        <f t="shared" si="397"/>
        <v>0.10325855528549926</v>
      </c>
      <c r="Q262" s="5">
        <f t="shared" si="398"/>
        <v>1.7861003347126161E-2</v>
      </c>
      <c r="R262" s="5">
        <f t="shared" si="399"/>
        <v>0.14924034546698742</v>
      </c>
      <c r="S262" s="5">
        <f t="shared" si="400"/>
        <v>1.8419494244227286E-2</v>
      </c>
      <c r="T262" s="5">
        <f t="shared" si="401"/>
        <v>2.5651146108839448E-2</v>
      </c>
      <c r="U262" s="5">
        <f t="shared" si="402"/>
        <v>7.4147578306181613E-2</v>
      </c>
      <c r="V262" s="5">
        <f t="shared" si="403"/>
        <v>1.4603159882385826E-3</v>
      </c>
      <c r="W262" s="5">
        <f t="shared" si="404"/>
        <v>2.9579806098768407E-3</v>
      </c>
      <c r="X262" s="5">
        <f t="shared" si="405"/>
        <v>4.2481148083583584E-3</v>
      </c>
      <c r="Y262" s="5">
        <f t="shared" si="406"/>
        <v>3.0504729078911987E-3</v>
      </c>
      <c r="Z262" s="5">
        <f t="shared" si="407"/>
        <v>7.1444024961478003E-2</v>
      </c>
      <c r="AA262" s="5">
        <f t="shared" si="408"/>
        <v>3.5495773068360999E-2</v>
      </c>
      <c r="AB262" s="5">
        <f t="shared" si="409"/>
        <v>8.8177416263986799E-3</v>
      </c>
      <c r="AC262" s="5">
        <f t="shared" si="410"/>
        <v>6.5123615824719432E-5</v>
      </c>
      <c r="AD262" s="5">
        <f t="shared" si="411"/>
        <v>3.674058415851192E-4</v>
      </c>
      <c r="AE262" s="5">
        <f t="shared" si="412"/>
        <v>5.2765126015484436E-4</v>
      </c>
      <c r="AF262" s="5">
        <f t="shared" si="413"/>
        <v>3.7889415576765264E-4</v>
      </c>
      <c r="AG262" s="5">
        <f t="shared" si="414"/>
        <v>1.8138341503913391E-4</v>
      </c>
      <c r="AH262" s="5">
        <f t="shared" si="415"/>
        <v>2.565115026398157E-2</v>
      </c>
      <c r="AI262" s="5">
        <f t="shared" si="416"/>
        <v>1.2744346489488181E-2</v>
      </c>
      <c r="AJ262" s="5">
        <f t="shared" si="417"/>
        <v>3.1659080737636894E-3</v>
      </c>
      <c r="AK262" s="5">
        <f t="shared" si="418"/>
        <v>5.2430955377164251E-4</v>
      </c>
      <c r="AL262" s="5">
        <f t="shared" si="419"/>
        <v>1.8587036218433585E-6</v>
      </c>
      <c r="AM262" s="5">
        <f t="shared" si="420"/>
        <v>3.65078937921747E-5</v>
      </c>
      <c r="AN262" s="5">
        <f t="shared" si="421"/>
        <v>5.243094688405307E-5</v>
      </c>
      <c r="AO262" s="5">
        <f t="shared" si="422"/>
        <v>3.7649449278112433E-5</v>
      </c>
      <c r="AP262" s="5">
        <f t="shared" si="423"/>
        <v>1.8023465341055284E-5</v>
      </c>
      <c r="AQ262" s="5">
        <f t="shared" si="424"/>
        <v>6.4711166257829577E-6</v>
      </c>
      <c r="AR262" s="5">
        <f t="shared" si="425"/>
        <v>7.3677988911754616E-3</v>
      </c>
      <c r="AS262" s="5">
        <f t="shared" si="426"/>
        <v>3.660568082432343E-3</v>
      </c>
      <c r="AT262" s="5">
        <f t="shared" si="427"/>
        <v>9.0934612114423473E-4</v>
      </c>
      <c r="AU262" s="5">
        <f t="shared" si="428"/>
        <v>1.5059782150727587E-4</v>
      </c>
      <c r="AV262" s="5">
        <f t="shared" si="429"/>
        <v>1.8705504413049555E-5</v>
      </c>
      <c r="AW262" s="5">
        <f t="shared" si="430"/>
        <v>3.6839972102185713E-8</v>
      </c>
      <c r="AX262" s="5">
        <f t="shared" si="431"/>
        <v>3.023056427624245E-6</v>
      </c>
      <c r="AY262" s="5">
        <f t="shared" si="432"/>
        <v>4.3415736850378397E-6</v>
      </c>
      <c r="AZ262" s="5">
        <f t="shared" si="433"/>
        <v>3.1175835638348113E-6</v>
      </c>
      <c r="BA262" s="5">
        <f t="shared" si="434"/>
        <v>1.4924430606023838E-6</v>
      </c>
      <c r="BB262" s="5">
        <f t="shared" si="435"/>
        <v>5.3584440726275E-7</v>
      </c>
      <c r="BC262" s="5">
        <f t="shared" si="436"/>
        <v>1.5391098601986259E-7</v>
      </c>
      <c r="BD262" s="5">
        <f t="shared" si="437"/>
        <v>1.7635486109509437E-3</v>
      </c>
      <c r="BE262" s="5">
        <f t="shared" si="438"/>
        <v>8.7618973487412757E-4</v>
      </c>
      <c r="BF262" s="5">
        <f t="shared" si="439"/>
        <v>2.176601333049812E-4</v>
      </c>
      <c r="BG262" s="5">
        <f t="shared" si="440"/>
        <v>3.6046936521230527E-5</v>
      </c>
      <c r="BH262" s="5">
        <f t="shared" si="441"/>
        <v>4.477329907074508E-6</v>
      </c>
      <c r="BI262" s="5">
        <f t="shared" si="442"/>
        <v>4.4489734843297051E-7</v>
      </c>
      <c r="BJ262" s="8">
        <f t="shared" si="443"/>
        <v>0.12728717584251917</v>
      </c>
      <c r="BK262" s="8">
        <f t="shared" si="444"/>
        <v>0.26792497174017199</v>
      </c>
      <c r="BL262" s="8">
        <f t="shared" si="445"/>
        <v>0.53262592561194122</v>
      </c>
      <c r="BM262" s="8">
        <f t="shared" si="446"/>
        <v>0.30446984219045231</v>
      </c>
      <c r="BN262" s="8">
        <f t="shared" si="447"/>
        <v>0.69480795123194516</v>
      </c>
    </row>
    <row r="263" spans="1:66" x14ac:dyDescent="0.25">
      <c r="A263" t="s">
        <v>340</v>
      </c>
      <c r="B263" t="s">
        <v>356</v>
      </c>
      <c r="C263" t="s">
        <v>341</v>
      </c>
      <c r="D263" s="11">
        <v>44411</v>
      </c>
      <c r="E263">
        <f>VLOOKUP(A263,home!$A$2:$E$405,3,FALSE)</f>
        <v>1.35357142857143</v>
      </c>
      <c r="F263">
        <f>VLOOKUP(B263,home!$B$2:$E$405,3,FALSE)</f>
        <v>1.1100000000000001</v>
      </c>
      <c r="G263">
        <f>VLOOKUP(C263,away!$B$2:$E$405,4,FALSE)</f>
        <v>1.42</v>
      </c>
      <c r="H263">
        <f>VLOOKUP(A263,away!$A$2:$E$405,3,FALSE)</f>
        <v>1.1285714285714299</v>
      </c>
      <c r="I263">
        <f>VLOOKUP(C263,away!$B$2:$E$405,3,FALSE)</f>
        <v>0.63</v>
      </c>
      <c r="J263">
        <f>VLOOKUP(B263,home!$B$2:$E$405,4,FALSE)</f>
        <v>1.08</v>
      </c>
      <c r="K263" s="3">
        <f t="shared" si="392"/>
        <v>2.1334992857142878</v>
      </c>
      <c r="L263" s="3">
        <f t="shared" si="393"/>
        <v>0.76788000000000101</v>
      </c>
      <c r="M263" s="5">
        <f t="shared" si="394"/>
        <v>5.4947379629861119E-2</v>
      </c>
      <c r="N263" s="5">
        <f t="shared" si="395"/>
        <v>0.11723019519218049</v>
      </c>
      <c r="O263" s="5">
        <f t="shared" si="396"/>
        <v>4.2192993870177817E-2</v>
      </c>
      <c r="P263" s="5">
        <f t="shared" si="397"/>
        <v>9.0018722284171682E-2</v>
      </c>
      <c r="Q263" s="5">
        <f t="shared" si="398"/>
        <v>0.12505526885333185</v>
      </c>
      <c r="R263" s="5">
        <f t="shared" si="399"/>
        <v>1.619957806651609E-2</v>
      </c>
      <c r="S263" s="5">
        <f t="shared" si="400"/>
        <v>3.6868775254894313E-2</v>
      </c>
      <c r="T263" s="5">
        <f t="shared" si="401"/>
        <v>9.6027439847096593E-2</v>
      </c>
      <c r="U263" s="5">
        <f t="shared" si="402"/>
        <v>3.4561788233784918E-2</v>
      </c>
      <c r="V263" s="5">
        <f t="shared" si="403"/>
        <v>6.7112290238904807E-3</v>
      </c>
      <c r="W263" s="5">
        <f t="shared" si="404"/>
        <v>8.8935108924463907E-2</v>
      </c>
      <c r="X263" s="5">
        <f t="shared" si="405"/>
        <v>6.8291491440917437E-2</v>
      </c>
      <c r="Y263" s="5">
        <f t="shared" si="406"/>
        <v>2.6219835223825875E-2</v>
      </c>
      <c r="Z263" s="5">
        <f t="shared" si="407"/>
        <v>4.1464440019054654E-3</v>
      </c>
      <c r="AA263" s="5">
        <f t="shared" si="408"/>
        <v>8.8464353163196022E-3</v>
      </c>
      <c r="AB263" s="5">
        <f t="shared" si="409"/>
        <v>9.436931714242763E-3</v>
      </c>
      <c r="AC263" s="5">
        <f t="shared" si="410"/>
        <v>6.871759237618314E-4</v>
      </c>
      <c r="AD263" s="5">
        <f t="shared" si="411"/>
        <v>4.7435747841316524E-2</v>
      </c>
      <c r="AE263" s="5">
        <f t="shared" si="412"/>
        <v>3.6424962052390188E-2</v>
      </c>
      <c r="AF263" s="5">
        <f t="shared" si="413"/>
        <v>1.3984999930394705E-2</v>
      </c>
      <c r="AG263" s="5">
        <f t="shared" si="414"/>
        <v>3.5796005821838342E-3</v>
      </c>
      <c r="AH263" s="5">
        <f t="shared" si="415"/>
        <v>7.9599285504579299E-4</v>
      </c>
      <c r="AI263" s="5">
        <f t="shared" si="416"/>
        <v>1.6982501876738757E-3</v>
      </c>
      <c r="AJ263" s="5">
        <f t="shared" si="417"/>
        <v>1.811607781183185E-3</v>
      </c>
      <c r="AK263" s="5">
        <f t="shared" si="418"/>
        <v>1.288354635716257E-3</v>
      </c>
      <c r="AL263" s="5">
        <f t="shared" si="419"/>
        <v>4.5031227372938013E-5</v>
      </c>
      <c r="AM263" s="5">
        <f t="shared" si="420"/>
        <v>2.0240826827354376E-2</v>
      </c>
      <c r="AN263" s="5">
        <f t="shared" si="421"/>
        <v>1.5542526104188902E-2</v>
      </c>
      <c r="AO263" s="5">
        <f t="shared" si="422"/>
        <v>5.9673974724422938E-3</v>
      </c>
      <c r="AP263" s="5">
        <f t="shared" si="423"/>
        <v>1.5274150570463319E-3</v>
      </c>
      <c r="AQ263" s="5">
        <f t="shared" si="424"/>
        <v>2.9321786850118467E-4</v>
      </c>
      <c r="AR263" s="5">
        <f t="shared" si="425"/>
        <v>1.2224539870651289E-4</v>
      </c>
      <c r="AS263" s="5">
        <f t="shared" si="426"/>
        <v>2.6081047082220359E-4</v>
      </c>
      <c r="AT263" s="5">
        <f t="shared" si="427"/>
        <v>2.7821947660298929E-4</v>
      </c>
      <c r="AU263" s="5">
        <f t="shared" si="428"/>
        <v>1.9786035153476021E-4</v>
      </c>
      <c r="AV263" s="5">
        <f t="shared" si="429"/>
        <v>1.0553372966764719E-4</v>
      </c>
      <c r="AW263" s="5">
        <f t="shared" si="430"/>
        <v>2.0492603703085716E-6</v>
      </c>
      <c r="AX263" s="5">
        <f t="shared" si="431"/>
        <v>7.1972982630711937E-3</v>
      </c>
      <c r="AY263" s="5">
        <f t="shared" si="432"/>
        <v>5.5266613902471163E-3</v>
      </c>
      <c r="AZ263" s="5">
        <f t="shared" si="433"/>
        <v>2.1219063741714805E-3</v>
      </c>
      <c r="BA263" s="5">
        <f t="shared" si="434"/>
        <v>5.4312315553293295E-4</v>
      </c>
      <c r="BB263" s="5">
        <f t="shared" si="435"/>
        <v>1.0426335216765725E-4</v>
      </c>
      <c r="BC263" s="5">
        <f t="shared" si="436"/>
        <v>1.6012348572500157E-5</v>
      </c>
      <c r="BD263" s="5">
        <f t="shared" si="437"/>
        <v>1.5644966126459533E-5</v>
      </c>
      <c r="BE263" s="5">
        <f t="shared" si="438"/>
        <v>3.3378524055825642E-5</v>
      </c>
      <c r="BF263" s="5">
        <f t="shared" si="439"/>
        <v>3.5606528615650599E-5</v>
      </c>
      <c r="BG263" s="5">
        <f t="shared" si="440"/>
        <v>2.5322167789418633E-5</v>
      </c>
      <c r="BH263" s="5">
        <f t="shared" si="441"/>
        <v>1.3506206722865499E-5</v>
      </c>
      <c r="BI263" s="5">
        <f t="shared" si="442"/>
        <v>5.7630964791886109E-6</v>
      </c>
      <c r="BJ263" s="8">
        <f t="shared" si="443"/>
        <v>0.68226529810139769</v>
      </c>
      <c r="BK263" s="8">
        <f t="shared" si="444"/>
        <v>0.1948049747341995</v>
      </c>
      <c r="BL263" s="8">
        <f t="shared" si="445"/>
        <v>0.11792582357778383</v>
      </c>
      <c r="BM263" s="8">
        <f t="shared" si="446"/>
        <v>0.54797379038917038</v>
      </c>
      <c r="BN263" s="8">
        <f t="shared" si="447"/>
        <v>0.44564413789623902</v>
      </c>
    </row>
    <row r="264" spans="1:66" x14ac:dyDescent="0.25">
      <c r="A264" t="s">
        <v>342</v>
      </c>
      <c r="B264" t="s">
        <v>346</v>
      </c>
      <c r="C264" t="s">
        <v>402</v>
      </c>
      <c r="D264" s="11">
        <v>44411</v>
      </c>
      <c r="E264">
        <f>VLOOKUP(A264,home!$A$2:$E$405,3,FALSE)</f>
        <v>1.17575757575758</v>
      </c>
      <c r="F264">
        <f>VLOOKUP(B264,home!$B$2:$E$405,3,FALSE)</f>
        <v>0.74</v>
      </c>
      <c r="G264">
        <f>VLOOKUP(C264,away!$B$2:$E$405,4,FALSE)</f>
        <v>0.91</v>
      </c>
      <c r="H264">
        <f>VLOOKUP(A264,away!$A$2:$E$405,3,FALSE)</f>
        <v>0.84848484848484795</v>
      </c>
      <c r="I264">
        <f>VLOOKUP(C264,away!$B$2:$E$405,3,FALSE)</f>
        <v>0.74</v>
      </c>
      <c r="J264">
        <f>VLOOKUP(B264,home!$B$2:$E$405,4,FALSE)</f>
        <v>1.26</v>
      </c>
      <c r="K264" s="3">
        <f t="shared" si="392"/>
        <v>0.79175515151515441</v>
      </c>
      <c r="L264" s="3">
        <f t="shared" si="393"/>
        <v>0.79112727272727223</v>
      </c>
      <c r="M264" s="5">
        <f t="shared" si="394"/>
        <v>0.20538224542556308</v>
      </c>
      <c r="N264" s="5">
        <f t="shared" si="395"/>
        <v>0.16261245084543935</v>
      </c>
      <c r="O264" s="5">
        <f t="shared" si="396"/>
        <v>0.16248349569012902</v>
      </c>
      <c r="P264" s="5">
        <f t="shared" si="397"/>
        <v>0.12864714474885006</v>
      </c>
      <c r="Q264" s="5">
        <f t="shared" si="398"/>
        <v>6.4374622828690706E-2</v>
      </c>
      <c r="R264" s="5">
        <f t="shared" si="399"/>
        <v>6.4272562404262615E-2</v>
      </c>
      <c r="S264" s="5">
        <f t="shared" si="400"/>
        <v>2.0145470483267546E-2</v>
      </c>
      <c r="T264" s="5">
        <f t="shared" si="401"/>
        <v>5.0928519791308878E-2</v>
      </c>
      <c r="U264" s="5">
        <f t="shared" si="402"/>
        <v>5.0888132384654165E-2</v>
      </c>
      <c r="V264" s="5">
        <f t="shared" si="403"/>
        <v>1.4020779492429146E-3</v>
      </c>
      <c r="W264" s="5">
        <f t="shared" si="404"/>
        <v>1.6989646417153642E-2</v>
      </c>
      <c r="X264" s="5">
        <f t="shared" si="405"/>
        <v>1.3440972634603433E-2</v>
      </c>
      <c r="Y264" s="5">
        <f t="shared" si="406"/>
        <v>5.3167600116078555E-3</v>
      </c>
      <c r="Z264" s="5">
        <f t="shared" si="407"/>
        <v>1.6949259002025902E-2</v>
      </c>
      <c r="AA264" s="5">
        <f t="shared" si="408"/>
        <v>1.3419663129218613E-2</v>
      </c>
      <c r="AB264" s="5">
        <f t="shared" si="409"/>
        <v>5.3125437070784065E-3</v>
      </c>
      <c r="AC264" s="5">
        <f t="shared" si="410"/>
        <v>5.4889519695239699E-5</v>
      </c>
      <c r="AD264" s="5">
        <f t="shared" si="411"/>
        <v>3.3629100183005952E-3</v>
      </c>
      <c r="AE264" s="5">
        <f t="shared" si="412"/>
        <v>2.6604898312053713E-3</v>
      </c>
      <c r="AF264" s="5">
        <f t="shared" si="413"/>
        <v>1.0523930321400727E-3</v>
      </c>
      <c r="AG264" s="5">
        <f t="shared" si="414"/>
        <v>2.7752560978472015E-4</v>
      </c>
      <c r="AH264" s="5">
        <f t="shared" si="415"/>
        <v>3.352255262255229E-3</v>
      </c>
      <c r="AI264" s="5">
        <f t="shared" si="416"/>
        <v>2.6541653730843629E-3</v>
      </c>
      <c r="AJ264" s="5">
        <f t="shared" si="417"/>
        <v>1.050724553556343E-3</v>
      </c>
      <c r="AK264" s="5">
        <f t="shared" si="418"/>
        <v>2.773055260338984E-4</v>
      </c>
      <c r="AL264" s="5">
        <f t="shared" si="419"/>
        <v>1.3752659039824598E-6</v>
      </c>
      <c r="AM264" s="5">
        <f t="shared" si="420"/>
        <v>5.3252026621428378E-4</v>
      </c>
      <c r="AN264" s="5">
        <f t="shared" si="421"/>
        <v>4.2129130588210731E-4</v>
      </c>
      <c r="AO264" s="5">
        <f t="shared" si="422"/>
        <v>1.6664752092311125E-4</v>
      </c>
      <c r="AP264" s="5">
        <f t="shared" si="423"/>
        <v>4.3946466244887359E-5</v>
      </c>
      <c r="AQ264" s="5">
        <f t="shared" si="424"/>
        <v>8.6918119965797147E-6</v>
      </c>
      <c r="AR264" s="5">
        <f t="shared" si="425"/>
        <v>5.3041211262272545E-4</v>
      </c>
      <c r="AS264" s="5">
        <f t="shared" si="426"/>
        <v>4.1995652259507922E-4</v>
      </c>
      <c r="AT264" s="5">
        <f t="shared" si="427"/>
        <v>1.6625137008852213E-4</v>
      </c>
      <c r="AU264" s="5">
        <f t="shared" si="428"/>
        <v>4.3876792904679948E-5</v>
      </c>
      <c r="AV264" s="5">
        <f t="shared" si="429"/>
        <v>8.6849192035609797E-6</v>
      </c>
      <c r="AW264" s="5">
        <f t="shared" si="430"/>
        <v>2.3928828069825674E-8</v>
      </c>
      <c r="AX264" s="5">
        <f t="shared" si="431"/>
        <v>7.0270944010230083E-5</v>
      </c>
      <c r="AY264" s="5">
        <f t="shared" si="432"/>
        <v>5.5593260286784172E-5</v>
      </c>
      <c r="AZ264" s="5">
        <f t="shared" si="433"/>
        <v>2.199067219635046E-5</v>
      </c>
      <c r="BA264" s="5">
        <f t="shared" si="434"/>
        <v>5.7991401733793988E-6</v>
      </c>
      <c r="BB264" s="5">
        <f t="shared" si="435"/>
        <v>1.146964487382201E-6</v>
      </c>
      <c r="BC264" s="5">
        <f t="shared" si="436"/>
        <v>1.81478977363543E-7</v>
      </c>
      <c r="BD264" s="5">
        <f t="shared" si="437"/>
        <v>6.9937248013454559E-5</v>
      </c>
      <c r="BE264" s="5">
        <f t="shared" si="438"/>
        <v>5.5373176397445648E-5</v>
      </c>
      <c r="BF264" s="5">
        <f t="shared" si="439"/>
        <v>2.1920998834217471E-5</v>
      </c>
      <c r="BG264" s="5">
        <f t="shared" si="440"/>
        <v>5.7853545844497924E-6</v>
      </c>
      <c r="BH264" s="5">
        <f t="shared" si="441"/>
        <v>1.1451460738949845E-6</v>
      </c>
      <c r="BI264" s="5">
        <f t="shared" si="442"/>
        <v>1.8133506064874159E-7</v>
      </c>
      <c r="BJ264" s="8">
        <f t="shared" si="443"/>
        <v>0.32234437085162698</v>
      </c>
      <c r="BK264" s="8">
        <f t="shared" si="444"/>
        <v>0.35568879665280956</v>
      </c>
      <c r="BL264" s="8">
        <f t="shared" si="445"/>
        <v>0.30503437300665137</v>
      </c>
      <c r="BM264" s="8">
        <f t="shared" si="446"/>
        <v>0.21218870823872038</v>
      </c>
      <c r="BN264" s="8">
        <f t="shared" si="447"/>
        <v>0.78777252194293479</v>
      </c>
    </row>
    <row r="265" spans="1:66" x14ac:dyDescent="0.25">
      <c r="A265" t="s">
        <v>342</v>
      </c>
      <c r="B265" t="s">
        <v>398</v>
      </c>
      <c r="C265" t="s">
        <v>384</v>
      </c>
      <c r="D265" s="11">
        <v>44411</v>
      </c>
      <c r="E265">
        <f>VLOOKUP(A265,home!$A$2:$E$405,3,FALSE)</f>
        <v>1.17575757575758</v>
      </c>
      <c r="F265">
        <f>VLOOKUP(B265,home!$B$2:$E$405,3,FALSE)</f>
        <v>0.74</v>
      </c>
      <c r="G265">
        <f>VLOOKUP(C265,away!$B$2:$E$405,4,FALSE)</f>
        <v>1.02</v>
      </c>
      <c r="H265">
        <f>VLOOKUP(A265,away!$A$2:$E$405,3,FALSE)</f>
        <v>0.84848484848484795</v>
      </c>
      <c r="I265">
        <f>VLOOKUP(C265,away!$B$2:$E$405,3,FALSE)</f>
        <v>1.1299999999999999</v>
      </c>
      <c r="J265">
        <f>VLOOKUP(B265,home!$B$2:$E$405,4,FALSE)</f>
        <v>0.55000000000000004</v>
      </c>
      <c r="K265" s="3">
        <f t="shared" si="392"/>
        <v>0.88746181818182135</v>
      </c>
      <c r="L265" s="3">
        <f t="shared" si="393"/>
        <v>0.52733333333333299</v>
      </c>
      <c r="M265" s="5">
        <f t="shared" si="394"/>
        <v>0.24297538148986753</v>
      </c>
      <c r="N265" s="5">
        <f t="shared" si="395"/>
        <v>0.2156313738304195</v>
      </c>
      <c r="O265" s="5">
        <f t="shared" si="396"/>
        <v>0.12812901783899006</v>
      </c>
      <c r="P265" s="5">
        <f t="shared" si="397"/>
        <v>0.11370961113324113</v>
      </c>
      <c r="Q265" s="5">
        <f t="shared" si="398"/>
        <v>9.568230553829403E-2</v>
      </c>
      <c r="R265" s="5">
        <f t="shared" si="399"/>
        <v>3.3783351036880349E-2</v>
      </c>
      <c r="S265" s="5">
        <f t="shared" si="400"/>
        <v>1.3303689024778945E-2</v>
      </c>
      <c r="T265" s="5">
        <f t="shared" si="401"/>
        <v>5.0456469120527016E-2</v>
      </c>
      <c r="U265" s="5">
        <f t="shared" si="402"/>
        <v>2.9981434135464551E-2</v>
      </c>
      <c r="V265" s="5">
        <f t="shared" si="403"/>
        <v>6.9177438488226563E-4</v>
      </c>
      <c r="W265" s="5">
        <f t="shared" si="404"/>
        <v>2.8304797613614329E-2</v>
      </c>
      <c r="X265" s="5">
        <f t="shared" si="405"/>
        <v>1.4926063274912612E-2</v>
      </c>
      <c r="Y265" s="5">
        <f t="shared" si="406"/>
        <v>3.9355053501519549E-3</v>
      </c>
      <c r="Z265" s="5">
        <f t="shared" si="407"/>
        <v>5.9383623711494098E-3</v>
      </c>
      <c r="AA265" s="5">
        <f t="shared" si="408"/>
        <v>5.2700698669227667E-3</v>
      </c>
      <c r="AB265" s="5">
        <f t="shared" si="409"/>
        <v>2.3384928930222535E-3</v>
      </c>
      <c r="AC265" s="5">
        <f t="shared" si="410"/>
        <v>2.0233890521790319E-5</v>
      </c>
      <c r="AD265" s="5">
        <f t="shared" si="411"/>
        <v>6.279856788361661E-3</v>
      </c>
      <c r="AE265" s="5">
        <f t="shared" si="412"/>
        <v>3.3115778130627135E-3</v>
      </c>
      <c r="AF265" s="5">
        <f t="shared" si="413"/>
        <v>8.7315268337753477E-4</v>
      </c>
      <c r="AG265" s="5">
        <f t="shared" si="414"/>
        <v>1.5348083834480658E-4</v>
      </c>
      <c r="AH265" s="5">
        <f t="shared" si="415"/>
        <v>7.8287410592986311E-4</v>
      </c>
      <c r="AI265" s="5">
        <f t="shared" si="416"/>
        <v>6.9477087745598411E-4</v>
      </c>
      <c r="AJ265" s="5">
        <f t="shared" si="417"/>
        <v>3.0829131306343345E-4</v>
      </c>
      <c r="AK265" s="5">
        <f t="shared" si="418"/>
        <v>9.1198923073645261E-5</v>
      </c>
      <c r="AL265" s="5">
        <f t="shared" si="419"/>
        <v>3.7876887919055272E-7</v>
      </c>
      <c r="AM265" s="5">
        <f t="shared" si="420"/>
        <v>1.114626624664179E-3</v>
      </c>
      <c r="AN265" s="5">
        <f t="shared" si="421"/>
        <v>5.8777977340624332E-4</v>
      </c>
      <c r="AO265" s="5">
        <f t="shared" si="422"/>
        <v>1.5497793358811268E-4</v>
      </c>
      <c r="AP265" s="5">
        <f t="shared" si="423"/>
        <v>2.7241676770710462E-5</v>
      </c>
      <c r="AQ265" s="5">
        <f t="shared" si="424"/>
        <v>3.5913610542719924E-6</v>
      </c>
      <c r="AR265" s="5">
        <f t="shared" si="425"/>
        <v>8.2567122372069547E-5</v>
      </c>
      <c r="AS265" s="5">
        <f t="shared" si="426"/>
        <v>7.327516854235777E-5</v>
      </c>
      <c r="AT265" s="5">
        <f t="shared" si="427"/>
        <v>3.2514457151090109E-5</v>
      </c>
      <c r="AU265" s="5">
        <f t="shared" si="428"/>
        <v>9.6184464201671191E-6</v>
      </c>
      <c r="AV265" s="5">
        <f t="shared" si="429"/>
        <v>2.1340009870314852E-6</v>
      </c>
      <c r="AW265" s="5">
        <f t="shared" si="430"/>
        <v>4.9238712647025211E-9</v>
      </c>
      <c r="AX265" s="5">
        <f t="shared" si="431"/>
        <v>1.6486476181972308E-4</v>
      </c>
      <c r="AY265" s="5">
        <f t="shared" si="432"/>
        <v>8.6938684399600577E-5</v>
      </c>
      <c r="AZ265" s="5">
        <f t="shared" si="433"/>
        <v>2.2922833120027998E-5</v>
      </c>
      <c r="BA265" s="5">
        <f t="shared" si="434"/>
        <v>4.0293246662093637E-6</v>
      </c>
      <c r="BB265" s="5">
        <f t="shared" si="435"/>
        <v>5.3119930182860066E-7</v>
      </c>
      <c r="BC265" s="5">
        <f t="shared" si="436"/>
        <v>5.6023819699523071E-8</v>
      </c>
      <c r="BD265" s="5">
        <f t="shared" si="437"/>
        <v>7.2567326440341021E-6</v>
      </c>
      <c r="BE265" s="5">
        <f t="shared" si="438"/>
        <v>6.4400731463338794E-6</v>
      </c>
      <c r="BF265" s="5">
        <f t="shared" si="439"/>
        <v>2.8576595118346933E-6</v>
      </c>
      <c r="BG265" s="5">
        <f t="shared" si="440"/>
        <v>8.4535456870579776E-7</v>
      </c>
      <c r="BH265" s="5">
        <f t="shared" si="441"/>
        <v>1.8755497563798914E-7</v>
      </c>
      <c r="BI265" s="5">
        <f t="shared" si="442"/>
        <v>3.3289575937747419E-8</v>
      </c>
      <c r="BJ265" s="8">
        <f t="shared" si="443"/>
        <v>0.42172214304767675</v>
      </c>
      <c r="BK265" s="8">
        <f t="shared" si="444"/>
        <v>0.37078800737657047</v>
      </c>
      <c r="BL265" s="8">
        <f t="shared" si="445"/>
        <v>0.20159723085069808</v>
      </c>
      <c r="BM265" s="8">
        <f t="shared" si="446"/>
        <v>0.17004776901787377</v>
      </c>
      <c r="BN265" s="8">
        <f t="shared" si="447"/>
        <v>0.82991104086769263</v>
      </c>
    </row>
    <row r="266" spans="1:66" x14ac:dyDescent="0.25">
      <c r="A266" t="s">
        <v>40</v>
      </c>
      <c r="B266" t="s">
        <v>238</v>
      </c>
      <c r="C266" t="s">
        <v>334</v>
      </c>
      <c r="D266" s="11">
        <v>44411</v>
      </c>
      <c r="E266">
        <f>VLOOKUP(A266,home!$A$2:$E$405,3,FALSE)</f>
        <v>1.47741935483871</v>
      </c>
      <c r="F266">
        <f>VLOOKUP(B266,home!$B$2:$E$405,3,FALSE)</f>
        <v>0.81</v>
      </c>
      <c r="G266">
        <f>VLOOKUP(C266,away!$B$2:$E$405,4,FALSE)</f>
        <v>1.08</v>
      </c>
      <c r="H266">
        <f>VLOOKUP(A266,away!$A$2:$E$405,3,FALSE)</f>
        <v>1.1741935483871</v>
      </c>
      <c r="I266">
        <f>VLOOKUP(C266,away!$B$2:$E$405,3,FALSE)</f>
        <v>0.63</v>
      </c>
      <c r="J266">
        <f>VLOOKUP(B266,home!$B$2:$E$405,4,FALSE)</f>
        <v>0.97</v>
      </c>
      <c r="K266" s="3">
        <f t="shared" si="392"/>
        <v>1.2924464516129035</v>
      </c>
      <c r="L266" s="3">
        <f t="shared" si="393"/>
        <v>0.71754967741935682</v>
      </c>
      <c r="M266" s="5">
        <f t="shared" si="394"/>
        <v>0.13398919333564596</v>
      </c>
      <c r="N266" s="5">
        <f t="shared" si="395"/>
        <v>0.1731738574811309</v>
      </c>
      <c r="O266" s="5">
        <f t="shared" si="396"/>
        <v>9.6143902455672586E-2</v>
      </c>
      <c r="P266" s="5">
        <f t="shared" si="397"/>
        <v>0.12426084557305116</v>
      </c>
      <c r="Q266" s="5">
        <f t="shared" si="398"/>
        <v>0.11190896880680316</v>
      </c>
      <c r="R266" s="5">
        <f t="shared" si="399"/>
        <v>3.4494013096452988E-2</v>
      </c>
      <c r="S266" s="5">
        <f t="shared" si="400"/>
        <v>2.8809707257230484E-2</v>
      </c>
      <c r="T266" s="5">
        <f t="shared" si="401"/>
        <v>8.0300244467654477E-2</v>
      </c>
      <c r="U266" s="5">
        <f t="shared" si="402"/>
        <v>4.4581664828399689E-2</v>
      </c>
      <c r="V266" s="5">
        <f t="shared" si="403"/>
        <v>2.968662783230545E-3</v>
      </c>
      <c r="W266" s="5">
        <f t="shared" si="404"/>
        <v>4.8212116546003964E-2</v>
      </c>
      <c r="X266" s="5">
        <f t="shared" si="405"/>
        <v>3.4594588675289577E-2</v>
      </c>
      <c r="Y266" s="5">
        <f t="shared" si="406"/>
        <v>1.2411667972204686E-2</v>
      </c>
      <c r="Z266" s="5">
        <f t="shared" si="407"/>
        <v>8.2503893234196369E-3</v>
      </c>
      <c r="AA266" s="5">
        <f t="shared" si="408"/>
        <v>1.0663186405478694E-2</v>
      </c>
      <c r="AB266" s="5">
        <f t="shared" si="409"/>
        <v>6.8907987163239455E-3</v>
      </c>
      <c r="AC266" s="5">
        <f t="shared" si="410"/>
        <v>1.7207010248459028E-4</v>
      </c>
      <c r="AD266" s="5">
        <f t="shared" si="411"/>
        <v>1.557789473865764E-2</v>
      </c>
      <c r="AE266" s="5">
        <f t="shared" si="412"/>
        <v>1.1177913344596484E-2</v>
      </c>
      <c r="AF266" s="5">
        <f t="shared" si="413"/>
        <v>4.010354057318366E-3</v>
      </c>
      <c r="AG266" s="5">
        <f t="shared" si="414"/>
        <v>9.5920942005540077E-4</v>
      </c>
      <c r="AH266" s="5">
        <f t="shared" si="415"/>
        <v>1.4800160494009664E-3</v>
      </c>
      <c r="AI266" s="5">
        <f t="shared" si="416"/>
        <v>1.9128414913784269E-3</v>
      </c>
      <c r="AJ266" s="5">
        <f t="shared" si="417"/>
        <v>1.2361225990149911E-3</v>
      </c>
      <c r="AK266" s="5">
        <f t="shared" si="418"/>
        <v>5.3254075561848192E-4</v>
      </c>
      <c r="AL266" s="5">
        <f t="shared" si="419"/>
        <v>6.3830749033664036E-6</v>
      </c>
      <c r="AM266" s="5">
        <f t="shared" si="420"/>
        <v>4.0267189557154776E-3</v>
      </c>
      <c r="AN266" s="5">
        <f t="shared" si="421"/>
        <v>2.8893708877320502E-3</v>
      </c>
      <c r="AO266" s="5">
        <f t="shared" si="422"/>
        <v>1.0366335742185066E-3</v>
      </c>
      <c r="AP266" s="5">
        <f t="shared" si="423"/>
        <v>2.4794536226085479E-4</v>
      </c>
      <c r="AQ266" s="5">
        <f t="shared" si="424"/>
        <v>4.4478278676975481E-5</v>
      </c>
      <c r="AR266" s="5">
        <f t="shared" si="425"/>
        <v>2.1239700776462691E-4</v>
      </c>
      <c r="AS266" s="5">
        <f t="shared" si="426"/>
        <v>2.745117590185904E-4</v>
      </c>
      <c r="AT266" s="5">
        <f t="shared" si="427"/>
        <v>1.7739587443479682E-4</v>
      </c>
      <c r="AU266" s="5">
        <f t="shared" si="428"/>
        <v>7.6424889481340456E-5</v>
      </c>
      <c r="AV266" s="5">
        <f t="shared" si="429"/>
        <v>2.4693769306266693E-5</v>
      </c>
      <c r="AW266" s="5">
        <f t="shared" si="430"/>
        <v>1.6443413273004531E-7</v>
      </c>
      <c r="AX266" s="5">
        <f t="shared" si="431"/>
        <v>8.6738643765948119E-4</v>
      </c>
      <c r="AY266" s="5">
        <f t="shared" si="432"/>
        <v>6.2239285854048571E-4</v>
      </c>
      <c r="AZ266" s="5">
        <f t="shared" si="433"/>
        <v>2.2329889743691848E-4</v>
      </c>
      <c r="BA266" s="5">
        <f t="shared" si="434"/>
        <v>5.3409350607986298E-5</v>
      </c>
      <c r="BB266" s="5">
        <f t="shared" si="435"/>
        <v>9.5809655749844735E-6</v>
      </c>
      <c r="BC266" s="5">
        <f t="shared" si="436"/>
        <v>1.3749637515392147E-6</v>
      </c>
      <c r="BD266" s="5">
        <f t="shared" si="437"/>
        <v>2.5400900734390768E-5</v>
      </c>
      <c r="BE266" s="5">
        <f t="shared" si="438"/>
        <v>3.2829304021934947E-5</v>
      </c>
      <c r="BF266" s="5">
        <f t="shared" si="439"/>
        <v>2.1215058746035522E-5</v>
      </c>
      <c r="BG266" s="5">
        <f t="shared" si="440"/>
        <v>9.139775799024304E-6</v>
      </c>
      <c r="BH266" s="5">
        <f t="shared" si="441"/>
        <v>2.953167699996612E-6</v>
      </c>
      <c r="BI266" s="5">
        <f t="shared" si="442"/>
        <v>7.6336222297569221E-7</v>
      </c>
      <c r="BJ266" s="8">
        <f t="shared" si="443"/>
        <v>0.50234940604188971</v>
      </c>
      <c r="BK266" s="8">
        <f t="shared" si="444"/>
        <v>0.2908292549850866</v>
      </c>
      <c r="BL266" s="8">
        <f t="shared" si="445"/>
        <v>0.19879281126697076</v>
      </c>
      <c r="BM266" s="8">
        <f t="shared" si="446"/>
        <v>0.32562885244420248</v>
      </c>
      <c r="BN266" s="8">
        <f t="shared" si="447"/>
        <v>0.67397078074875671</v>
      </c>
    </row>
    <row r="267" spans="1:66" x14ac:dyDescent="0.25">
      <c r="A267" t="s">
        <v>40</v>
      </c>
      <c r="B267" t="s">
        <v>239</v>
      </c>
      <c r="C267" t="s">
        <v>339</v>
      </c>
      <c r="D267" s="11">
        <v>44411</v>
      </c>
      <c r="E267">
        <f>VLOOKUP(A267,home!$A$2:$E$405,3,FALSE)</f>
        <v>1.47741935483871</v>
      </c>
      <c r="F267">
        <f>VLOOKUP(B267,home!$B$2:$E$405,3,FALSE)</f>
        <v>0.99</v>
      </c>
      <c r="G267">
        <f>VLOOKUP(C267,away!$B$2:$E$405,4,FALSE)</f>
        <v>0.77</v>
      </c>
      <c r="H267">
        <f>VLOOKUP(A267,away!$A$2:$E$405,3,FALSE)</f>
        <v>1.1741935483871</v>
      </c>
      <c r="I267">
        <f>VLOOKUP(C267,away!$B$2:$E$405,3,FALSE)</f>
        <v>0.68</v>
      </c>
      <c r="J267">
        <f>VLOOKUP(B267,home!$B$2:$E$405,4,FALSE)</f>
        <v>1.1399999999999999</v>
      </c>
      <c r="K267" s="3">
        <f t="shared" si="392"/>
        <v>1.1262367741935486</v>
      </c>
      <c r="L267" s="3">
        <f t="shared" si="393"/>
        <v>0.91023483870967992</v>
      </c>
      <c r="M267" s="5">
        <f t="shared" si="394"/>
        <v>0.13048831285412113</v>
      </c>
      <c r="N267" s="5">
        <f t="shared" si="395"/>
        <v>0.14696073653878394</v>
      </c>
      <c r="O267" s="5">
        <f t="shared" si="396"/>
        <v>0.11877500840426922</v>
      </c>
      <c r="P267" s="5">
        <f t="shared" si="397"/>
        <v>0.13376878232003578</v>
      </c>
      <c r="Q267" s="5">
        <f t="shared" si="398"/>
        <v>8.2756292926274011E-2</v>
      </c>
      <c r="R267" s="5">
        <f t="shared" si="399"/>
        <v>5.4056575308800425E-2</v>
      </c>
      <c r="S267" s="5">
        <f t="shared" si="400"/>
        <v>3.4282930654850552E-2</v>
      </c>
      <c r="T267" s="5">
        <f t="shared" si="401"/>
        <v>7.5327660943958055E-2</v>
      </c>
      <c r="U267" s="5">
        <f t="shared" si="402"/>
        <v>6.0880502999734014E-2</v>
      </c>
      <c r="V267" s="5">
        <f t="shared" si="403"/>
        <v>3.9049779740201883E-3</v>
      </c>
      <c r="W267" s="5">
        <f t="shared" si="404"/>
        <v>3.1067726796501081E-2</v>
      </c>
      <c r="X267" s="5">
        <f t="shared" si="405"/>
        <v>2.8278927289689563E-2</v>
      </c>
      <c r="Y267" s="5">
        <f t="shared" si="406"/>
        <v>1.2870232410206671E-2</v>
      </c>
      <c r="Z267" s="5">
        <f t="shared" si="407"/>
        <v>1.6401392702467876E-2</v>
      </c>
      <c r="AA267" s="5">
        <f t="shared" si="408"/>
        <v>1.8471851609509028E-2</v>
      </c>
      <c r="AB267" s="5">
        <f t="shared" si="409"/>
        <v>1.040183928503768E-2</v>
      </c>
      <c r="AC267" s="5">
        <f t="shared" si="410"/>
        <v>2.501968074504953E-4</v>
      </c>
      <c r="AD267" s="5">
        <f t="shared" si="411"/>
        <v>8.747404102204457E-3</v>
      </c>
      <c r="AE267" s="5">
        <f t="shared" si="412"/>
        <v>7.9621919620984673E-3</v>
      </c>
      <c r="AF267" s="5">
        <f t="shared" si="413"/>
        <v>3.6237322581981037E-3</v>
      </c>
      <c r="AG267" s="5">
        <f t="shared" si="414"/>
        <v>1.0994824491893384E-3</v>
      </c>
      <c r="AH267" s="5">
        <f t="shared" si="415"/>
        <v>3.7322797602862413E-3</v>
      </c>
      <c r="AI267" s="5">
        <f t="shared" si="416"/>
        <v>4.2034307176126474E-3</v>
      </c>
      <c r="AJ267" s="5">
        <f t="shared" si="417"/>
        <v>2.3670291259750707E-3</v>
      </c>
      <c r="AK267" s="5">
        <f t="shared" si="418"/>
        <v>8.8861174908677956E-4</v>
      </c>
      <c r="AL267" s="5">
        <f t="shared" si="419"/>
        <v>1.0259469692256413E-5</v>
      </c>
      <c r="AM267" s="5">
        <f t="shared" si="420"/>
        <v>1.9703296357268321E-3</v>
      </c>
      <c r="AN267" s="5">
        <f t="shared" si="421"/>
        <v>1.7934626781807156E-3</v>
      </c>
      <c r="AO267" s="5">
        <f t="shared" si="422"/>
        <v>8.1623610580282692E-4</v>
      </c>
      <c r="AP267" s="5">
        <f t="shared" si="423"/>
        <v>2.4765551337148448E-4</v>
      </c>
      <c r="AQ267" s="5">
        <f t="shared" si="424"/>
        <v>5.6356169067314036E-5</v>
      </c>
      <c r="AR267" s="5">
        <f t="shared" si="425"/>
        <v>6.7945021312471022E-4</v>
      </c>
      <c r="AS267" s="5">
        <f t="shared" si="426"/>
        <v>7.652218162546927E-4</v>
      </c>
      <c r="AT267" s="5">
        <f t="shared" si="427"/>
        <v>4.3091047494060681E-4</v>
      </c>
      <c r="AU267" s="5">
        <f t="shared" si="428"/>
        <v>1.6176907442110632E-4</v>
      </c>
      <c r="AV267" s="5">
        <f t="shared" si="429"/>
        <v>4.5547570135075702E-5</v>
      </c>
      <c r="AW267" s="5">
        <f t="shared" si="430"/>
        <v>2.9214978422301667E-7</v>
      </c>
      <c r="AX267" s="5">
        <f t="shared" si="431"/>
        <v>3.6984294883982274E-4</v>
      </c>
      <c r="AY267" s="5">
        <f t="shared" si="432"/>
        <v>3.3664393688512853E-4</v>
      </c>
      <c r="AZ267" s="5">
        <f t="shared" si="433"/>
        <v>1.5321251979661329E-4</v>
      </c>
      <c r="BA267" s="5">
        <f t="shared" si="434"/>
        <v>4.6486457748457982E-5</v>
      </c>
      <c r="BB267" s="5">
        <f t="shared" si="435"/>
        <v>1.0578398342712998E-5</v>
      </c>
      <c r="BC267" s="5">
        <f t="shared" si="436"/>
        <v>1.925765341857223E-6</v>
      </c>
      <c r="BD267" s="5">
        <f t="shared" si="437"/>
        <v>1.0307654252580465E-4</v>
      </c>
      <c r="BE267" s="5">
        <f t="shared" si="438"/>
        <v>1.1608859274928636E-4</v>
      </c>
      <c r="BF267" s="5">
        <f t="shared" si="439"/>
        <v>6.5371621109312441E-5</v>
      </c>
      <c r="BG267" s="5">
        <f t="shared" si="440"/>
        <v>2.4541307893984977E-5</v>
      </c>
      <c r="BH267" s="5">
        <f t="shared" si="441"/>
        <v>6.9098308592530745E-6</v>
      </c>
      <c r="BI267" s="5">
        <f t="shared" si="442"/>
        <v>1.5564211234296434E-6</v>
      </c>
      <c r="BJ267" s="8">
        <f t="shared" si="443"/>
        <v>0.40449711780620756</v>
      </c>
      <c r="BK267" s="8">
        <f t="shared" si="444"/>
        <v>0.3030421040170555</v>
      </c>
      <c r="BL267" s="8">
        <f t="shared" si="445"/>
        <v>0.27617757242544838</v>
      </c>
      <c r="BM267" s="8">
        <f t="shared" si="446"/>
        <v>0.33297612681179389</v>
      </c>
      <c r="BN267" s="8">
        <f t="shared" si="447"/>
        <v>0.66680570835228448</v>
      </c>
    </row>
    <row r="268" spans="1:66" x14ac:dyDescent="0.25">
      <c r="A268" t="s">
        <v>40</v>
      </c>
      <c r="B268" t="s">
        <v>233</v>
      </c>
      <c r="C268" t="s">
        <v>335</v>
      </c>
      <c r="D268" s="11">
        <v>44411</v>
      </c>
      <c r="E268">
        <f>VLOOKUP(A268,home!$A$2:$E$405,3,FALSE)</f>
        <v>1.47741935483871</v>
      </c>
      <c r="F268">
        <f>VLOOKUP(B268,home!$B$2:$E$405,3,FALSE)</f>
        <v>1.35</v>
      </c>
      <c r="G268">
        <f>VLOOKUP(C268,away!$B$2:$E$405,4,FALSE)</f>
        <v>1.26</v>
      </c>
      <c r="H268">
        <f>VLOOKUP(A268,away!$A$2:$E$405,3,FALSE)</f>
        <v>1.1741935483871</v>
      </c>
      <c r="I268">
        <f>VLOOKUP(C268,away!$B$2:$E$405,3,FALSE)</f>
        <v>0.68</v>
      </c>
      <c r="J268">
        <f>VLOOKUP(B268,home!$B$2:$E$405,4,FALSE)</f>
        <v>1.1399999999999999</v>
      </c>
      <c r="K268" s="3">
        <f t="shared" si="392"/>
        <v>2.5130903225806458</v>
      </c>
      <c r="L268" s="3">
        <f t="shared" si="393"/>
        <v>0.91023483870967992</v>
      </c>
      <c r="M268" s="5">
        <f t="shared" si="394"/>
        <v>3.2603841462118255E-2</v>
      </c>
      <c r="N268" s="5">
        <f t="shared" si="395"/>
        <v>8.1936398457402998E-2</v>
      </c>
      <c r="O268" s="5">
        <f t="shared" si="396"/>
        <v>2.9677152374587189E-2</v>
      </c>
      <c r="P268" s="5">
        <f t="shared" si="397"/>
        <v>7.4581364434326294E-2</v>
      </c>
      <c r="Q268" s="5">
        <f t="shared" si="398"/>
        <v>0.10295678501520565</v>
      </c>
      <c r="R268" s="5">
        <f t="shared" si="399"/>
        <v>1.350658900252248E-2</v>
      </c>
      <c r="S268" s="5">
        <f t="shared" si="400"/>
        <v>4.2651261871615713E-2</v>
      </c>
      <c r="T268" s="5">
        <f t="shared" si="401"/>
        <v>9.3714852602382923E-2</v>
      </c>
      <c r="U268" s="5">
        <f t="shared" si="402"/>
        <v>3.3943278113313421E-2</v>
      </c>
      <c r="V268" s="5">
        <f t="shared" si="403"/>
        <v>1.0840540264171646E-2</v>
      </c>
      <c r="W268" s="5">
        <f t="shared" si="404"/>
        <v>8.6246566688576443E-2</v>
      </c>
      <c r="X268" s="5">
        <f t="shared" si="405"/>
        <v>7.8504629719040042E-2</v>
      </c>
      <c r="Y268" s="5">
        <f t="shared" si="406"/>
        <v>3.572882448513677E-2</v>
      </c>
      <c r="Z268" s="5">
        <f t="shared" si="407"/>
        <v>4.098055954076329E-3</v>
      </c>
      <c r="AA268" s="5">
        <f t="shared" si="408"/>
        <v>1.0298784759583218E-2</v>
      </c>
      <c r="AB268" s="5">
        <f t="shared" si="409"/>
        <v>1.2940888156824818E-2</v>
      </c>
      <c r="AC268" s="5">
        <f t="shared" si="410"/>
        <v>1.5498600928792309E-3</v>
      </c>
      <c r="AD268" s="5">
        <f t="shared" si="411"/>
        <v>5.4186353025216939E-2</v>
      </c>
      <c r="AE268" s="5">
        <f t="shared" si="412"/>
        <v>4.9322306306174124E-2</v>
      </c>
      <c r="AF268" s="5">
        <f t="shared" si="413"/>
        <v>2.2447440762694913E-2</v>
      </c>
      <c r="AG268" s="5">
        <f t="shared" si="414"/>
        <v>6.8108142073589001E-3</v>
      </c>
      <c r="AH268" s="5">
        <f t="shared" si="415"/>
        <v>9.3254832509547761E-4</v>
      </c>
      <c r="AI268" s="5">
        <f t="shared" si="416"/>
        <v>2.3435781711362348E-3</v>
      </c>
      <c r="AJ268" s="5">
        <f t="shared" si="417"/>
        <v>2.9448118110468606E-3</v>
      </c>
      <c r="AK268" s="5">
        <f t="shared" si="418"/>
        <v>2.4668593547210165E-3</v>
      </c>
      <c r="AL268" s="5">
        <f t="shared" si="419"/>
        <v>1.4181234508031475E-4</v>
      </c>
      <c r="AM268" s="5">
        <f t="shared" si="420"/>
        <v>2.7235039880722223E-2</v>
      </c>
      <c r="AN268" s="5">
        <f t="shared" si="421"/>
        <v>2.4790282133080897E-2</v>
      </c>
      <c r="AO268" s="5">
        <f t="shared" si="422"/>
        <v>1.1282489229486173E-2</v>
      </c>
      <c r="AP268" s="5">
        <f t="shared" si="423"/>
        <v>3.4232382546816827E-3</v>
      </c>
      <c r="AQ268" s="5">
        <f t="shared" si="424"/>
        <v>7.7898768015374688E-4</v>
      </c>
      <c r="AR268" s="5">
        <f t="shared" si="425"/>
        <v>1.6976759485645292E-4</v>
      </c>
      <c r="AS268" s="5">
        <f t="shared" si="426"/>
        <v>4.266412997215436E-4</v>
      </c>
      <c r="AT268" s="5">
        <f t="shared" si="427"/>
        <v>5.3609406077172021E-4</v>
      </c>
      <c r="AU268" s="5">
        <f t="shared" si="428"/>
        <v>4.4908426537279013E-4</v>
      </c>
      <c r="AV268" s="5">
        <f t="shared" si="429"/>
        <v>2.8214733033289939E-4</v>
      </c>
      <c r="AW268" s="5">
        <f t="shared" si="430"/>
        <v>9.0110020743773052E-6</v>
      </c>
      <c r="AX268" s="5">
        <f t="shared" si="431"/>
        <v>1.1407352526556832E-2</v>
      </c>
      <c r="AY268" s="5">
        <f t="shared" si="432"/>
        <v>1.0383369687114919E-2</v>
      </c>
      <c r="AZ268" s="5">
        <f t="shared" si="433"/>
        <v>4.7256524162070128E-3</v>
      </c>
      <c r="BA268" s="5">
        <f t="shared" si="434"/>
        <v>1.4338178216214E-3</v>
      </c>
      <c r="BB268" s="5">
        <f t="shared" si="435"/>
        <v>3.2627773340065486E-4</v>
      </c>
      <c r="BC268" s="5">
        <f t="shared" si="436"/>
        <v>5.939787200730103E-5</v>
      </c>
      <c r="BD268" s="5">
        <f t="shared" si="437"/>
        <v>2.5754729887048937E-5</v>
      </c>
      <c r="BE268" s="5">
        <f t="shared" si="438"/>
        <v>6.4723962439821209E-5</v>
      </c>
      <c r="BF268" s="5">
        <f t="shared" si="439"/>
        <v>8.1328581823293962E-5</v>
      </c>
      <c r="BG268" s="5">
        <f t="shared" si="440"/>
        <v>6.8128690643109416E-5</v>
      </c>
      <c r="BH268" s="5">
        <f t="shared" si="441"/>
        <v>4.280338828632222E-5</v>
      </c>
      <c r="BI268" s="5">
        <f t="shared" si="442"/>
        <v>2.1513756175203619E-5</v>
      </c>
      <c r="BJ268" s="8">
        <f t="shared" si="443"/>
        <v>0.70770087650422242</v>
      </c>
      <c r="BK268" s="8">
        <f t="shared" si="444"/>
        <v>0.17275205015730635</v>
      </c>
      <c r="BL268" s="8">
        <f t="shared" si="445"/>
        <v>0.11122247772914093</v>
      </c>
      <c r="BM268" s="8">
        <f t="shared" si="446"/>
        <v>0.65013697091354283</v>
      </c>
      <c r="BN268" s="8">
        <f t="shared" si="447"/>
        <v>0.3352621307461629</v>
      </c>
    </row>
    <row r="269" spans="1:66" x14ac:dyDescent="0.25">
      <c r="A269" t="s">
        <v>40</v>
      </c>
      <c r="B269" t="s">
        <v>232</v>
      </c>
      <c r="C269" t="s">
        <v>332</v>
      </c>
      <c r="D269" s="11">
        <v>44411</v>
      </c>
      <c r="E269">
        <f>VLOOKUP(A269,home!$A$2:$E$405,3,FALSE)</f>
        <v>1.47741935483871</v>
      </c>
      <c r="F269">
        <f>VLOOKUP(B269,home!$B$2:$E$405,3,FALSE)</f>
        <v>0.9</v>
      </c>
      <c r="G269">
        <f>VLOOKUP(C269,away!$B$2:$E$405,4,FALSE)</f>
        <v>0.54</v>
      </c>
      <c r="H269">
        <f>VLOOKUP(A269,away!$A$2:$E$405,3,FALSE)</f>
        <v>1.1741935483871</v>
      </c>
      <c r="I269">
        <f>VLOOKUP(C269,away!$B$2:$E$405,3,FALSE)</f>
        <v>1.4</v>
      </c>
      <c r="J269">
        <f>VLOOKUP(B269,home!$B$2:$E$405,4,FALSE)</f>
        <v>0.91</v>
      </c>
      <c r="K269" s="3">
        <f t="shared" si="392"/>
        <v>0.71802580645161318</v>
      </c>
      <c r="L269" s="3">
        <f t="shared" si="393"/>
        <v>1.4959225806451653</v>
      </c>
      <c r="M269" s="5">
        <f t="shared" si="394"/>
        <v>0.10926836186951573</v>
      </c>
      <c r="N269" s="5">
        <f t="shared" si="395"/>
        <v>7.8457503651005733E-2</v>
      </c>
      <c r="O269" s="5">
        <f t="shared" si="396"/>
        <v>0.16345700987071576</v>
      </c>
      <c r="P269" s="5">
        <f t="shared" si="397"/>
        <v>0.11736635133258998</v>
      </c>
      <c r="Q269" s="5">
        <f t="shared" si="398"/>
        <v>2.8167256165596889E-2</v>
      </c>
      <c r="R269" s="5">
        <f t="shared" si="399"/>
        <v>0.12225951601517171</v>
      </c>
      <c r="S269" s="5">
        <f t="shared" si="400"/>
        <v>3.1516122758329573E-2</v>
      </c>
      <c r="T269" s="5">
        <f t="shared" si="401"/>
        <v>4.2136034532933145E-2</v>
      </c>
      <c r="U269" s="5">
        <f t="shared" si="402"/>
        <v>8.7785487583177571E-2</v>
      </c>
      <c r="V269" s="5">
        <f t="shared" si="403"/>
        <v>3.7613127421216742E-3</v>
      </c>
      <c r="W269" s="5">
        <f t="shared" si="404"/>
        <v>6.7416056079439594E-3</v>
      </c>
      <c r="X269" s="5">
        <f t="shared" si="405"/>
        <v>1.0084920058727447E-2</v>
      </c>
      <c r="Y269" s="5">
        <f t="shared" si="406"/>
        <v>7.5431298199258772E-3</v>
      </c>
      <c r="Z269" s="5">
        <f t="shared" si="407"/>
        <v>6.0963590235281542E-2</v>
      </c>
      <c r="AA269" s="5">
        <f t="shared" si="408"/>
        <v>4.3773431042873713E-2</v>
      </c>
      <c r="AB269" s="5">
        <f t="shared" si="409"/>
        <v>1.5715226562856739E-2</v>
      </c>
      <c r="AC269" s="5">
        <f t="shared" si="410"/>
        <v>2.5250421600236689E-4</v>
      </c>
      <c r="AD269" s="5">
        <f t="shared" si="411"/>
        <v>1.2101617008556697E-3</v>
      </c>
      <c r="AE269" s="5">
        <f t="shared" si="412"/>
        <v>1.8103082145419563E-3</v>
      </c>
      <c r="AF269" s="5">
        <f t="shared" si="413"/>
        <v>1.3540404680303724E-3</v>
      </c>
      <c r="AG269" s="5">
        <f t="shared" si="414"/>
        <v>6.7517990374466085E-4</v>
      </c>
      <c r="AH269" s="5">
        <f t="shared" si="415"/>
        <v>2.2799202807539193E-2</v>
      </c>
      <c r="AI269" s="5">
        <f t="shared" si="416"/>
        <v>1.6370415982337211E-2</v>
      </c>
      <c r="AJ269" s="5">
        <f t="shared" si="417"/>
        <v>5.8771905688330267E-3</v>
      </c>
      <c r="AK269" s="5">
        <f t="shared" si="418"/>
        <v>1.4066581659520495E-3</v>
      </c>
      <c r="AL269" s="5">
        <f t="shared" si="419"/>
        <v>1.0848702413488573E-5</v>
      </c>
      <c r="AM269" s="5">
        <f t="shared" si="420"/>
        <v>1.7378546623874968E-4</v>
      </c>
      <c r="AN269" s="5">
        <f t="shared" si="421"/>
        <v>2.5996960313449366E-4</v>
      </c>
      <c r="AO269" s="5">
        <f t="shared" si="422"/>
        <v>1.9444719980512561E-4</v>
      </c>
      <c r="AP269" s="5">
        <f t="shared" si="423"/>
        <v>9.6959318977236569E-5</v>
      </c>
      <c r="AQ269" s="5">
        <f t="shared" si="424"/>
        <v>3.6260908665506366E-5</v>
      </c>
      <c r="AR269" s="5">
        <f t="shared" si="425"/>
        <v>6.8211684601012972E-3</v>
      </c>
      <c r="AS269" s="5">
        <f t="shared" si="426"/>
        <v>4.897774984506542E-3</v>
      </c>
      <c r="AT269" s="5">
        <f t="shared" si="427"/>
        <v>1.7583644165344236E-3</v>
      </c>
      <c r="AU269" s="5">
        <f t="shared" si="428"/>
        <v>4.2085034273931659E-4</v>
      </c>
      <c r="AV269" s="5">
        <f t="shared" si="429"/>
        <v>7.5545351685208891E-5</v>
      </c>
      <c r="AW269" s="5">
        <f t="shared" si="430"/>
        <v>3.2368641073207576E-7</v>
      </c>
      <c r="AX269" s="5">
        <f t="shared" si="431"/>
        <v>2.0797074924274634E-5</v>
      </c>
      <c r="AY269" s="5">
        <f t="shared" si="432"/>
        <v>3.1110813990591767E-5</v>
      </c>
      <c r="AZ269" s="5">
        <f t="shared" si="433"/>
        <v>2.3269684575388876E-5</v>
      </c>
      <c r="BA269" s="5">
        <f t="shared" si="434"/>
        <v>1.1603215533604911E-5</v>
      </c>
      <c r="BB269" s="5">
        <f t="shared" si="435"/>
        <v>4.339378031203082E-6</v>
      </c>
      <c r="BC269" s="5">
        <f t="shared" si="436"/>
        <v>1.2982747165664487E-6</v>
      </c>
      <c r="BD269" s="5">
        <f t="shared" si="437"/>
        <v>1.7006566543083584E-3</v>
      </c>
      <c r="BE269" s="5">
        <f t="shared" si="438"/>
        <v>1.2211153657070613E-3</v>
      </c>
      <c r="BF269" s="5">
        <f t="shared" si="439"/>
        <v>4.3839617261613462E-4</v>
      </c>
      <c r="BG269" s="5">
        <f t="shared" si="440"/>
        <v>1.0492658846266689E-4</v>
      </c>
      <c r="BH269" s="5">
        <f t="shared" si="441"/>
        <v>1.8834999574780731E-5</v>
      </c>
      <c r="BI269" s="5">
        <f t="shared" si="442"/>
        <v>2.7048031518395456E-6</v>
      </c>
      <c r="BJ269" s="8">
        <f t="shared" si="443"/>
        <v>0.17903398106189847</v>
      </c>
      <c r="BK269" s="8">
        <f t="shared" si="444"/>
        <v>0.2622066124349634</v>
      </c>
      <c r="BL269" s="8">
        <f t="shared" si="445"/>
        <v>0.49690447673884464</v>
      </c>
      <c r="BM269" s="8">
        <f t="shared" si="446"/>
        <v>0.38010187443881233</v>
      </c>
      <c r="BN269" s="8">
        <f t="shared" si="447"/>
        <v>0.61897599890459576</v>
      </c>
    </row>
    <row r="270" spans="1:66" s="15" customFormat="1" x14ac:dyDescent="0.25">
      <c r="A270" s="15" t="s">
        <v>32</v>
      </c>
      <c r="B270" s="15" t="s">
        <v>208</v>
      </c>
      <c r="C270" s="15" t="s">
        <v>209</v>
      </c>
      <c r="D270" s="16">
        <v>44442</v>
      </c>
      <c r="E270" s="15">
        <f>VLOOKUP(A270,home!$A$2:$E$405,3,FALSE)</f>
        <v>1.25462962962963</v>
      </c>
      <c r="F270" s="15">
        <f>VLOOKUP(B270,home!$B$2:$E$405,3,FALSE)</f>
        <v>1.39</v>
      </c>
      <c r="G270" s="15">
        <f>VLOOKUP(C270,away!$B$2:$E$405,4,FALSE)</f>
        <v>0.66</v>
      </c>
      <c r="H270" s="15">
        <f>VLOOKUP(A270,away!$A$2:$E$405,3,FALSE)</f>
        <v>1.1018518518518501</v>
      </c>
      <c r="I270" s="15">
        <f>VLOOKUP(C270,away!$B$2:$E$405,3,FALSE)</f>
        <v>0.93</v>
      </c>
      <c r="J270" s="15">
        <f>VLOOKUP(B270,home!$B$2:$E$405,4,FALSE)</f>
        <v>0.76</v>
      </c>
      <c r="K270" s="17">
        <f t="shared" si="392"/>
        <v>1.1509972222222227</v>
      </c>
      <c r="L270" s="17">
        <f t="shared" si="393"/>
        <v>0.77878888888888764</v>
      </c>
      <c r="M270" s="18">
        <f t="shared" si="394"/>
        <v>0.14517924739091151</v>
      </c>
      <c r="N270" s="18">
        <f t="shared" si="395"/>
        <v>0.167100910471252</v>
      </c>
      <c r="O270" s="18">
        <f t="shared" si="396"/>
        <v>0.1130639847652929</v>
      </c>
      <c r="P270" s="18">
        <f t="shared" si="397"/>
        <v>0.13013633239822783</v>
      </c>
      <c r="Q270" s="18">
        <f t="shared" si="398"/>
        <v>9.6166341891607721E-2</v>
      </c>
      <c r="R270" s="18">
        <f t="shared" si="399"/>
        <v>4.4026487534356291E-2</v>
      </c>
      <c r="S270" s="18">
        <f t="shared" si="400"/>
        <v>2.916302659370695E-2</v>
      </c>
      <c r="T270" s="18">
        <f t="shared" si="401"/>
        <v>7.489327855027407E-2</v>
      </c>
      <c r="U270" s="18">
        <f t="shared" si="402"/>
        <v>5.06743648562454E-2</v>
      </c>
      <c r="V270" s="18">
        <f t="shared" si="403"/>
        <v>2.9045851102014169E-3</v>
      </c>
      <c r="W270" s="18">
        <f t="shared" si="404"/>
        <v>3.6895730796171006E-2</v>
      </c>
      <c r="X270" s="18">
        <f t="shared" si="405"/>
        <v>2.8733985191493529E-2</v>
      </c>
      <c r="Y270" s="18">
        <f t="shared" si="406"/>
        <v>1.1188854200316498E-2</v>
      </c>
      <c r="Z270" s="18">
        <f t="shared" si="407"/>
        <v>1.1429113102853935E-2</v>
      </c>
      <c r="AA270" s="18">
        <f t="shared" si="408"/>
        <v>1.3154877433848487E-2</v>
      </c>
      <c r="AB270" s="18">
        <f t="shared" si="409"/>
        <v>7.5706136925167075E-3</v>
      </c>
      <c r="AC270" s="18">
        <f t="shared" si="410"/>
        <v>1.6272644858562692E-4</v>
      </c>
      <c r="AD270" s="18">
        <f t="shared" si="411"/>
        <v>1.0616720914562937E-2</v>
      </c>
      <c r="AE270" s="18">
        <f t="shared" si="412"/>
        <v>8.2681842846958845E-3</v>
      </c>
      <c r="AF270" s="18">
        <f t="shared" si="413"/>
        <v>3.2195850261034346E-3</v>
      </c>
      <c r="AG270" s="18">
        <f t="shared" si="414"/>
        <v>8.3579234838746495E-4</v>
      </c>
      <c r="AH270" s="18">
        <f t="shared" si="415"/>
        <v>2.2252165735892602E-3</v>
      </c>
      <c r="AI270" s="18">
        <f t="shared" si="416"/>
        <v>2.5612180950440907E-3</v>
      </c>
      <c r="AJ270" s="18">
        <f t="shared" si="417"/>
        <v>1.4739774564505211E-3</v>
      </c>
      <c r="AK270" s="18">
        <f t="shared" si="418"/>
        <v>5.6551465266424202E-4</v>
      </c>
      <c r="AL270" s="18">
        <f t="shared" si="419"/>
        <v>5.8346144049367729E-6</v>
      </c>
      <c r="AM270" s="18">
        <f t="shared" si="420"/>
        <v>2.4439632563541037E-3</v>
      </c>
      <c r="AN270" s="18">
        <f t="shared" si="421"/>
        <v>1.9033314289012802E-3</v>
      </c>
      <c r="AO270" s="18">
        <f t="shared" si="422"/>
        <v>7.411466843506633E-4</v>
      </c>
      <c r="AP270" s="18">
        <f t="shared" si="423"/>
        <v>1.9239893426971211E-4</v>
      </c>
      <c r="AQ270" s="18">
        <f t="shared" si="424"/>
        <v>3.7459538060828797E-5</v>
      </c>
      <c r="AR270" s="18">
        <f t="shared" si="425"/>
        <v>3.4659478857654362E-4</v>
      </c>
      <c r="AS270" s="18">
        <f t="shared" si="426"/>
        <v>3.9892963888830024E-4</v>
      </c>
      <c r="AT270" s="18">
        <f t="shared" si="427"/>
        <v>2.2958345311127406E-4</v>
      </c>
      <c r="AU270" s="18">
        <f t="shared" si="428"/>
        <v>8.8083305599754083E-5</v>
      </c>
      <c r="AV270" s="18">
        <f t="shared" si="429"/>
        <v>2.5345910017367026E-5</v>
      </c>
      <c r="AW270" s="18">
        <f t="shared" si="430"/>
        <v>1.4527928085491493E-7</v>
      </c>
      <c r="AX270" s="18">
        <f t="shared" si="431"/>
        <v>4.6883248654612438E-4</v>
      </c>
      <c r="AY270" s="18">
        <f t="shared" si="432"/>
        <v>3.6512153127227058E-4</v>
      </c>
      <c r="AZ270" s="18">
        <f t="shared" si="433"/>
        <v>1.421762958244704E-4</v>
      </c>
      <c r="BA270" s="18">
        <f t="shared" si="434"/>
        <v>3.6908439817159044E-5</v>
      </c>
      <c r="BB270" s="18">
        <f t="shared" si="435"/>
        <v>7.1859707089569164E-6</v>
      </c>
      <c r="BC270" s="18">
        <f t="shared" si="436"/>
        <v>1.1192708288033302E-6</v>
      </c>
      <c r="BD270" s="18">
        <f t="shared" si="437"/>
        <v>4.4987361715034208E-5</v>
      </c>
      <c r="BE270" s="18">
        <f t="shared" si="438"/>
        <v>5.1780328369110741E-5</v>
      </c>
      <c r="BF270" s="18">
        <f t="shared" si="439"/>
        <v>2.979950705930052E-5</v>
      </c>
      <c r="BG270" s="18">
        <f t="shared" si="440"/>
        <v>1.1433049949615467E-5</v>
      </c>
      <c r="BH270" s="18">
        <f t="shared" si="441"/>
        <v>3.2898521833838316E-6</v>
      </c>
      <c r="BI270" s="18">
        <f t="shared" si="442"/>
        <v>7.5732214491930106E-7</v>
      </c>
      <c r="BJ270" s="19">
        <f t="shared" si="443"/>
        <v>0.44425902751179897</v>
      </c>
      <c r="BK270" s="19">
        <f t="shared" si="444"/>
        <v>0.30791687408731055</v>
      </c>
      <c r="BL270" s="19">
        <f t="shared" si="445"/>
        <v>0.23654683957762257</v>
      </c>
      <c r="BM270" s="19">
        <f t="shared" si="446"/>
        <v>0.30411357357594621</v>
      </c>
      <c r="BN270" s="19">
        <f t="shared" si="447"/>
        <v>0.69567330445164832</v>
      </c>
    </row>
    <row r="271" spans="1:66" x14ac:dyDescent="0.25">
      <c r="A271" t="s">
        <v>80</v>
      </c>
      <c r="B271" t="s">
        <v>83</v>
      </c>
      <c r="C271" t="s">
        <v>98</v>
      </c>
      <c r="D271" s="11">
        <v>44442</v>
      </c>
      <c r="E271">
        <f>VLOOKUP(A271,home!$A$2:$E$405,3,FALSE)</f>
        <v>1.20888888888889</v>
      </c>
      <c r="F271">
        <f>VLOOKUP(B271,home!$B$2:$E$405,3,FALSE)</f>
        <v>1.0900000000000001</v>
      </c>
      <c r="G271">
        <f>VLOOKUP(C271,away!$B$2:$E$405,4,FALSE)</f>
        <v>0.83</v>
      </c>
      <c r="H271">
        <f>VLOOKUP(A271,away!$A$2:$E$405,3,FALSE)</f>
        <v>1.02444444444444</v>
      </c>
      <c r="I271">
        <f>VLOOKUP(C271,away!$B$2:$E$405,3,FALSE)</f>
        <v>1.01</v>
      </c>
      <c r="J271">
        <f>VLOOKUP(B271,home!$B$2:$E$405,4,FALSE)</f>
        <v>1.08</v>
      </c>
      <c r="K271" s="3">
        <f t="shared" ref="K271:K313" si="448">E271*F271*G271</f>
        <v>1.0936817777777788</v>
      </c>
      <c r="L271" s="3">
        <f t="shared" ref="L271:L313" si="449">H271*I271*J271</f>
        <v>1.1174639999999953</v>
      </c>
      <c r="M271" s="5">
        <f t="shared" ref="M271:M313" si="450">_xlfn.POISSON.DIST(0,K271,FALSE) * _xlfn.POISSON.DIST(0,L271,FALSE)</f>
        <v>0.10957502793061517</v>
      </c>
      <c r="N271" s="5">
        <f t="shared" ref="N271:N313" si="451">_xlfn.POISSON.DIST(1,K271,FALSE) * _xlfn.POISSON.DIST(0,L271,FALSE)</f>
        <v>0.11984021134720496</v>
      </c>
      <c r="O271" s="5">
        <f t="shared" ref="O271:O313" si="452">_xlfn.POISSON.DIST(0,K271,FALSE) * _xlfn.POISSON.DIST(1,L271,FALSE)</f>
        <v>0.12244614901145645</v>
      </c>
      <c r="P271" s="5">
        <f t="shared" ref="P271:P313" si="453">_xlfn.POISSON.DIST(1,K271,FALSE) * _xlfn.POISSON.DIST(1,L271,FALSE)</f>
        <v>0.13391712193289249</v>
      </c>
      <c r="Q271" s="5">
        <f t="shared" ref="Q271:Q313" si="454">_xlfn.POISSON.DIST(2,K271,FALSE) * _xlfn.POISSON.DIST(0,L271,FALSE)</f>
        <v>6.5533527697737931E-2</v>
      </c>
      <c r="R271" s="5">
        <f t="shared" ref="R271:R313" si="455">_xlfn.POISSON.DIST(0,K271,FALSE) * _xlfn.POISSON.DIST(2,L271,FALSE)</f>
        <v>6.8414581729468807E-2</v>
      </c>
      <c r="S271" s="5">
        <f t="shared" ref="S271:S313" si="456">_xlfn.POISSON.DIST(2,K271,FALSE) * _xlfn.POISSON.DIST(2,L271,FALSE)</f>
        <v>4.0916703115387733E-2</v>
      </c>
      <c r="T271" s="5">
        <f t="shared" ref="T271:T313" si="457">_xlfn.POISSON.DIST(2,K271,FALSE) * _xlfn.POISSON.DIST(1,L271,FALSE)</f>
        <v>7.3231357995224719E-2</v>
      </c>
      <c r="U271" s="5">
        <f t="shared" ref="U271:U313" si="458">_xlfn.POISSON.DIST(1,K271,FALSE) * _xlfn.POISSON.DIST(2,L271,FALSE)</f>
        <v>7.482378137180859E-2</v>
      </c>
      <c r="V271" s="5">
        <f t="shared" ref="V271:V313" si="459">_xlfn.POISSON.DIST(3,K271,FALSE) * _xlfn.POISSON.DIST(3,L271,FALSE)</f>
        <v>5.5562610322582124E-3</v>
      </c>
      <c r="W271" s="5">
        <f t="shared" ref="W271:W313" si="460">_xlfn.POISSON.DIST(3,K271,FALSE) * _xlfn.POISSON.DIST(0,L271,FALSE)</f>
        <v>2.3890941692170441E-2</v>
      </c>
      <c r="X271" s="5">
        <f t="shared" ref="X271:X313" si="461">_xlfn.POISSON.DIST(3,K271,FALSE) * _xlfn.POISSON.DIST(1,L271,FALSE)</f>
        <v>2.669726726709944E-2</v>
      </c>
      <c r="Y271" s="5">
        <f t="shared" ref="Y271:Y313" si="462">_xlfn.POISSON.DIST(3,K271,FALSE) * _xlfn.POISSON.DIST(2,L271,FALSE)</f>
        <v>1.4916617534680944E-2</v>
      </c>
      <c r="Z271" s="5">
        <f t="shared" ref="Z271:Z313" si="463">_xlfn.POISSON.DIST(0,K271,FALSE) * _xlfn.POISSON.DIST(3,L271,FALSE)</f>
        <v>2.5483610719246274E-2</v>
      </c>
      <c r="AA271" s="5">
        <f t="shared" ref="AA271:AA313" si="464">_xlfn.POISSON.DIST(1,K271,FALSE) * _xlfn.POISSON.DIST(3,L271,FALSE)</f>
        <v>2.7870960675622121E-2</v>
      </c>
      <c r="AB271" s="5">
        <f t="shared" ref="AB271:AB313" si="465">_xlfn.POISSON.DIST(2,K271,FALSE) * _xlfn.POISSON.DIST(3,L271,FALSE)</f>
        <v>1.5240980910044482E-2</v>
      </c>
      <c r="AC271" s="5">
        <f t="shared" ref="AC271:AC313" si="466">_xlfn.POISSON.DIST(4,K271,FALSE) * _xlfn.POISSON.DIST(4,L271,FALSE)</f>
        <v>4.244115311902234E-4</v>
      </c>
      <c r="AD271" s="5">
        <f t="shared" ref="AD271:AD313" si="467">_xlfn.POISSON.DIST(4,K271,FALSE) * _xlfn.POISSON.DIST(0,L271,FALSE)</f>
        <v>6.5322718956695551E-3</v>
      </c>
      <c r="AE271" s="5">
        <f t="shared" ref="AE271:AE313" si="468">_xlfn.POISSON.DIST(4,K271,FALSE) * _xlfn.POISSON.DIST(1,L271,FALSE)</f>
        <v>7.2995786816224531E-3</v>
      </c>
      <c r="AF271" s="5">
        <f t="shared" ref="AF271:AF313" si="469">_xlfn.POISSON.DIST(4,K271,FALSE) * _xlfn.POISSON.DIST(2,L271,FALSE)</f>
        <v>4.0785081959402603E-3</v>
      </c>
      <c r="AG271" s="5">
        <f t="shared" ref="AG271:AG313" si="470">_xlfn.POISSON.DIST(4,K271,FALSE) * _xlfn.POISSON.DIST(3,L271,FALSE)</f>
        <v>1.5191953608893894E-3</v>
      </c>
      <c r="AH271" s="5">
        <f t="shared" ref="AH271:AH313" si="471">_xlfn.POISSON.DIST(0,K271,FALSE) * _xlfn.POISSON.DIST(4,L271,FALSE)</f>
        <v>7.119254392192925E-3</v>
      </c>
      <c r="AI271" s="5">
        <f t="shared" ref="AI271:AI313" si="472">_xlfn.POISSON.DIST(1,K271,FALSE) * _xlfn.POISSON.DIST(4,L271,FALSE)</f>
        <v>7.7861988001058178E-3</v>
      </c>
      <c r="AJ271" s="5">
        <f t="shared" ref="AJ271:AJ313" si="473">_xlfn.POISSON.DIST(2,K271,FALSE) * _xlfn.POISSON.DIST(4,L271,FALSE)</f>
        <v>4.2578118729154693E-3</v>
      </c>
      <c r="AK271" s="5">
        <f t="shared" ref="AK271:AK313" si="474">_xlfn.POISSON.DIST(3,K271,FALSE) * _xlfn.POISSON.DIST(4,L271,FALSE)</f>
        <v>1.5522304195378415E-3</v>
      </c>
      <c r="AL271" s="5">
        <f t="shared" ref="AL271:AL313" si="475">_xlfn.POISSON.DIST(5,K271,FALSE) * _xlfn.POISSON.DIST(5,L271,FALSE)</f>
        <v>2.0747782353518083E-5</v>
      </c>
      <c r="AM271" s="5">
        <f t="shared" ref="AM271:AM313" si="476">_xlfn.POISSON.DIST(5,K271,FALSE) * _xlfn.POISSON.DIST(0,L271,FALSE)</f>
        <v>1.4288453479567404E-3</v>
      </c>
      <c r="AN271" s="5">
        <f t="shared" ref="AN271:AN313" si="477">_xlfn.POISSON.DIST(5,K271,FALSE) * _xlfn.POISSON.DIST(1,L271,FALSE)</f>
        <v>1.5966832379091245E-3</v>
      </c>
      <c r="AO271" s="5">
        <f t="shared" ref="AO271:AO313" si="478">_xlfn.POISSON.DIST(5,K271,FALSE) * _xlfn.POISSON.DIST(2,L271,FALSE)</f>
        <v>8.9211801888343736E-4</v>
      </c>
      <c r="AP271" s="5">
        <f t="shared" ref="AP271:AP313" si="479">_xlfn.POISSON.DIST(5,K271,FALSE) * _xlfn.POISSON.DIST(3,L271,FALSE)</f>
        <v>3.3230325661785245E-4</v>
      </c>
      <c r="AQ271" s="5">
        <f t="shared" ref="AQ271:AQ313" si="480">_xlfn.POISSON.DIST(5,K271,FALSE) * _xlfn.POISSON.DIST(4,L271,FALSE)</f>
        <v>9.2834231588302584E-5</v>
      </c>
      <c r="AR271" s="5">
        <f t="shared" ref="AR271:AR313" si="481">_xlfn.POISSON.DIST(0,K271,FALSE) * _xlfn.POISSON.DIST(5,L271,FALSE)</f>
        <v>1.5911020980234865E-3</v>
      </c>
      <c r="AS271" s="5">
        <f t="shared" ref="AS271:AS313" si="482">_xlfn.POISSON.DIST(1,K271,FALSE) * _xlfn.POISSON.DIST(5,L271,FALSE)</f>
        <v>1.7401593711922803E-3</v>
      </c>
      <c r="AT271" s="5">
        <f t="shared" ref="AT271:AT313" si="483">_xlfn.POISSON.DIST(2,K271,FALSE) * _xlfn.POISSON.DIST(5,L271,FALSE)</f>
        <v>9.5159029735111735E-4</v>
      </c>
      <c r="AU271" s="5">
        <f t="shared" ref="AU271:AU313" si="484">_xlfn.POISSON.DIST(3,K271,FALSE) * _xlfn.POISSON.DIST(5,L271,FALSE)</f>
        <v>3.4691232270768507E-4</v>
      </c>
      <c r="AV271" s="5">
        <f t="shared" ref="AV271:AV313" si="485">_xlfn.POISSON.DIST(4,K271,FALSE) * _xlfn.POISSON.DIST(5,L271,FALSE)</f>
        <v>9.4852921457989859E-5</v>
      </c>
      <c r="AW271" s="5">
        <f t="shared" ref="AW271:AW313" si="486">_xlfn.POISSON.DIST(6,K271,FALSE) * _xlfn.POISSON.DIST(6,L271,FALSE)</f>
        <v>7.0435840267683498E-7</v>
      </c>
      <c r="AX271" s="5">
        <f t="shared" ref="AX271:AX313" si="487">_xlfn.POISSON.DIST(6,K271,FALSE) * _xlfn.POISSON.DIST(0,L271,FALSE)</f>
        <v>2.6045035338713934E-4</v>
      </c>
      <c r="AY271" s="5">
        <f t="shared" ref="AY271:AY313" si="488">_xlfn.POISSON.DIST(6,K271,FALSE) * _xlfn.POISSON.DIST(1,L271,FALSE)</f>
        <v>2.9104389369740503E-4</v>
      </c>
      <c r="AZ271" s="5">
        <f t="shared" ref="AZ271:AZ313" si="489">_xlfn.POISSON.DIST(6,K271,FALSE) * _xlfn.POISSON.DIST(2,L271,FALSE)</f>
        <v>1.6261553681333785E-4</v>
      </c>
      <c r="BA271" s="5">
        <f t="shared" ref="BA271:BA313" si="490">_xlfn.POISSON.DIST(6,K271,FALSE) * _xlfn.POISSON.DIST(3,L271,FALSE)</f>
        <v>6.0572336076526338E-5</v>
      </c>
      <c r="BB271" s="5">
        <f t="shared" ref="BB271:BB313" si="491">_xlfn.POISSON.DIST(6,K271,FALSE) * _xlfn.POISSON.DIST(4,L271,FALSE)</f>
        <v>1.6921851240354788E-5</v>
      </c>
      <c r="BC271" s="5">
        <f t="shared" ref="BC271:BC313" si="492">_xlfn.POISSON.DIST(6,K271,FALSE) * _xlfn.POISSON.DIST(5,L271,FALSE)</f>
        <v>3.7819119148903447E-6</v>
      </c>
      <c r="BD271" s="5">
        <f t="shared" ref="BD271:BD313" si="493">_xlfn.POISSON.DIST(0,K271,FALSE) * _xlfn.POISSON.DIST(6,L271,FALSE)</f>
        <v>2.9633321914428526E-4</v>
      </c>
      <c r="BE271" s="5">
        <f t="shared" ref="BE271:BE313" si="494">_xlfn.POISSON.DIST(1,K271,FALSE) * _xlfn.POISSON.DIST(6,L271,FALSE)</f>
        <v>3.2409424192833395E-4</v>
      </c>
      <c r="BF271" s="5">
        <f t="shared" ref="BF271:BF313" si="495">_xlfn.POISSON.DIST(2,K271,FALSE) * _xlfn.POISSON.DIST(6,L271,FALSE)</f>
        <v>1.7722798333986092E-4</v>
      </c>
      <c r="BG271" s="5">
        <f t="shared" ref="BG271:BG313" si="496">_xlfn.POISSON.DIST(3,K271,FALSE) * _xlfn.POISSON.DIST(6,L271,FALSE)</f>
        <v>6.4610338630369886E-5</v>
      </c>
      <c r="BH271" s="5">
        <f t="shared" ref="BH271:BH313" si="497">_xlfn.POISSON.DIST(4,K271,FALSE) * _xlfn.POISSON.DIST(6,L271,FALSE)</f>
        <v>1.7665787504021806E-5</v>
      </c>
      <c r="BI271" s="5">
        <f t="shared" ref="BI271:BI313" si="498">_xlfn.POISSON.DIST(5,K271,FALSE) * _xlfn.POISSON.DIST(6,L271,FALSE)</f>
        <v>3.8641499766486087E-6</v>
      </c>
      <c r="BJ271" s="8">
        <f t="shared" ref="BJ271:BJ313" si="499">SUM(N271,Q271,T271,W271,X271,Y271,AD271,AE271,AF271,AG271,AM271,AN271,AO271,AP271,AQ271,AX271,AY271,AZ271,BA271,BB271,BC271)</f>
        <v>0.34867764764432518</v>
      </c>
      <c r="BK271" s="8">
        <f t="shared" ref="BK271:BK313" si="500">SUM(M271,P271,S271,V271,AC271,AL271,AY271)</f>
        <v>0.29070131721839471</v>
      </c>
      <c r="BL271" s="8">
        <f t="shared" ref="BL271:BL313" si="501">SUM(O271,R271,U271,AA271,AB271,AH271,AI271,AJ271,AK271,AR271,AS271,AT271,AU271,AV271,BD271,BE271,BF271,BG271,BH271,BI271)</f>
        <v>0.33512036191440847</v>
      </c>
      <c r="BM271" s="8">
        <f t="shared" ref="BM271:BM313" si="502">SUM(S271:BI271)</f>
        <v>0.3799659783117042</v>
      </c>
      <c r="BN271" s="8">
        <f t="shared" ref="BN271:BN313" si="503">SUM(M271:R271)</f>
        <v>0.61972661964937581</v>
      </c>
    </row>
    <row r="272" spans="1:66" s="10" customFormat="1" x14ac:dyDescent="0.25">
      <c r="A272" t="s">
        <v>80</v>
      </c>
      <c r="B272" t="s">
        <v>410</v>
      </c>
      <c r="C272" t="s">
        <v>435</v>
      </c>
      <c r="D272" s="11">
        <v>44442</v>
      </c>
      <c r="E272">
        <f>VLOOKUP(A272,home!$A$2:$E$405,3,FALSE)</f>
        <v>1.20888888888889</v>
      </c>
      <c r="F272">
        <f>VLOOKUP(B272,home!$B$2:$E$405,3,FALSE)</f>
        <v>0.91</v>
      </c>
      <c r="G272">
        <f>VLOOKUP(C272,away!$B$2:$E$405,4,FALSE)</f>
        <v>1.61</v>
      </c>
      <c r="H272">
        <f>VLOOKUP(A272,away!$A$2:$E$405,3,FALSE)</f>
        <v>1.02444444444444</v>
      </c>
      <c r="I272">
        <f>VLOOKUP(C272,away!$B$2:$E$405,3,FALSE)</f>
        <v>0.56999999999999995</v>
      </c>
      <c r="J272">
        <f>VLOOKUP(B272,home!$B$2:$E$405,4,FALSE)</f>
        <v>1.1299999999999999</v>
      </c>
      <c r="K272" s="3">
        <f t="shared" si="448"/>
        <v>1.7711431111111131</v>
      </c>
      <c r="L272" s="3">
        <f t="shared" si="449"/>
        <v>0.65984466666666364</v>
      </c>
      <c r="M272" s="5">
        <f t="shared" si="450"/>
        <v>8.794991469037014E-2</v>
      </c>
      <c r="N272" s="5">
        <f t="shared" si="451"/>
        <v>0.15577188552665913</v>
      </c>
      <c r="O272" s="5">
        <f t="shared" si="452"/>
        <v>5.8033282142228776E-2</v>
      </c>
      <c r="P272" s="5">
        <f t="shared" si="453"/>
        <v>0.10278524788137607</v>
      </c>
      <c r="Q272" s="5">
        <f t="shared" si="454"/>
        <v>0.13794715097766569</v>
      </c>
      <c r="R272" s="5">
        <f t="shared" si="455"/>
        <v>1.9146475855355696E-2</v>
      </c>
      <c r="S272" s="5">
        <f t="shared" si="456"/>
        <v>3.0030748805242161E-2</v>
      </c>
      <c r="T272" s="5">
        <f t="shared" si="457"/>
        <v>9.1023691854473718E-2</v>
      </c>
      <c r="U272" s="5">
        <f t="shared" si="458"/>
        <v>3.3911148813268489E-2</v>
      </c>
      <c r="V272" s="5">
        <f t="shared" si="459"/>
        <v>3.8995906184875815E-3</v>
      </c>
      <c r="W272" s="5">
        <f t="shared" si="460"/>
        <v>8.144138205049907E-2</v>
      </c>
      <c r="X272" s="5">
        <f t="shared" si="461"/>
        <v>5.3738661591983955E-2</v>
      </c>
      <c r="Y272" s="5">
        <f t="shared" si="462"/>
        <v>1.7729584622637646E-2</v>
      </c>
      <c r="Z272" s="5">
        <f t="shared" si="463"/>
        <v>4.211233326206168E-3</v>
      </c>
      <c r="AA272" s="5">
        <f t="shared" si="464"/>
        <v>7.458696894991592E-3</v>
      </c>
      <c r="AB272" s="5">
        <f t="shared" si="465"/>
        <v>6.6052098117151074E-3</v>
      </c>
      <c r="AC272" s="5">
        <f t="shared" si="466"/>
        <v>2.8483568586182891E-4</v>
      </c>
      <c r="AD272" s="5">
        <f t="shared" si="467"/>
        <v>3.6061085694527421E-2</v>
      </c>
      <c r="AE272" s="5">
        <f t="shared" si="468"/>
        <v>2.3794715069743438E-2</v>
      </c>
      <c r="AF272" s="5">
        <f t="shared" si="469"/>
        <v>7.8504079168115488E-3</v>
      </c>
      <c r="AG272" s="5">
        <f t="shared" si="470"/>
        <v>1.7266832650219511E-3</v>
      </c>
      <c r="AH272" s="5">
        <f t="shared" si="471"/>
        <v>6.9468996259651331E-4</v>
      </c>
      <c r="AI272" s="5">
        <f t="shared" si="472"/>
        <v>1.2303953416108512E-3</v>
      </c>
      <c r="AJ272" s="5">
        <f t="shared" si="473"/>
        <v>1.0896031166186325E-3</v>
      </c>
      <c r="AK272" s="5">
        <f t="shared" si="474"/>
        <v>6.4328101794809656E-4</v>
      </c>
      <c r="AL272" s="5">
        <f t="shared" si="475"/>
        <v>1.3315263206264574E-5</v>
      </c>
      <c r="AM272" s="5">
        <f t="shared" si="476"/>
        <v>1.2773868701409943E-2</v>
      </c>
      <c r="AN272" s="5">
        <f t="shared" si="477"/>
        <v>8.4287691353255693E-3</v>
      </c>
      <c r="AO272" s="5">
        <f t="shared" si="478"/>
        <v>2.7808391802545819E-3</v>
      </c>
      <c r="AP272" s="5">
        <f t="shared" si="479"/>
        <v>6.1164063398289428E-4</v>
      </c>
      <c r="AQ272" s="5">
        <f t="shared" si="480"/>
        <v>1.008969525625574E-4</v>
      </c>
      <c r="AR272" s="5">
        <f t="shared" si="481"/>
        <v>9.1677493361234688E-5</v>
      </c>
      <c r="AS272" s="5">
        <f t="shared" si="482"/>
        <v>1.623739608106856E-4</v>
      </c>
      <c r="AT272" s="5">
        <f t="shared" si="483"/>
        <v>1.437937610568359E-4</v>
      </c>
      <c r="AU272" s="5">
        <f t="shared" si="484"/>
        <v>8.4893109772190783E-5</v>
      </c>
      <c r="AV272" s="5">
        <f t="shared" si="485"/>
        <v>3.7589461638453804E-5</v>
      </c>
      <c r="AW272" s="5">
        <f t="shared" si="486"/>
        <v>4.3225758220835946E-7</v>
      </c>
      <c r="AX272" s="5">
        <f t="shared" si="487"/>
        <v>3.7707249254566822E-3</v>
      </c>
      <c r="AY272" s="5">
        <f t="shared" si="488"/>
        <v>2.4880927315296441E-3</v>
      </c>
      <c r="AZ272" s="5">
        <f t="shared" si="489"/>
        <v>8.2087735953596341E-4</v>
      </c>
      <c r="BA272" s="5">
        <f t="shared" si="490"/>
        <v>1.8055051589240627E-4</v>
      </c>
      <c r="BB272" s="5">
        <f t="shared" si="491"/>
        <v>2.9783823743879734E-5</v>
      </c>
      <c r="BC272" s="5">
        <f t="shared" si="492"/>
        <v>3.9305394500677978E-6</v>
      </c>
      <c r="BD272" s="5">
        <f t="shared" si="493"/>
        <v>1.0082150841296526E-5</v>
      </c>
      <c r="BE272" s="5">
        <f t="shared" si="494"/>
        <v>1.7856932007745451E-5</v>
      </c>
      <c r="BF272" s="5">
        <f t="shared" si="495"/>
        <v>1.5813591055548955E-5</v>
      </c>
      <c r="BG272" s="5">
        <f t="shared" si="496"/>
        <v>9.3360442866546167E-6</v>
      </c>
      <c r="BH272" s="5">
        <f t="shared" si="497"/>
        <v>4.1338676308341479E-6</v>
      </c>
      <c r="BI272" s="5">
        <f t="shared" si="498"/>
        <v>1.4643342353194228E-6</v>
      </c>
      <c r="BJ272" s="8">
        <f t="shared" si="499"/>
        <v>0.63907522306916753</v>
      </c>
      <c r="BK272" s="8">
        <f t="shared" si="500"/>
        <v>0.22745174567607368</v>
      </c>
      <c r="BL272" s="8">
        <f t="shared" si="501"/>
        <v>0.12939179766303052</v>
      </c>
      <c r="BM272" s="8">
        <f t="shared" si="502"/>
        <v>0.43600838218687515</v>
      </c>
      <c r="BN272" s="8">
        <f t="shared" si="503"/>
        <v>0.56163395707365549</v>
      </c>
    </row>
    <row r="273" spans="1:66" x14ac:dyDescent="0.25">
      <c r="A273" t="s">
        <v>99</v>
      </c>
      <c r="B273" t="s">
        <v>100</v>
      </c>
      <c r="C273" t="s">
        <v>106</v>
      </c>
      <c r="D273" s="11">
        <v>44442</v>
      </c>
      <c r="E273">
        <f>VLOOKUP(A273,home!$A$2:$E$405,3,FALSE)</f>
        <v>1.3341067285382799</v>
      </c>
      <c r="F273">
        <f>VLOOKUP(B273,home!$B$2:$E$405,3,FALSE)</f>
        <v>0.84</v>
      </c>
      <c r="G273">
        <f>VLOOKUP(C273,away!$B$2:$E$405,4,FALSE)</f>
        <v>1.04</v>
      </c>
      <c r="H273">
        <f>VLOOKUP(A273,away!$A$2:$E$405,3,FALSE)</f>
        <v>1.26682134570766</v>
      </c>
      <c r="I273">
        <f>VLOOKUP(C273,away!$B$2:$E$405,3,FALSE)</f>
        <v>0.96</v>
      </c>
      <c r="J273">
        <f>VLOOKUP(B273,home!$B$2:$E$405,4,FALSE)</f>
        <v>1.48</v>
      </c>
      <c r="K273" s="3">
        <f t="shared" si="448"/>
        <v>1.1654756380510414</v>
      </c>
      <c r="L273" s="3">
        <f t="shared" si="449"/>
        <v>1.799899767981443</v>
      </c>
      <c r="M273" s="5">
        <f t="shared" si="450"/>
        <v>5.1541116766667706E-2</v>
      </c>
      <c r="N273" s="5">
        <f t="shared" si="451"/>
        <v>6.0069915949495269E-2</v>
      </c>
      <c r="O273" s="5">
        <f t="shared" si="452"/>
        <v>9.2768844109829676E-2</v>
      </c>
      <c r="P273" s="5">
        <f t="shared" si="453"/>
        <v>0.10811982778016131</v>
      </c>
      <c r="Q273" s="5">
        <f t="shared" si="454"/>
        <v>3.5005011809455221E-2</v>
      </c>
      <c r="R273" s="5">
        <f t="shared" si="455"/>
        <v>8.3487310494594541E-2</v>
      </c>
      <c r="S273" s="5">
        <f t="shared" si="456"/>
        <v>5.6701803785767751E-2</v>
      </c>
      <c r="T273" s="5">
        <f t="shared" si="457"/>
        <v>6.3005512634026123E-2</v>
      </c>
      <c r="U273" s="5">
        <f t="shared" si="458"/>
        <v>9.7302426467852976E-2</v>
      </c>
      <c r="V273" s="5">
        <f t="shared" si="459"/>
        <v>1.3216178212512378E-2</v>
      </c>
      <c r="W273" s="5">
        <f t="shared" si="460"/>
        <v>1.3599162824536357E-2</v>
      </c>
      <c r="X273" s="5">
        <f t="shared" si="461"/>
        <v>2.4477130012624856E-2</v>
      </c>
      <c r="Y273" s="5">
        <f t="shared" si="462"/>
        <v>2.2028190315287549E-2</v>
      </c>
      <c r="Z273" s="5">
        <f t="shared" si="463"/>
        <v>5.0089596929538481E-2</v>
      </c>
      <c r="AA273" s="5">
        <f t="shared" si="464"/>
        <v>5.8378204941173337E-2</v>
      </c>
      <c r="AB273" s="5">
        <f t="shared" si="465"/>
        <v>3.4019187826044232E-2</v>
      </c>
      <c r="AC273" s="5">
        <f t="shared" si="466"/>
        <v>1.7327560522185693E-3</v>
      </c>
      <c r="AD273" s="5">
        <f t="shared" si="467"/>
        <v>3.9623732424716269E-3</v>
      </c>
      <c r="AE273" s="5">
        <f t="shared" si="468"/>
        <v>7.1318746797805598E-3</v>
      </c>
      <c r="AF273" s="5">
        <f t="shared" si="469"/>
        <v>6.4183297907048796E-3</v>
      </c>
      <c r="AG273" s="5">
        <f t="shared" si="470"/>
        <v>3.8507834337060324E-3</v>
      </c>
      <c r="AH273" s="5">
        <f t="shared" si="471"/>
        <v>2.2539063472940091E-2</v>
      </c>
      <c r="AI273" s="5">
        <f t="shared" si="472"/>
        <v>2.6268729382197771E-2</v>
      </c>
      <c r="AJ273" s="5">
        <f t="shared" si="473"/>
        <v>1.5307782068753547E-2</v>
      </c>
      <c r="AK273" s="5">
        <f t="shared" si="474"/>
        <v>5.9469490245756115E-3</v>
      </c>
      <c r="AL273" s="5">
        <f t="shared" si="475"/>
        <v>1.4539482083714765E-4</v>
      </c>
      <c r="AM273" s="5">
        <f t="shared" si="476"/>
        <v>9.2360989659319914E-4</v>
      </c>
      <c r="AN273" s="5">
        <f t="shared" si="477"/>
        <v>1.6624052385834638E-3</v>
      </c>
      <c r="AO273" s="5">
        <f t="shared" si="478"/>
        <v>1.496081401608756E-3</v>
      </c>
      <c r="AP273" s="5">
        <f t="shared" si="479"/>
        <v>8.9759885587898411E-4</v>
      </c>
      <c r="AQ273" s="5">
        <f t="shared" si="480"/>
        <v>4.0389699310924832E-4</v>
      </c>
      <c r="AR273" s="5">
        <f t="shared" si="481"/>
        <v>8.1136110230927757E-3</v>
      </c>
      <c r="AS273" s="5">
        <f t="shared" si="482"/>
        <v>9.4562159840370138E-3</v>
      </c>
      <c r="AT273" s="5">
        <f t="shared" si="483"/>
        <v>5.5104946787719981E-3</v>
      </c>
      <c r="AU273" s="5">
        <f t="shared" si="484"/>
        <v>2.1407824339062216E-3</v>
      </c>
      <c r="AV273" s="5">
        <f t="shared" si="485"/>
        <v>6.2375744327132856E-4</v>
      </c>
      <c r="AW273" s="5">
        <f t="shared" si="486"/>
        <v>8.4722342812062611E-6</v>
      </c>
      <c r="AX273" s="5">
        <f t="shared" si="487"/>
        <v>1.7940747225703578E-4</v>
      </c>
      <c r="AY273" s="5">
        <f t="shared" si="488"/>
        <v>3.2291546768957588E-4</v>
      </c>
      <c r="AZ273" s="5">
        <f t="shared" si="489"/>
        <v>2.906077376860434E-4</v>
      </c>
      <c r="BA273" s="5">
        <f t="shared" si="490"/>
        <v>1.7435493321157387E-4</v>
      </c>
      <c r="BB273" s="5">
        <f t="shared" si="491"/>
        <v>7.8455350958483012E-5</v>
      </c>
      <c r="BC273" s="5">
        <f t="shared" si="492"/>
        <v>2.8242353597415239E-5</v>
      </c>
      <c r="BD273" s="5">
        <f t="shared" si="493"/>
        <v>2.4339477663260609E-3</v>
      </c>
      <c r="BE273" s="5">
        <f t="shared" si="494"/>
        <v>2.8367068259417725E-3</v>
      </c>
      <c r="BF273" s="5">
        <f t="shared" si="495"/>
        <v>1.653056348964116E-3</v>
      </c>
      <c r="BG273" s="5">
        <f t="shared" si="496"/>
        <v>6.4219896768109299E-4</v>
      </c>
      <c r="BH273" s="5">
        <f t="shared" si="497"/>
        <v>1.8711681290346042E-4</v>
      </c>
      <c r="BI273" s="5">
        <f t="shared" si="498"/>
        <v>4.3616017381747595E-5</v>
      </c>
      <c r="BJ273" s="8">
        <f t="shared" si="499"/>
        <v>0.24600586039326228</v>
      </c>
      <c r="BK273" s="8">
        <f t="shared" si="500"/>
        <v>0.23177999288585444</v>
      </c>
      <c r="BL273" s="8">
        <f t="shared" si="501"/>
        <v>0.46966000209023934</v>
      </c>
      <c r="BM273" s="8">
        <f t="shared" si="502"/>
        <v>0.56622898215528283</v>
      </c>
      <c r="BN273" s="8">
        <f t="shared" si="503"/>
        <v>0.43099202691020366</v>
      </c>
    </row>
    <row r="274" spans="1:66" x14ac:dyDescent="0.25">
      <c r="A274" t="s">
        <v>99</v>
      </c>
      <c r="B274" t="s">
        <v>104</v>
      </c>
      <c r="C274" t="s">
        <v>102</v>
      </c>
      <c r="D274" s="11">
        <v>44442</v>
      </c>
      <c r="E274">
        <f>VLOOKUP(A274,home!$A$2:$E$405,3,FALSE)</f>
        <v>1.3341067285382799</v>
      </c>
      <c r="F274">
        <f>VLOOKUP(B274,home!$B$2:$E$405,3,FALSE)</f>
        <v>0.87</v>
      </c>
      <c r="G274">
        <f>VLOOKUP(C274,away!$B$2:$E$405,4,FALSE)</f>
        <v>1.23</v>
      </c>
      <c r="H274">
        <f>VLOOKUP(A274,away!$A$2:$E$405,3,FALSE)</f>
        <v>1.26682134570766</v>
      </c>
      <c r="I274">
        <f>VLOOKUP(C274,away!$B$2:$E$405,3,FALSE)</f>
        <v>1.1000000000000001</v>
      </c>
      <c r="J274">
        <f>VLOOKUP(B274,home!$B$2:$E$405,4,FALSE)</f>
        <v>1.1399999999999999</v>
      </c>
      <c r="K274" s="3">
        <f t="shared" si="448"/>
        <v>1.4276276102088132</v>
      </c>
      <c r="L274" s="3">
        <f t="shared" si="449"/>
        <v>1.5885939675174057</v>
      </c>
      <c r="M274" s="5">
        <f t="shared" si="450"/>
        <v>4.8985958766302108E-2</v>
      </c>
      <c r="N274" s="5">
        <f t="shared" si="451"/>
        <v>6.9933707247323326E-2</v>
      </c>
      <c r="O274" s="5">
        <f t="shared" si="452"/>
        <v>7.7818798589203889E-2</v>
      </c>
      <c r="P274" s="5">
        <f t="shared" si="453"/>
        <v>0.1110962654592261</v>
      </c>
      <c r="Q274" s="5">
        <f t="shared" si="454"/>
        <v>4.9919645675269499E-2</v>
      </c>
      <c r="R274" s="5">
        <f t="shared" si="455"/>
        <v>6.1811236999130666E-2</v>
      </c>
      <c r="S274" s="5">
        <f t="shared" si="456"/>
        <v>6.298937751667158E-2</v>
      </c>
      <c r="T274" s="5">
        <f t="shared" si="457"/>
        <v>7.9302047980339463E-2</v>
      </c>
      <c r="U274" s="5">
        <f t="shared" si="458"/>
        <v>8.8243428561119483E-2</v>
      </c>
      <c r="V274" s="5">
        <f t="shared" si="459"/>
        <v>1.5872767493977081E-2</v>
      </c>
      <c r="W274" s="5">
        <f t="shared" si="460"/>
        <v>2.3755554819285232E-2</v>
      </c>
      <c r="X274" s="5">
        <f t="shared" si="461"/>
        <v>3.7737931080945551E-2</v>
      </c>
      <c r="Y274" s="5">
        <f t="shared" si="462"/>
        <v>2.997512483088886E-2</v>
      </c>
      <c r="Z274" s="5">
        <f t="shared" si="463"/>
        <v>3.2730986073869213E-2</v>
      </c>
      <c r="AA274" s="5">
        <f t="shared" si="464"/>
        <v>4.6727659428415849E-2</v>
      </c>
      <c r="AB274" s="5">
        <f t="shared" si="465"/>
        <v>3.3354848380220327E-2</v>
      </c>
      <c r="AC274" s="5">
        <f t="shared" si="466"/>
        <v>2.2498860330265142E-3</v>
      </c>
      <c r="AD274" s="5">
        <f t="shared" si="467"/>
        <v>8.4785214889601598E-3</v>
      </c>
      <c r="AE274" s="5">
        <f t="shared" si="468"/>
        <v>1.3468928090828801E-2</v>
      </c>
      <c r="AF274" s="5">
        <f t="shared" si="469"/>
        <v>1.0698328957008183E-2</v>
      </c>
      <c r="AG274" s="5">
        <f t="shared" si="470"/>
        <v>5.6651002812066588E-3</v>
      </c>
      <c r="AH274" s="5">
        <f t="shared" si="471"/>
        <v>1.2999061756961212E-2</v>
      </c>
      <c r="AI274" s="5">
        <f t="shared" si="472"/>
        <v>1.8557819471047309E-2</v>
      </c>
      <c r="AJ274" s="5">
        <f t="shared" si="473"/>
        <v>1.3246827731068929E-2</v>
      </c>
      <c r="AK274" s="5">
        <f t="shared" si="474"/>
        <v>6.303845672184589E-3</v>
      </c>
      <c r="AL274" s="5">
        <f t="shared" si="475"/>
        <v>2.0410251612759228E-4</v>
      </c>
      <c r="AM274" s="5">
        <f t="shared" si="476"/>
        <v>2.4208342742776511E-3</v>
      </c>
      <c r="AN274" s="5">
        <f t="shared" si="477"/>
        <v>3.8457227244768533E-3</v>
      </c>
      <c r="AO274" s="5">
        <f t="shared" si="478"/>
        <v>3.0546459604242661E-3</v>
      </c>
      <c r="AP274" s="5">
        <f t="shared" si="479"/>
        <v>1.6175307152104669E-3</v>
      </c>
      <c r="AQ274" s="5">
        <f t="shared" si="480"/>
        <v>6.4239988411436558E-4</v>
      </c>
      <c r="AR274" s="5">
        <f t="shared" si="481"/>
        <v>4.1300462180989565E-3</v>
      </c>
      <c r="AS274" s="5">
        <f t="shared" si="482"/>
        <v>5.8961680123965597E-3</v>
      </c>
      <c r="AT274" s="5">
        <f t="shared" si="483"/>
        <v>4.2087661244636755E-3</v>
      </c>
      <c r="AU274" s="5">
        <f t="shared" si="484"/>
        <v>2.0028502413986281E-3</v>
      </c>
      <c r="AV274" s="5">
        <f t="shared" si="485"/>
        <v>7.1483107593351715E-4</v>
      </c>
      <c r="AW274" s="5">
        <f t="shared" si="486"/>
        <v>1.2858008410114557E-5</v>
      </c>
      <c r="AX274" s="5">
        <f t="shared" si="487"/>
        <v>5.7600830828309765E-4</v>
      </c>
      <c r="AY274" s="5">
        <f t="shared" si="488"/>
        <v>9.1504332377843499E-4</v>
      </c>
      <c r="AZ274" s="5">
        <f t="shared" si="489"/>
        <v>7.2681615208574919E-4</v>
      </c>
      <c r="BA274" s="5">
        <f t="shared" si="490"/>
        <v>3.848719182325448E-4</v>
      </c>
      <c r="BB274" s="5">
        <f t="shared" si="491"/>
        <v>1.5285130189276821E-4</v>
      </c>
      <c r="BC274" s="5">
        <f t="shared" si="492"/>
        <v>4.8563731222806666E-5</v>
      </c>
      <c r="BD274" s="5">
        <f t="shared" si="493"/>
        <v>1.0934944179400129E-3</v>
      </c>
      <c r="BE274" s="5">
        <f t="shared" si="494"/>
        <v>1.5611028226603777E-3</v>
      </c>
      <c r="BF274" s="5">
        <f t="shared" si="495"/>
        <v>1.1143367460024341E-3</v>
      </c>
      <c r="BG274" s="5">
        <f t="shared" si="496"/>
        <v>5.3028596855444002E-4</v>
      </c>
      <c r="BH274" s="5">
        <f t="shared" si="497"/>
        <v>1.892627225036603E-4</v>
      </c>
      <c r="BI274" s="5">
        <f t="shared" si="498"/>
        <v>5.4039337645902843E-5</v>
      </c>
      <c r="BJ274" s="8">
        <f t="shared" si="499"/>
        <v>0.34332017874605469</v>
      </c>
      <c r="BK274" s="8">
        <f t="shared" si="500"/>
        <v>0.2423134011091094</v>
      </c>
      <c r="BL274" s="8">
        <f t="shared" si="501"/>
        <v>0.38055871027695037</v>
      </c>
      <c r="BM274" s="8">
        <f t="shared" si="502"/>
        <v>0.57845547815415976</v>
      </c>
      <c r="BN274" s="8">
        <f t="shared" si="503"/>
        <v>0.4195656127364556</v>
      </c>
    </row>
    <row r="275" spans="1:66" x14ac:dyDescent="0.25">
      <c r="A275" t="s">
        <v>99</v>
      </c>
      <c r="B275" t="s">
        <v>105</v>
      </c>
      <c r="C275" t="s">
        <v>112</v>
      </c>
      <c r="D275" s="11">
        <v>44442</v>
      </c>
      <c r="E275">
        <f>VLOOKUP(A275,home!$A$2:$E$405,3,FALSE)</f>
        <v>1.3341067285382799</v>
      </c>
      <c r="F275">
        <f>VLOOKUP(B275,home!$B$2:$E$405,3,FALSE)</f>
        <v>1.25</v>
      </c>
      <c r="G275">
        <f>VLOOKUP(C275,away!$B$2:$E$405,4,FALSE)</f>
        <v>1.29</v>
      </c>
      <c r="H275">
        <f>VLOOKUP(A275,away!$A$2:$E$405,3,FALSE)</f>
        <v>1.26682134570766</v>
      </c>
      <c r="I275">
        <f>VLOOKUP(C275,away!$B$2:$E$405,3,FALSE)</f>
        <v>0.71</v>
      </c>
      <c r="J275">
        <f>VLOOKUP(B275,home!$B$2:$E$405,4,FALSE)</f>
        <v>1.45</v>
      </c>
      <c r="K275" s="3">
        <f t="shared" si="448"/>
        <v>2.1512470997679762</v>
      </c>
      <c r="L275" s="3">
        <f t="shared" si="449"/>
        <v>1.3041925754060359</v>
      </c>
      <c r="M275" s="5">
        <f t="shared" si="450"/>
        <v>3.1573419255242194E-2</v>
      </c>
      <c r="N275" s="5">
        <f t="shared" si="451"/>
        <v>6.7922226602598154E-2</v>
      </c>
      <c r="O275" s="5">
        <f t="shared" si="452"/>
        <v>4.1177818972868839E-2</v>
      </c>
      <c r="P275" s="5">
        <f t="shared" si="453"/>
        <v>8.8583663640154839E-2</v>
      </c>
      <c r="Q275" s="5">
        <f t="shared" si="454"/>
        <v>7.3058746494311294E-2</v>
      </c>
      <c r="R275" s="5">
        <f t="shared" si="455"/>
        <v>2.6851902887914673E-2</v>
      </c>
      <c r="S275" s="5">
        <f t="shared" si="456"/>
        <v>6.213347848451059E-2</v>
      </c>
      <c r="T275" s="5">
        <f t="shared" si="457"/>
        <v>9.5282674746352533E-2</v>
      </c>
      <c r="U275" s="5">
        <f t="shared" si="458"/>
        <v>5.7765078210877785E-2</v>
      </c>
      <c r="V275" s="5">
        <f t="shared" si="459"/>
        <v>1.9369355928337457E-2</v>
      </c>
      <c r="W275" s="5">
        <f t="shared" si="460"/>
        <v>5.238913883619032E-2</v>
      </c>
      <c r="X275" s="5">
        <f t="shared" si="461"/>
        <v>6.8325525902075426E-2</v>
      </c>
      <c r="Y275" s="5">
        <f t="shared" si="462"/>
        <v>4.4554821796099785E-2</v>
      </c>
      <c r="Z275" s="5">
        <f t="shared" si="463"/>
        <v>1.167335079398074E-2</v>
      </c>
      <c r="AA275" s="5">
        <f t="shared" si="464"/>
        <v>2.5112262040125267E-2</v>
      </c>
      <c r="AB275" s="5">
        <f t="shared" si="465"/>
        <v>2.7011340441216471E-2</v>
      </c>
      <c r="AC275" s="5">
        <f t="shared" si="466"/>
        <v>3.3964655851246718E-3</v>
      </c>
      <c r="AD275" s="5">
        <f t="shared" si="467"/>
        <v>2.8175495745174074E-2</v>
      </c>
      <c r="AE275" s="5">
        <f t="shared" si="468"/>
        <v>3.6746272359240377E-2</v>
      </c>
      <c r="AF275" s="5">
        <f t="shared" si="469"/>
        <v>2.3962107792384672E-2</v>
      </c>
      <c r="AG275" s="5">
        <f t="shared" si="470"/>
        <v>1.0417067691302405E-2</v>
      </c>
      <c r="AH275" s="5">
        <f t="shared" si="471"/>
        <v>3.8060743589049574E-3</v>
      </c>
      <c r="AI275" s="5">
        <f t="shared" si="472"/>
        <v>8.1878064260955501E-3</v>
      </c>
      <c r="AJ275" s="5">
        <f t="shared" si="473"/>
        <v>8.8069974137998264E-3</v>
      </c>
      <c r="AK275" s="5">
        <f t="shared" si="474"/>
        <v>6.3153425480336478E-3</v>
      </c>
      <c r="AL275" s="5">
        <f t="shared" si="475"/>
        <v>3.8117045547177007E-4</v>
      </c>
      <c r="AM275" s="5">
        <f t="shared" si="476"/>
        <v>1.2122490701266132E-2</v>
      </c>
      <c r="AN275" s="5">
        <f t="shared" si="477"/>
        <v>1.5810062368019996E-2</v>
      </c>
      <c r="AO275" s="5">
        <f t="shared" si="478"/>
        <v>1.0309682978539026E-2</v>
      </c>
      <c r="AP275" s="5">
        <f t="shared" si="479"/>
        <v>4.4819373318001959E-3</v>
      </c>
      <c r="AQ275" s="5">
        <f t="shared" si="480"/>
        <v>1.4613273478922381E-3</v>
      </c>
      <c r="AR275" s="5">
        <f t="shared" si="481"/>
        <v>9.9277078406542676E-4</v>
      </c>
      <c r="AS275" s="5">
        <f t="shared" si="482"/>
        <v>2.135695269955129E-3</v>
      </c>
      <c r="AT275" s="5">
        <f t="shared" si="483"/>
        <v>2.2972041277395791E-3</v>
      </c>
      <c r="AU275" s="5">
        <f t="shared" si="484"/>
        <v>1.6472845724582641E-3</v>
      </c>
      <c r="AV275" s="5">
        <f t="shared" si="485"/>
        <v>8.85929039748343E-4</v>
      </c>
      <c r="AW275" s="5">
        <f t="shared" si="486"/>
        <v>2.9706312930957751E-5</v>
      </c>
      <c r="AX275" s="5">
        <f t="shared" si="487"/>
        <v>4.3464121605105025E-3</v>
      </c>
      <c r="AY275" s="5">
        <f t="shared" si="488"/>
        <v>5.6685584693923043E-3</v>
      </c>
      <c r="AZ275" s="5">
        <f t="shared" si="489"/>
        <v>3.6964459345182237E-3</v>
      </c>
      <c r="BA275" s="5">
        <f t="shared" si="490"/>
        <v>1.6069591143961649E-3</v>
      </c>
      <c r="BB275" s="5">
        <f t="shared" si="491"/>
        <v>5.2394603649413406E-4</v>
      </c>
      <c r="BC275" s="5">
        <f t="shared" si="492"/>
        <v>1.3666530614181392E-4</v>
      </c>
      <c r="BD275" s="5">
        <f t="shared" si="493"/>
        <v>2.1579404760969291E-4</v>
      </c>
      <c r="BE275" s="5">
        <f t="shared" si="494"/>
        <v>4.642263190675445E-4</v>
      </c>
      <c r="BF275" s="5">
        <f t="shared" si="495"/>
        <v>4.9933276126500926E-4</v>
      </c>
      <c r="BG275" s="5">
        <f t="shared" si="496"/>
        <v>3.5806271816349544E-4</v>
      </c>
      <c r="BH275" s="5">
        <f t="shared" si="497"/>
        <v>1.9257034599606449E-4</v>
      </c>
      <c r="BI275" s="5">
        <f t="shared" si="498"/>
        <v>8.2853279665069858E-5</v>
      </c>
      <c r="BJ275" s="8">
        <f t="shared" si="499"/>
        <v>0.56099856571469964</v>
      </c>
      <c r="BK275" s="8">
        <f t="shared" si="500"/>
        <v>0.2111061118182338</v>
      </c>
      <c r="BL275" s="8">
        <f t="shared" si="501"/>
        <v>0.21480634656557063</v>
      </c>
      <c r="BM275" s="8">
        <f t="shared" si="502"/>
        <v>0.66377774488293373</v>
      </c>
      <c r="BN275" s="8">
        <f t="shared" si="503"/>
        <v>0.32916777785308998</v>
      </c>
    </row>
    <row r="276" spans="1:66" x14ac:dyDescent="0.25">
      <c r="A276" t="s">
        <v>99</v>
      </c>
      <c r="B276" t="s">
        <v>117</v>
      </c>
      <c r="C276" t="s">
        <v>121</v>
      </c>
      <c r="D276" s="11">
        <v>44442</v>
      </c>
      <c r="E276">
        <f>VLOOKUP(A276,home!$A$2:$E$405,3,FALSE)</f>
        <v>1.3341067285382799</v>
      </c>
      <c r="F276">
        <f>VLOOKUP(B276,home!$B$2:$E$405,3,FALSE)</f>
        <v>1.1200000000000001</v>
      </c>
      <c r="G276">
        <f>VLOOKUP(C276,away!$B$2:$E$405,4,FALSE)</f>
        <v>1.17</v>
      </c>
      <c r="H276">
        <f>VLOOKUP(A276,away!$A$2:$E$405,3,FALSE)</f>
        <v>1.26682134570766</v>
      </c>
      <c r="I276">
        <f>VLOOKUP(C276,away!$B$2:$E$405,3,FALSE)</f>
        <v>0.98</v>
      </c>
      <c r="J276">
        <f>VLOOKUP(B276,home!$B$2:$E$405,4,FALSE)</f>
        <v>0.83</v>
      </c>
      <c r="K276" s="3">
        <f t="shared" si="448"/>
        <v>1.7482134570765622</v>
      </c>
      <c r="L276" s="3">
        <f t="shared" si="449"/>
        <v>1.0304324825986106</v>
      </c>
      <c r="M276" s="5">
        <f t="shared" si="450"/>
        <v>6.2122568157649584E-2</v>
      </c>
      <c r="N276" s="5">
        <f t="shared" si="451"/>
        <v>0.10860350964135894</v>
      </c>
      <c r="O276" s="5">
        <f t="shared" si="452"/>
        <v>6.4013112132088254E-2</v>
      </c>
      <c r="P276" s="5">
        <f t="shared" si="453"/>
        <v>0.11190858405866762</v>
      </c>
      <c r="Q276" s="5">
        <f t="shared" si="454"/>
        <v>9.4931058520383957E-2</v>
      </c>
      <c r="R276" s="5">
        <f t="shared" si="455"/>
        <v>3.2980595026565467E-2</v>
      </c>
      <c r="S276" s="5">
        <f t="shared" si="456"/>
        <v>5.0398476581951207E-2</v>
      </c>
      <c r="T276" s="5">
        <f t="shared" si="457"/>
        <v>9.7820046306873215E-2</v>
      </c>
      <c r="U276" s="5">
        <f t="shared" si="458"/>
        <v>5.765712004783409E-2</v>
      </c>
      <c r="V276" s="5">
        <f t="shared" si="459"/>
        <v>1.0087624299768323E-2</v>
      </c>
      <c r="W276" s="5">
        <f t="shared" si="460"/>
        <v>5.531991799995261E-2</v>
      </c>
      <c r="X276" s="5">
        <f t="shared" si="461"/>
        <v>5.7003440441842725E-2</v>
      </c>
      <c r="Y276" s="5">
        <f t="shared" si="462"/>
        <v>2.9369098325575022E-2</v>
      </c>
      <c r="Z276" s="5">
        <f t="shared" si="463"/>
        <v>1.1328092136934417E-2</v>
      </c>
      <c r="AA276" s="5">
        <f t="shared" si="464"/>
        <v>1.9803923116791935E-2</v>
      </c>
      <c r="AB276" s="5">
        <f t="shared" si="465"/>
        <v>1.7310742447842642E-2</v>
      </c>
      <c r="AC276" s="5">
        <f t="shared" si="466"/>
        <v>1.1357504460356423E-3</v>
      </c>
      <c r="AD276" s="5">
        <f t="shared" si="467"/>
        <v>2.4177756272972275E-2</v>
      </c>
      <c r="AE276" s="5">
        <f t="shared" si="468"/>
        <v>2.4913545420022946E-2</v>
      </c>
      <c r="AF276" s="5">
        <f t="shared" si="469"/>
        <v>1.2835863228743746E-2</v>
      </c>
      <c r="AG276" s="5">
        <f t="shared" si="470"/>
        <v>4.4088301376968789E-3</v>
      </c>
      <c r="AH276" s="5">
        <f t="shared" si="471"/>
        <v>2.9182085259417826E-3</v>
      </c>
      <c r="AI276" s="5">
        <f t="shared" si="472"/>
        <v>5.1016514156069824E-3</v>
      </c>
      <c r="AJ276" s="5">
        <f t="shared" si="473"/>
        <v>4.4593878290389109E-3</v>
      </c>
      <c r="AK276" s="5">
        <f t="shared" si="474"/>
        <v>2.5986539376830859E-3</v>
      </c>
      <c r="AL276" s="5">
        <f t="shared" si="475"/>
        <v>8.1838357961830829E-5</v>
      </c>
      <c r="AM276" s="5">
        <f t="shared" si="476"/>
        <v>8.4535757756654811E-3</v>
      </c>
      <c r="AN276" s="5">
        <f t="shared" si="477"/>
        <v>8.7108390733544559E-3</v>
      </c>
      <c r="AO276" s="5">
        <f t="shared" si="478"/>
        <v>4.487965765936807E-3</v>
      </c>
      <c r="AP276" s="5">
        <f t="shared" si="479"/>
        <v>1.5415152353372796E-3</v>
      </c>
      <c r="AQ276" s="5">
        <f t="shared" si="480"/>
        <v>3.9710684272804364E-4</v>
      </c>
      <c r="AR276" s="5">
        <f t="shared" si="481"/>
        <v>6.0140337122532481E-4</v>
      </c>
      <c r="AS276" s="5">
        <f t="shared" si="482"/>
        <v>1.0513814667073241E-3</v>
      </c>
      <c r="AT276" s="5">
        <f t="shared" si="483"/>
        <v>9.1901961430931899E-4</v>
      </c>
      <c r="AU276" s="5">
        <f t="shared" si="484"/>
        <v>5.3554748568428775E-4</v>
      </c>
      <c r="AV276" s="5">
        <f t="shared" si="485"/>
        <v>2.3406283034419731E-4</v>
      </c>
      <c r="AW276" s="5">
        <f t="shared" si="486"/>
        <v>4.095136720484481E-6</v>
      </c>
      <c r="AX276" s="5">
        <f t="shared" si="487"/>
        <v>2.4631091552391373E-3</v>
      </c>
      <c r="AY276" s="5">
        <f t="shared" si="488"/>
        <v>2.5380676817444302E-3</v>
      </c>
      <c r="AZ276" s="5">
        <f t="shared" si="489"/>
        <v>1.3076536911516069E-3</v>
      </c>
      <c r="BA276" s="5">
        <f t="shared" si="490"/>
        <v>4.4914961311752906E-4</v>
      </c>
      <c r="BB276" s="5">
        <f t="shared" si="491"/>
        <v>1.1570458772572524E-4</v>
      </c>
      <c r="BC276" s="5">
        <f t="shared" si="492"/>
        <v>2.3845153115653565E-5</v>
      </c>
      <c r="BD276" s="5">
        <f t="shared" si="493"/>
        <v>1.0328426147581417E-4</v>
      </c>
      <c r="BE276" s="5">
        <f t="shared" si="494"/>
        <v>1.8056293581623266E-4</v>
      </c>
      <c r="BF276" s="5">
        <f t="shared" si="495"/>
        <v>1.5783127712159481E-4</v>
      </c>
      <c r="BG276" s="5">
        <f t="shared" si="496"/>
        <v>9.1974254203850702E-5</v>
      </c>
      <c r="BH276" s="5">
        <f t="shared" si="497"/>
        <v>4.0197657225938096E-5</v>
      </c>
      <c r="BI276" s="5">
        <f t="shared" si="498"/>
        <v>1.405481706106718E-5</v>
      </c>
      <c r="BJ276" s="8">
        <f t="shared" si="499"/>
        <v>0.53987159887053848</v>
      </c>
      <c r="BK276" s="8">
        <f t="shared" si="500"/>
        <v>0.23827290958377864</v>
      </c>
      <c r="BL276" s="8">
        <f t="shared" si="501"/>
        <v>0.21077271445056811</v>
      </c>
      <c r="BM276" s="8">
        <f t="shared" si="502"/>
        <v>0.52315191496008173</v>
      </c>
      <c r="BN276" s="8">
        <f t="shared" si="503"/>
        <v>0.47455942753671382</v>
      </c>
    </row>
    <row r="277" spans="1:66" x14ac:dyDescent="0.25">
      <c r="A277" t="s">
        <v>99</v>
      </c>
      <c r="B277" t="s">
        <v>107</v>
      </c>
      <c r="C277" t="s">
        <v>395</v>
      </c>
      <c r="D277" s="11">
        <v>44442</v>
      </c>
      <c r="E277">
        <f>VLOOKUP(A277,home!$A$2:$E$405,3,FALSE)</f>
        <v>1.3341067285382799</v>
      </c>
      <c r="F277">
        <f>VLOOKUP(B277,home!$B$2:$E$405,3,FALSE)</f>
        <v>0.79</v>
      </c>
      <c r="G277">
        <f>VLOOKUP(C277,away!$B$2:$E$405,4,FALSE)</f>
        <v>0.53</v>
      </c>
      <c r="H277">
        <f>VLOOKUP(A277,away!$A$2:$E$405,3,FALSE)</f>
        <v>1.26682134570766</v>
      </c>
      <c r="I277">
        <f>VLOOKUP(C277,away!$B$2:$E$405,3,FALSE)</f>
        <v>1.1499999999999999</v>
      </c>
      <c r="J277">
        <f>VLOOKUP(B277,home!$B$2:$E$405,4,FALSE)</f>
        <v>0.66</v>
      </c>
      <c r="K277" s="3">
        <f t="shared" si="448"/>
        <v>0.55859048723897786</v>
      </c>
      <c r="L277" s="3">
        <f t="shared" si="449"/>
        <v>0.96151740139211395</v>
      </c>
      <c r="M277" s="5">
        <f t="shared" si="450"/>
        <v>0.21868829169898063</v>
      </c>
      <c r="N277" s="5">
        <f t="shared" si="451"/>
        <v>0.12215719941359332</v>
      </c>
      <c r="O277" s="5">
        <f t="shared" si="452"/>
        <v>0.21027259794928449</v>
      </c>
      <c r="P277" s="5">
        <f t="shared" si="453"/>
        <v>0.11745627294149653</v>
      </c>
      <c r="Q277" s="5">
        <f t="shared" si="454"/>
        <v>3.4117924770094031E-2</v>
      </c>
      <c r="R277" s="5">
        <f t="shared" si="455"/>
        <v>0.10109038098208237</v>
      </c>
      <c r="S277" s="5">
        <f t="shared" si="456"/>
        <v>1.5771278775519867E-2</v>
      </c>
      <c r="T277" s="5">
        <f t="shared" si="457"/>
        <v>3.2804978365832453E-2</v>
      </c>
      <c r="U277" s="5">
        <f t="shared" si="458"/>
        <v>5.6468125167955296E-2</v>
      </c>
      <c r="V277" s="5">
        <f t="shared" si="459"/>
        <v>9.4118518600271657E-4</v>
      </c>
      <c r="W277" s="5">
        <f t="shared" si="460"/>
        <v>6.3526494069698729E-3</v>
      </c>
      <c r="X277" s="5">
        <f t="shared" si="461"/>
        <v>6.1081829497448272E-3</v>
      </c>
      <c r="Y277" s="5">
        <f t="shared" si="462"/>
        <v>2.9365620985331315E-3</v>
      </c>
      <c r="Z277" s="5">
        <f t="shared" si="463"/>
        <v>3.2400053475876878E-2</v>
      </c>
      <c r="AA277" s="5">
        <f t="shared" si="464"/>
        <v>1.8098361657659004E-2</v>
      </c>
      <c r="AB277" s="5">
        <f t="shared" si="465"/>
        <v>5.0547863282894888E-3</v>
      </c>
      <c r="AC277" s="5">
        <f t="shared" si="466"/>
        <v>3.1594085135052378E-5</v>
      </c>
      <c r="AD277" s="5">
        <f t="shared" si="467"/>
        <v>8.8713238187442618E-4</v>
      </c>
      <c r="AE277" s="5">
        <f t="shared" si="468"/>
        <v>8.529932225106949E-4</v>
      </c>
      <c r="AF277" s="5">
        <f t="shared" si="469"/>
        <v>4.1008391335678424E-4</v>
      </c>
      <c r="AG277" s="5">
        <f t="shared" si="470"/>
        <v>1.3143427290784133E-4</v>
      </c>
      <c r="AH277" s="5">
        <f t="shared" si="471"/>
        <v>7.7883038057726638E-3</v>
      </c>
      <c r="AI277" s="5">
        <f t="shared" si="472"/>
        <v>4.3504724176317384E-3</v>
      </c>
      <c r="AJ277" s="5">
        <f t="shared" si="473"/>
        <v>1.2150662537423233E-3</v>
      </c>
      <c r="AK277" s="5">
        <f t="shared" si="474"/>
        <v>2.2624148356852132E-4</v>
      </c>
      <c r="AL277" s="5">
        <f t="shared" si="475"/>
        <v>6.7876034114667476E-7</v>
      </c>
      <c r="AM277" s="5">
        <f t="shared" si="476"/>
        <v>9.9108741887342155E-5</v>
      </c>
      <c r="AN277" s="5">
        <f t="shared" si="477"/>
        <v>9.5294779954758994E-5</v>
      </c>
      <c r="AO277" s="5">
        <f t="shared" si="478"/>
        <v>4.5813794594166584E-5</v>
      </c>
      <c r="AP277" s="5">
        <f t="shared" si="479"/>
        <v>1.4683586908698379E-5</v>
      </c>
      <c r="AQ277" s="5">
        <f t="shared" si="480"/>
        <v>3.5296310818917313E-6</v>
      </c>
      <c r="AR277" s="5">
        <f t="shared" si="481"/>
        <v>1.4977179273157688E-3</v>
      </c>
      <c r="AS277" s="5">
        <f t="shared" si="482"/>
        <v>8.3661098676586737E-4</v>
      </c>
      <c r="AT277" s="5">
        <f t="shared" si="483"/>
        <v>2.3366146936351393E-4</v>
      </c>
      <c r="AU277" s="5">
        <f t="shared" si="484"/>
        <v>4.3507024673580259E-5</v>
      </c>
      <c r="AV277" s="5">
        <f t="shared" si="485"/>
        <v>6.0756525276833561E-6</v>
      </c>
      <c r="AW277" s="5">
        <f t="shared" si="486"/>
        <v>1.0126623006071715E-8</v>
      </c>
      <c r="AX277" s="5">
        <f t="shared" si="487"/>
        <v>9.2268667367487578E-6</v>
      </c>
      <c r="AY277" s="5">
        <f t="shared" si="488"/>
        <v>8.8717929277100014E-6</v>
      </c>
      <c r="AZ277" s="5">
        <f t="shared" si="489"/>
        <v>4.2651916407703278E-6</v>
      </c>
      <c r="BA277" s="5">
        <f t="shared" si="490"/>
        <v>1.3670186609576175E-6</v>
      </c>
      <c r="BB277" s="5">
        <f t="shared" si="491"/>
        <v>3.2860305763462381E-7</v>
      </c>
      <c r="BC277" s="5">
        <f t="shared" si="492"/>
        <v>6.3191511613269311E-8</v>
      </c>
      <c r="BD277" s="5">
        <f t="shared" si="493"/>
        <v>2.4001364158184014E-4</v>
      </c>
      <c r="BE277" s="5">
        <f t="shared" si="494"/>
        <v>1.340693369952015E-4</v>
      </c>
      <c r="BF277" s="5">
        <f t="shared" si="495"/>
        <v>3.7444928137978158E-5</v>
      </c>
      <c r="BG277" s="5">
        <f t="shared" si="496"/>
        <v>6.9721268844072444E-6</v>
      </c>
      <c r="BH277" s="5">
        <f t="shared" si="497"/>
        <v>9.7364093836325468E-7</v>
      </c>
      <c r="BI277" s="5">
        <f t="shared" si="498"/>
        <v>1.0877331323122922E-7</v>
      </c>
      <c r="BJ277" s="8">
        <f t="shared" si="499"/>
        <v>0.20704169399437969</v>
      </c>
      <c r="BK277" s="8">
        <f t="shared" si="500"/>
        <v>0.35289817324040362</v>
      </c>
      <c r="BL277" s="8">
        <f t="shared" si="501"/>
        <v>0.40760149155448339</v>
      </c>
      <c r="BM277" s="8">
        <f t="shared" si="502"/>
        <v>0.19614988284330745</v>
      </c>
      <c r="BN277" s="8">
        <f t="shared" si="503"/>
        <v>0.80378266775553131</v>
      </c>
    </row>
    <row r="278" spans="1:66" x14ac:dyDescent="0.25">
      <c r="A278" t="s">
        <v>99</v>
      </c>
      <c r="B278" t="s">
        <v>115</v>
      </c>
      <c r="C278" t="s">
        <v>111</v>
      </c>
      <c r="D278" s="11">
        <v>44442</v>
      </c>
      <c r="E278">
        <f>VLOOKUP(A278,home!$A$2:$E$405,3,FALSE)</f>
        <v>1.3341067285382799</v>
      </c>
      <c r="F278">
        <f>VLOOKUP(B278,home!$B$2:$E$405,3,FALSE)</f>
        <v>1.21</v>
      </c>
      <c r="G278">
        <f>VLOOKUP(C278,away!$B$2:$E$405,4,FALSE)</f>
        <v>0.67</v>
      </c>
      <c r="H278">
        <f>VLOOKUP(A278,away!$A$2:$E$405,3,FALSE)</f>
        <v>1.26682134570766</v>
      </c>
      <c r="I278">
        <f>VLOOKUP(C278,away!$B$2:$E$405,3,FALSE)</f>
        <v>0.92</v>
      </c>
      <c r="J278">
        <f>VLOOKUP(B278,home!$B$2:$E$405,4,FALSE)</f>
        <v>1.01</v>
      </c>
      <c r="K278" s="3">
        <f t="shared" si="448"/>
        <v>1.0815603248259835</v>
      </c>
      <c r="L278" s="3">
        <f t="shared" si="449"/>
        <v>1.1771303944315579</v>
      </c>
      <c r="M278" s="5">
        <f t="shared" si="450"/>
        <v>0.10448719831360585</v>
      </c>
      <c r="N278" s="5">
        <f t="shared" si="451"/>
        <v>0.11300920814822051</v>
      </c>
      <c r="O278" s="5">
        <f t="shared" si="452"/>
        <v>0.12299505696394328</v>
      </c>
      <c r="P278" s="5">
        <f t="shared" si="453"/>
        <v>0.13302657376191285</v>
      </c>
      <c r="Q278" s="5">
        <f t="shared" si="454"/>
        <v>6.1113137936558266E-2</v>
      </c>
      <c r="R278" s="5">
        <f t="shared" si="455"/>
        <v>7.2390609958549235E-2</v>
      </c>
      <c r="S278" s="5">
        <f t="shared" si="456"/>
        <v>4.2340280944563637E-2</v>
      </c>
      <c r="T278" s="5">
        <f t="shared" si="457"/>
        <v>7.1938132164211036E-2</v>
      </c>
      <c r="U278" s="5">
        <f t="shared" si="458"/>
        <v>7.8294811621119592E-2</v>
      </c>
      <c r="V278" s="5">
        <f t="shared" si="459"/>
        <v>5.9894445306614766E-3</v>
      </c>
      <c r="W278" s="5">
        <f t="shared" si="460"/>
        <v>2.2032515105933032E-2</v>
      </c>
      <c r="X278" s="5">
        <f t="shared" si="461"/>
        <v>2.5935143196966208E-2</v>
      </c>
      <c r="Y278" s="5">
        <f t="shared" si="462"/>
        <v>1.5264522670541883E-2</v>
      </c>
      <c r="Z278" s="5">
        <f t="shared" si="463"/>
        <v>2.8404395751216047E-2</v>
      </c>
      <c r="AA278" s="5">
        <f t="shared" si="464"/>
        <v>3.0721067495171017E-2</v>
      </c>
      <c r="AB278" s="5">
        <f t="shared" si="465"/>
        <v>1.6613343869539061E-2</v>
      </c>
      <c r="AC278" s="5">
        <f t="shared" si="466"/>
        <v>4.7658666415020888E-4</v>
      </c>
      <c r="AD278" s="5">
        <f t="shared" si="467"/>
        <v>5.9573735486765792E-3</v>
      </c>
      <c r="AE278" s="5">
        <f t="shared" si="468"/>
        <v>7.0126054751297922E-3</v>
      </c>
      <c r="AF278" s="5">
        <f t="shared" si="469"/>
        <v>4.127375524466217E-3</v>
      </c>
      <c r="AG278" s="5">
        <f t="shared" si="470"/>
        <v>1.6194863930273592E-3</v>
      </c>
      <c r="AH278" s="5">
        <f t="shared" si="471"/>
        <v>8.3589193935547507E-3</v>
      </c>
      <c r="AI278" s="5">
        <f t="shared" si="472"/>
        <v>9.0406755744872891E-3</v>
      </c>
      <c r="AJ278" s="5">
        <f t="shared" si="473"/>
        <v>4.8890180054944029E-3</v>
      </c>
      <c r="AK278" s="5">
        <f t="shared" si="474"/>
        <v>1.7625893007008695E-3</v>
      </c>
      <c r="AL278" s="5">
        <f t="shared" si="475"/>
        <v>2.4270414770712147E-5</v>
      </c>
      <c r="AM278" s="5">
        <f t="shared" si="476"/>
        <v>1.288651774083273E-3</v>
      </c>
      <c r="AN278" s="5">
        <f t="shared" si="477"/>
        <v>1.5169111711115699E-3</v>
      </c>
      <c r="AO278" s="5">
        <f t="shared" si="478"/>
        <v>8.9280112258409937E-4</v>
      </c>
      <c r="AP278" s="5">
        <f t="shared" si="479"/>
        <v>3.5031444585878626E-4</v>
      </c>
      <c r="AQ278" s="5">
        <f t="shared" si="480"/>
        <v>1.0309144545720639E-4</v>
      </c>
      <c r="AR278" s="5">
        <f t="shared" si="481"/>
        <v>1.9679076165513396E-3</v>
      </c>
      <c r="AS278" s="5">
        <f t="shared" si="482"/>
        <v>2.128410800984794E-3</v>
      </c>
      <c r="AT278" s="5">
        <f t="shared" si="483"/>
        <v>1.1510023386381225E-3</v>
      </c>
      <c r="AU278" s="5">
        <f t="shared" si="484"/>
        <v>4.1495948775097151E-4</v>
      </c>
      <c r="AV278" s="5">
        <f t="shared" si="485"/>
        <v>1.1220092959039112E-4</v>
      </c>
      <c r="AW278" s="5">
        <f t="shared" si="486"/>
        <v>8.5832155433531647E-7</v>
      </c>
      <c r="AX278" s="5">
        <f t="shared" si="487"/>
        <v>2.3229243856084738E-4</v>
      </c>
      <c r="AY278" s="5">
        <f t="shared" si="488"/>
        <v>2.7343848982659875E-4</v>
      </c>
      <c r="AZ278" s="5">
        <f t="shared" si="489"/>
        <v>1.6093637869117684E-4</v>
      </c>
      <c r="BA278" s="5">
        <f t="shared" si="490"/>
        <v>6.3147700975710539E-5</v>
      </c>
      <c r="BB278" s="5">
        <f t="shared" si="491"/>
        <v>1.8583269539246047E-5</v>
      </c>
      <c r="BC278" s="5">
        <f t="shared" si="492"/>
        <v>4.3749862805121295E-6</v>
      </c>
      <c r="BD278" s="5">
        <f t="shared" si="493"/>
        <v>3.8608064481265766E-4</v>
      </c>
      <c r="BE278" s="5">
        <f t="shared" si="494"/>
        <v>4.1756950761260322E-4</v>
      </c>
      <c r="BF278" s="5">
        <f t="shared" si="495"/>
        <v>2.2581330614545653E-4</v>
      </c>
      <c r="BG278" s="5">
        <f t="shared" si="496"/>
        <v>8.1410237581569742E-5</v>
      </c>
      <c r="BH278" s="5">
        <f t="shared" si="497"/>
        <v>2.2012520750720766E-5</v>
      </c>
      <c r="BI278" s="5">
        <f t="shared" si="498"/>
        <v>4.7615738186776517E-6</v>
      </c>
      <c r="BJ278" s="8">
        <f t="shared" si="499"/>
        <v>0.33291404338669994</v>
      </c>
      <c r="BK278" s="8">
        <f t="shared" si="500"/>
        <v>0.28661779311949137</v>
      </c>
      <c r="BL278" s="8">
        <f t="shared" si="501"/>
        <v>0.35197822114679694</v>
      </c>
      <c r="BM278" s="8">
        <f t="shared" si="502"/>
        <v>0.39262008815314209</v>
      </c>
      <c r="BN278" s="8">
        <f t="shared" si="503"/>
        <v>0.60702178508278992</v>
      </c>
    </row>
    <row r="279" spans="1:66" x14ac:dyDescent="0.25">
      <c r="A279" t="s">
        <v>99</v>
      </c>
      <c r="B279" t="s">
        <v>114</v>
      </c>
      <c r="C279" t="s">
        <v>110</v>
      </c>
      <c r="D279" s="11">
        <v>44442</v>
      </c>
      <c r="E279">
        <f>VLOOKUP(A279,home!$A$2:$E$405,3,FALSE)</f>
        <v>1.3341067285382799</v>
      </c>
      <c r="F279">
        <f>VLOOKUP(B279,home!$B$2:$E$405,3,FALSE)</f>
        <v>1.59</v>
      </c>
      <c r="G279">
        <f>VLOOKUP(C279,away!$B$2:$E$405,4,FALSE)</f>
        <v>0.83</v>
      </c>
      <c r="H279">
        <f>VLOOKUP(A279,away!$A$2:$E$405,3,FALSE)</f>
        <v>1.26682134570766</v>
      </c>
      <c r="I279">
        <f>VLOOKUP(C279,away!$B$2:$E$405,3,FALSE)</f>
        <v>1.62</v>
      </c>
      <c r="J279">
        <f>VLOOKUP(B279,home!$B$2:$E$405,4,FALSE)</f>
        <v>0.65</v>
      </c>
      <c r="K279" s="3">
        <f t="shared" si="448"/>
        <v>1.7606206496519681</v>
      </c>
      <c r="L279" s="3">
        <f t="shared" si="449"/>
        <v>1.3339628770301661</v>
      </c>
      <c r="M279" s="5">
        <f t="shared" si="450"/>
        <v>4.5293872221931784E-2</v>
      </c>
      <c r="N279" s="5">
        <f t="shared" si="451"/>
        <v>7.9745326736630762E-2</v>
      </c>
      <c r="O279" s="5">
        <f t="shared" si="452"/>
        <v>6.0420344101004851E-2</v>
      </c>
      <c r="P279" s="5">
        <f t="shared" si="453"/>
        <v>0.10637730548330661</v>
      </c>
      <c r="Q279" s="5">
        <f t="shared" si="454"/>
        <v>7.020063448287768E-2</v>
      </c>
      <c r="R279" s="5">
        <f t="shared" si="455"/>
        <v>4.0299248024064538E-2</v>
      </c>
      <c r="S279" s="5">
        <f t="shared" si="456"/>
        <v>6.2459503718525898E-2</v>
      </c>
      <c r="T279" s="5">
        <f t="shared" si="457"/>
        <v>9.3645040344122618E-2</v>
      </c>
      <c r="U279" s="5">
        <f t="shared" si="458"/>
        <v>7.0951688236614283E-2</v>
      </c>
      <c r="V279" s="5">
        <f t="shared" si="459"/>
        <v>1.6299172447398657E-2</v>
      </c>
      <c r="W279" s="5">
        <f t="shared" si="460"/>
        <v>4.1198895563074822E-2</v>
      </c>
      <c r="X279" s="5">
        <f t="shared" si="461"/>
        <v>5.4957797255784639E-2</v>
      </c>
      <c r="Y279" s="5">
        <f t="shared" si="462"/>
        <v>3.6655830671283529E-2</v>
      </c>
      <c r="Z279" s="5">
        <f t="shared" si="463"/>
        <v>1.7919233612111118E-2</v>
      </c>
      <c r="AA279" s="5">
        <f t="shared" si="464"/>
        <v>3.1548972723420457E-2</v>
      </c>
      <c r="AB279" s="5">
        <f t="shared" si="465"/>
        <v>2.7772886426080383E-2</v>
      </c>
      <c r="AC279" s="5">
        <f t="shared" si="466"/>
        <v>2.392517411166585E-3</v>
      </c>
      <c r="AD279" s="5">
        <f t="shared" si="467"/>
        <v>1.81339065678011E-2</v>
      </c>
      <c r="AE279" s="5">
        <f t="shared" si="468"/>
        <v>2.4189958176980185E-2</v>
      </c>
      <c r="AF279" s="5">
        <f t="shared" si="469"/>
        <v>1.6134253102501942E-2</v>
      </c>
      <c r="AG279" s="5">
        <f t="shared" si="470"/>
        <v>7.1741648957821232E-3</v>
      </c>
      <c r="AH279" s="5">
        <f t="shared" si="471"/>
        <v>5.9758981058468481E-3</v>
      </c>
      <c r="AI279" s="5">
        <f t="shared" si="472"/>
        <v>1.0521289605370044E-2</v>
      </c>
      <c r="AJ279" s="5">
        <f t="shared" si="473"/>
        <v>9.261999870091556E-3</v>
      </c>
      <c r="AK279" s="5">
        <f t="shared" si="474"/>
        <v>5.4356227427856795E-3</v>
      </c>
      <c r="AL279" s="5">
        <f t="shared" si="475"/>
        <v>2.2476290326845695E-4</v>
      </c>
      <c r="AM279" s="5">
        <f t="shared" si="476"/>
        <v>6.3853860724260138E-3</v>
      </c>
      <c r="AN279" s="5">
        <f t="shared" si="477"/>
        <v>8.51786797612176E-3</v>
      </c>
      <c r="AO279" s="5">
        <f t="shared" si="478"/>
        <v>5.6812598357952509E-3</v>
      </c>
      <c r="AP279" s="5">
        <f t="shared" si="479"/>
        <v>2.5261965719044536E-3</v>
      </c>
      <c r="AQ279" s="5">
        <f t="shared" si="480"/>
        <v>8.4246311175035159E-4</v>
      </c>
      <c r="AR279" s="5">
        <f t="shared" si="481"/>
        <v>1.5943252460229155E-3</v>
      </c>
      <c r="AS279" s="5">
        <f t="shared" si="482"/>
        <v>2.8070019504093991E-3</v>
      </c>
      <c r="AT279" s="5">
        <f t="shared" si="483"/>
        <v>2.4710327987520699E-3</v>
      </c>
      <c r="AU279" s="5">
        <f t="shared" si="484"/>
        <v>1.4501837904833967E-3</v>
      </c>
      <c r="AV279" s="5">
        <f t="shared" si="485"/>
        <v>6.3830588182890811E-4</v>
      </c>
      <c r="AW279" s="5">
        <f t="shared" si="486"/>
        <v>1.4663298225438646E-5</v>
      </c>
      <c r="AX279" s="5">
        <f t="shared" si="487"/>
        <v>1.8737070958522173E-3</v>
      </c>
      <c r="AY279" s="5">
        <f t="shared" si="488"/>
        <v>2.4994557082948614E-3</v>
      </c>
      <c r="AZ279" s="5">
        <f t="shared" si="489"/>
        <v>1.6670905638232426E-3</v>
      </c>
      <c r="BA279" s="5">
        <f t="shared" si="490"/>
        <v>7.4127897492916469E-4</v>
      </c>
      <c r="BB279" s="5">
        <f t="shared" si="491"/>
        <v>2.4720965851962015E-4</v>
      </c>
      <c r="BC279" s="5">
        <f t="shared" si="492"/>
        <v>6.5953701461695435E-5</v>
      </c>
      <c r="BD279" s="5">
        <f t="shared" si="493"/>
        <v>3.5446178201775912E-4</v>
      </c>
      <c r="BE279" s="5">
        <f t="shared" si="494"/>
        <v>6.2407273293290137E-4</v>
      </c>
      <c r="BF279" s="5">
        <f t="shared" si="495"/>
        <v>5.4937767024320217E-4</v>
      </c>
      <c r="BG279" s="5">
        <f t="shared" si="496"/>
        <v>3.2241522356262376E-4</v>
      </c>
      <c r="BH279" s="5">
        <f t="shared" si="497"/>
        <v>1.4191272509162786E-4</v>
      </c>
      <c r="BI279" s="5">
        <f t="shared" si="498"/>
        <v>4.9970894848940604E-5</v>
      </c>
      <c r="BJ279" s="8">
        <f t="shared" si="499"/>
        <v>0.47308367706771792</v>
      </c>
      <c r="BK279" s="8">
        <f t="shared" si="500"/>
        <v>0.23554658989389282</v>
      </c>
      <c r="BL279" s="8">
        <f t="shared" si="501"/>
        <v>0.27319101053147238</v>
      </c>
      <c r="BM279" s="8">
        <f t="shared" si="502"/>
        <v>0.59491898764530871</v>
      </c>
      <c r="BN279" s="8">
        <f t="shared" si="503"/>
        <v>0.40233673104981621</v>
      </c>
    </row>
    <row r="280" spans="1:66" x14ac:dyDescent="0.25">
      <c r="A280" t="s">
        <v>99</v>
      </c>
      <c r="B280" t="s">
        <v>116</v>
      </c>
      <c r="C280" t="s">
        <v>119</v>
      </c>
      <c r="D280" s="11">
        <v>44442</v>
      </c>
      <c r="E280">
        <f>VLOOKUP(A280,home!$A$2:$E$405,3,FALSE)</f>
        <v>1.3341067285382799</v>
      </c>
      <c r="F280">
        <f>VLOOKUP(B280,home!$B$2:$E$405,3,FALSE)</f>
        <v>1.1399999999999999</v>
      </c>
      <c r="G280">
        <f>VLOOKUP(C280,away!$B$2:$E$405,4,FALSE)</f>
        <v>1.1399999999999999</v>
      </c>
      <c r="H280">
        <f>VLOOKUP(A280,away!$A$2:$E$405,3,FALSE)</f>
        <v>1.26682134570766</v>
      </c>
      <c r="I280">
        <f>VLOOKUP(C280,away!$B$2:$E$405,3,FALSE)</f>
        <v>0.83</v>
      </c>
      <c r="J280">
        <f>VLOOKUP(B280,home!$B$2:$E$405,4,FALSE)</f>
        <v>1.1200000000000001</v>
      </c>
      <c r="K280" s="3">
        <f t="shared" si="448"/>
        <v>1.7338051044083482</v>
      </c>
      <c r="L280" s="3">
        <f t="shared" si="449"/>
        <v>1.1776371229698408</v>
      </c>
      <c r="M280" s="5">
        <f t="shared" si="450"/>
        <v>5.4397220108197565E-2</v>
      </c>
      <c r="N280" s="5">
        <f t="shared" si="451"/>
        <v>9.4314177889217379E-2</v>
      </c>
      <c r="O280" s="5">
        <f t="shared" si="452"/>
        <v>6.4060185785774951E-2</v>
      </c>
      <c r="P280" s="5">
        <f t="shared" si="453"/>
        <v>0.11106787710472373</v>
      </c>
      <c r="Q280" s="5">
        <f t="shared" si="454"/>
        <v>8.1761201521201046E-2</v>
      </c>
      <c r="R280" s="5">
        <f t="shared" si="455"/>
        <v>3.7719826442836758E-2</v>
      </c>
      <c r="S280" s="5">
        <f t="shared" si="456"/>
        <v>5.6694410578395499E-2</v>
      </c>
      <c r="T280" s="5">
        <f t="shared" si="457"/>
        <v>9.6285026129984574E-2</v>
      </c>
      <c r="U280" s="5">
        <f t="shared" si="458"/>
        <v>6.5398827623987368E-2</v>
      </c>
      <c r="V280" s="5">
        <f t="shared" si="459"/>
        <v>1.2862029456899971E-2</v>
      </c>
      <c r="W280" s="5">
        <f t="shared" si="460"/>
        <v>4.7252662846672649E-2</v>
      </c>
      <c r="X280" s="5">
        <f t="shared" si="461"/>
        <v>5.5646489927419468E-2</v>
      </c>
      <c r="Y280" s="5">
        <f t="shared" si="462"/>
        <v>3.2765686150748249E-2</v>
      </c>
      <c r="Z280" s="5">
        <f t="shared" si="463"/>
        <v>1.4806755963687995E-2</v>
      </c>
      <c r="AA280" s="5">
        <f t="shared" si="464"/>
        <v>2.5672029069571001E-2</v>
      </c>
      <c r="AB280" s="5">
        <f t="shared" si="465"/>
        <v>2.2255147520670853E-2</v>
      </c>
      <c r="AC280" s="5">
        <f t="shared" si="466"/>
        <v>1.6413503118758433E-3</v>
      </c>
      <c r="AD280" s="5">
        <f t="shared" si="467"/>
        <v>2.0481727010111948E-2</v>
      </c>
      <c r="AE280" s="5">
        <f t="shared" si="468"/>
        <v>2.4120042069641912E-2</v>
      </c>
      <c r="AF280" s="5">
        <f t="shared" si="469"/>
        <v>1.4202328474402314E-2</v>
      </c>
      <c r="AG280" s="5">
        <f t="shared" si="470"/>
        <v>5.575063081355928E-3</v>
      </c>
      <c r="AH280" s="5">
        <f t="shared" si="471"/>
        <v>4.3592463733985176E-3</v>
      </c>
      <c r="AI280" s="5">
        <f t="shared" si="472"/>
        <v>7.5580836135719304E-3</v>
      </c>
      <c r="AJ280" s="5">
        <f t="shared" si="473"/>
        <v>6.552121974378055E-3</v>
      </c>
      <c r="AK280" s="5">
        <f t="shared" si="474"/>
        <v>3.7867008412942578E-3</v>
      </c>
      <c r="AL280" s="5">
        <f t="shared" si="475"/>
        <v>1.3405191983165604E-4</v>
      </c>
      <c r="AM280" s="5">
        <f t="shared" si="476"/>
        <v>7.1022645674460871E-3</v>
      </c>
      <c r="AN280" s="5">
        <f t="shared" si="477"/>
        <v>8.3638904117778502E-3</v>
      </c>
      <c r="AO280" s="5">
        <f t="shared" si="478"/>
        <v>4.9248139206805536E-3</v>
      </c>
      <c r="AP280" s="5">
        <f t="shared" si="479"/>
        <v>1.9332145655706887E-3</v>
      </c>
      <c r="AQ280" s="5">
        <f t="shared" si="480"/>
        <v>5.6915630977051438E-4</v>
      </c>
      <c r="AR280" s="5">
        <f t="shared" si="481"/>
        <v>1.0267220714971486E-3</v>
      </c>
      <c r="AS280" s="5">
        <f t="shared" si="482"/>
        <v>1.7801359683704695E-3</v>
      </c>
      <c r="AT280" s="5">
        <f t="shared" si="483"/>
        <v>1.5432044142508093E-3</v>
      </c>
      <c r="AU280" s="5">
        <f t="shared" si="484"/>
        <v>8.918718968578493E-4</v>
      </c>
      <c r="AV280" s="5">
        <f t="shared" si="485"/>
        <v>3.8658301181262387E-4</v>
      </c>
      <c r="AW280" s="5">
        <f t="shared" si="486"/>
        <v>7.6029529368005497E-6</v>
      </c>
      <c r="AX280" s="5">
        <f t="shared" si="487"/>
        <v>2.0523237599827633E-3</v>
      </c>
      <c r="AY280" s="5">
        <f t="shared" si="488"/>
        <v>2.4168926481087471E-3</v>
      </c>
      <c r="AZ280" s="5">
        <f t="shared" si="489"/>
        <v>1.4231112523228728E-3</v>
      </c>
      <c r="BA280" s="5">
        <f t="shared" si="490"/>
        <v>5.5863621361717142E-4</v>
      </c>
      <c r="BB280" s="5">
        <f t="shared" si="491"/>
        <v>1.6446768584772286E-4</v>
      </c>
      <c r="BC280" s="5">
        <f t="shared" si="492"/>
        <v>3.8736650476643994E-5</v>
      </c>
      <c r="BD280" s="5">
        <f t="shared" si="493"/>
        <v>2.0151767106125598E-4</v>
      </c>
      <c r="BE280" s="5">
        <f t="shared" si="494"/>
        <v>3.4939236671448811E-4</v>
      </c>
      <c r="BF280" s="5">
        <f t="shared" si="495"/>
        <v>3.0288913442544656E-4</v>
      </c>
      <c r="BG280" s="5">
        <f t="shared" si="496"/>
        <v>1.7505024244555517E-4</v>
      </c>
      <c r="BH280" s="5">
        <f t="shared" si="497"/>
        <v>7.5875750970005637E-5</v>
      </c>
      <c r="BI280" s="5">
        <f t="shared" si="498"/>
        <v>2.6310752866522495E-5</v>
      </c>
      <c r="BJ280" s="8">
        <f t="shared" si="499"/>
        <v>0.50195191308635712</v>
      </c>
      <c r="BK280" s="8">
        <f t="shared" si="500"/>
        <v>0.23921383212803299</v>
      </c>
      <c r="BL280" s="8">
        <f t="shared" si="501"/>
        <v>0.24412172252675587</v>
      </c>
      <c r="BM280" s="8">
        <f t="shared" si="502"/>
        <v>0.55436444515771066</v>
      </c>
      <c r="BN280" s="8">
        <f t="shared" si="503"/>
        <v>0.44332048885195141</v>
      </c>
    </row>
    <row r="281" spans="1:66" x14ac:dyDescent="0.25">
      <c r="A281" t="s">
        <v>99</v>
      </c>
      <c r="B281" t="s">
        <v>118</v>
      </c>
      <c r="C281" t="s">
        <v>417</v>
      </c>
      <c r="D281" s="11">
        <v>44442</v>
      </c>
      <c r="E281">
        <f>VLOOKUP(A281,home!$A$2:$E$405,3,FALSE)</f>
        <v>1.3341067285382799</v>
      </c>
      <c r="F281">
        <f>VLOOKUP(B281,home!$B$2:$E$405,3,FALSE)</f>
        <v>0.83</v>
      </c>
      <c r="G281">
        <f>VLOOKUP(C281,away!$B$2:$E$405,4,FALSE)</f>
        <v>0.75</v>
      </c>
      <c r="H281">
        <f>VLOOKUP(A281,away!$A$2:$E$405,3,FALSE)</f>
        <v>1.26682134570766</v>
      </c>
      <c r="I281">
        <f>VLOOKUP(C281,away!$B$2:$E$405,3,FALSE)</f>
        <v>0.75</v>
      </c>
      <c r="J281">
        <f>VLOOKUP(B281,home!$B$2:$E$405,4,FALSE)</f>
        <v>1.67</v>
      </c>
      <c r="K281" s="3">
        <f t="shared" si="448"/>
        <v>0.83048143851507916</v>
      </c>
      <c r="L281" s="3">
        <f t="shared" si="449"/>
        <v>1.5866937354988442</v>
      </c>
      <c r="M281" s="5">
        <f t="shared" si="450"/>
        <v>8.9173160670740895E-2</v>
      </c>
      <c r="N281" s="5">
        <f t="shared" si="451"/>
        <v>7.4056654750773179E-2</v>
      </c>
      <c r="O281" s="5">
        <f t="shared" si="452"/>
        <v>0.14149049541089651</v>
      </c>
      <c r="P281" s="5">
        <f t="shared" si="453"/>
        <v>0.11750523016505253</v>
      </c>
      <c r="Q281" s="5">
        <f t="shared" si="454"/>
        <v>3.075133858451834E-2</v>
      </c>
      <c r="R281" s="5">
        <f t="shared" si="455"/>
        <v>0.11225104135054874</v>
      </c>
      <c r="S281" s="5">
        <f t="shared" si="456"/>
        <v>3.8709739041111565E-2</v>
      </c>
      <c r="T281" s="5">
        <f t="shared" si="457"/>
        <v>4.8792956290259148E-2</v>
      </c>
      <c r="U281" s="5">
        <f t="shared" si="458"/>
        <v>9.3222406295619342E-2</v>
      </c>
      <c r="V281" s="5">
        <f t="shared" si="459"/>
        <v>5.6676206176853473E-3</v>
      </c>
      <c r="W281" s="5">
        <f t="shared" si="460"/>
        <v>8.5128053013116822E-3</v>
      </c>
      <c r="X281" s="5">
        <f t="shared" si="461"/>
        <v>1.3507214843112599E-2</v>
      </c>
      <c r="Y281" s="5">
        <f t="shared" si="462"/>
        <v>1.0715906587801884E-2</v>
      </c>
      <c r="Z281" s="5">
        <f t="shared" si="463"/>
        <v>5.9369341371379121E-2</v>
      </c>
      <c r="AA281" s="5">
        <f t="shared" si="464"/>
        <v>4.930513602579574E-2</v>
      </c>
      <c r="AB281" s="5">
        <f t="shared" si="465"/>
        <v>2.0473500146442249E-2</v>
      </c>
      <c r="AC281" s="5">
        <f t="shared" si="466"/>
        <v>4.6677095731495591E-4</v>
      </c>
      <c r="AD281" s="5">
        <f t="shared" si="467"/>
        <v>1.7674316981080291E-3</v>
      </c>
      <c r="AE281" s="5">
        <f t="shared" si="468"/>
        <v>2.8043728033100945E-3</v>
      </c>
      <c r="AF281" s="5">
        <f t="shared" si="469"/>
        <v>2.22484037950773E-3</v>
      </c>
      <c r="AG281" s="5">
        <f t="shared" si="470"/>
        <v>1.176713430883262E-3</v>
      </c>
      <c r="AH281" s="5">
        <f t="shared" si="471"/>
        <v>2.3550240508664898E-2</v>
      </c>
      <c r="AI281" s="5">
        <f t="shared" si="472"/>
        <v>1.9558037615012118E-2</v>
      </c>
      <c r="AJ281" s="5">
        <f t="shared" si="473"/>
        <v>8.1212936065236455E-3</v>
      </c>
      <c r="AK281" s="5">
        <f t="shared" si="474"/>
        <v>2.2481945323163575E-3</v>
      </c>
      <c r="AL281" s="5">
        <f t="shared" si="475"/>
        <v>2.4602931357866449E-5</v>
      </c>
      <c r="AM281" s="5">
        <f t="shared" si="476"/>
        <v>2.9356384382438113E-4</v>
      </c>
      <c r="AN281" s="5">
        <f t="shared" si="477"/>
        <v>4.6579591196510664E-4</v>
      </c>
      <c r="AO281" s="5">
        <f t="shared" si="478"/>
        <v>3.6953772776800295E-4</v>
      </c>
      <c r="AP281" s="5">
        <f t="shared" si="479"/>
        <v>1.9544773255998916E-4</v>
      </c>
      <c r="AQ281" s="5">
        <f t="shared" si="480"/>
        <v>7.7528923217597064E-5</v>
      </c>
      <c r="AR281" s="5">
        <f t="shared" si="481"/>
        <v>7.4734038169179473E-3</v>
      </c>
      <c r="AS281" s="5">
        <f t="shared" si="482"/>
        <v>6.2065231524781007E-3</v>
      </c>
      <c r="AT281" s="5">
        <f t="shared" si="483"/>
        <v>2.5772011379235787E-3</v>
      </c>
      <c r="AU281" s="5">
        <f t="shared" si="484"/>
        <v>7.1343923612182409E-4</v>
      </c>
      <c r="AV281" s="5">
        <f t="shared" si="485"/>
        <v>1.481245107768879E-4</v>
      </c>
      <c r="AW281" s="5">
        <f t="shared" si="486"/>
        <v>9.0054908966997456E-7</v>
      </c>
      <c r="AX281" s="5">
        <f t="shared" si="487"/>
        <v>4.0633220552547995E-5</v>
      </c>
      <c r="AY281" s="5">
        <f t="shared" si="488"/>
        <v>6.44724765038708E-5</v>
      </c>
      <c r="AZ281" s="5">
        <f t="shared" si="489"/>
        <v>5.1149037290394115E-5</v>
      </c>
      <c r="BA281" s="5">
        <f t="shared" si="490"/>
        <v>2.7052619015155037E-5</v>
      </c>
      <c r="BB281" s="5">
        <f t="shared" si="491"/>
        <v>1.073105528004585E-5</v>
      </c>
      <c r="BC281" s="5">
        <f t="shared" si="492"/>
        <v>3.405379637628112E-6</v>
      </c>
      <c r="BD281" s="5">
        <f t="shared" si="493"/>
        <v>1.9763338365261424E-3</v>
      </c>
      <c r="BE281" s="5">
        <f t="shared" si="494"/>
        <v>1.6413085675442561E-3</v>
      </c>
      <c r="BF281" s="5">
        <f t="shared" si="495"/>
        <v>6.8153815011063885E-4</v>
      </c>
      <c r="BG281" s="5">
        <f t="shared" si="496"/>
        <v>1.8866826110226312E-4</v>
      </c>
      <c r="BH281" s="5">
        <f t="shared" si="497"/>
        <v>3.9171372220586494E-5</v>
      </c>
      <c r="BI281" s="5">
        <f t="shared" si="498"/>
        <v>6.5062195100724589E-6</v>
      </c>
      <c r="BJ281" s="8">
        <f t="shared" si="499"/>
        <v>0.19590955259720069</v>
      </c>
      <c r="BK281" s="8">
        <f t="shared" si="500"/>
        <v>0.25161159685976703</v>
      </c>
      <c r="BL281" s="8">
        <f t="shared" si="501"/>
        <v>0.49187256375305183</v>
      </c>
      <c r="BM281" s="8">
        <f t="shared" si="502"/>
        <v>0.43347156172145423</v>
      </c>
      <c r="BN281" s="8">
        <f t="shared" si="503"/>
        <v>0.56522792093253016</v>
      </c>
    </row>
    <row r="282" spans="1:66" x14ac:dyDescent="0.25">
      <c r="A282" t="s">
        <v>99</v>
      </c>
      <c r="B282" t="s">
        <v>120</v>
      </c>
      <c r="C282" t="s">
        <v>113</v>
      </c>
      <c r="D282" s="11">
        <v>44442</v>
      </c>
      <c r="E282">
        <f>VLOOKUP(A282,home!$A$2:$E$405,3,FALSE)</f>
        <v>1.3341067285382799</v>
      </c>
      <c r="F282">
        <f>VLOOKUP(B282,home!$B$2:$E$405,3,FALSE)</f>
        <v>0.83</v>
      </c>
      <c r="G282">
        <f>VLOOKUP(C282,away!$B$2:$E$405,4,FALSE)</f>
        <v>1.1000000000000001</v>
      </c>
      <c r="H282">
        <f>VLOOKUP(A282,away!$A$2:$E$405,3,FALSE)</f>
        <v>1.26682134570766</v>
      </c>
      <c r="I282">
        <f>VLOOKUP(C282,away!$B$2:$E$405,3,FALSE)</f>
        <v>1.07</v>
      </c>
      <c r="J282">
        <f>VLOOKUP(B282,home!$B$2:$E$405,4,FALSE)</f>
        <v>1.25</v>
      </c>
      <c r="K282" s="3">
        <f t="shared" si="448"/>
        <v>1.2180394431554495</v>
      </c>
      <c r="L282" s="3">
        <f t="shared" si="449"/>
        <v>1.6943735498839954</v>
      </c>
      <c r="M282" s="5">
        <f t="shared" si="450"/>
        <v>5.4344438778145168E-2</v>
      </c>
      <c r="N282" s="5">
        <f t="shared" si="451"/>
        <v>6.6193669947927344E-2</v>
      </c>
      <c r="O282" s="5">
        <f t="shared" si="452"/>
        <v>9.2079779648979274E-2</v>
      </c>
      <c r="P282" s="5">
        <f t="shared" si="453"/>
        <v>0.11215680352951919</v>
      </c>
      <c r="Q282" s="5">
        <f t="shared" si="454"/>
        <v>4.031325044189453E-2</v>
      </c>
      <c r="R282" s="5">
        <f t="shared" si="455"/>
        <v>7.8008771558188555E-2</v>
      </c>
      <c r="S282" s="5">
        <f t="shared" si="456"/>
        <v>5.7867690148168074E-2</v>
      </c>
      <c r="T282" s="5">
        <f t="shared" si="457"/>
        <v>6.8305705258595376E-2</v>
      </c>
      <c r="U282" s="5">
        <f t="shared" si="458"/>
        <v>9.5017760669976636E-2</v>
      </c>
      <c r="V282" s="5">
        <f t="shared" si="459"/>
        <v>1.3269793153487548E-2</v>
      </c>
      <c r="W282" s="5">
        <f t="shared" si="460"/>
        <v>1.6367709706677138E-2</v>
      </c>
      <c r="X282" s="5">
        <f t="shared" si="461"/>
        <v>2.7733014399173271E-2</v>
      </c>
      <c r="Y282" s="5">
        <f t="shared" si="462"/>
        <v>2.3495043028255589E-2</v>
      </c>
      <c r="Z282" s="5">
        <f t="shared" si="463"/>
        <v>4.4058666395712535E-2</v>
      </c>
      <c r="AA282" s="5">
        <f t="shared" si="464"/>
        <v>5.36651934828054E-2</v>
      </c>
      <c r="AB282" s="5">
        <f t="shared" si="465"/>
        <v>3.2683161193312889E-2</v>
      </c>
      <c r="AC282" s="5">
        <f t="shared" si="466"/>
        <v>1.7116489021867334E-3</v>
      </c>
      <c r="AD282" s="5">
        <f t="shared" si="467"/>
        <v>4.984129004212765E-3</v>
      </c>
      <c r="AE282" s="5">
        <f t="shared" si="468"/>
        <v>8.4449763539477651E-3</v>
      </c>
      <c r="AF282" s="5">
        <f t="shared" si="469"/>
        <v>7.1544722817624383E-3</v>
      </c>
      <c r="AG282" s="5">
        <f t="shared" si="470"/>
        <v>4.0407828658654901E-3</v>
      </c>
      <c r="AH282" s="5">
        <f t="shared" si="471"/>
        <v>1.8662959746014531E-2</v>
      </c>
      <c r="AI282" s="5">
        <f t="shared" si="472"/>
        <v>2.2732221096668104E-2</v>
      </c>
      <c r="AJ282" s="5">
        <f t="shared" si="473"/>
        <v>1.3844370963136093E-2</v>
      </c>
      <c r="AK282" s="5">
        <f t="shared" si="474"/>
        <v>5.620996632925257E-3</v>
      </c>
      <c r="AL282" s="5">
        <f t="shared" si="475"/>
        <v>1.4130098604406055E-4</v>
      </c>
      <c r="AM282" s="5">
        <f t="shared" si="476"/>
        <v>1.2141731433812483E-3</v>
      </c>
      <c r="AN282" s="5">
        <f t="shared" si="477"/>
        <v>2.0572628591246948E-3</v>
      </c>
      <c r="AO282" s="5">
        <f t="shared" si="478"/>
        <v>1.7428858868298038E-3</v>
      </c>
      <c r="AP282" s="5">
        <f t="shared" si="479"/>
        <v>9.843665823701768E-4</v>
      </c>
      <c r="AQ282" s="5">
        <f t="shared" si="480"/>
        <v>4.1697117513943304E-4</v>
      </c>
      <c r="AR282" s="5">
        <f t="shared" si="481"/>
        <v>6.3244050712393538E-3</v>
      </c>
      <c r="AS282" s="5">
        <f t="shared" si="482"/>
        <v>7.7033748312618821E-3</v>
      </c>
      <c r="AT282" s="5">
        <f t="shared" si="483"/>
        <v>4.6915071949439656E-3</v>
      </c>
      <c r="AU282" s="5">
        <f t="shared" si="484"/>
        <v>1.9048136037631118E-3</v>
      </c>
      <c r="AV282" s="5">
        <f t="shared" si="485"/>
        <v>5.8003452531063613E-4</v>
      </c>
      <c r="AW282" s="5">
        <f t="shared" si="486"/>
        <v>8.1005257527454271E-6</v>
      </c>
      <c r="AX282" s="5">
        <f t="shared" si="487"/>
        <v>2.4648512990973288E-4</v>
      </c>
      <c r="AY282" s="5">
        <f t="shared" si="488"/>
        <v>4.1763788455877182E-4</v>
      </c>
      <c r="AZ282" s="5">
        <f t="shared" si="489"/>
        <v>3.5381729251294424E-4</v>
      </c>
      <c r="BA282" s="5">
        <f t="shared" si="490"/>
        <v>1.9983288730850046E-4</v>
      </c>
      <c r="BB282" s="5">
        <f t="shared" si="491"/>
        <v>8.4647889663118055E-5</v>
      </c>
      <c r="BC282" s="5">
        <f t="shared" si="492"/>
        <v>2.8685029059737239E-5</v>
      </c>
      <c r="BD282" s="5">
        <f t="shared" si="493"/>
        <v>1.7859841119100279E-3</v>
      </c>
      <c r="BE282" s="5">
        <f t="shared" si="494"/>
        <v>2.1753990931553703E-3</v>
      </c>
      <c r="BF282" s="5">
        <f t="shared" si="495"/>
        <v>1.3248609500339189E-3</v>
      </c>
      <c r="BG282" s="5">
        <f t="shared" si="496"/>
        <v>5.3791096461257174E-4</v>
      </c>
      <c r="BH282" s="5">
        <f t="shared" si="497"/>
        <v>1.6379919295097682E-4</v>
      </c>
      <c r="BI282" s="5">
        <f t="shared" si="498"/>
        <v>3.990277555426397E-5</v>
      </c>
      <c r="BJ282" s="8">
        <f t="shared" si="499"/>
        <v>0.27477951904816988</v>
      </c>
      <c r="BK282" s="8">
        <f t="shared" si="500"/>
        <v>0.23990931338210955</v>
      </c>
      <c r="BL282" s="8">
        <f t="shared" si="501"/>
        <v>0.4395472073067429</v>
      </c>
      <c r="BM282" s="8">
        <f t="shared" si="502"/>
        <v>0.55478845486927431</v>
      </c>
      <c r="BN282" s="8">
        <f t="shared" si="503"/>
        <v>0.4430967139046541</v>
      </c>
    </row>
    <row r="283" spans="1:66" x14ac:dyDescent="0.25">
      <c r="A283" t="s">
        <v>99</v>
      </c>
      <c r="B283" t="s">
        <v>108</v>
      </c>
      <c r="C283" t="s">
        <v>103</v>
      </c>
      <c r="D283" s="11">
        <v>44442</v>
      </c>
      <c r="E283">
        <f>VLOOKUP(A283,home!$A$2:$E$405,3,FALSE)</f>
        <v>1.3341067285382799</v>
      </c>
      <c r="F283">
        <f>VLOOKUP(B283,home!$B$2:$E$405,3,FALSE)</f>
        <v>0.95</v>
      </c>
      <c r="G283">
        <f>VLOOKUP(C283,away!$B$2:$E$405,4,FALSE)</f>
        <v>0.87</v>
      </c>
      <c r="H283">
        <f>VLOOKUP(A283,away!$A$2:$E$405,3,FALSE)</f>
        <v>1.26682134570766</v>
      </c>
      <c r="I283">
        <f>VLOOKUP(C283,away!$B$2:$E$405,3,FALSE)</f>
        <v>1.08</v>
      </c>
      <c r="J283">
        <f>VLOOKUP(B283,home!$B$2:$E$405,4,FALSE)</f>
        <v>0.54</v>
      </c>
      <c r="K283" s="3">
        <f t="shared" si="448"/>
        <v>1.1026392111368883</v>
      </c>
      <c r="L283" s="3">
        <f t="shared" si="449"/>
        <v>0.73881020881670745</v>
      </c>
      <c r="M283" s="5">
        <f t="shared" si="450"/>
        <v>0.15858739970324259</v>
      </c>
      <c r="N283" s="5">
        <f t="shared" si="451"/>
        <v>0.1748646853050338</v>
      </c>
      <c r="O283" s="5">
        <f t="shared" si="452"/>
        <v>0.11716598989045129</v>
      </c>
      <c r="P283" s="5">
        <f t="shared" si="453"/>
        <v>0.12919181466487983</v>
      </c>
      <c r="Q283" s="5">
        <f t="shared" si="454"/>
        <v>9.6406329330221363E-2</v>
      </c>
      <c r="R283" s="5">
        <f t="shared" si="455"/>
        <v>4.328171472859027E-2</v>
      </c>
      <c r="S283" s="5">
        <f t="shared" si="456"/>
        <v>2.6311240690680488E-2</v>
      </c>
      <c r="T283" s="5">
        <f t="shared" si="457"/>
        <v>7.1225980303713118E-2</v>
      </c>
      <c r="U283" s="5">
        <f t="shared" si="458"/>
        <v>4.7724115784984616E-2</v>
      </c>
      <c r="V283" s="5">
        <f t="shared" si="459"/>
        <v>2.3815798013336648E-3</v>
      </c>
      <c r="W283" s="5">
        <f t="shared" si="460"/>
        <v>3.5433799640426103E-2</v>
      </c>
      <c r="X283" s="5">
        <f t="shared" si="461"/>
        <v>2.6178852911512583E-2</v>
      </c>
      <c r="Y283" s="5">
        <f t="shared" si="462"/>
        <v>9.67060189306824E-3</v>
      </c>
      <c r="Z283" s="5">
        <f t="shared" si="463"/>
        <v>1.0658990898858318E-2</v>
      </c>
      <c r="AA283" s="5">
        <f t="shared" si="464"/>
        <v>1.1753021316232407E-2</v>
      </c>
      <c r="AB283" s="5">
        <f t="shared" si="465"/>
        <v>6.4796710763027681E-3</v>
      </c>
      <c r="AC283" s="5">
        <f t="shared" si="466"/>
        <v>1.2125830018623363E-4</v>
      </c>
      <c r="AD283" s="5">
        <f t="shared" si="467"/>
        <v>9.7676742207754973E-3</v>
      </c>
      <c r="AE283" s="5">
        <f t="shared" si="468"/>
        <v>7.2164574307047157E-3</v>
      </c>
      <c r="AF283" s="5">
        <f t="shared" si="469"/>
        <v>2.6657962106479151E-3</v>
      </c>
      <c r="AG283" s="5">
        <f t="shared" si="470"/>
        <v>6.5650581835052476E-4</v>
      </c>
      <c r="AH283" s="5">
        <f t="shared" si="471"/>
        <v>1.9687428229402241E-3</v>
      </c>
      <c r="AI283" s="5">
        <f t="shared" si="472"/>
        <v>2.1708130332182191E-3</v>
      </c>
      <c r="AJ283" s="5">
        <f t="shared" si="473"/>
        <v>1.1968117852367067E-3</v>
      </c>
      <c r="AK283" s="5">
        <f t="shared" si="474"/>
        <v>4.3988386758424432E-4</v>
      </c>
      <c r="AL283" s="5">
        <f t="shared" si="475"/>
        <v>3.9512798301889227E-6</v>
      </c>
      <c r="AM283" s="5">
        <f t="shared" si="476"/>
        <v>2.1540441194876046E-3</v>
      </c>
      <c r="AN283" s="5">
        <f t="shared" si="477"/>
        <v>1.5914297857190379E-3</v>
      </c>
      <c r="AO283" s="5">
        <f t="shared" si="478"/>
        <v>5.8788228615210512E-4</v>
      </c>
      <c r="AP283" s="5">
        <f t="shared" si="479"/>
        <v>1.447778115305601E-4</v>
      </c>
      <c r="AQ283" s="5">
        <f t="shared" si="480"/>
        <v>2.6740831292229749E-5</v>
      </c>
      <c r="AR283" s="5">
        <f t="shared" si="481"/>
        <v>2.9090545922457226E-4</v>
      </c>
      <c r="AS283" s="5">
        <f t="shared" si="482"/>
        <v>3.2076376607479659E-4</v>
      </c>
      <c r="AT283" s="5">
        <f t="shared" si="483"/>
        <v>1.7684335299300561E-4</v>
      </c>
      <c r="AU283" s="5">
        <f t="shared" si="484"/>
        <v>6.4998138413003312E-5</v>
      </c>
      <c r="AV283" s="5">
        <f t="shared" si="485"/>
        <v>1.7917374016270057E-5</v>
      </c>
      <c r="AW283" s="5">
        <f t="shared" si="486"/>
        <v>8.9413193619639905E-8</v>
      </c>
      <c r="AX283" s="5">
        <f t="shared" si="487"/>
        <v>3.9585558477764436E-4</v>
      </c>
      <c r="AY283" s="5">
        <f t="shared" si="488"/>
        <v>2.9246214725083122E-4</v>
      </c>
      <c r="AZ283" s="5">
        <f t="shared" si="489"/>
        <v>1.0803701004068463E-4</v>
      </c>
      <c r="BA283" s="5">
        <f t="shared" si="490"/>
        <v>2.6606281982696984E-5</v>
      </c>
      <c r="BB283" s="5">
        <f t="shared" si="491"/>
        <v>4.9142481868681389E-6</v>
      </c>
      <c r="BC283" s="5">
        <f t="shared" si="492"/>
        <v>7.2613934582343537E-7</v>
      </c>
      <c r="BD283" s="5">
        <f t="shared" si="493"/>
        <v>3.5820653845937726E-5</v>
      </c>
      <c r="BE283" s="5">
        <f t="shared" si="494"/>
        <v>3.9497257499092312E-5</v>
      </c>
      <c r="BF283" s="5">
        <f t="shared" si="495"/>
        <v>2.1775612425434852E-5</v>
      </c>
      <c r="BG283" s="5">
        <f t="shared" si="496"/>
        <v>8.0035480356013675E-6</v>
      </c>
      <c r="BH283" s="5">
        <f t="shared" si="497"/>
        <v>2.2062564730679205E-6</v>
      </c>
      <c r="BI283" s="5">
        <f t="shared" si="498"/>
        <v>4.8654097940585353E-7</v>
      </c>
      <c r="BJ283" s="8">
        <f t="shared" si="499"/>
        <v>0.43942015931021994</v>
      </c>
      <c r="BK283" s="8">
        <f t="shared" si="500"/>
        <v>0.31688970658740384</v>
      </c>
      <c r="BL283" s="8">
        <f t="shared" si="501"/>
        <v>0.23315998226552095</v>
      </c>
      <c r="BM283" s="8">
        <f t="shared" si="502"/>
        <v>0.28033853270552672</v>
      </c>
      <c r="BN283" s="8">
        <f t="shared" si="503"/>
        <v>0.71949793362241898</v>
      </c>
    </row>
    <row r="284" spans="1:66" x14ac:dyDescent="0.25">
      <c r="A284" t="s">
        <v>99</v>
      </c>
      <c r="B284" t="s">
        <v>109</v>
      </c>
      <c r="C284" t="s">
        <v>101</v>
      </c>
      <c r="D284" s="11">
        <v>44442</v>
      </c>
      <c r="E284">
        <f>VLOOKUP(A284,home!$A$2:$E$405,3,FALSE)</f>
        <v>1.3341067285382799</v>
      </c>
      <c r="F284">
        <f>VLOOKUP(B284,home!$B$2:$E$405,3,FALSE)</f>
        <v>0.99</v>
      </c>
      <c r="G284">
        <f>VLOOKUP(C284,away!$B$2:$E$405,4,FALSE)</f>
        <v>0.44</v>
      </c>
      <c r="H284">
        <f>VLOOKUP(A284,away!$A$2:$E$405,3,FALSE)</f>
        <v>1.26682134570766</v>
      </c>
      <c r="I284">
        <f>VLOOKUP(C284,away!$B$2:$E$405,3,FALSE)</f>
        <v>1.32</v>
      </c>
      <c r="J284">
        <f>VLOOKUP(B284,home!$B$2:$E$405,4,FALSE)</f>
        <v>0.83</v>
      </c>
      <c r="K284" s="3">
        <f t="shared" si="448"/>
        <v>0.58113689095127474</v>
      </c>
      <c r="L284" s="3">
        <f t="shared" si="449"/>
        <v>1.3879294663573123</v>
      </c>
      <c r="M284" s="5">
        <f t="shared" si="450"/>
        <v>0.13958711989002515</v>
      </c>
      <c r="N284" s="5">
        <f t="shared" si="451"/>
        <v>8.1119224869732054E-2</v>
      </c>
      <c r="O284" s="5">
        <f t="shared" si="452"/>
        <v>0.19373707681931673</v>
      </c>
      <c r="P284" s="5">
        <f t="shared" si="453"/>
        <v>0.112587762484766</v>
      </c>
      <c r="Q284" s="5">
        <f t="shared" si="454"/>
        <v>2.3570687068586702E-2</v>
      </c>
      <c r="R284" s="5">
        <f t="shared" si="455"/>
        <v>0.13444669882172999</v>
      </c>
      <c r="S284" s="5">
        <f t="shared" si="456"/>
        <v>2.2702675345893271E-2</v>
      </c>
      <c r="T284" s="5">
        <f t="shared" si="457"/>
        <v>3.2714451124778735E-2</v>
      </c>
      <c r="U284" s="5">
        <f t="shared" si="458"/>
        <v>7.8131936551922576E-2</v>
      </c>
      <c r="V284" s="5">
        <f t="shared" si="459"/>
        <v>2.0346062346232908E-3</v>
      </c>
      <c r="W284" s="5">
        <f t="shared" si="460"/>
        <v>4.5659319335412986E-3</v>
      </c>
      <c r="X284" s="5">
        <f t="shared" si="461"/>
        <v>6.3371914719437842E-3</v>
      </c>
      <c r="Y284" s="5">
        <f t="shared" si="462"/>
        <v>4.3977873889295251E-3</v>
      </c>
      <c r="Z284" s="5">
        <f t="shared" si="463"/>
        <v>6.2200844983048655E-2</v>
      </c>
      <c r="AA284" s="5">
        <f t="shared" si="464"/>
        <v>3.6147205667991088E-2</v>
      </c>
      <c r="AB284" s="5">
        <f t="shared" si="465"/>
        <v>1.0503237359236318E-2</v>
      </c>
      <c r="AC284" s="5">
        <f t="shared" si="466"/>
        <v>1.0256666395611357E-4</v>
      </c>
      <c r="AD284" s="5">
        <f t="shared" si="467"/>
        <v>6.6335787203833309E-4</v>
      </c>
      <c r="AE284" s="5">
        <f t="shared" si="468"/>
        <v>9.2069393734208567E-4</v>
      </c>
      <c r="AF284" s="5">
        <f t="shared" si="469"/>
        <v>6.3892912256680707E-4</v>
      </c>
      <c r="AG284" s="5">
        <f t="shared" si="470"/>
        <v>2.9559618537476471E-4</v>
      </c>
      <c r="AH284" s="5">
        <f t="shared" si="471"/>
        <v>2.1582596396074152E-2</v>
      </c>
      <c r="AI284" s="5">
        <f t="shared" si="472"/>
        <v>1.254244296827072E-2</v>
      </c>
      <c r="AJ284" s="5">
        <f t="shared" si="473"/>
        <v>3.6444381557572615E-3</v>
      </c>
      <c r="AK284" s="5">
        <f t="shared" si="474"/>
        <v>7.0597248636699108E-4</v>
      </c>
      <c r="AL284" s="5">
        <f t="shared" si="475"/>
        <v>3.3091165458370985E-6</v>
      </c>
      <c r="AM284" s="5">
        <f t="shared" si="476"/>
        <v>7.7100346268882115E-5</v>
      </c>
      <c r="AN284" s="5">
        <f t="shared" si="477"/>
        <v>1.0700984245293352E-4</v>
      </c>
      <c r="AO284" s="5">
        <f t="shared" si="478"/>
        <v>7.4261056765340068E-5</v>
      </c>
      <c r="AP284" s="5">
        <f t="shared" si="479"/>
        <v>3.4356369629149501E-5</v>
      </c>
      <c r="AQ284" s="5">
        <f t="shared" si="480"/>
        <v>1.1921054441340008E-5</v>
      </c>
      <c r="AR284" s="5">
        <f t="shared" si="481"/>
        <v>5.991024299721686E-3</v>
      </c>
      <c r="AS284" s="5">
        <f t="shared" si="482"/>
        <v>3.4816052351537979E-3</v>
      </c>
      <c r="AT284" s="5">
        <f t="shared" si="483"/>
        <v>1.01164462093848E-3</v>
      </c>
      <c r="AU284" s="5">
        <f t="shared" si="484"/>
        <v>1.9596800325325642E-4</v>
      </c>
      <c r="AV284" s="5">
        <f t="shared" si="485"/>
        <v>2.8471059034131677E-5</v>
      </c>
      <c r="AW284" s="5">
        <f t="shared" si="486"/>
        <v>7.4140481822918077E-8</v>
      </c>
      <c r="AX284" s="5">
        <f t="shared" si="487"/>
        <v>7.4676425869941418E-6</v>
      </c>
      <c r="AY284" s="5">
        <f t="shared" si="488"/>
        <v>1.0364561190713916E-5</v>
      </c>
      <c r="AZ284" s="5">
        <f t="shared" si="489"/>
        <v>7.1926399412276396E-6</v>
      </c>
      <c r="BA284" s="5">
        <f t="shared" si="490"/>
        <v>3.3276256384427888E-6</v>
      </c>
      <c r="BB284" s="5">
        <f t="shared" si="491"/>
        <v>1.1546274191502024E-6</v>
      </c>
      <c r="BC284" s="5">
        <f t="shared" si="492"/>
        <v>3.2050828354053203E-7</v>
      </c>
      <c r="BD284" s="5">
        <f t="shared" si="493"/>
        <v>1.3858531932077341E-3</v>
      </c>
      <c r="BE284" s="5">
        <f t="shared" si="494"/>
        <v>8.0537041601563884E-4</v>
      </c>
      <c r="BF284" s="5">
        <f t="shared" si="495"/>
        <v>2.3401522981373154E-4</v>
      </c>
      <c r="BG284" s="5">
        <f t="shared" si="496"/>
        <v>4.5331627696400008E-5</v>
      </c>
      <c r="BH284" s="5">
        <f t="shared" si="497"/>
        <v>6.5859702953116485E-6</v>
      </c>
      <c r="BI284" s="5">
        <f t="shared" si="498"/>
        <v>7.6547006026297233E-7</v>
      </c>
      <c r="BJ284" s="8">
        <f t="shared" si="499"/>
        <v>0.15555832724945179</v>
      </c>
      <c r="BK284" s="8">
        <f t="shared" si="500"/>
        <v>0.27702840429700037</v>
      </c>
      <c r="BL284" s="8">
        <f t="shared" si="501"/>
        <v>0.50462824035185627</v>
      </c>
      <c r="BM284" s="8">
        <f t="shared" si="502"/>
        <v>0.31435695650649154</v>
      </c>
      <c r="BN284" s="8">
        <f t="shared" si="503"/>
        <v>0.68504856995415664</v>
      </c>
    </row>
    <row r="285" spans="1:66" x14ac:dyDescent="0.25">
      <c r="A285" t="s">
        <v>122</v>
      </c>
      <c r="B285" t="s">
        <v>125</v>
      </c>
      <c r="C285" t="s">
        <v>130</v>
      </c>
      <c r="D285" s="11">
        <v>44442</v>
      </c>
      <c r="E285">
        <f>VLOOKUP(A285,home!$A$2:$E$405,3,FALSE)</f>
        <v>1.2800925925925899</v>
      </c>
      <c r="F285">
        <f>VLOOKUP(B285,home!$B$2:$E$405,3,FALSE)</f>
        <v>0.95</v>
      </c>
      <c r="G285">
        <f>VLOOKUP(C285,away!$B$2:$E$405,4,FALSE)</f>
        <v>0.87</v>
      </c>
      <c r="H285">
        <f>VLOOKUP(A285,away!$A$2:$E$405,3,FALSE)</f>
        <v>1.1111111111111101</v>
      </c>
      <c r="I285">
        <f>VLOOKUP(C285,away!$B$2:$E$405,3,FALSE)</f>
        <v>1.35</v>
      </c>
      <c r="J285">
        <f>VLOOKUP(B285,home!$B$2:$E$405,4,FALSE)</f>
        <v>0.95</v>
      </c>
      <c r="K285" s="3">
        <f t="shared" si="448"/>
        <v>1.0579965277777756</v>
      </c>
      <c r="L285" s="3">
        <f t="shared" si="449"/>
        <v>1.4249999999999987</v>
      </c>
      <c r="M285" s="5">
        <f t="shared" si="450"/>
        <v>8.3492662287946842E-2</v>
      </c>
      <c r="N285" s="5">
        <f t="shared" si="451"/>
        <v>8.8334946795570191E-2</v>
      </c>
      <c r="O285" s="5">
        <f t="shared" si="452"/>
        <v>0.11897704376032416</v>
      </c>
      <c r="P285" s="5">
        <f t="shared" si="453"/>
        <v>0.12587729918368742</v>
      </c>
      <c r="Q285" s="5">
        <f t="shared" si="454"/>
        <v>4.6729033495573905E-2</v>
      </c>
      <c r="R285" s="5">
        <f t="shared" si="455"/>
        <v>8.4771143679230901E-2</v>
      </c>
      <c r="S285" s="5">
        <f t="shared" si="456"/>
        <v>4.7444571820974807E-2</v>
      </c>
      <c r="T285" s="5">
        <f t="shared" si="457"/>
        <v>6.6588872731192753E-2</v>
      </c>
      <c r="U285" s="5">
        <f t="shared" si="458"/>
        <v>8.968757566837722E-2</v>
      </c>
      <c r="V285" s="5">
        <f t="shared" si="459"/>
        <v>7.9477304393449754E-3</v>
      </c>
      <c r="W285" s="5">
        <f t="shared" si="460"/>
        <v>1.6479718394909523E-2</v>
      </c>
      <c r="X285" s="5">
        <f t="shared" si="461"/>
        <v>2.3483598712746051E-2</v>
      </c>
      <c r="Y285" s="5">
        <f t="shared" si="462"/>
        <v>1.6732064082831549E-2</v>
      </c>
      <c r="Z285" s="5">
        <f t="shared" si="463"/>
        <v>4.0266293247634623E-2</v>
      </c>
      <c r="AA285" s="5">
        <f t="shared" si="464"/>
        <v>4.260159844247912E-2</v>
      </c>
      <c r="AB285" s="5">
        <f t="shared" si="465"/>
        <v>2.2536171614963001E-2</v>
      </c>
      <c r="AC285" s="5">
        <f t="shared" si="466"/>
        <v>7.4889727951065702E-4</v>
      </c>
      <c r="AD285" s="5">
        <f t="shared" si="467"/>
        <v>4.3588712101424515E-3</v>
      </c>
      <c r="AE285" s="5">
        <f t="shared" si="468"/>
        <v>6.2113914744529883E-3</v>
      </c>
      <c r="AF285" s="5">
        <f t="shared" si="469"/>
        <v>4.4256164255477518E-3</v>
      </c>
      <c r="AG285" s="5">
        <f t="shared" si="470"/>
        <v>2.1021678021351793E-3</v>
      </c>
      <c r="AH285" s="5">
        <f t="shared" si="471"/>
        <v>1.4344866969469823E-2</v>
      </c>
      <c r="AI285" s="5">
        <f t="shared" si="472"/>
        <v>1.5176819445133176E-2</v>
      </c>
      <c r="AJ285" s="5">
        <f t="shared" si="473"/>
        <v>8.0285111378305633E-3</v>
      </c>
      <c r="AK285" s="5">
        <f t="shared" si="474"/>
        <v>2.8313789690166454E-3</v>
      </c>
      <c r="AL285" s="5">
        <f t="shared" si="475"/>
        <v>4.5162851118916304E-5</v>
      </c>
      <c r="AM285" s="5">
        <f t="shared" si="476"/>
        <v>9.2233412107224535E-4</v>
      </c>
      <c r="AN285" s="5">
        <f t="shared" si="477"/>
        <v>1.3143261225279485E-3</v>
      </c>
      <c r="AO285" s="5">
        <f t="shared" si="478"/>
        <v>9.3645736230116273E-4</v>
      </c>
      <c r="AP285" s="5">
        <f t="shared" si="479"/>
        <v>4.4481724709305172E-4</v>
      </c>
      <c r="AQ285" s="5">
        <f t="shared" si="480"/>
        <v>1.5846614427689955E-4</v>
      </c>
      <c r="AR285" s="5">
        <f t="shared" si="481"/>
        <v>4.0882870862988937E-3</v>
      </c>
      <c r="AS285" s="5">
        <f t="shared" si="482"/>
        <v>4.3253935418629489E-3</v>
      </c>
      <c r="AT285" s="5">
        <f t="shared" si="483"/>
        <v>2.2881256742817071E-3</v>
      </c>
      <c r="AU285" s="5">
        <f t="shared" si="484"/>
        <v>8.0694300616974263E-4</v>
      </c>
      <c r="AV285" s="5">
        <f t="shared" si="485"/>
        <v>2.1343572466053692E-4</v>
      </c>
      <c r="AW285" s="5">
        <f t="shared" si="486"/>
        <v>1.8913763618725046E-6</v>
      </c>
      <c r="AX285" s="5">
        <f t="shared" si="487"/>
        <v>1.6263771625756699E-4</v>
      </c>
      <c r="AY285" s="5">
        <f t="shared" si="488"/>
        <v>2.3175874566703274E-4</v>
      </c>
      <c r="AZ285" s="5">
        <f t="shared" si="489"/>
        <v>1.6512810628776072E-4</v>
      </c>
      <c r="BA285" s="5">
        <f t="shared" si="490"/>
        <v>7.8435850486686235E-5</v>
      </c>
      <c r="BB285" s="5">
        <f t="shared" si="491"/>
        <v>2.7942771735881954E-5</v>
      </c>
      <c r="BC285" s="5">
        <f t="shared" si="492"/>
        <v>7.9636899447263439E-6</v>
      </c>
      <c r="BD285" s="5">
        <f t="shared" si="493"/>
        <v>9.709681829959861E-4</v>
      </c>
      <c r="BE285" s="5">
        <f t="shared" si="494"/>
        <v>1.0272809661924492E-3</v>
      </c>
      <c r="BF285" s="5">
        <f t="shared" si="495"/>
        <v>5.434298476419048E-4</v>
      </c>
      <c r="BG285" s="5">
        <f t="shared" si="496"/>
        <v>1.9164896396531365E-4</v>
      </c>
      <c r="BH285" s="5">
        <f t="shared" si="497"/>
        <v>5.0690984606877459E-5</v>
      </c>
      <c r="BI285" s="5">
        <f t="shared" si="498"/>
        <v>1.0726177140742609E-5</v>
      </c>
      <c r="BJ285" s="8">
        <f t="shared" si="499"/>
        <v>0.27989654900275324</v>
      </c>
      <c r="BK285" s="8">
        <f t="shared" si="500"/>
        <v>0.26578808260825071</v>
      </c>
      <c r="BL285" s="8">
        <f t="shared" si="501"/>
        <v>0.41347203984264169</v>
      </c>
      <c r="BM285" s="8">
        <f t="shared" si="502"/>
        <v>0.4510109681296417</v>
      </c>
      <c r="BN285" s="8">
        <f t="shared" si="503"/>
        <v>0.54818212920233333</v>
      </c>
    </row>
    <row r="286" spans="1:66" x14ac:dyDescent="0.25">
      <c r="A286" t="s">
        <v>122</v>
      </c>
      <c r="B286" t="s">
        <v>362</v>
      </c>
      <c r="C286" t="s">
        <v>133</v>
      </c>
      <c r="D286" s="11">
        <v>44442</v>
      </c>
      <c r="E286">
        <f>VLOOKUP(A286,home!$A$2:$E$405,3,FALSE)</f>
        <v>1.2800925925925899</v>
      </c>
      <c r="F286">
        <f>VLOOKUP(B286,home!$B$2:$E$405,3,FALSE)</f>
        <v>1.47</v>
      </c>
      <c r="G286">
        <f>VLOOKUP(C286,away!$B$2:$E$405,4,FALSE)</f>
        <v>1.3</v>
      </c>
      <c r="H286">
        <f>VLOOKUP(A286,away!$A$2:$E$405,3,FALSE)</f>
        <v>1.1111111111111101</v>
      </c>
      <c r="I286">
        <f>VLOOKUP(C286,away!$B$2:$E$405,3,FALSE)</f>
        <v>0.65</v>
      </c>
      <c r="J286">
        <f>VLOOKUP(B286,home!$B$2:$E$405,4,FALSE)</f>
        <v>1.1599999999999999</v>
      </c>
      <c r="K286" s="3">
        <f t="shared" si="448"/>
        <v>2.4462569444444391</v>
      </c>
      <c r="L286" s="3">
        <f t="shared" si="449"/>
        <v>0.83777777777777696</v>
      </c>
      <c r="M286" s="5">
        <f t="shared" si="450"/>
        <v>3.7476743106640995E-2</v>
      </c>
      <c r="N286" s="5">
        <f t="shared" si="451"/>
        <v>9.1677743079780799E-2</v>
      </c>
      <c r="O286" s="5">
        <f t="shared" si="452"/>
        <v>3.1397182558230319E-2</v>
      </c>
      <c r="P286" s="5">
        <f t="shared" si="453"/>
        <v>7.6805575869060727E-2</v>
      </c>
      <c r="Q286" s="5">
        <f t="shared" si="454"/>
        <v>0.11213365782995346</v>
      </c>
      <c r="R286" s="5">
        <f t="shared" si="455"/>
        <v>1.3151930916058686E-2</v>
      </c>
      <c r="S286" s="5">
        <f t="shared" si="456"/>
        <v>3.9351715194354132E-2</v>
      </c>
      <c r="T286" s="5">
        <f t="shared" si="457"/>
        <v>9.3943086670872034E-2</v>
      </c>
      <c r="U286" s="5">
        <f t="shared" si="458"/>
        <v>3.2173002336262073E-2</v>
      </c>
      <c r="V286" s="5">
        <f t="shared" si="459"/>
        <v>8.960908957255714E-3</v>
      </c>
      <c r="W286" s="5">
        <f t="shared" si="460"/>
        <v>9.1435913057493393E-2</v>
      </c>
      <c r="X286" s="5">
        <f t="shared" si="461"/>
        <v>7.6602976050388835E-2</v>
      </c>
      <c r="Y286" s="5">
        <f t="shared" si="462"/>
        <v>3.2088135523329515E-2</v>
      </c>
      <c r="Z286" s="5">
        <f t="shared" si="463"/>
        <v>3.6727984854474957E-3</v>
      </c>
      <c r="AA286" s="5">
        <f t="shared" si="464"/>
        <v>8.9846088005709548E-3</v>
      </c>
      <c r="AB286" s="5">
        <f t="shared" si="465"/>
        <v>1.0989330835756662E-2</v>
      </c>
      <c r="AC286" s="5">
        <f t="shared" si="466"/>
        <v>1.147791462984496E-3</v>
      </c>
      <c r="AD286" s="5">
        <f t="shared" si="467"/>
        <v>5.59189343221278E-2</v>
      </c>
      <c r="AE286" s="5">
        <f t="shared" si="468"/>
        <v>4.6847640532093685E-2</v>
      </c>
      <c r="AF286" s="5">
        <f t="shared" si="469"/>
        <v>1.9623956089554778E-2</v>
      </c>
      <c r="AG286" s="5">
        <f t="shared" si="470"/>
        <v>5.4801714413052925E-3</v>
      </c>
      <c r="AH286" s="5">
        <f t="shared" si="471"/>
        <v>7.6924723834094694E-4</v>
      </c>
      <c r="AI286" s="5">
        <f t="shared" si="472"/>
        <v>1.8817763987862481E-3</v>
      </c>
      <c r="AJ286" s="5">
        <f t="shared" si="473"/>
        <v>2.3016542917112539E-3</v>
      </c>
      <c r="AK286" s="5">
        <f t="shared" si="474"/>
        <v>1.8768125982696672E-3</v>
      </c>
      <c r="AL286" s="5">
        <f t="shared" si="475"/>
        <v>9.4092257741035457E-5</v>
      </c>
      <c r="AM286" s="5">
        <f t="shared" si="476"/>
        <v>2.7358416282287527E-2</v>
      </c>
      <c r="AN286" s="5">
        <f t="shared" si="477"/>
        <v>2.2920273196494194E-2</v>
      </c>
      <c r="AO286" s="5">
        <f t="shared" si="478"/>
        <v>9.601047772309225E-3</v>
      </c>
      <c r="AP286" s="5">
        <f t="shared" si="479"/>
        <v>2.6811814890078329E-3</v>
      </c>
      <c r="AQ286" s="5">
        <f t="shared" si="480"/>
        <v>5.6155856741997329E-4</v>
      </c>
      <c r="AR286" s="5">
        <f t="shared" si="481"/>
        <v>1.2889164837979412E-4</v>
      </c>
      <c r="AS286" s="5">
        <f t="shared" si="482"/>
        <v>3.1530208992996224E-4</v>
      </c>
      <c r="AT286" s="5">
        <f t="shared" si="483"/>
        <v>3.8565496354450761E-4</v>
      </c>
      <c r="AU286" s="5">
        <f t="shared" si="484"/>
        <v>3.1447037757673953E-4</v>
      </c>
      <c r="AV286" s="5">
        <f t="shared" si="485"/>
        <v>1.9231883624229099E-4</v>
      </c>
      <c r="AW286" s="5">
        <f t="shared" si="486"/>
        <v>5.3565146464125816E-6</v>
      </c>
      <c r="AX286" s="5">
        <f t="shared" si="487"/>
        <v>1.1154285969924614E-2</v>
      </c>
      <c r="AY286" s="5">
        <f t="shared" si="488"/>
        <v>9.3448129125812789E-3</v>
      </c>
      <c r="AZ286" s="5">
        <f t="shared" si="489"/>
        <v>3.9144382978257095E-3</v>
      </c>
      <c r="BA286" s="5">
        <f t="shared" si="490"/>
        <v>1.093143139466882E-3</v>
      </c>
      <c r="BB286" s="5">
        <f t="shared" si="491"/>
        <v>2.2895275754389674E-4</v>
      </c>
      <c r="BC286" s="5">
        <f t="shared" si="492"/>
        <v>3.8362306486244007E-5</v>
      </c>
      <c r="BD286" s="5">
        <f t="shared" si="493"/>
        <v>1.7997093125623082E-5</v>
      </c>
      <c r="BE286" s="5">
        <f t="shared" si="494"/>
        <v>4.4025514038368735E-5</v>
      </c>
      <c r="BF286" s="5">
        <f t="shared" si="495"/>
        <v>5.3848859724547843E-5</v>
      </c>
      <c r="BG286" s="5">
        <f t="shared" si="496"/>
        <v>4.3909382350529868E-5</v>
      </c>
      <c r="BH286" s="5">
        <f t="shared" si="497"/>
        <v>2.6853407875312445E-5</v>
      </c>
      <c r="BI286" s="5">
        <f t="shared" si="498"/>
        <v>1.3138067099396413E-5</v>
      </c>
      <c r="BJ286" s="8">
        <f t="shared" si="499"/>
        <v>0.71464868728824693</v>
      </c>
      <c r="BK286" s="8">
        <f t="shared" si="500"/>
        <v>0.17318163976061837</v>
      </c>
      <c r="BL286" s="8">
        <f t="shared" si="501"/>
        <v>0.10506195621387387</v>
      </c>
      <c r="BM286" s="8">
        <f t="shared" si="502"/>
        <v>0.6245827919905268</v>
      </c>
      <c r="BN286" s="8">
        <f t="shared" si="503"/>
        <v>0.36264283335972503</v>
      </c>
    </row>
    <row r="287" spans="1:66" x14ac:dyDescent="0.25">
      <c r="A287" t="s">
        <v>122</v>
      </c>
      <c r="B287" t="s">
        <v>128</v>
      </c>
      <c r="C287" t="s">
        <v>140</v>
      </c>
      <c r="D287" s="11">
        <v>44442</v>
      </c>
      <c r="E287">
        <f>VLOOKUP(A287,home!$A$2:$E$405,3,FALSE)</f>
        <v>1.2800925925925899</v>
      </c>
      <c r="F287">
        <f>VLOOKUP(B287,home!$B$2:$E$405,3,FALSE)</f>
        <v>1.1299999999999999</v>
      </c>
      <c r="G287">
        <f>VLOOKUP(C287,away!$B$2:$E$405,4,FALSE)</f>
        <v>0.78</v>
      </c>
      <c r="H287">
        <f>VLOOKUP(A287,away!$A$2:$E$405,3,FALSE)</f>
        <v>1.1111111111111101</v>
      </c>
      <c r="I287">
        <f>VLOOKUP(C287,away!$B$2:$E$405,3,FALSE)</f>
        <v>0.6</v>
      </c>
      <c r="J287">
        <f>VLOOKUP(B287,home!$B$2:$E$405,4,FALSE)</f>
        <v>0.8</v>
      </c>
      <c r="K287" s="3">
        <f t="shared" si="448"/>
        <v>1.1282736111111087</v>
      </c>
      <c r="L287" s="3">
        <f t="shared" si="449"/>
        <v>0.53333333333333277</v>
      </c>
      <c r="M287" s="5">
        <f t="shared" si="450"/>
        <v>0.18983368268746303</v>
      </c>
      <c r="N287" s="5">
        <f t="shared" si="451"/>
        <v>0.21418433467630427</v>
      </c>
      <c r="O287" s="5">
        <f t="shared" si="452"/>
        <v>0.10124463076664685</v>
      </c>
      <c r="P287" s="5">
        <f t="shared" si="453"/>
        <v>0.11423164516069549</v>
      </c>
      <c r="Q287" s="5">
        <f t="shared" si="454"/>
        <v>0.12082926636433206</v>
      </c>
      <c r="R287" s="5">
        <f t="shared" si="455"/>
        <v>2.6998568204439126E-2</v>
      </c>
      <c r="S287" s="5">
        <f t="shared" si="456"/>
        <v>1.7184606771816074E-2</v>
      </c>
      <c r="T287" s="5">
        <f t="shared" si="457"/>
        <v>6.4442275394310355E-2</v>
      </c>
      <c r="U287" s="5">
        <f t="shared" si="458"/>
        <v>3.0461772042852095E-2</v>
      </c>
      <c r="V287" s="5">
        <f t="shared" si="459"/>
        <v>1.1489741237310407E-3</v>
      </c>
      <c r="W287" s="5">
        <f t="shared" si="460"/>
        <v>4.5442824229596966E-2</v>
      </c>
      <c r="X287" s="5">
        <f t="shared" si="461"/>
        <v>2.4236172922451692E-2</v>
      </c>
      <c r="Y287" s="5">
        <f t="shared" si="462"/>
        <v>6.4629794459871099E-3</v>
      </c>
      <c r="Z287" s="5">
        <f t="shared" si="463"/>
        <v>4.799745458566952E-3</v>
      </c>
      <c r="AA287" s="5">
        <f t="shared" si="464"/>
        <v>5.4154261409514789E-3</v>
      </c>
      <c r="AB287" s="5">
        <f t="shared" si="465"/>
        <v>3.0550412038784108E-3</v>
      </c>
      <c r="AC287" s="5">
        <f t="shared" si="466"/>
        <v>4.3211906121841402E-5</v>
      </c>
      <c r="AD287" s="5">
        <f t="shared" si="467"/>
        <v>1.2817984848153696E-2</v>
      </c>
      <c r="AE287" s="5">
        <f t="shared" si="468"/>
        <v>6.8362585856819634E-3</v>
      </c>
      <c r="AF287" s="5">
        <f t="shared" si="469"/>
        <v>1.8230022895151881E-3</v>
      </c>
      <c r="AG287" s="5">
        <f t="shared" si="470"/>
        <v>3.2408929591381093E-4</v>
      </c>
      <c r="AH287" s="5">
        <f t="shared" si="471"/>
        <v>6.3996606114225939E-4</v>
      </c>
      <c r="AI287" s="5">
        <f t="shared" si="472"/>
        <v>7.2205681879352951E-4</v>
      </c>
      <c r="AJ287" s="5">
        <f t="shared" si="473"/>
        <v>4.0733882718378754E-4</v>
      </c>
      <c r="AK287" s="5">
        <f t="shared" si="474"/>
        <v>1.5319654983080521E-4</v>
      </c>
      <c r="AL287" s="5">
        <f t="shared" si="475"/>
        <v>1.0401035384124626E-6</v>
      </c>
      <c r="AM287" s="5">
        <f t="shared" si="476"/>
        <v>2.8924388103587695E-3</v>
      </c>
      <c r="AN287" s="5">
        <f t="shared" si="477"/>
        <v>1.542634032191342E-3</v>
      </c>
      <c r="AO287" s="5">
        <f t="shared" si="478"/>
        <v>4.1136907525102402E-4</v>
      </c>
      <c r="AP287" s="5">
        <f t="shared" si="479"/>
        <v>7.3132280044626435E-5</v>
      </c>
      <c r="AQ287" s="5">
        <f t="shared" si="480"/>
        <v>9.7509706726168439E-6</v>
      </c>
      <c r="AR287" s="5">
        <f t="shared" si="481"/>
        <v>6.8263046521840952E-5</v>
      </c>
      <c r="AS287" s="5">
        <f t="shared" si="482"/>
        <v>7.7019394004643096E-5</v>
      </c>
      <c r="AT287" s="5">
        <f t="shared" si="483"/>
        <v>4.3449474899603973E-5</v>
      </c>
      <c r="AU287" s="5">
        <f t="shared" si="484"/>
        <v>1.6340965315285879E-5</v>
      </c>
      <c r="AV287" s="5">
        <f t="shared" si="485"/>
        <v>4.6092699863297459E-6</v>
      </c>
      <c r="AW287" s="5">
        <f t="shared" si="486"/>
        <v>1.7385501855023235E-8</v>
      </c>
      <c r="AX287" s="5">
        <f t="shared" si="487"/>
        <v>5.4391039691356765E-4</v>
      </c>
      <c r="AY287" s="5">
        <f t="shared" si="488"/>
        <v>2.9008554502056908E-4</v>
      </c>
      <c r="AZ287" s="5">
        <f t="shared" si="489"/>
        <v>7.7356145338818328E-5</v>
      </c>
      <c r="BA287" s="5">
        <f t="shared" si="490"/>
        <v>1.3752203615789914E-5</v>
      </c>
      <c r="BB287" s="5">
        <f t="shared" si="491"/>
        <v>1.833627148771986E-6</v>
      </c>
      <c r="BC287" s="5">
        <f t="shared" si="492"/>
        <v>1.9558689586901168E-7</v>
      </c>
      <c r="BD287" s="5">
        <f t="shared" si="493"/>
        <v>6.0678263574969639E-6</v>
      </c>
      <c r="BE287" s="5">
        <f t="shared" si="494"/>
        <v>6.846168355968264E-6</v>
      </c>
      <c r="BF287" s="5">
        <f t="shared" si="495"/>
        <v>3.8621755466314581E-6</v>
      </c>
      <c r="BG287" s="5">
        <f t="shared" si="496"/>
        <v>1.4525302502476315E-6</v>
      </c>
      <c r="BH287" s="5">
        <f t="shared" si="497"/>
        <v>4.0971288767375454E-7</v>
      </c>
      <c r="BI287" s="5">
        <f t="shared" si="498"/>
        <v>9.2453647858885418E-8</v>
      </c>
      <c r="BJ287" s="8">
        <f t="shared" si="499"/>
        <v>0.50325564672569878</v>
      </c>
      <c r="BK287" s="8">
        <f t="shared" si="500"/>
        <v>0.32273324629838651</v>
      </c>
      <c r="BL287" s="8">
        <f t="shared" si="501"/>
        <v>0.16932640963349191</v>
      </c>
      <c r="BM287" s="8">
        <f t="shared" si="502"/>
        <v>0.23250285209674473</v>
      </c>
      <c r="BN287" s="8">
        <f t="shared" si="503"/>
        <v>0.76732212785988074</v>
      </c>
    </row>
    <row r="288" spans="1:66" x14ac:dyDescent="0.25">
      <c r="A288" t="s">
        <v>122</v>
      </c>
      <c r="B288" t="s">
        <v>131</v>
      </c>
      <c r="C288" t="s">
        <v>138</v>
      </c>
      <c r="D288" s="11">
        <v>44442</v>
      </c>
      <c r="E288">
        <f>VLOOKUP(A288,home!$A$2:$E$405,3,FALSE)</f>
        <v>1.2800925925925899</v>
      </c>
      <c r="F288">
        <f>VLOOKUP(B288,home!$B$2:$E$405,3,FALSE)</f>
        <v>1.19</v>
      </c>
      <c r="G288">
        <f>VLOOKUP(C288,away!$B$2:$E$405,4,FALSE)</f>
        <v>1.1499999999999999</v>
      </c>
      <c r="H288">
        <f>VLOOKUP(A288,away!$A$2:$E$405,3,FALSE)</f>
        <v>1.1111111111111101</v>
      </c>
      <c r="I288">
        <f>VLOOKUP(C288,away!$B$2:$E$405,3,FALSE)</f>
        <v>1.03</v>
      </c>
      <c r="J288">
        <f>VLOOKUP(B288,home!$B$2:$E$405,4,FALSE)</f>
        <v>1.01</v>
      </c>
      <c r="K288" s="3">
        <f t="shared" si="448"/>
        <v>1.7518067129629589</v>
      </c>
      <c r="L288" s="3">
        <f t="shared" si="449"/>
        <v>1.1558888888888879</v>
      </c>
      <c r="M288" s="5">
        <f t="shared" si="450"/>
        <v>5.4601408391281137E-2</v>
      </c>
      <c r="N288" s="5">
        <f t="shared" si="451"/>
        <v>9.5651113757078327E-2</v>
      </c>
      <c r="O288" s="5">
        <f t="shared" si="452"/>
        <v>6.3113161277166346E-2</v>
      </c>
      <c r="P288" s="5">
        <f t="shared" si="453"/>
        <v>0.11056205960165387</v>
      </c>
      <c r="Q288" s="5">
        <f t="shared" si="454"/>
        <v>8.378113159101673E-2</v>
      </c>
      <c r="R288" s="5">
        <f t="shared" si="455"/>
        <v>3.6475900931464508E-2</v>
      </c>
      <c r="S288" s="5">
        <f t="shared" si="456"/>
        <v>5.5969110429171728E-2</v>
      </c>
      <c r="T288" s="5">
        <f t="shared" si="457"/>
        <v>9.6841679104594028E-2</v>
      </c>
      <c r="U288" s="5">
        <f t="shared" si="458"/>
        <v>6.3898728113111369E-2</v>
      </c>
      <c r="V288" s="5">
        <f t="shared" si="459"/>
        <v>1.2592390126189398E-2</v>
      </c>
      <c r="W288" s="5">
        <f t="shared" si="460"/>
        <v>4.8922782913592054E-2</v>
      </c>
      <c r="X288" s="5">
        <f t="shared" si="461"/>
        <v>5.6549301183344183E-2</v>
      </c>
      <c r="Y288" s="5">
        <f t="shared" si="462"/>
        <v>3.2682354456129402E-2</v>
      </c>
      <c r="Z288" s="5">
        <f t="shared" si="463"/>
        <v>1.405402953296388E-2</v>
      </c>
      <c r="AA288" s="5">
        <f t="shared" si="464"/>
        <v>2.4619943280025803E-2</v>
      </c>
      <c r="AB288" s="5">
        <f t="shared" si="465"/>
        <v>2.1564690955358248E-2</v>
      </c>
      <c r="AC288" s="5">
        <f t="shared" si="466"/>
        <v>1.5936408838601334E-3</v>
      </c>
      <c r="AD288" s="5">
        <f t="shared" si="467"/>
        <v>2.1425814881215019E-2</v>
      </c>
      <c r="AE288" s="5">
        <f t="shared" si="468"/>
        <v>2.4765861356586625E-2</v>
      </c>
      <c r="AF288" s="5">
        <f t="shared" si="469"/>
        <v>1.4313291982920582E-2</v>
      </c>
      <c r="AG288" s="5">
        <f t="shared" si="470"/>
        <v>5.5148583888267643E-3</v>
      </c>
      <c r="AH288" s="5">
        <f t="shared" si="471"/>
        <v>4.0612241453173107E-3</v>
      </c>
      <c r="AI288" s="5">
        <f t="shared" si="472"/>
        <v>7.1144797206141204E-3</v>
      </c>
      <c r="AJ288" s="5">
        <f t="shared" si="473"/>
        <v>6.2315966669053268E-3</v>
      </c>
      <c r="AK288" s="5">
        <f t="shared" si="474"/>
        <v>3.638850957854118E-3</v>
      </c>
      <c r="AL288" s="5">
        <f t="shared" si="475"/>
        <v>1.2907814913661574E-4</v>
      </c>
      <c r="AM288" s="5">
        <f t="shared" si="476"/>
        <v>7.5067772679228185E-3</v>
      </c>
      <c r="AN288" s="5">
        <f t="shared" si="477"/>
        <v>8.6770004353556671E-3</v>
      </c>
      <c r="AO288" s="5">
        <f t="shared" si="478"/>
        <v>5.0148241960558306E-3</v>
      </c>
      <c r="AP288" s="5">
        <f t="shared" si="479"/>
        <v>1.9321931893173606E-3</v>
      </c>
      <c r="AQ288" s="5">
        <f t="shared" si="480"/>
        <v>5.5835015967968039E-4</v>
      </c>
      <c r="AR288" s="5">
        <f t="shared" si="481"/>
        <v>9.3886477297190954E-4</v>
      </c>
      <c r="AS288" s="5">
        <f t="shared" si="482"/>
        <v>1.6447096118566353E-3</v>
      </c>
      <c r="AT288" s="5">
        <f t="shared" si="483"/>
        <v>1.4406066694625783E-3</v>
      </c>
      <c r="AU288" s="5">
        <f t="shared" si="484"/>
        <v>8.4122147810125191E-4</v>
      </c>
      <c r="AV288" s="5">
        <f t="shared" si="485"/>
        <v>3.684143581065988E-4</v>
      </c>
      <c r="AW288" s="5">
        <f t="shared" si="486"/>
        <v>7.2602655207091877E-6</v>
      </c>
      <c r="AX288" s="5">
        <f t="shared" si="487"/>
        <v>2.191737135110824E-3</v>
      </c>
      <c r="AY288" s="5">
        <f t="shared" si="488"/>
        <v>2.5334046018397642E-3</v>
      </c>
      <c r="AZ288" s="5">
        <f t="shared" si="489"/>
        <v>1.4641671151632808E-3</v>
      </c>
      <c r="BA288" s="5">
        <f t="shared" si="490"/>
        <v>5.6413816663124401E-4</v>
      </c>
      <c r="BB288" s="5">
        <f t="shared" si="491"/>
        <v>1.6302025965180081E-4</v>
      </c>
      <c r="BC288" s="5">
        <f t="shared" si="492"/>
        <v>3.768666135905959E-5</v>
      </c>
      <c r="BD288" s="5">
        <f t="shared" si="493"/>
        <v>1.8087055987456952E-4</v>
      </c>
      <c r="BE288" s="5">
        <f t="shared" si="494"/>
        <v>3.168502609656397E-4</v>
      </c>
      <c r="BF288" s="5">
        <f t="shared" si="495"/>
        <v>2.7753020708183655E-4</v>
      </c>
      <c r="BG288" s="5">
        <f t="shared" si="496"/>
        <v>1.6205975993865382E-4</v>
      </c>
      <c r="BH288" s="5">
        <f t="shared" si="497"/>
        <v>7.0974343840424803E-5</v>
      </c>
      <c r="BI288" s="5">
        <f t="shared" si="498"/>
        <v>2.4866666397559458E-5</v>
      </c>
      <c r="BJ288" s="8">
        <f t="shared" si="499"/>
        <v>0.51109148880339095</v>
      </c>
      <c r="BK288" s="8">
        <f t="shared" si="500"/>
        <v>0.23798109218313268</v>
      </c>
      <c r="BL288" s="8">
        <f t="shared" si="501"/>
        <v>0.23698554473641487</v>
      </c>
      <c r="BM288" s="8">
        <f t="shared" si="502"/>
        <v>0.55340123536992225</v>
      </c>
      <c r="BN288" s="8">
        <f t="shared" si="503"/>
        <v>0.44418477554966096</v>
      </c>
    </row>
    <row r="289" spans="1:66" x14ac:dyDescent="0.25">
      <c r="A289" t="s">
        <v>122</v>
      </c>
      <c r="B289" t="s">
        <v>135</v>
      </c>
      <c r="C289" t="s">
        <v>129</v>
      </c>
      <c r="D289" s="11">
        <v>44442</v>
      </c>
      <c r="E289">
        <f>VLOOKUP(A289,home!$A$2:$E$405,3,FALSE)</f>
        <v>1.2800925925925899</v>
      </c>
      <c r="F289">
        <f>VLOOKUP(B289,home!$B$2:$E$405,3,FALSE)</f>
        <v>0.69</v>
      </c>
      <c r="G289">
        <f>VLOOKUP(C289,away!$B$2:$E$405,4,FALSE)</f>
        <v>1.19</v>
      </c>
      <c r="H289">
        <f>VLOOKUP(A289,away!$A$2:$E$405,3,FALSE)</f>
        <v>1.1111111111111101</v>
      </c>
      <c r="I289">
        <f>VLOOKUP(C289,away!$B$2:$E$405,3,FALSE)</f>
        <v>0.41</v>
      </c>
      <c r="J289">
        <f>VLOOKUP(B289,home!$B$2:$E$405,4,FALSE)</f>
        <v>0.85</v>
      </c>
      <c r="K289" s="3">
        <f t="shared" si="448"/>
        <v>1.0510840277777755</v>
      </c>
      <c r="L289" s="3">
        <f t="shared" si="449"/>
        <v>0.3872222222222218</v>
      </c>
      <c r="M289" s="5">
        <f t="shared" si="450"/>
        <v>0.23732939511322529</v>
      </c>
      <c r="N289" s="5">
        <f t="shared" si="451"/>
        <v>0.24945313652567197</v>
      </c>
      <c r="O289" s="5">
        <f t="shared" si="452"/>
        <v>9.1899215774398801E-2</v>
      </c>
      <c r="P289" s="5">
        <f t="shared" si="453"/>
        <v>9.6593797865773975E-2</v>
      </c>
      <c r="Q289" s="5">
        <f t="shared" si="454"/>
        <v>0.1310981037406013</v>
      </c>
      <c r="R289" s="5">
        <f t="shared" si="455"/>
        <v>1.7792709276321077E-2</v>
      </c>
      <c r="S289" s="5">
        <f t="shared" si="456"/>
        <v>9.8284936234749407E-3</v>
      </c>
      <c r="T289" s="5">
        <f t="shared" si="457"/>
        <v>5.0764099059555E-2</v>
      </c>
      <c r="U289" s="5">
        <f t="shared" si="458"/>
        <v>1.8701632531234549E-2</v>
      </c>
      <c r="V289" s="5">
        <f t="shared" si="459"/>
        <v>4.4446970045252467E-4</v>
      </c>
      <c r="W289" s="5">
        <f t="shared" si="460"/>
        <v>4.5931707637899964E-2</v>
      </c>
      <c r="X289" s="5">
        <f t="shared" si="461"/>
        <v>1.7785777902009022E-2</v>
      </c>
      <c r="Y289" s="5">
        <f t="shared" si="462"/>
        <v>3.4435242215834091E-3</v>
      </c>
      <c r="Z289" s="5">
        <f t="shared" si="463"/>
        <v>2.2965774751103289E-3</v>
      </c>
      <c r="AA289" s="5">
        <f t="shared" si="464"/>
        <v>2.4138959026426786E-3</v>
      </c>
      <c r="AB289" s="5">
        <f t="shared" si="465"/>
        <v>1.2686037139929677E-3</v>
      </c>
      <c r="AC289" s="5">
        <f t="shared" si="466"/>
        <v>1.1306283926209854E-5</v>
      </c>
      <c r="AD289" s="5">
        <f t="shared" si="467"/>
        <v>1.2069521066688774E-2</v>
      </c>
      <c r="AE289" s="5">
        <f t="shared" si="468"/>
        <v>4.6735867686011475E-3</v>
      </c>
      <c r="AF289" s="5">
        <f t="shared" si="469"/>
        <v>9.0485832714305443E-4</v>
      </c>
      <c r="AG289" s="5">
        <f t="shared" si="470"/>
        <v>1.1679375074420521E-4</v>
      </c>
      <c r="AH289" s="5">
        <f t="shared" si="471"/>
        <v>2.2232145835443022E-4</v>
      </c>
      <c r="AI289" s="5">
        <f t="shared" si="472"/>
        <v>2.3367853390860349E-4</v>
      </c>
      <c r="AJ289" s="5">
        <f t="shared" si="473"/>
        <v>1.2280788731293022E-4</v>
      </c>
      <c r="AK289" s="5">
        <f t="shared" si="474"/>
        <v>4.3027136279917967E-5</v>
      </c>
      <c r="AL289" s="5">
        <f t="shared" si="475"/>
        <v>1.840677011223725E-7</v>
      </c>
      <c r="AM289" s="5">
        <f t="shared" si="476"/>
        <v>2.537216163224791E-3</v>
      </c>
      <c r="AN289" s="5">
        <f t="shared" si="477"/>
        <v>9.8246648098204302E-4</v>
      </c>
      <c r="AO289" s="5">
        <f t="shared" si="478"/>
        <v>1.9021642701235641E-4</v>
      </c>
      <c r="AP289" s="5">
        <f t="shared" si="479"/>
        <v>2.4552009190298565E-5</v>
      </c>
      <c r="AQ289" s="5">
        <f t="shared" si="480"/>
        <v>2.3767708896719559E-6</v>
      </c>
      <c r="AR289" s="5">
        <f t="shared" si="481"/>
        <v>1.7217561830337534E-5</v>
      </c>
      <c r="AS289" s="5">
        <f t="shared" si="482"/>
        <v>1.8097104237144062E-5</v>
      </c>
      <c r="AT289" s="5">
        <f t="shared" si="483"/>
        <v>9.5107886063458139E-6</v>
      </c>
      <c r="AU289" s="5">
        <f t="shared" si="484"/>
        <v>3.3322126652336457E-6</v>
      </c>
      <c r="AV289" s="5">
        <f t="shared" si="485"/>
        <v>8.7560887739647393E-7</v>
      </c>
      <c r="AW289" s="5">
        <f t="shared" si="486"/>
        <v>2.0810034353952234E-9</v>
      </c>
      <c r="AX289" s="5">
        <f t="shared" si="487"/>
        <v>4.44471230697531E-4</v>
      </c>
      <c r="AY289" s="5">
        <f t="shared" si="488"/>
        <v>1.7210913766454376E-4</v>
      </c>
      <c r="AZ289" s="5">
        <f t="shared" si="489"/>
        <v>3.332224137560746E-5</v>
      </c>
      <c r="BA289" s="5">
        <f t="shared" si="490"/>
        <v>4.3010374516293273E-6</v>
      </c>
      <c r="BB289" s="5">
        <f t="shared" si="491"/>
        <v>4.1636431997022754E-7</v>
      </c>
      <c r="BC289" s="5">
        <f t="shared" si="492"/>
        <v>3.2245103446583164E-8</v>
      </c>
      <c r="BD289" s="5">
        <f t="shared" si="493"/>
        <v>1.1111704255319659E-6</v>
      </c>
      <c r="BE289" s="5">
        <f t="shared" si="494"/>
        <v>1.1679334864156835E-6</v>
      </c>
      <c r="BF289" s="5">
        <f t="shared" si="495"/>
        <v>6.1379811653916823E-7</v>
      </c>
      <c r="BG289" s="5">
        <f t="shared" si="496"/>
        <v>2.1505113219146718E-7</v>
      </c>
      <c r="BH289" s="5">
        <f t="shared" si="497"/>
        <v>5.6509202550494526E-8</v>
      </c>
      <c r="BI289" s="5">
        <f t="shared" si="498"/>
        <v>1.187918404465679E-8</v>
      </c>
      <c r="BJ289" s="8">
        <f t="shared" si="499"/>
        <v>0.52063258910840982</v>
      </c>
      <c r="BK289" s="8">
        <f t="shared" si="500"/>
        <v>0.34437975579221858</v>
      </c>
      <c r="BL289" s="8">
        <f t="shared" si="501"/>
        <v>0.13275010183220964</v>
      </c>
      <c r="BM289" s="8">
        <f t="shared" si="502"/>
        <v>0.17572055885529478</v>
      </c>
      <c r="BN289" s="8">
        <f t="shared" si="503"/>
        <v>0.82416635829599239</v>
      </c>
    </row>
    <row r="290" spans="1:66" x14ac:dyDescent="0.25">
      <c r="A290" t="s">
        <v>122</v>
      </c>
      <c r="B290" t="s">
        <v>137</v>
      </c>
      <c r="C290" t="s">
        <v>141</v>
      </c>
      <c r="D290" s="11">
        <v>44442</v>
      </c>
      <c r="E290">
        <f>VLOOKUP(A290,home!$A$2:$E$405,3,FALSE)</f>
        <v>1.2800925925925899</v>
      </c>
      <c r="F290">
        <f>VLOOKUP(B290,home!$B$2:$E$405,3,FALSE)</f>
        <v>1.04</v>
      </c>
      <c r="G290">
        <f>VLOOKUP(C290,away!$B$2:$E$405,4,FALSE)</f>
        <v>0.78</v>
      </c>
      <c r="H290">
        <f>VLOOKUP(A290,away!$A$2:$E$405,3,FALSE)</f>
        <v>1.1111111111111101</v>
      </c>
      <c r="I290">
        <f>VLOOKUP(C290,away!$B$2:$E$405,3,FALSE)</f>
        <v>0.45</v>
      </c>
      <c r="J290">
        <f>VLOOKUP(B290,home!$B$2:$E$405,4,FALSE)</f>
        <v>0.85</v>
      </c>
      <c r="K290" s="3">
        <f t="shared" si="448"/>
        <v>1.038411111111109</v>
      </c>
      <c r="L290" s="3">
        <f t="shared" si="449"/>
        <v>0.4249999999999996</v>
      </c>
      <c r="M290" s="5">
        <f t="shared" si="450"/>
        <v>0.2314454405710428</v>
      </c>
      <c r="N290" s="5">
        <f t="shared" si="451"/>
        <v>0.24033551710497669</v>
      </c>
      <c r="O290" s="5">
        <f t="shared" si="452"/>
        <v>9.8364312242693097E-2</v>
      </c>
      <c r="P290" s="5">
        <f t="shared" si="453"/>
        <v>0.10214259476961499</v>
      </c>
      <c r="Q290" s="5">
        <f t="shared" si="454"/>
        <v>0.12478353567822087</v>
      </c>
      <c r="R290" s="5">
        <f t="shared" si="455"/>
        <v>2.0902416351572264E-2</v>
      </c>
      <c r="S290" s="5">
        <f t="shared" si="456"/>
        <v>1.1269513065939301E-2</v>
      </c>
      <c r="T290" s="5">
        <f t="shared" si="457"/>
        <v>5.3033002663243817E-2</v>
      </c>
      <c r="U290" s="5">
        <f t="shared" si="458"/>
        <v>2.1705301388543163E-2</v>
      </c>
      <c r="V290" s="5">
        <f t="shared" si="459"/>
        <v>5.5261274704503918E-4</v>
      </c>
      <c r="W290" s="5">
        <f t="shared" si="460"/>
        <v>4.3192203310664687E-2</v>
      </c>
      <c r="X290" s="5">
        <f t="shared" si="461"/>
        <v>1.8356686407032474E-2</v>
      </c>
      <c r="Y290" s="5">
        <f t="shared" si="462"/>
        <v>3.900795861494397E-3</v>
      </c>
      <c r="Z290" s="5">
        <f t="shared" si="463"/>
        <v>2.9611756498060687E-3</v>
      </c>
      <c r="AA290" s="5">
        <f t="shared" si="464"/>
        <v>3.0749176967102797E-3</v>
      </c>
      <c r="AB290" s="5">
        <f t="shared" si="465"/>
        <v>1.5965143510080666E-3</v>
      </c>
      <c r="AC290" s="5">
        <f t="shared" si="466"/>
        <v>1.5242604192881887E-5</v>
      </c>
      <c r="AD290" s="5">
        <f t="shared" si="467"/>
        <v>1.1212815957791058E-2</v>
      </c>
      <c r="AE290" s="5">
        <f t="shared" si="468"/>
        <v>4.7654467820611949E-3</v>
      </c>
      <c r="AF290" s="5">
        <f t="shared" si="469"/>
        <v>1.0126574411880029E-3</v>
      </c>
      <c r="AG290" s="5">
        <f t="shared" si="470"/>
        <v>1.4345980416830031E-4</v>
      </c>
      <c r="AH290" s="5">
        <f t="shared" si="471"/>
        <v>3.1462491279189437E-4</v>
      </c>
      <c r="AI290" s="5">
        <f t="shared" si="472"/>
        <v>3.2671000527546677E-4</v>
      </c>
      <c r="AJ290" s="5">
        <f t="shared" si="473"/>
        <v>1.6962964979460685E-4</v>
      </c>
      <c r="AK290" s="5">
        <f t="shared" si="474"/>
        <v>5.8715104373535337E-5</v>
      </c>
      <c r="AL290" s="5">
        <f t="shared" si="475"/>
        <v>2.690775224546744E-7</v>
      </c>
      <c r="AM290" s="5">
        <f t="shared" si="476"/>
        <v>2.3287025354828375E-3</v>
      </c>
      <c r="AN290" s="5">
        <f t="shared" si="477"/>
        <v>9.8969857758020503E-4</v>
      </c>
      <c r="AO290" s="5">
        <f t="shared" si="478"/>
        <v>2.1031094773579337E-4</v>
      </c>
      <c r="AP290" s="5">
        <f t="shared" si="479"/>
        <v>2.9794050929237373E-5</v>
      </c>
      <c r="AQ290" s="5">
        <f t="shared" si="480"/>
        <v>3.1656179112314662E-6</v>
      </c>
      <c r="AR290" s="5">
        <f t="shared" si="481"/>
        <v>2.6743117587310997E-5</v>
      </c>
      <c r="AS290" s="5">
        <f t="shared" si="482"/>
        <v>2.7770350448414649E-5</v>
      </c>
      <c r="AT290" s="5">
        <f t="shared" si="483"/>
        <v>1.4418520232541568E-5</v>
      </c>
      <c r="AU290" s="5">
        <f t="shared" si="484"/>
        <v>4.9907838717504993E-6</v>
      </c>
      <c r="AV290" s="5">
        <f t="shared" si="485"/>
        <v>1.2956213563949593E-6</v>
      </c>
      <c r="AW290" s="5">
        <f t="shared" si="486"/>
        <v>3.2986267459320155E-9</v>
      </c>
      <c r="AX290" s="5">
        <f t="shared" si="487"/>
        <v>4.0302509788633158E-4</v>
      </c>
      <c r="AY290" s="5">
        <f t="shared" si="488"/>
        <v>1.7128566660169075E-4</v>
      </c>
      <c r="AZ290" s="5">
        <f t="shared" si="489"/>
        <v>3.6398204152859249E-5</v>
      </c>
      <c r="BA290" s="5">
        <f t="shared" si="490"/>
        <v>5.1564122549883901E-6</v>
      </c>
      <c r="BB290" s="5">
        <f t="shared" si="491"/>
        <v>5.4786880209251568E-7</v>
      </c>
      <c r="BC290" s="5">
        <f t="shared" si="492"/>
        <v>4.6568848177863793E-8</v>
      </c>
      <c r="BD290" s="5">
        <f t="shared" si="493"/>
        <v>1.8943041624345273E-6</v>
      </c>
      <c r="BE290" s="5">
        <f t="shared" si="494"/>
        <v>1.9670664900960361E-6</v>
      </c>
      <c r="BF290" s="5">
        <f t="shared" si="495"/>
        <v>1.0213118498050269E-6</v>
      </c>
      <c r="BG290" s="5">
        <f t="shared" si="496"/>
        <v>3.5351385758232674E-7</v>
      </c>
      <c r="BH290" s="5">
        <f t="shared" si="497"/>
        <v>9.1773179411309536E-8</v>
      </c>
      <c r="BI290" s="5">
        <f t="shared" si="498"/>
        <v>1.905965784053942E-8</v>
      </c>
      <c r="BJ290" s="8">
        <f t="shared" si="499"/>
        <v>0.50491425255902722</v>
      </c>
      <c r="BK290" s="8">
        <f t="shared" si="500"/>
        <v>0.34559695850195915</v>
      </c>
      <c r="BL290" s="8">
        <f t="shared" si="501"/>
        <v>0.14659370712545597</v>
      </c>
      <c r="BM290" s="8">
        <f t="shared" si="502"/>
        <v>0.18192099475015247</v>
      </c>
      <c r="BN290" s="8">
        <f t="shared" si="503"/>
        <v>0.81797381671812075</v>
      </c>
    </row>
    <row r="291" spans="1:66" x14ac:dyDescent="0.25">
      <c r="A291" t="s">
        <v>122</v>
      </c>
      <c r="B291" t="s">
        <v>401</v>
      </c>
      <c r="C291" t="s">
        <v>126</v>
      </c>
      <c r="D291" s="11">
        <v>44442</v>
      </c>
      <c r="E291">
        <f>VLOOKUP(A291,home!$A$2:$E$405,3,FALSE)</f>
        <v>1.2800925925925899</v>
      </c>
      <c r="F291">
        <f>VLOOKUP(B291,home!$B$2:$E$405,3,FALSE)</f>
        <v>1.03</v>
      </c>
      <c r="G291">
        <f>VLOOKUP(C291,away!$B$2:$E$405,4,FALSE)</f>
        <v>0.61</v>
      </c>
      <c r="H291">
        <f>VLOOKUP(A291,away!$A$2:$E$405,3,FALSE)</f>
        <v>1.1111111111111101</v>
      </c>
      <c r="I291">
        <f>VLOOKUP(C291,away!$B$2:$E$405,3,FALSE)</f>
        <v>0.95</v>
      </c>
      <c r="J291">
        <f>VLOOKUP(B291,home!$B$2:$E$405,4,FALSE)</f>
        <v>1.28</v>
      </c>
      <c r="K291" s="3">
        <f t="shared" si="448"/>
        <v>0.80428217592592421</v>
      </c>
      <c r="L291" s="3">
        <f t="shared" si="449"/>
        <v>1.3511111111111098</v>
      </c>
      <c r="M291" s="5">
        <f t="shared" si="450"/>
        <v>0.11585761635293008</v>
      </c>
      <c r="N291" s="5">
        <f t="shared" si="451"/>
        <v>9.3182215777925542E-2</v>
      </c>
      <c r="O291" s="5">
        <f t="shared" si="452"/>
        <v>0.15653651276129207</v>
      </c>
      <c r="P291" s="5">
        <f t="shared" si="453"/>
        <v>0.1258995270955082</v>
      </c>
      <c r="Q291" s="5">
        <f t="shared" si="454"/>
        <v>3.7472397631734475E-2</v>
      </c>
      <c r="R291" s="5">
        <f t="shared" si="455"/>
        <v>0.10574911084318389</v>
      </c>
      <c r="S291" s="5">
        <f t="shared" si="456"/>
        <v>3.4202954069475232E-2</v>
      </c>
      <c r="T291" s="5">
        <f t="shared" si="457"/>
        <v>5.0629372800210092E-2</v>
      </c>
      <c r="U291" s="5">
        <f t="shared" si="458"/>
        <v>8.5052124971187693E-2</v>
      </c>
      <c r="V291" s="5">
        <f t="shared" si="459"/>
        <v>4.1297200997115827E-3</v>
      </c>
      <c r="W291" s="5">
        <f t="shared" si="460"/>
        <v>1.0046127168137619E-2</v>
      </c>
      <c r="X291" s="5">
        <f t="shared" si="461"/>
        <v>1.3573434040505927E-2</v>
      </c>
      <c r="Y291" s="5">
        <f t="shared" si="462"/>
        <v>9.1696087740306634E-3</v>
      </c>
      <c r="Z291" s="5">
        <f t="shared" si="463"/>
        <v>4.7626266216782016E-2</v>
      </c>
      <c r="AA291" s="5">
        <f t="shared" si="464"/>
        <v>3.8304957024060775E-2</v>
      </c>
      <c r="AB291" s="5">
        <f t="shared" si="465"/>
        <v>1.5403997092030308E-2</v>
      </c>
      <c r="AC291" s="5">
        <f t="shared" si="466"/>
        <v>2.8047886705537777E-4</v>
      </c>
      <c r="AD291" s="5">
        <f t="shared" si="467"/>
        <v>2.0199802546045659E-3</v>
      </c>
      <c r="AE291" s="5">
        <f t="shared" si="468"/>
        <v>2.7292177662212782E-3</v>
      </c>
      <c r="AF291" s="5">
        <f t="shared" si="469"/>
        <v>1.8437382242917064E-3</v>
      </c>
      <c r="AG291" s="5">
        <f t="shared" si="470"/>
        <v>8.3036506694026367E-4</v>
      </c>
      <c r="AH291" s="5">
        <f t="shared" si="471"/>
        <v>1.6087094366557472E-2</v>
      </c>
      <c r="AI291" s="5">
        <f t="shared" si="472"/>
        <v>1.293856326146052E-2</v>
      </c>
      <c r="AJ291" s="5">
        <f t="shared" si="473"/>
        <v>5.2031279066413446E-3</v>
      </c>
      <c r="AK291" s="5">
        <f t="shared" si="474"/>
        <v>1.3949276781248003E-3</v>
      </c>
      <c r="AL291" s="5">
        <f t="shared" si="475"/>
        <v>1.2191570251190629E-5</v>
      </c>
      <c r="AM291" s="5">
        <f t="shared" si="476"/>
        <v>3.2492682290015265E-4</v>
      </c>
      <c r="AN291" s="5">
        <f t="shared" si="477"/>
        <v>4.3901224071842812E-4</v>
      </c>
      <c r="AO291" s="5">
        <f t="shared" si="478"/>
        <v>2.9657715817422677E-4</v>
      </c>
      <c r="AP291" s="5">
        <f t="shared" si="479"/>
        <v>1.3356956457031825E-4</v>
      </c>
      <c r="AQ291" s="5">
        <f t="shared" si="480"/>
        <v>4.5116830699307464E-5</v>
      </c>
      <c r="AR291" s="5">
        <f t="shared" si="481"/>
        <v>4.3470903888297484E-3</v>
      </c>
      <c r="AS291" s="5">
        <f t="shared" si="482"/>
        <v>3.4962873168746618E-3</v>
      </c>
      <c r="AT291" s="5">
        <f t="shared" si="483"/>
        <v>1.406000785439082E-3</v>
      </c>
      <c r="AU291" s="5">
        <f t="shared" si="484"/>
        <v>3.7694045702216786E-4</v>
      </c>
      <c r="AV291" s="5">
        <f t="shared" si="485"/>
        <v>7.5791622742075348E-5</v>
      </c>
      <c r="AW291" s="5">
        <f t="shared" si="486"/>
        <v>3.6800748709539837E-7</v>
      </c>
      <c r="AX291" s="5">
        <f t="shared" si="487"/>
        <v>4.3555475356472032E-5</v>
      </c>
      <c r="AY291" s="5">
        <f t="shared" si="488"/>
        <v>5.8848286703855491E-5</v>
      </c>
      <c r="AZ291" s="5">
        <f t="shared" si="489"/>
        <v>3.975528701771568E-5</v>
      </c>
      <c r="BA291" s="5">
        <f t="shared" si="490"/>
        <v>1.7904603338348964E-5</v>
      </c>
      <c r="BB291" s="5">
        <f t="shared" si="491"/>
        <v>6.0477771276200904E-6</v>
      </c>
      <c r="BC291" s="5">
        <f t="shared" si="492"/>
        <v>1.6342437749302274E-6</v>
      </c>
      <c r="BD291" s="5">
        <f t="shared" si="493"/>
        <v>9.789003542253628E-4</v>
      </c>
      <c r="BE291" s="5">
        <f t="shared" si="494"/>
        <v>7.8731210691103273E-4</v>
      </c>
      <c r="BF291" s="5">
        <f t="shared" si="495"/>
        <v>3.1661054723961467E-4</v>
      </c>
      <c r="BG291" s="5">
        <f t="shared" si="496"/>
        <v>8.4881406618324978E-5</v>
      </c>
      <c r="BH291" s="5">
        <f t="shared" si="497"/>
        <v>1.7067150602659884E-5</v>
      </c>
      <c r="BI291" s="5">
        <f t="shared" si="498"/>
        <v>2.7453610047125491E-6</v>
      </c>
      <c r="BJ291" s="8">
        <f t="shared" si="499"/>
        <v>0.22290340579498347</v>
      </c>
      <c r="BK291" s="8">
        <f t="shared" si="500"/>
        <v>0.28044133634163554</v>
      </c>
      <c r="BL291" s="8">
        <f t="shared" si="501"/>
        <v>0.44856004340204841</v>
      </c>
      <c r="BM291" s="8">
        <f t="shared" si="502"/>
        <v>0.36477519101365841</v>
      </c>
      <c r="BN291" s="8">
        <f t="shared" si="503"/>
        <v>0.6346973804625744</v>
      </c>
    </row>
    <row r="292" spans="1:66" x14ac:dyDescent="0.25">
      <c r="A292" t="s">
        <v>122</v>
      </c>
      <c r="B292" t="s">
        <v>139</v>
      </c>
      <c r="C292" t="s">
        <v>127</v>
      </c>
      <c r="D292" s="11">
        <v>44442</v>
      </c>
      <c r="E292">
        <f>VLOOKUP(A292,home!$A$2:$E$405,3,FALSE)</f>
        <v>1.2800925925925899</v>
      </c>
      <c r="F292">
        <f>VLOOKUP(B292,home!$B$2:$E$405,3,FALSE)</f>
        <v>0.87</v>
      </c>
      <c r="G292">
        <f>VLOOKUP(C292,away!$B$2:$E$405,4,FALSE)</f>
        <v>1.1299999999999999</v>
      </c>
      <c r="H292">
        <f>VLOOKUP(A292,away!$A$2:$E$405,3,FALSE)</f>
        <v>1.1111111111111101</v>
      </c>
      <c r="I292">
        <f>VLOOKUP(C292,away!$B$2:$E$405,3,FALSE)</f>
        <v>0.91</v>
      </c>
      <c r="J292">
        <f>VLOOKUP(B292,home!$B$2:$E$405,4,FALSE)</f>
        <v>0.85</v>
      </c>
      <c r="K292" s="3">
        <f t="shared" si="448"/>
        <v>1.258459027777775</v>
      </c>
      <c r="L292" s="3">
        <f t="shared" si="449"/>
        <v>0.85944444444444368</v>
      </c>
      <c r="M292" s="5">
        <f t="shared" si="450"/>
        <v>0.12028354213452516</v>
      </c>
      <c r="N292" s="5">
        <f t="shared" si="451"/>
        <v>0.15137190949228158</v>
      </c>
      <c r="O292" s="5">
        <f t="shared" si="452"/>
        <v>0.1033770220456168</v>
      </c>
      <c r="P292" s="5">
        <f t="shared" si="453"/>
        <v>0.13009574665808854</v>
      </c>
      <c r="Q292" s="5">
        <f t="shared" si="454"/>
        <v>9.5247673026261026E-2</v>
      </c>
      <c r="R292" s="5">
        <f t="shared" si="455"/>
        <v>4.4423403640158073E-2</v>
      </c>
      <c r="S292" s="5">
        <f t="shared" si="456"/>
        <v>3.5177096962269241E-2</v>
      </c>
      <c r="T292" s="5">
        <f t="shared" si="457"/>
        <v>8.186008342868091E-2</v>
      </c>
      <c r="U292" s="5">
        <f t="shared" si="458"/>
        <v>5.5905033355573001E-2</v>
      </c>
      <c r="V292" s="5">
        <f t="shared" si="459"/>
        <v>4.2274100506914979E-3</v>
      </c>
      <c r="W292" s="5">
        <f t="shared" si="460"/>
        <v>3.9955097998241262E-2</v>
      </c>
      <c r="X292" s="5">
        <f t="shared" si="461"/>
        <v>3.4339187001821758E-2</v>
      </c>
      <c r="Y292" s="5">
        <f t="shared" si="462"/>
        <v>1.4756311747727284E-2</v>
      </c>
      <c r="Z292" s="5">
        <f t="shared" si="463"/>
        <v>1.2726482487282311E-2</v>
      </c>
      <c r="AA292" s="5">
        <f t="shared" si="464"/>
        <v>1.6015756777976179E-2</v>
      </c>
      <c r="AB292" s="5">
        <f t="shared" si="465"/>
        <v>1.0077586851968606E-2</v>
      </c>
      <c r="AC292" s="5">
        <f t="shared" si="466"/>
        <v>2.8576647790660249E-4</v>
      </c>
      <c r="AD292" s="5">
        <f t="shared" si="467"/>
        <v>1.2570463445408117E-2</v>
      </c>
      <c r="AE292" s="5">
        <f t="shared" si="468"/>
        <v>1.0803614972247964E-2</v>
      </c>
      <c r="AF292" s="5">
        <f t="shared" si="469"/>
        <v>4.6425534339076631E-3</v>
      </c>
      <c r="AG292" s="5">
        <f t="shared" si="470"/>
        <v>1.3300055856028054E-3</v>
      </c>
      <c r="AH292" s="5">
        <f t="shared" si="471"/>
        <v>2.7344261677535713E-3</v>
      </c>
      <c r="AI292" s="5">
        <f t="shared" si="472"/>
        <v>3.4411632966012667E-3</v>
      </c>
      <c r="AJ292" s="5">
        <f t="shared" si="473"/>
        <v>2.1652815083326969E-3</v>
      </c>
      <c r="AK292" s="5">
        <f t="shared" si="474"/>
        <v>9.0830602061385286E-4</v>
      </c>
      <c r="AL292" s="5">
        <f t="shared" si="475"/>
        <v>1.236312222050554E-5</v>
      </c>
      <c r="AM292" s="5">
        <f t="shared" si="476"/>
        <v>3.163882641244866E-3</v>
      </c>
      <c r="AN292" s="5">
        <f t="shared" si="477"/>
        <v>2.7191813588921128E-3</v>
      </c>
      <c r="AO292" s="5">
        <f t="shared" si="478"/>
        <v>1.1684926561683598E-3</v>
      </c>
      <c r="AP292" s="5">
        <f t="shared" si="479"/>
        <v>3.3475150723934281E-4</v>
      </c>
      <c r="AQ292" s="5">
        <f t="shared" si="480"/>
        <v>7.1925080791564275E-5</v>
      </c>
      <c r="AR292" s="5">
        <f t="shared" si="481"/>
        <v>4.7001747572386361E-4</v>
      </c>
      <c r="AS292" s="5">
        <f t="shared" si="482"/>
        <v>5.9149773553801739E-4</v>
      </c>
      <c r="AT292" s="5">
        <f t="shared" si="483"/>
        <v>3.7218783259896444E-4</v>
      </c>
      <c r="AU292" s="5">
        <f t="shared" si="484"/>
        <v>1.5612771265440328E-4</v>
      </c>
      <c r="AV292" s="5">
        <f t="shared" si="485"/>
        <v>4.9120082369057081E-5</v>
      </c>
      <c r="AW292" s="5">
        <f t="shared" si="486"/>
        <v>3.7143476612745105E-7</v>
      </c>
      <c r="AX292" s="5">
        <f t="shared" si="487"/>
        <v>6.6360277878399975E-4</v>
      </c>
      <c r="AY292" s="5">
        <f t="shared" si="488"/>
        <v>5.7032972154380361E-4</v>
      </c>
      <c r="AZ292" s="5">
        <f t="shared" si="489"/>
        <v>2.4508335534118432E-4</v>
      </c>
      <c r="BA292" s="5">
        <f t="shared" si="490"/>
        <v>7.0211842724594774E-5</v>
      </c>
      <c r="BB292" s="5">
        <f t="shared" si="491"/>
        <v>1.5085794540965001E-5</v>
      </c>
      <c r="BC292" s="5">
        <f t="shared" si="492"/>
        <v>2.593080461652538E-6</v>
      </c>
      <c r="BD292" s="5">
        <f t="shared" si="493"/>
        <v>6.7325651383779269E-5</v>
      </c>
      <c r="BE292" s="5">
        <f t="shared" si="494"/>
        <v>8.4726573784936273E-5</v>
      </c>
      <c r="BF292" s="5">
        <f t="shared" si="495"/>
        <v>5.3312460836166415E-5</v>
      </c>
      <c r="BG292" s="5">
        <f t="shared" si="496"/>
        <v>2.236384921077422E-5</v>
      </c>
      <c r="BH292" s="5">
        <f t="shared" si="497"/>
        <v>7.0359969837899275E-6</v>
      </c>
      <c r="BI292" s="5">
        <f t="shared" si="498"/>
        <v>1.7709027847335229E-6</v>
      </c>
      <c r="BJ292" s="8">
        <f t="shared" si="499"/>
        <v>0.4559020399499128</v>
      </c>
      <c r="BK292" s="8">
        <f t="shared" si="500"/>
        <v>0.29065225512724541</v>
      </c>
      <c r="BL292" s="8">
        <f t="shared" si="501"/>
        <v>0.24092346593846256</v>
      </c>
      <c r="BM292" s="8">
        <f t="shared" si="502"/>
        <v>0.35483498821919418</v>
      </c>
      <c r="BN292" s="8">
        <f t="shared" si="503"/>
        <v>0.64479929699693117</v>
      </c>
    </row>
    <row r="293" spans="1:66" x14ac:dyDescent="0.25">
      <c r="A293" t="s">
        <v>122</v>
      </c>
      <c r="B293" t="s">
        <v>132</v>
      </c>
      <c r="C293" t="s">
        <v>144</v>
      </c>
      <c r="D293" s="11">
        <v>44442</v>
      </c>
      <c r="E293">
        <f>VLOOKUP(A293,home!$A$2:$E$405,3,FALSE)</f>
        <v>1.2800925925925899</v>
      </c>
      <c r="F293">
        <f>VLOOKUP(B293,home!$B$2:$E$405,3,FALSE)</f>
        <v>0.95</v>
      </c>
      <c r="G293">
        <f>VLOOKUP(C293,away!$B$2:$E$405,4,FALSE)</f>
        <v>1.22</v>
      </c>
      <c r="H293">
        <f>VLOOKUP(A293,away!$A$2:$E$405,3,FALSE)</f>
        <v>1.1111111111111101</v>
      </c>
      <c r="I293">
        <f>VLOOKUP(C293,away!$B$2:$E$405,3,FALSE)</f>
        <v>1.26</v>
      </c>
      <c r="J293">
        <f>VLOOKUP(B293,home!$B$2:$E$405,4,FALSE)</f>
        <v>0.99</v>
      </c>
      <c r="K293" s="3">
        <f t="shared" si="448"/>
        <v>1.4836273148148116</v>
      </c>
      <c r="L293" s="3">
        <f t="shared" si="449"/>
        <v>1.3859999999999986</v>
      </c>
      <c r="M293" s="5">
        <f t="shared" si="450"/>
        <v>5.6720061367865962E-2</v>
      </c>
      <c r="N293" s="5">
        <f t="shared" si="451"/>
        <v>8.4151432343338314E-2</v>
      </c>
      <c r="O293" s="5">
        <f t="shared" si="452"/>
        <v>7.8614005055862135E-2</v>
      </c>
      <c r="P293" s="5">
        <f t="shared" si="453"/>
        <v>0.11663388522786677</v>
      </c>
      <c r="Q293" s="5">
        <f t="shared" si="454"/>
        <v>6.2424681802683658E-2</v>
      </c>
      <c r="R293" s="5">
        <f t="shared" si="455"/>
        <v>5.447950550371241E-2</v>
      </c>
      <c r="S293" s="5">
        <f t="shared" si="456"/>
        <v>5.9958782022113931E-2</v>
      </c>
      <c r="T293" s="5">
        <f t="shared" si="457"/>
        <v>8.6520608978519459E-2</v>
      </c>
      <c r="U293" s="5">
        <f t="shared" si="458"/>
        <v>8.0827282462911598E-2</v>
      </c>
      <c r="V293" s="5">
        <f t="shared" si="459"/>
        <v>1.3699298962739453E-2</v>
      </c>
      <c r="W293" s="5">
        <f t="shared" si="460"/>
        <v>3.0871654347028196E-2</v>
      </c>
      <c r="X293" s="5">
        <f t="shared" si="461"/>
        <v>4.2788112924981032E-2</v>
      </c>
      <c r="Y293" s="5">
        <f t="shared" si="462"/>
        <v>2.9652162257011828E-2</v>
      </c>
      <c r="Z293" s="5">
        <f t="shared" si="463"/>
        <v>2.5169531542715111E-2</v>
      </c>
      <c r="AA293" s="5">
        <f t="shared" si="464"/>
        <v>3.7342204497865128E-2</v>
      </c>
      <c r="AB293" s="5">
        <f t="shared" si="465"/>
        <v>2.7700957294216611E-2</v>
      </c>
      <c r="AC293" s="5">
        <f t="shared" si="466"/>
        <v>1.760623164438697E-3</v>
      </c>
      <c r="AD293" s="5">
        <f t="shared" si="467"/>
        <v>1.145050741069311E-2</v>
      </c>
      <c r="AE293" s="5">
        <f t="shared" si="468"/>
        <v>1.5870403271220634E-2</v>
      </c>
      <c r="AF293" s="5">
        <f t="shared" si="469"/>
        <v>1.0998189466955889E-2</v>
      </c>
      <c r="AG293" s="5">
        <f t="shared" si="470"/>
        <v>5.0811635337336169E-3</v>
      </c>
      <c r="AH293" s="5">
        <f t="shared" si="471"/>
        <v>8.7212426795507808E-3</v>
      </c>
      <c r="AI293" s="5">
        <f t="shared" si="472"/>
        <v>1.2939073858510258E-2</v>
      </c>
      <c r="AJ293" s="5">
        <f t="shared" si="473"/>
        <v>9.5983817024460506E-3</v>
      </c>
      <c r="AK293" s="5">
        <f t="shared" si="474"/>
        <v>4.746807090589218E-3</v>
      </c>
      <c r="AL293" s="5">
        <f t="shared" si="475"/>
        <v>1.4481530177398835E-4</v>
      </c>
      <c r="AM293" s="5">
        <f t="shared" si="476"/>
        <v>3.3976571125987425E-3</v>
      </c>
      <c r="AN293" s="5">
        <f t="shared" si="477"/>
        <v>4.7091527580618523E-3</v>
      </c>
      <c r="AO293" s="5">
        <f t="shared" si="478"/>
        <v>3.2634428613368604E-3</v>
      </c>
      <c r="AP293" s="5">
        <f t="shared" si="479"/>
        <v>1.5077106019376282E-3</v>
      </c>
      <c r="AQ293" s="5">
        <f t="shared" si="480"/>
        <v>5.2242172357138794E-4</v>
      </c>
      <c r="AR293" s="5">
        <f t="shared" si="481"/>
        <v>2.4175284707714704E-3</v>
      </c>
      <c r="AS293" s="5">
        <f t="shared" si="482"/>
        <v>3.5867112735790347E-3</v>
      </c>
      <c r="AT293" s="5">
        <f t="shared" si="483"/>
        <v>2.6606714079180382E-3</v>
      </c>
      <c r="AU293" s="5">
        <f t="shared" si="484"/>
        <v>1.3158149255113277E-3</v>
      </c>
      <c r="AV293" s="5">
        <f t="shared" si="485"/>
        <v>4.8804474118240558E-4</v>
      </c>
      <c r="AW293" s="5">
        <f t="shared" si="486"/>
        <v>8.2717995866290119E-6</v>
      </c>
      <c r="AX293" s="5">
        <f t="shared" si="487"/>
        <v>8.4014281643772092E-4</v>
      </c>
      <c r="AY293" s="5">
        <f t="shared" si="488"/>
        <v>1.16443794358268E-3</v>
      </c>
      <c r="AZ293" s="5">
        <f t="shared" si="489"/>
        <v>8.0695549490279641E-4</v>
      </c>
      <c r="BA293" s="5">
        <f t="shared" si="490"/>
        <v>3.7281343864509165E-4</v>
      </c>
      <c r="BB293" s="5">
        <f t="shared" si="491"/>
        <v>1.2917985649052417E-4</v>
      </c>
      <c r="BC293" s="5">
        <f t="shared" si="492"/>
        <v>3.5808656219173212E-5</v>
      </c>
      <c r="BD293" s="5">
        <f t="shared" si="493"/>
        <v>5.5844907674820971E-4</v>
      </c>
      <c r="BE293" s="5">
        <f t="shared" si="494"/>
        <v>8.2853030419675704E-4</v>
      </c>
      <c r="BF293" s="5">
        <f t="shared" si="495"/>
        <v>6.1461509522906692E-4</v>
      </c>
      <c r="BG293" s="5">
        <f t="shared" si="496"/>
        <v>3.0395324779311674E-4</v>
      </c>
      <c r="BH293" s="5">
        <f t="shared" si="497"/>
        <v>1.127383352131357E-4</v>
      </c>
      <c r="BI293" s="5">
        <f t="shared" si="498"/>
        <v>3.3452334709791314E-5</v>
      </c>
      <c r="BJ293" s="8">
        <f t="shared" si="499"/>
        <v>0.39655863959995014</v>
      </c>
      <c r="BK293" s="8">
        <f t="shared" si="500"/>
        <v>0.25008190399038149</v>
      </c>
      <c r="BL293" s="8">
        <f t="shared" si="501"/>
        <v>0.32788996935851661</v>
      </c>
      <c r="BM293" s="8">
        <f t="shared" si="502"/>
        <v>0.54552030704623788</v>
      </c>
      <c r="BN293" s="8">
        <f t="shared" si="503"/>
        <v>0.45302357130132925</v>
      </c>
    </row>
    <row r="294" spans="1:66" x14ac:dyDescent="0.25">
      <c r="A294" t="s">
        <v>122</v>
      </c>
      <c r="B294" t="s">
        <v>124</v>
      </c>
      <c r="C294" t="s">
        <v>136</v>
      </c>
      <c r="D294" s="11">
        <v>44442</v>
      </c>
      <c r="E294">
        <f>VLOOKUP(A294,home!$A$2:$E$405,3,FALSE)</f>
        <v>1.2800925925925899</v>
      </c>
      <c r="F294">
        <f>VLOOKUP(B294,home!$B$2:$E$405,3,FALSE)</f>
        <v>0.9</v>
      </c>
      <c r="G294">
        <f>VLOOKUP(C294,away!$B$2:$E$405,4,FALSE)</f>
        <v>1.08</v>
      </c>
      <c r="H294">
        <f>VLOOKUP(A294,away!$A$2:$E$405,3,FALSE)</f>
        <v>1.1111111111111101</v>
      </c>
      <c r="I294">
        <f>VLOOKUP(C294,away!$B$2:$E$405,3,FALSE)</f>
        <v>1.1299999999999999</v>
      </c>
      <c r="J294">
        <f>VLOOKUP(B294,home!$B$2:$E$405,4,FALSE)</f>
        <v>1.18</v>
      </c>
      <c r="K294" s="3">
        <f t="shared" si="448"/>
        <v>1.2442499999999974</v>
      </c>
      <c r="L294" s="3">
        <f t="shared" si="449"/>
        <v>1.481555555555554</v>
      </c>
      <c r="M294" s="5">
        <f t="shared" si="450"/>
        <v>6.5493422871682916E-2</v>
      </c>
      <c r="N294" s="5">
        <f t="shared" si="451"/>
        <v>8.1490191408091286E-2</v>
      </c>
      <c r="O294" s="5">
        <f t="shared" si="452"/>
        <v>9.7032144507890994E-2</v>
      </c>
      <c r="P294" s="5">
        <f t="shared" si="453"/>
        <v>0.12073224580394311</v>
      </c>
      <c r="Q294" s="5">
        <f t="shared" si="454"/>
        <v>5.0697085329758702E-2</v>
      </c>
      <c r="R294" s="5">
        <f t="shared" si="455"/>
        <v>7.1879256381567627E-2</v>
      </c>
      <c r="S294" s="5">
        <f t="shared" si="456"/>
        <v>5.5640225146814028E-2</v>
      </c>
      <c r="T294" s="5">
        <f t="shared" si="457"/>
        <v>7.5110548420777967E-2</v>
      </c>
      <c r="U294" s="5">
        <f t="shared" si="458"/>
        <v>8.9435764752765337E-2</v>
      </c>
      <c r="V294" s="5">
        <f t="shared" si="459"/>
        <v>1.1396512206819767E-2</v>
      </c>
      <c r="W294" s="5">
        <f t="shared" si="460"/>
        <v>2.102661614051738E-2</v>
      </c>
      <c r="X294" s="5">
        <f t="shared" si="461"/>
        <v>3.1152099957517602E-2</v>
      </c>
      <c r="Y294" s="5">
        <f t="shared" si="462"/>
        <v>2.3076783379641076E-2</v>
      </c>
      <c r="Z294" s="5">
        <f t="shared" si="463"/>
        <v>3.5497703873771165E-2</v>
      </c>
      <c r="AA294" s="5">
        <f t="shared" si="464"/>
        <v>4.416801804493968E-2</v>
      </c>
      <c r="AB294" s="5">
        <f t="shared" si="465"/>
        <v>2.7478028226208047E-2</v>
      </c>
      <c r="AC294" s="5">
        <f t="shared" si="466"/>
        <v>1.3130388258195493E-3</v>
      </c>
      <c r="AD294" s="5">
        <f t="shared" si="467"/>
        <v>6.5405917832096752E-3</v>
      </c>
      <c r="AE294" s="5">
        <f t="shared" si="468"/>
        <v>9.6902500930353009E-3</v>
      </c>
      <c r="AF294" s="5">
        <f t="shared" si="469"/>
        <v>7.1783219300295886E-3</v>
      </c>
      <c r="AG294" s="5">
        <f t="shared" si="470"/>
        <v>3.545027578333867E-3</v>
      </c>
      <c r="AH294" s="5">
        <f t="shared" si="471"/>
        <v>1.3147955095912909E-2</v>
      </c>
      <c r="AI294" s="5">
        <f t="shared" si="472"/>
        <v>1.6359343128089603E-2</v>
      </c>
      <c r="AJ294" s="5">
        <f t="shared" si="473"/>
        <v>1.0177556343562724E-2</v>
      </c>
      <c r="AK294" s="5">
        <f t="shared" si="474"/>
        <v>4.2211414934926325E-3</v>
      </c>
      <c r="AL294" s="5">
        <f t="shared" si="475"/>
        <v>9.6819570160232215E-5</v>
      </c>
      <c r="AM294" s="5">
        <f t="shared" si="476"/>
        <v>1.627626265251723E-3</v>
      </c>
      <c r="AN294" s="5">
        <f t="shared" si="477"/>
        <v>2.4114187356518279E-3</v>
      </c>
      <c r="AO294" s="5">
        <f t="shared" si="478"/>
        <v>1.786325412287858E-3</v>
      </c>
      <c r="AP294" s="5">
        <f t="shared" si="479"/>
        <v>8.8218011286838021E-4</v>
      </c>
      <c r="AQ294" s="5">
        <f t="shared" si="480"/>
        <v>3.2674971180519393E-4</v>
      </c>
      <c r="AR294" s="5">
        <f t="shared" si="481"/>
        <v>3.895885183308944E-3</v>
      </c>
      <c r="AS294" s="5">
        <f t="shared" si="482"/>
        <v>4.8474551393321436E-3</v>
      </c>
      <c r="AT294" s="5">
        <f t="shared" si="483"/>
        <v>3.0157230285570041E-3</v>
      </c>
      <c r="AU294" s="5">
        <f t="shared" si="484"/>
        <v>1.2507711260940151E-3</v>
      </c>
      <c r="AV294" s="5">
        <f t="shared" si="485"/>
        <v>3.8906799341061884E-4</v>
      </c>
      <c r="AW294" s="5">
        <f t="shared" si="486"/>
        <v>4.9577684592336297E-6</v>
      </c>
      <c r="AX294" s="5">
        <f t="shared" si="487"/>
        <v>3.3752899675657563E-4</v>
      </c>
      <c r="AY294" s="5">
        <f t="shared" si="488"/>
        <v>5.000679603057971E-4</v>
      </c>
      <c r="AZ294" s="5">
        <f t="shared" si="489"/>
        <v>3.7043923237319406E-4</v>
      </c>
      <c r="BA294" s="5">
        <f t="shared" si="490"/>
        <v>1.8294210090608011E-4</v>
      </c>
      <c r="BB294" s="5">
        <f t="shared" si="491"/>
        <v>6.7759721485602002E-5</v>
      </c>
      <c r="BC294" s="5">
        <f t="shared" si="492"/>
        <v>2.0077958361978129E-5</v>
      </c>
      <c r="BD294" s="5">
        <f t="shared" si="493"/>
        <v>9.6199505618965535E-4</v>
      </c>
      <c r="BE294" s="5">
        <f t="shared" si="494"/>
        <v>1.1969623486639761E-3</v>
      </c>
      <c r="BF294" s="5">
        <f t="shared" si="495"/>
        <v>7.4466020116257473E-4</v>
      </c>
      <c r="BG294" s="5">
        <f t="shared" si="496"/>
        <v>3.0884781843217729E-4</v>
      </c>
      <c r="BH294" s="5">
        <f t="shared" si="497"/>
        <v>9.6070974521058963E-5</v>
      </c>
      <c r="BI294" s="5">
        <f t="shared" si="498"/>
        <v>2.3907262009565455E-5</v>
      </c>
      <c r="BJ294" s="8">
        <f t="shared" si="499"/>
        <v>0.31802063222896654</v>
      </c>
      <c r="BK294" s="8">
        <f t="shared" si="500"/>
        <v>0.25517233238554538</v>
      </c>
      <c r="BL294" s="8">
        <f t="shared" si="501"/>
        <v>0.39063055410611131</v>
      </c>
      <c r="BM294" s="8">
        <f t="shared" si="502"/>
        <v>0.5115017660996134</v>
      </c>
      <c r="BN294" s="8">
        <f t="shared" si="503"/>
        <v>0.48732434630293459</v>
      </c>
    </row>
    <row r="295" spans="1:66" x14ac:dyDescent="0.25">
      <c r="A295" t="s">
        <v>122</v>
      </c>
      <c r="B295" t="s">
        <v>134</v>
      </c>
      <c r="C295" t="s">
        <v>142</v>
      </c>
      <c r="D295" s="11">
        <v>44442</v>
      </c>
      <c r="E295">
        <f>VLOOKUP(A295,home!$A$2:$E$405,3,FALSE)</f>
        <v>1.2800925925925899</v>
      </c>
      <c r="F295">
        <f>VLOOKUP(B295,home!$B$2:$E$405,3,FALSE)</f>
        <v>0.53</v>
      </c>
      <c r="G295">
        <f>VLOOKUP(C295,away!$B$2:$E$405,4,FALSE)</f>
        <v>0.91</v>
      </c>
      <c r="H295">
        <f>VLOOKUP(A295,away!$A$2:$E$405,3,FALSE)</f>
        <v>1.1111111111111101</v>
      </c>
      <c r="I295">
        <f>VLOOKUP(C295,away!$B$2:$E$405,3,FALSE)</f>
        <v>1</v>
      </c>
      <c r="J295">
        <f>VLOOKUP(B295,home!$B$2:$E$405,4,FALSE)</f>
        <v>1.18</v>
      </c>
      <c r="K295" s="3">
        <f t="shared" si="448"/>
        <v>0.61738865740740623</v>
      </c>
      <c r="L295" s="3">
        <f t="shared" si="449"/>
        <v>1.3111111111111098</v>
      </c>
      <c r="M295" s="5">
        <f t="shared" si="450"/>
        <v>0.14536611780430972</v>
      </c>
      <c r="N295" s="5">
        <f t="shared" si="451"/>
        <v>8.9747392303729634E-2</v>
      </c>
      <c r="O295" s="5">
        <f t="shared" si="452"/>
        <v>0.19059113223231702</v>
      </c>
      <c r="P295" s="5">
        <f t="shared" si="453"/>
        <v>0.11766880324266764</v>
      </c>
      <c r="Q295" s="5">
        <f t="shared" si="454"/>
        <v>2.7704511020107708E-2</v>
      </c>
      <c r="R295" s="5">
        <f t="shared" si="455"/>
        <v>0.12494307557451885</v>
      </c>
      <c r="S295" s="5">
        <f t="shared" si="456"/>
        <v>2.3812198237282662E-2</v>
      </c>
      <c r="T295" s="5">
        <f t="shared" si="457"/>
        <v>3.6323692226363405E-2</v>
      </c>
      <c r="U295" s="5">
        <f t="shared" si="458"/>
        <v>7.7138437681304295E-2</v>
      </c>
      <c r="V295" s="5">
        <f t="shared" si="459"/>
        <v>2.1416826787122485E-3</v>
      </c>
      <c r="W295" s="5">
        <f t="shared" si="460"/>
        <v>5.7014836209443292E-3</v>
      </c>
      <c r="X295" s="5">
        <f t="shared" si="461"/>
        <v>7.4752785252381144E-3</v>
      </c>
      <c r="Y295" s="5">
        <f t="shared" si="462"/>
        <v>4.9004603665449824E-3</v>
      </c>
      <c r="Z295" s="5">
        <f t="shared" si="463"/>
        <v>5.460475154738223E-2</v>
      </c>
      <c r="AA295" s="5">
        <f t="shared" si="464"/>
        <v>3.3712354245903305E-2</v>
      </c>
      <c r="AB295" s="5">
        <f t="shared" si="465"/>
        <v>1.0406812562960555E-2</v>
      </c>
      <c r="AC295" s="5">
        <f t="shared" si="466"/>
        <v>1.0835109030912257E-4</v>
      </c>
      <c r="AD295" s="5">
        <f t="shared" si="467"/>
        <v>8.8000782949128418E-4</v>
      </c>
      <c r="AE295" s="5">
        <f t="shared" si="468"/>
        <v>1.1537880431107938E-3</v>
      </c>
      <c r="AF295" s="5">
        <f t="shared" si="469"/>
        <v>7.5637216159485311E-4</v>
      </c>
      <c r="AG295" s="5">
        <f t="shared" si="470"/>
        <v>3.3056264840071307E-4</v>
      </c>
      <c r="AH295" s="5">
        <f t="shared" si="471"/>
        <v>1.789822411830861E-2</v>
      </c>
      <c r="AI295" s="5">
        <f t="shared" si="472"/>
        <v>1.1050160558379412E-2</v>
      </c>
      <c r="AJ295" s="5">
        <f t="shared" si="473"/>
        <v>3.4111218956370693E-3</v>
      </c>
      <c r="AK295" s="5">
        <f t="shared" si="474"/>
        <v>7.0199598913345891E-4</v>
      </c>
      <c r="AL295" s="5">
        <f t="shared" si="475"/>
        <v>3.5082571700445165E-6</v>
      </c>
      <c r="AM295" s="5">
        <f t="shared" si="476"/>
        <v>1.0866137047152593E-4</v>
      </c>
      <c r="AN295" s="5">
        <f t="shared" si="477"/>
        <v>1.4246713017377829E-4</v>
      </c>
      <c r="AO295" s="5">
        <f t="shared" si="478"/>
        <v>9.3395118669476816E-5</v>
      </c>
      <c r="AP295" s="5">
        <f t="shared" si="479"/>
        <v>4.0817125937030551E-5</v>
      </c>
      <c r="AQ295" s="5">
        <f t="shared" si="480"/>
        <v>1.3378946834915564E-5</v>
      </c>
      <c r="AR295" s="5">
        <f t="shared" si="481"/>
        <v>4.6933121021342462E-3</v>
      </c>
      <c r="AS295" s="5">
        <f t="shared" si="482"/>
        <v>2.8975976575305938E-3</v>
      </c>
      <c r="AT295" s="5">
        <f t="shared" si="483"/>
        <v>8.9447196374482926E-4</v>
      </c>
      <c r="AU295" s="5">
        <f t="shared" si="484"/>
        <v>1.8407894826166207E-4</v>
      </c>
      <c r="AV295" s="5">
        <f t="shared" si="485"/>
        <v>2.8412063681058736E-5</v>
      </c>
      <c r="AW295" s="5">
        <f t="shared" si="486"/>
        <v>7.8883662258745376E-8</v>
      </c>
      <c r="AX295" s="5">
        <f t="shared" si="487"/>
        <v>1.118104960457736E-5</v>
      </c>
      <c r="AY295" s="5">
        <f t="shared" si="488"/>
        <v>1.4659598370445857E-5</v>
      </c>
      <c r="AZ295" s="5">
        <f t="shared" si="489"/>
        <v>9.6101811539589443E-6</v>
      </c>
      <c r="BA295" s="5">
        <f t="shared" si="490"/>
        <v>4.2000050969153837E-6</v>
      </c>
      <c r="BB295" s="5">
        <f t="shared" si="491"/>
        <v>1.3766683373222642E-6</v>
      </c>
      <c r="BC295" s="5">
        <f t="shared" si="492"/>
        <v>3.6099303067561501E-7</v>
      </c>
      <c r="BD295" s="5">
        <f t="shared" si="493"/>
        <v>1.0255756075034077E-3</v>
      </c>
      <c r="BE295" s="5">
        <f t="shared" si="494"/>
        <v>6.3317874738631394E-4</v>
      </c>
      <c r="BF295" s="5">
        <f t="shared" si="495"/>
        <v>1.9545868837386979E-4</v>
      </c>
      <c r="BG295" s="5">
        <f t="shared" si="496"/>
        <v>4.022465906458535E-5</v>
      </c>
      <c r="BH295" s="5">
        <f t="shared" si="497"/>
        <v>6.2085620636387512E-6</v>
      </c>
      <c r="BI295" s="5">
        <f t="shared" si="498"/>
        <v>7.6661915938009686E-7</v>
      </c>
      <c r="BJ295" s="8">
        <f t="shared" si="499"/>
        <v>0.1754136569332064</v>
      </c>
      <c r="BK295" s="8">
        <f t="shared" si="500"/>
        <v>0.2891153209088218</v>
      </c>
      <c r="BL295" s="8">
        <f t="shared" si="501"/>
        <v>0.48045260047736615</v>
      </c>
      <c r="BM295" s="8">
        <f t="shared" si="502"/>
        <v>0.30355071697441793</v>
      </c>
      <c r="BN295" s="8">
        <f t="shared" si="503"/>
        <v>0.69602103217765066</v>
      </c>
    </row>
    <row r="296" spans="1:66" x14ac:dyDescent="0.25">
      <c r="A296" t="s">
        <v>145</v>
      </c>
      <c r="B296" t="s">
        <v>355</v>
      </c>
      <c r="C296" t="s">
        <v>148</v>
      </c>
      <c r="D296" s="11">
        <v>44442</v>
      </c>
      <c r="E296">
        <f>VLOOKUP(A296,home!$A$2:$E$405,3,FALSE)</f>
        <v>1.4299065420560699</v>
      </c>
      <c r="F296">
        <f>VLOOKUP(B296,home!$B$2:$E$405,3,FALSE)</f>
        <v>0.37</v>
      </c>
      <c r="G296">
        <f>VLOOKUP(C296,away!$B$2:$E$405,4,FALSE)</f>
        <v>0.93</v>
      </c>
      <c r="H296">
        <f>VLOOKUP(A296,away!$A$2:$E$405,3,FALSE)</f>
        <v>1.18691588785047</v>
      </c>
      <c r="I296">
        <f>VLOOKUP(C296,away!$B$2:$E$405,3,FALSE)</f>
        <v>0.84</v>
      </c>
      <c r="J296">
        <f>VLOOKUP(B296,home!$B$2:$E$405,4,FALSE)</f>
        <v>1.69</v>
      </c>
      <c r="K296" s="3">
        <f t="shared" si="448"/>
        <v>0.4920308411214937</v>
      </c>
      <c r="L296" s="3">
        <f t="shared" si="449"/>
        <v>1.684945794392527</v>
      </c>
      <c r="M296" s="5">
        <f t="shared" si="450"/>
        <v>0.11338381355190191</v>
      </c>
      <c r="N296" s="5">
        <f t="shared" si="451"/>
        <v>5.5788333151504915E-2</v>
      </c>
      <c r="O296" s="5">
        <f t="shared" si="452"/>
        <v>0.1910455797964635</v>
      </c>
      <c r="P296" s="5">
        <f t="shared" si="453"/>
        <v>9.4000317319797383E-2</v>
      </c>
      <c r="Q296" s="5">
        <f t="shared" si="454"/>
        <v>1.3724790242650537E-2</v>
      </c>
      <c r="R296" s="5">
        <f t="shared" si="455"/>
        <v>0.16095072310766662</v>
      </c>
      <c r="S296" s="5">
        <f t="shared" si="456"/>
        <v>1.9482630234909724E-2</v>
      </c>
      <c r="T296" s="5">
        <f t="shared" si="457"/>
        <v>2.3125527598273608E-2</v>
      </c>
      <c r="U296" s="5">
        <f t="shared" si="458"/>
        <v>7.9192719669777839E-2</v>
      </c>
      <c r="V296" s="5">
        <f t="shared" si="459"/>
        <v>1.7946647732114821E-3</v>
      </c>
      <c r="W296" s="5">
        <f t="shared" si="460"/>
        <v>2.2510066957691383E-3</v>
      </c>
      <c r="X296" s="5">
        <f t="shared" si="461"/>
        <v>3.7928242651856271E-3</v>
      </c>
      <c r="Y296" s="5">
        <f t="shared" si="462"/>
        <v>3.1953516472472258E-3</v>
      </c>
      <c r="Z296" s="5">
        <f t="shared" si="463"/>
        <v>9.0397748001566317E-2</v>
      </c>
      <c r="AA296" s="5">
        <f t="shared" si="464"/>
        <v>4.4478479984699504E-2</v>
      </c>
      <c r="AB296" s="5">
        <f t="shared" si="465"/>
        <v>1.094239195933861E-2</v>
      </c>
      <c r="AC296" s="5">
        <f t="shared" si="466"/>
        <v>9.2991149309486153E-5</v>
      </c>
      <c r="AD296" s="5">
        <f t="shared" si="467"/>
        <v>2.7689117947235075E-4</v>
      </c>
      <c r="AE296" s="5">
        <f t="shared" si="468"/>
        <v>4.6654662835632376E-4</v>
      </c>
      <c r="AF296" s="5">
        <f t="shared" si="469"/>
        <v>3.9305288966850062E-4</v>
      </c>
      <c r="AG296" s="5">
        <f t="shared" si="470"/>
        <v>2.2075760447359E-4</v>
      </c>
      <c r="AH296" s="5">
        <f t="shared" si="471"/>
        <v>3.807882632944868E-2</v>
      </c>
      <c r="AI296" s="5">
        <f t="shared" si="472"/>
        <v>1.8735956947797915E-2</v>
      </c>
      <c r="AJ296" s="5">
        <f t="shared" si="473"/>
        <v>4.6093343281205512E-3</v>
      </c>
      <c r="AK296" s="5">
        <f t="shared" si="474"/>
        <v>7.5597821549177669E-4</v>
      </c>
      <c r="AL296" s="5">
        <f t="shared" si="475"/>
        <v>3.0837549978941319E-6</v>
      </c>
      <c r="AM296" s="5">
        <f t="shared" si="476"/>
        <v>2.7247799986980643E-5</v>
      </c>
      <c r="AN296" s="5">
        <f t="shared" si="477"/>
        <v>4.5911065994511777E-5</v>
      </c>
      <c r="AO296" s="5">
        <f t="shared" si="478"/>
        <v>3.8678828781765206E-5</v>
      </c>
      <c r="AP296" s="5">
        <f t="shared" si="479"/>
        <v>2.1723909962621301E-5</v>
      </c>
      <c r="AQ296" s="5">
        <f t="shared" si="480"/>
        <v>9.1509026823201769E-6</v>
      </c>
      <c r="AR296" s="5">
        <f t="shared" si="481"/>
        <v>1.2832151655841582E-2</v>
      </c>
      <c r="AS296" s="5">
        <f t="shared" si="482"/>
        <v>6.3138143726223029E-3</v>
      </c>
      <c r="AT296" s="5">
        <f t="shared" si="483"/>
        <v>1.5532956982231636E-3</v>
      </c>
      <c r="AU296" s="5">
        <f t="shared" si="484"/>
        <v>2.5475646296904708E-4</v>
      </c>
      <c r="AV296" s="5">
        <f t="shared" si="485"/>
        <v>3.1337009188949218E-5</v>
      </c>
      <c r="AW296" s="5">
        <f t="shared" si="486"/>
        <v>7.1015904901008508E-8</v>
      </c>
      <c r="AX296" s="5">
        <f t="shared" si="487"/>
        <v>2.2344596577173861E-6</v>
      </c>
      <c r="AY296" s="5">
        <f t="shared" si="488"/>
        <v>3.7649434030106745E-6</v>
      </c>
      <c r="AZ296" s="5">
        <f t="shared" si="489"/>
        <v>3.1718627765143634E-6</v>
      </c>
      <c r="BA296" s="5">
        <f t="shared" si="490"/>
        <v>1.7814722818926935E-6</v>
      </c>
      <c r="BB296" s="5">
        <f t="shared" si="491"/>
        <v>7.5042105730048853E-7</v>
      </c>
      <c r="BC296" s="5">
        <f t="shared" si="492"/>
        <v>2.5288376090441007E-7</v>
      </c>
      <c r="BD296" s="5">
        <f t="shared" si="493"/>
        <v>3.6035799942528957E-3</v>
      </c>
      <c r="BE296" s="5">
        <f t="shared" si="494"/>
        <v>1.7730724956208398E-3</v>
      </c>
      <c r="BF296" s="5">
        <f t="shared" si="495"/>
        <v>4.3620317569485387E-4</v>
      </c>
      <c r="BG296" s="5">
        <f t="shared" si="496"/>
        <v>7.1541805145668559E-5</v>
      </c>
      <c r="BH296" s="5">
        <f t="shared" si="497"/>
        <v>8.8001936402933248E-6</v>
      </c>
      <c r="BI296" s="5">
        <f t="shared" si="498"/>
        <v>8.659933357731088E-7</v>
      </c>
      <c r="BJ296" s="8">
        <f t="shared" si="499"/>
        <v>0.10338975045294733</v>
      </c>
      <c r="BK296" s="8">
        <f t="shared" si="500"/>
        <v>0.22876126572753089</v>
      </c>
      <c r="BL296" s="8">
        <f t="shared" si="501"/>
        <v>0.57566940919534038</v>
      </c>
      <c r="BM296" s="8">
        <f t="shared" si="502"/>
        <v>0.36932092227990199</v>
      </c>
      <c r="BN296" s="8">
        <f t="shared" si="503"/>
        <v>0.62889355716998485</v>
      </c>
    </row>
    <row r="297" spans="1:66" x14ac:dyDescent="0.25">
      <c r="A297" t="s">
        <v>145</v>
      </c>
      <c r="B297" t="s">
        <v>371</v>
      </c>
      <c r="C297" t="s">
        <v>146</v>
      </c>
      <c r="D297" s="11">
        <v>44442</v>
      </c>
      <c r="E297">
        <f>VLOOKUP(A297,home!$A$2:$E$405,3,FALSE)</f>
        <v>1.4299065420560699</v>
      </c>
      <c r="F297">
        <f>VLOOKUP(B297,home!$B$2:$E$405,3,FALSE)</f>
        <v>0.7</v>
      </c>
      <c r="G297">
        <f>VLOOKUP(C297,away!$B$2:$E$405,4,FALSE)</f>
        <v>0.91</v>
      </c>
      <c r="H297">
        <f>VLOOKUP(A297,away!$A$2:$E$405,3,FALSE)</f>
        <v>1.18691588785047</v>
      </c>
      <c r="I297">
        <f>VLOOKUP(C297,away!$B$2:$E$405,3,FALSE)</f>
        <v>0.81</v>
      </c>
      <c r="J297">
        <f>VLOOKUP(B297,home!$B$2:$E$405,4,FALSE)</f>
        <v>0.96</v>
      </c>
      <c r="K297" s="3">
        <f t="shared" si="448"/>
        <v>0.91085046728971641</v>
      </c>
      <c r="L297" s="3">
        <f t="shared" si="449"/>
        <v>0.92294579439252544</v>
      </c>
      <c r="M297" s="5">
        <f t="shared" si="450"/>
        <v>0.15980575034150121</v>
      </c>
      <c r="N297" s="5">
        <f t="shared" si="451"/>
        <v>0.14555914237414014</v>
      </c>
      <c r="O297" s="5">
        <f t="shared" si="452"/>
        <v>0.14749204519743045</v>
      </c>
      <c r="P297" s="5">
        <f t="shared" si="453"/>
        <v>0.13434319828959548</v>
      </c>
      <c r="Q297" s="5">
        <f t="shared" si="454"/>
        <v>6.6291306424887952E-2</v>
      </c>
      <c r="R297" s="5">
        <f t="shared" si="455"/>
        <v>6.8063581410660351E-2</v>
      </c>
      <c r="S297" s="5">
        <f t="shared" si="456"/>
        <v>2.8234426621240483E-2</v>
      </c>
      <c r="T297" s="5">
        <f t="shared" si="457"/>
        <v>6.118328246963653E-2</v>
      </c>
      <c r="U297" s="5">
        <f t="shared" si="458"/>
        <v>6.1995744933311635E-2</v>
      </c>
      <c r="V297" s="5">
        <f t="shared" si="459"/>
        <v>2.6373012694506166E-3</v>
      </c>
      <c r="W297" s="5">
        <f t="shared" si="460"/>
        <v>2.012715581145166E-2</v>
      </c>
      <c r="X297" s="5">
        <f t="shared" si="461"/>
        <v>1.8576273809262387E-2</v>
      </c>
      <c r="Y297" s="5">
        <f t="shared" si="462"/>
        <v>8.5724468938713685E-3</v>
      </c>
      <c r="Z297" s="5">
        <f t="shared" si="463"/>
        <v>2.0939665404754088E-2</v>
      </c>
      <c r="AA297" s="5">
        <f t="shared" si="464"/>
        <v>1.9072904018810569E-2</v>
      </c>
      <c r="AB297" s="5">
        <f t="shared" si="465"/>
        <v>8.6862817690527578E-3</v>
      </c>
      <c r="AC297" s="5">
        <f t="shared" si="466"/>
        <v>1.3856802971500849E-4</v>
      </c>
      <c r="AD297" s="5">
        <f t="shared" si="467"/>
        <v>4.5832073190184182E-3</v>
      </c>
      <c r="AE297" s="5">
        <f t="shared" si="468"/>
        <v>4.2300519199170907E-3</v>
      </c>
      <c r="AF297" s="5">
        <f t="shared" si="469"/>
        <v>1.9520543147747533E-3</v>
      </c>
      <c r="AG297" s="5">
        <f t="shared" si="470"/>
        <v>6.0054677341571405E-4</v>
      </c>
      <c r="AH297" s="5">
        <f t="shared" si="471"/>
        <v>4.8315440303261089E-3</v>
      </c>
      <c r="AI297" s="5">
        <f t="shared" si="472"/>
        <v>4.4008141377533767E-3</v>
      </c>
      <c r="AJ297" s="5">
        <f t="shared" si="473"/>
        <v>2.0042418069139262E-3</v>
      </c>
      <c r="AK297" s="5">
        <f t="shared" si="474"/>
        <v>6.0852152879637854E-4</v>
      </c>
      <c r="AL297" s="5">
        <f t="shared" si="475"/>
        <v>4.6595750785740044E-6</v>
      </c>
      <c r="AM297" s="5">
        <f t="shared" si="476"/>
        <v>8.3492330564271524E-4</v>
      </c>
      <c r="AN297" s="5">
        <f t="shared" si="477"/>
        <v>7.7058895358324904E-4</v>
      </c>
      <c r="AO297" s="5">
        <f t="shared" si="478"/>
        <v>3.5560591695749837E-4</v>
      </c>
      <c r="AP297" s="5">
        <f t="shared" si="479"/>
        <v>1.0940166183900694E-4</v>
      </c>
      <c r="AQ297" s="5">
        <f t="shared" si="480"/>
        <v>2.5242950923466167E-5</v>
      </c>
      <c r="AR297" s="5">
        <f t="shared" si="481"/>
        <v>8.9185064864235925E-4</v>
      </c>
      <c r="AS297" s="5">
        <f t="shared" si="482"/>
        <v>8.1234258006852964E-4</v>
      </c>
      <c r="AT297" s="5">
        <f t="shared" si="483"/>
        <v>3.69961309327377E-4</v>
      </c>
      <c r="AU297" s="5">
        <f t="shared" si="484"/>
        <v>1.1232647715998558E-4</v>
      </c>
      <c r="AV297" s="5">
        <f t="shared" si="485"/>
        <v>2.5578156052545125E-5</v>
      </c>
      <c r="AW297" s="5">
        <f t="shared" si="486"/>
        <v>1.0880956991507482E-7</v>
      </c>
      <c r="AX297" s="5">
        <f t="shared" si="487"/>
        <v>1.2674838051595692E-4</v>
      </c>
      <c r="AY297" s="5">
        <f t="shared" si="488"/>
        <v>1.1698188474326594E-4</v>
      </c>
      <c r="AZ297" s="5">
        <f t="shared" si="489"/>
        <v>5.3983969271954218E-5</v>
      </c>
      <c r="BA297" s="5">
        <f t="shared" si="490"/>
        <v>1.6608092468055159E-5</v>
      </c>
      <c r="BB297" s="5">
        <f t="shared" si="491"/>
        <v>3.8320922740684206E-6</v>
      </c>
      <c r="BC297" s="5">
        <f t="shared" si="492"/>
        <v>7.0736268961510777E-7</v>
      </c>
      <c r="BD297" s="5">
        <f t="shared" si="493"/>
        <v>1.3718830089845185E-4</v>
      </c>
      <c r="BE297" s="5">
        <f t="shared" si="494"/>
        <v>1.2495802798003709E-4</v>
      </c>
      <c r="BF297" s="5">
        <f t="shared" si="495"/>
        <v>5.6909039088609113E-5</v>
      </c>
      <c r="BG297" s="5">
        <f t="shared" si="496"/>
        <v>1.7278541615622787E-5</v>
      </c>
      <c r="BH297" s="5">
        <f t="shared" si="497"/>
        <v>3.9345419261687061E-6</v>
      </c>
      <c r="BI297" s="5">
        <f t="shared" si="498"/>
        <v>7.1675587040434957E-7</v>
      </c>
      <c r="BJ297" s="8">
        <f t="shared" si="499"/>
        <v>0.33409009268128476</v>
      </c>
      <c r="BK297" s="8">
        <f t="shared" si="500"/>
        <v>0.3252808860113246</v>
      </c>
      <c r="BL297" s="8">
        <f t="shared" si="501"/>
        <v>0.31970872321168547</v>
      </c>
      <c r="BM297" s="8">
        <f t="shared" si="502"/>
        <v>0.27834747019566003</v>
      </c>
      <c r="BN297" s="8">
        <f t="shared" si="503"/>
        <v>0.7215550240382157</v>
      </c>
    </row>
    <row r="298" spans="1:66" x14ac:dyDescent="0.25">
      <c r="A298" t="s">
        <v>145</v>
      </c>
      <c r="B298" t="s">
        <v>419</v>
      </c>
      <c r="C298" t="s">
        <v>423</v>
      </c>
      <c r="D298" s="11">
        <v>44442</v>
      </c>
      <c r="E298">
        <f>VLOOKUP(A298,home!$A$2:$E$405,3,FALSE)</f>
        <v>1.4299065420560699</v>
      </c>
      <c r="F298">
        <f>VLOOKUP(B298,home!$B$2:$E$405,3,FALSE)</f>
        <v>0.95</v>
      </c>
      <c r="G298">
        <f>VLOOKUP(C298,away!$B$2:$E$405,4,FALSE)</f>
        <v>0.7</v>
      </c>
      <c r="H298">
        <f>VLOOKUP(A298,away!$A$2:$E$405,3,FALSE)</f>
        <v>1.18691588785047</v>
      </c>
      <c r="I298">
        <f>VLOOKUP(C298,away!$B$2:$E$405,3,FALSE)</f>
        <v>1.1200000000000001</v>
      </c>
      <c r="J298">
        <f>VLOOKUP(B298,home!$B$2:$E$405,4,FALSE)</f>
        <v>0.92</v>
      </c>
      <c r="K298" s="3">
        <f t="shared" si="448"/>
        <v>0.95088785046728641</v>
      </c>
      <c r="L298" s="3">
        <f t="shared" si="449"/>
        <v>1.2229981308411244</v>
      </c>
      <c r="M298" s="5">
        <f t="shared" si="450"/>
        <v>0.1137347857996529</v>
      </c>
      <c r="N298" s="5">
        <f t="shared" si="451"/>
        <v>0.10814902599238921</v>
      </c>
      <c r="O298" s="5">
        <f t="shared" si="452"/>
        <v>0.13909743044459114</v>
      </c>
      <c r="P298" s="5">
        <f t="shared" si="453"/>
        <v>0.13226605664098015</v>
      </c>
      <c r="Q298" s="5">
        <f t="shared" si="454"/>
        <v>5.1418797428016826E-2</v>
      </c>
      <c r="R298" s="5">
        <f t="shared" si="455"/>
        <v>8.5057948719269166E-2</v>
      </c>
      <c r="S298" s="5">
        <f t="shared" si="456"/>
        <v>3.8454175686785282E-2</v>
      </c>
      <c r="T298" s="5">
        <f t="shared" si="457"/>
        <v>6.288509314456299E-2</v>
      </c>
      <c r="U298" s="5">
        <f t="shared" si="458"/>
        <v>8.0880570022822534E-2</v>
      </c>
      <c r="V298" s="5">
        <f t="shared" si="459"/>
        <v>4.9688523111126271E-3</v>
      </c>
      <c r="W298" s="5">
        <f t="shared" si="460"/>
        <v>1.6297836586646585E-2</v>
      </c>
      <c r="X298" s="5">
        <f t="shared" si="461"/>
        <v>1.9932223682222864E-2</v>
      </c>
      <c r="Y298" s="5">
        <f t="shared" si="462"/>
        <v>1.2188536153432883E-2</v>
      </c>
      <c r="Z298" s="5">
        <f t="shared" si="463"/>
        <v>3.4675237432282131E-2</v>
      </c>
      <c r="AA298" s="5">
        <f t="shared" si="464"/>
        <v>3.2972261986425541E-2</v>
      </c>
      <c r="AB298" s="5">
        <f t="shared" si="465"/>
        <v>1.5676461662658202E-2</v>
      </c>
      <c r="AC298" s="5">
        <f t="shared" si="466"/>
        <v>3.6115297564941082E-4</v>
      </c>
      <c r="AD298" s="5">
        <f t="shared" si="467"/>
        <v>3.8743536997858661E-3</v>
      </c>
      <c r="AE298" s="5">
        <f t="shared" si="468"/>
        <v>4.738327333055509E-3</v>
      </c>
      <c r="AF298" s="5">
        <f t="shared" si="469"/>
        <v>2.8974827358201494E-3</v>
      </c>
      <c r="AG298" s="5">
        <f t="shared" si="470"/>
        <v>1.1812053233508232E-3</v>
      </c>
      <c r="AH298" s="5">
        <f t="shared" si="471"/>
        <v>1.0601937641538313E-2</v>
      </c>
      <c r="AI298" s="5">
        <f t="shared" si="472"/>
        <v>1.0081253694750578E-2</v>
      </c>
      <c r="AJ298" s="5">
        <f t="shared" si="473"/>
        <v>4.7930708279083833E-3</v>
      </c>
      <c r="AK298" s="5">
        <f t="shared" si="474"/>
        <v>1.5192242722290865E-3</v>
      </c>
      <c r="AL298" s="5">
        <f t="shared" si="475"/>
        <v>1.6799883904454251E-5</v>
      </c>
      <c r="AM298" s="5">
        <f t="shared" si="476"/>
        <v>7.3681517230787233E-4</v>
      </c>
      <c r="AN298" s="5">
        <f t="shared" si="477"/>
        <v>9.0112357850790877E-4</v>
      </c>
      <c r="AO298" s="5">
        <f t="shared" si="478"/>
        <v>5.5103622608601902E-4</v>
      </c>
      <c r="AP298" s="5">
        <f t="shared" si="479"/>
        <v>2.2463875817631612E-4</v>
      </c>
      <c r="AQ298" s="5">
        <f t="shared" si="480"/>
        <v>6.8683195341026509E-5</v>
      </c>
      <c r="AR298" s="5">
        <f t="shared" si="481"/>
        <v>2.5932299837791032E-3</v>
      </c>
      <c r="AS298" s="5">
        <f t="shared" si="482"/>
        <v>2.4658708850430274E-3</v>
      </c>
      <c r="AT298" s="5">
        <f t="shared" si="483"/>
        <v>1.1723833327042148E-3</v>
      </c>
      <c r="AU298" s="5">
        <f t="shared" si="484"/>
        <v>3.716016890529281E-4</v>
      </c>
      <c r="AV298" s="5">
        <f t="shared" si="485"/>
        <v>8.8337882833387915E-5</v>
      </c>
      <c r="AW298" s="5">
        <f t="shared" si="486"/>
        <v>5.4269881277001143E-7</v>
      </c>
      <c r="AX298" s="5">
        <f t="shared" si="487"/>
        <v>1.1677143256458594E-4</v>
      </c>
      <c r="AY298" s="5">
        <f t="shared" si="488"/>
        <v>1.4281124376212898E-4</v>
      </c>
      <c r="AZ298" s="5">
        <f t="shared" si="489"/>
        <v>8.732894209209001E-5</v>
      </c>
      <c r="BA298" s="5">
        <f t="shared" si="490"/>
        <v>3.5601044315652947E-5</v>
      </c>
      <c r="BB298" s="5">
        <f t="shared" si="491"/>
        <v>1.0885002663508902E-5</v>
      </c>
      <c r="BC298" s="5">
        <f t="shared" si="492"/>
        <v>2.6624675823344097E-6</v>
      </c>
      <c r="BD298" s="5">
        <f t="shared" si="493"/>
        <v>5.2858590383383344E-4</v>
      </c>
      <c r="BE298" s="5">
        <f t="shared" si="494"/>
        <v>5.0262591388386163E-4</v>
      </c>
      <c r="BF298" s="5">
        <f t="shared" si="495"/>
        <v>2.3897043742109029E-4</v>
      </c>
      <c r="BG298" s="5">
        <f t="shared" si="496"/>
        <v>7.5744695188189253E-5</v>
      </c>
      <c r="BH298" s="5">
        <f t="shared" si="497"/>
        <v>1.8006177597949266E-5</v>
      </c>
      <c r="BI298" s="5">
        <f t="shared" si="498"/>
        <v>3.4243711022492379E-6</v>
      </c>
      <c r="BJ298" s="8">
        <f t="shared" si="499"/>
        <v>0.28644123914268321</v>
      </c>
      <c r="BK298" s="8">
        <f t="shared" si="500"/>
        <v>0.28994463454184699</v>
      </c>
      <c r="BL298" s="8">
        <f t="shared" si="501"/>
        <v>0.38873894054463276</v>
      </c>
      <c r="BM298" s="8">
        <f t="shared" si="502"/>
        <v>0.3699337380915963</v>
      </c>
      <c r="BN298" s="8">
        <f t="shared" si="503"/>
        <v>0.62972404502489943</v>
      </c>
    </row>
    <row r="299" spans="1:66" x14ac:dyDescent="0.25">
      <c r="A299" t="s">
        <v>145</v>
      </c>
      <c r="B299" t="s">
        <v>425</v>
      </c>
      <c r="C299" t="s">
        <v>147</v>
      </c>
      <c r="D299" s="11">
        <v>44442</v>
      </c>
      <c r="E299">
        <f>VLOOKUP(A299,home!$A$2:$E$405,3,FALSE)</f>
        <v>1.4299065420560699</v>
      </c>
      <c r="F299">
        <f>VLOOKUP(B299,home!$B$2:$E$405,3,FALSE)</f>
        <v>1.45</v>
      </c>
      <c r="G299">
        <f>VLOOKUP(C299,away!$B$2:$E$405,4,FALSE)</f>
        <v>1.27</v>
      </c>
      <c r="H299">
        <f>VLOOKUP(A299,away!$A$2:$E$405,3,FALSE)</f>
        <v>1.18691588785047</v>
      </c>
      <c r="I299">
        <f>VLOOKUP(C299,away!$B$2:$E$405,3,FALSE)</f>
        <v>0.92</v>
      </c>
      <c r="J299">
        <f>VLOOKUP(B299,home!$B$2:$E$405,4,FALSE)</f>
        <v>0.67</v>
      </c>
      <c r="K299" s="3">
        <f t="shared" si="448"/>
        <v>2.6331728971962525</v>
      </c>
      <c r="L299" s="3">
        <f t="shared" si="449"/>
        <v>0.73161495327102977</v>
      </c>
      <c r="M299" s="5">
        <f t="shared" si="450"/>
        <v>3.4569349211401992E-2</v>
      </c>
      <c r="N299" s="5">
        <f t="shared" si="451"/>
        <v>9.1027073417176363E-2</v>
      </c>
      <c r="O299" s="5">
        <f t="shared" si="452"/>
        <v>2.5291452807909776E-2</v>
      </c>
      <c r="P299" s="5">
        <f t="shared" si="453"/>
        <v>6.6596768064506082E-2</v>
      </c>
      <c r="Q299" s="5">
        <f t="shared" si="454"/>
        <v>0.11984501131660116</v>
      </c>
      <c r="R299" s="5">
        <f t="shared" si="455"/>
        <v>9.2518025321076825E-3</v>
      </c>
      <c r="S299" s="5">
        <f t="shared" si="456"/>
        <v>3.2074146735562359E-2</v>
      </c>
      <c r="T299" s="5">
        <f t="shared" si="457"/>
        <v>8.7680402354161191E-2</v>
      </c>
      <c r="U299" s="5">
        <f t="shared" si="458"/>
        <v>2.436159567775761E-2</v>
      </c>
      <c r="V299" s="5">
        <f t="shared" si="459"/>
        <v>6.8655376310149041E-3</v>
      </c>
      <c r="W299" s="5">
        <f t="shared" si="460"/>
        <v>0.10519087855435078</v>
      </c>
      <c r="X299" s="5">
        <f t="shared" si="461"/>
        <v>7.6959219698079909E-2</v>
      </c>
      <c r="Y299" s="5">
        <f t="shared" si="462"/>
        <v>2.8152257961592823E-2</v>
      </c>
      <c r="Z299" s="5">
        <f t="shared" si="463"/>
        <v>2.2562523590669193E-3</v>
      </c>
      <c r="AA299" s="5">
        <f t="shared" si="464"/>
        <v>5.9411025611301191E-3</v>
      </c>
      <c r="AB299" s="5">
        <f t="shared" si="465"/>
        <v>7.8219751217155388E-3</v>
      </c>
      <c r="AC299" s="5">
        <f t="shared" si="466"/>
        <v>8.2664019514582117E-4</v>
      </c>
      <c r="AD299" s="5">
        <f t="shared" si="467"/>
        <v>6.9246442610394768E-2</v>
      </c>
      <c r="AE299" s="5">
        <f t="shared" si="468"/>
        <v>5.0661732874589006E-2</v>
      </c>
      <c r="AF299" s="5">
        <f t="shared" si="469"/>
        <v>1.8532440664835913E-2</v>
      </c>
      <c r="AG299" s="5">
        <f t="shared" si="470"/>
        <v>4.5195369036673538E-3</v>
      </c>
      <c r="AH299" s="5">
        <f t="shared" si="471"/>
        <v>4.1267699106159862E-4</v>
      </c>
      <c r="AI299" s="5">
        <f t="shared" si="472"/>
        <v>1.0866498681599017E-3</v>
      </c>
      <c r="AJ299" s="5">
        <f t="shared" si="473"/>
        <v>1.4306684907902673E-3</v>
      </c>
      <c r="AK299" s="5">
        <f t="shared" si="474"/>
        <v>1.2557324982738662E-3</v>
      </c>
      <c r="AL299" s="5">
        <f t="shared" si="475"/>
        <v>6.3699857364704637E-5</v>
      </c>
      <c r="AM299" s="5">
        <f t="shared" si="476"/>
        <v>3.6467571181789421E-2</v>
      </c>
      <c r="AN299" s="5">
        <f t="shared" si="477"/>
        <v>2.6680220386072817E-2</v>
      </c>
      <c r="AO299" s="5">
        <f t="shared" si="478"/>
        <v>9.7598240955087193E-3</v>
      </c>
      <c r="AP299" s="5">
        <f t="shared" si="479"/>
        <v>2.3801444165230277E-3</v>
      </c>
      <c r="AQ299" s="5">
        <f t="shared" si="480"/>
        <v>4.3533731151819925E-4</v>
      </c>
      <c r="AR299" s="5">
        <f t="shared" si="481"/>
        <v>6.038413150631215E-5</v>
      </c>
      <c r="AS299" s="5">
        <f t="shared" si="482"/>
        <v>1.5900185850315548E-4</v>
      </c>
      <c r="AT299" s="5">
        <f t="shared" si="483"/>
        <v>2.0933969220717131E-4</v>
      </c>
      <c r="AU299" s="5">
        <f t="shared" si="484"/>
        <v>1.8374253460910967E-4</v>
      </c>
      <c r="AV299" s="5">
        <f t="shared" si="485"/>
        <v>1.2095646554871302E-4</v>
      </c>
      <c r="AW299" s="5">
        <f t="shared" si="486"/>
        <v>3.4087716458468206E-6</v>
      </c>
      <c r="AX299" s="5">
        <f t="shared" si="487"/>
        <v>1.600423667707717E-2</v>
      </c>
      <c r="AY299" s="5">
        <f t="shared" si="488"/>
        <v>1.1708938868638313E-2</v>
      </c>
      <c r="AZ299" s="5">
        <f t="shared" si="489"/>
        <v>4.2832173816160814E-3</v>
      </c>
      <c r="BA299" s="5">
        <f t="shared" si="490"/>
        <v>1.0445552948335709E-3</v>
      </c>
      <c r="BB299" s="5">
        <f t="shared" si="491"/>
        <v>1.9105306830466737E-4</v>
      </c>
      <c r="BC299" s="5">
        <f t="shared" si="492"/>
        <v>2.7955456328001227E-5</v>
      </c>
      <c r="BD299" s="5">
        <f t="shared" si="493"/>
        <v>7.3629889250503773E-6</v>
      </c>
      <c r="BE299" s="5">
        <f t="shared" si="494"/>
        <v>1.9388022879798823E-5</v>
      </c>
      <c r="BF299" s="5">
        <f t="shared" si="495"/>
        <v>2.5526008188653554E-5</v>
      </c>
      <c r="BG299" s="5">
        <f t="shared" si="496"/>
        <v>2.2404797645324049E-5</v>
      </c>
      <c r="BH299" s="5">
        <f t="shared" si="497"/>
        <v>1.4748926481708428E-5</v>
      </c>
      <c r="BI299" s="5">
        <f t="shared" si="498"/>
        <v>7.7672946948749382E-6</v>
      </c>
      <c r="BJ299" s="8">
        <f t="shared" si="499"/>
        <v>0.76079805049365945</v>
      </c>
      <c r="BK299" s="8">
        <f t="shared" si="500"/>
        <v>0.15270508056363419</v>
      </c>
      <c r="BL299" s="8">
        <f t="shared" si="501"/>
        <v>7.7684279270096218E-2</v>
      </c>
      <c r="BM299" s="8">
        <f t="shared" si="502"/>
        <v>0.63515667523976105</v>
      </c>
      <c r="BN299" s="8">
        <f t="shared" si="503"/>
        <v>0.34658145734970303</v>
      </c>
    </row>
    <row r="300" spans="1:66" x14ac:dyDescent="0.25">
      <c r="A300" t="s">
        <v>145</v>
      </c>
      <c r="B300" t="s">
        <v>349</v>
      </c>
      <c r="C300" t="s">
        <v>389</v>
      </c>
      <c r="D300" s="11">
        <v>44442</v>
      </c>
      <c r="E300">
        <f>VLOOKUP(A300,home!$A$2:$E$405,3,FALSE)</f>
        <v>1.4299065420560699</v>
      </c>
      <c r="F300">
        <f>VLOOKUP(B300,home!$B$2:$E$405,3,FALSE)</f>
        <v>0.85</v>
      </c>
      <c r="G300">
        <f>VLOOKUP(C300,away!$B$2:$E$405,4,FALSE)</f>
        <v>0.65</v>
      </c>
      <c r="H300">
        <f>VLOOKUP(A300,away!$A$2:$E$405,3,FALSE)</f>
        <v>1.18691588785047</v>
      </c>
      <c r="I300">
        <f>VLOOKUP(C300,away!$B$2:$E$405,3,FALSE)</f>
        <v>0.79</v>
      </c>
      <c r="J300">
        <f>VLOOKUP(B300,home!$B$2:$E$405,4,FALSE)</f>
        <v>0.9</v>
      </c>
      <c r="K300" s="3">
        <f t="shared" si="448"/>
        <v>0.79002336448597865</v>
      </c>
      <c r="L300" s="3">
        <f t="shared" si="449"/>
        <v>0.84389719626168413</v>
      </c>
      <c r="M300" s="5">
        <f t="shared" si="450"/>
        <v>0.19516292416016598</v>
      </c>
      <c r="N300" s="5">
        <f t="shared" si="451"/>
        <v>0.15418326996793622</v>
      </c>
      <c r="O300" s="5">
        <f t="shared" si="452"/>
        <v>0.16469744451299576</v>
      </c>
      <c r="P300" s="5">
        <f t="shared" si="453"/>
        <v>0.13011482923639969</v>
      </c>
      <c r="Q300" s="5">
        <f t="shared" si="454"/>
        <v>6.0904192843759454E-2</v>
      </c>
      <c r="R300" s="5">
        <f t="shared" si="455"/>
        <v>6.9493855827990697E-2</v>
      </c>
      <c r="S300" s="5">
        <f t="shared" si="456"/>
        <v>2.168684044378669E-2</v>
      </c>
      <c r="T300" s="5">
        <f t="shared" si="457"/>
        <v>5.139687758142953E-2</v>
      </c>
      <c r="U300" s="5">
        <f t="shared" si="458"/>
        <v>5.4901769792332744E-2</v>
      </c>
      <c r="V300" s="5">
        <f t="shared" si="459"/>
        <v>1.6065093380957154E-3</v>
      </c>
      <c r="W300" s="5">
        <f t="shared" si="460"/>
        <v>1.603857844724324E-2</v>
      </c>
      <c r="X300" s="5">
        <f t="shared" si="461"/>
        <v>1.3534911383651645E-2</v>
      </c>
      <c r="Y300" s="5">
        <f t="shared" si="462"/>
        <v>5.7110368841569864E-3</v>
      </c>
      <c r="Z300" s="5">
        <f t="shared" si="463"/>
        <v>1.9548556696885017E-2</v>
      </c>
      <c r="AA300" s="5">
        <f t="shared" si="464"/>
        <v>1.5443816532518011E-2</v>
      </c>
      <c r="AB300" s="5">
        <f t="shared" si="465"/>
        <v>6.1004879487620298E-3</v>
      </c>
      <c r="AC300" s="5">
        <f t="shared" si="466"/>
        <v>6.6941085599543263E-5</v>
      </c>
      <c r="AD300" s="5">
        <f t="shared" si="467"/>
        <v>3.1677129266158509E-3</v>
      </c>
      <c r="AE300" s="5">
        <f t="shared" si="468"/>
        <v>2.6732240573330104E-3</v>
      </c>
      <c r="AF300" s="5">
        <f t="shared" si="469"/>
        <v>1.1279631434813055E-3</v>
      </c>
      <c r="AG300" s="5">
        <f t="shared" si="470"/>
        <v>3.1729497809012986E-4</v>
      </c>
      <c r="AH300" s="5">
        <f t="shared" si="471"/>
        <v>4.1242430468659587E-3</v>
      </c>
      <c r="AI300" s="5">
        <f t="shared" si="472"/>
        <v>3.2582483678429484E-3</v>
      </c>
      <c r="AJ300" s="5">
        <f t="shared" si="473"/>
        <v>1.2870461689471172E-3</v>
      </c>
      <c r="AK300" s="5">
        <f t="shared" si="474"/>
        <v>3.3893218154679703E-4</v>
      </c>
      <c r="AL300" s="5">
        <f t="shared" si="475"/>
        <v>1.7851808603842522E-6</v>
      </c>
      <c r="AM300" s="5">
        <f t="shared" si="476"/>
        <v>5.0051344480215622E-4</v>
      </c>
      <c r="AN300" s="5">
        <f t="shared" si="477"/>
        <v>4.223818927598168E-4</v>
      </c>
      <c r="AO300" s="5">
        <f t="shared" si="478"/>
        <v>1.7822344752585633E-4</v>
      </c>
      <c r="AP300" s="5">
        <f t="shared" si="479"/>
        <v>5.0134089225053857E-5</v>
      </c>
      <c r="AQ300" s="5">
        <f t="shared" si="480"/>
        <v>1.0577004333539015E-5</v>
      </c>
      <c r="AR300" s="5">
        <f t="shared" si="481"/>
        <v>6.9608742879038597E-4</v>
      </c>
      <c r="AS300" s="5">
        <f t="shared" si="482"/>
        <v>5.4992533246937478E-4</v>
      </c>
      <c r="AT300" s="5">
        <f t="shared" si="483"/>
        <v>2.1722693068676292E-4</v>
      </c>
      <c r="AU300" s="5">
        <f t="shared" si="484"/>
        <v>5.7204783546039652E-5</v>
      </c>
      <c r="AV300" s="5">
        <f t="shared" si="485"/>
        <v>1.1298278890433597E-5</v>
      </c>
      <c r="AW300" s="5">
        <f t="shared" si="486"/>
        <v>3.3060483497248003E-8</v>
      </c>
      <c r="AX300" s="5">
        <f t="shared" si="487"/>
        <v>6.5902885938844428E-5</v>
      </c>
      <c r="AY300" s="5">
        <f t="shared" si="488"/>
        <v>5.5615260669344381E-5</v>
      </c>
      <c r="AZ300" s="5">
        <f t="shared" si="489"/>
        <v>2.3466781274111214E-5</v>
      </c>
      <c r="BA300" s="5">
        <f t="shared" si="490"/>
        <v>6.6011836408362167E-6</v>
      </c>
      <c r="BB300" s="5">
        <f t="shared" si="491"/>
        <v>1.3926800916275446E-6</v>
      </c>
      <c r="BC300" s="5">
        <f t="shared" si="492"/>
        <v>2.3505576492279017E-7</v>
      </c>
      <c r="BD300" s="5">
        <f t="shared" si="493"/>
        <v>9.7904371584868496E-5</v>
      </c>
      <c r="BE300" s="5">
        <f t="shared" si="494"/>
        <v>7.7346741037363255E-5</v>
      </c>
      <c r="BF300" s="5">
        <f t="shared" si="495"/>
        <v>3.0552866293181715E-5</v>
      </c>
      <c r="BG300" s="5">
        <f t="shared" si="496"/>
        <v>8.0458260745432256E-6</v>
      </c>
      <c r="BH300" s="5">
        <f t="shared" si="497"/>
        <v>1.5890976463699127E-6</v>
      </c>
      <c r="BI300" s="5">
        <f t="shared" si="498"/>
        <v>2.5108485381638171E-7</v>
      </c>
      <c r="BJ300" s="8">
        <f t="shared" si="499"/>
        <v>0.31037010593972342</v>
      </c>
      <c r="BK300" s="8">
        <f t="shared" si="500"/>
        <v>0.34869544470557734</v>
      </c>
      <c r="BL300" s="8">
        <f t="shared" si="501"/>
        <v>0.32139327712167526</v>
      </c>
      <c r="BM300" s="8">
        <f t="shared" si="502"/>
        <v>0.22539528571442741</v>
      </c>
      <c r="BN300" s="8">
        <f t="shared" si="503"/>
        <v>0.77455651654924784</v>
      </c>
    </row>
    <row r="301" spans="1:66" x14ac:dyDescent="0.25">
      <c r="A301" t="s">
        <v>145</v>
      </c>
      <c r="B301" t="s">
        <v>404</v>
      </c>
      <c r="C301" t="s">
        <v>388</v>
      </c>
      <c r="D301" s="11">
        <v>44442</v>
      </c>
      <c r="E301">
        <f>VLOOKUP(A301,home!$A$2:$E$405,3,FALSE)</f>
        <v>1.4299065420560699</v>
      </c>
      <c r="F301">
        <f>VLOOKUP(B301,home!$B$2:$E$405,3,FALSE)</f>
        <v>1.1200000000000001</v>
      </c>
      <c r="G301">
        <f>VLOOKUP(C301,away!$B$2:$E$405,4,FALSE)</f>
        <v>0.83</v>
      </c>
      <c r="H301">
        <f>VLOOKUP(A301,away!$A$2:$E$405,3,FALSE)</f>
        <v>1.18691588785047</v>
      </c>
      <c r="I301">
        <f>VLOOKUP(C301,away!$B$2:$E$405,3,FALSE)</f>
        <v>0.96</v>
      </c>
      <c r="J301">
        <f>VLOOKUP(B301,home!$B$2:$E$405,4,FALSE)</f>
        <v>0.79</v>
      </c>
      <c r="K301" s="3">
        <f t="shared" si="448"/>
        <v>1.3292411214953228</v>
      </c>
      <c r="L301" s="3">
        <f t="shared" si="449"/>
        <v>0.90015700934579645</v>
      </c>
      <c r="M301" s="5">
        <f t="shared" si="450"/>
        <v>0.10759316766140235</v>
      </c>
      <c r="N301" s="5">
        <f t="shared" si="451"/>
        <v>0.14301726284747673</v>
      </c>
      <c r="O301" s="5">
        <f t="shared" si="452"/>
        <v>9.6850744028128793E-2</v>
      </c>
      <c r="P301" s="5">
        <f t="shared" si="453"/>
        <v>0.12873799160960633</v>
      </c>
      <c r="Q301" s="5">
        <f t="shared" si="454"/>
        <v>9.5052213430285692E-2</v>
      </c>
      <c r="R301" s="5">
        <f t="shared" si="455"/>
        <v>4.3590438048637832E-2</v>
      </c>
      <c r="S301" s="5">
        <f t="shared" si="456"/>
        <v>3.8509579288138654E-2</v>
      </c>
      <c r="T301" s="5">
        <f t="shared" si="457"/>
        <v>8.556191617310431E-2</v>
      </c>
      <c r="U301" s="5">
        <f t="shared" si="458"/>
        <v>5.7942202758243737E-2</v>
      </c>
      <c r="V301" s="5">
        <f t="shared" si="459"/>
        <v>5.1197446445129802E-3</v>
      </c>
      <c r="W301" s="5">
        <f t="shared" si="460"/>
        <v>4.2115770260228585E-2</v>
      </c>
      <c r="X301" s="5">
        <f t="shared" si="461"/>
        <v>3.7910805803741995E-2</v>
      </c>
      <c r="Y301" s="5">
        <f t="shared" si="462"/>
        <v>1.7062838787092829E-2</v>
      </c>
      <c r="Z301" s="5">
        <f t="shared" si="463"/>
        <v>1.3079412783311685E-2</v>
      </c>
      <c r="AA301" s="5">
        <f t="shared" si="464"/>
        <v>1.7385693316589481E-2</v>
      </c>
      <c r="AB301" s="5">
        <f t="shared" si="465"/>
        <v>1.1554889241058575E-2</v>
      </c>
      <c r="AC301" s="5">
        <f t="shared" si="466"/>
        <v>3.828691318270182E-4</v>
      </c>
      <c r="AD301" s="5">
        <f t="shared" si="467"/>
        <v>1.39955034233364E-2</v>
      </c>
      <c r="AE301" s="5">
        <f t="shared" si="468"/>
        <v>1.2598150505839349E-2</v>
      </c>
      <c r="AF301" s="5">
        <f t="shared" si="469"/>
        <v>5.6701567413122902E-3</v>
      </c>
      <c r="AG301" s="5">
        <f t="shared" si="470"/>
        <v>1.7013437782605262E-3</v>
      </c>
      <c r="AH301" s="5">
        <f t="shared" si="471"/>
        <v>2.9433812737562552E-3</v>
      </c>
      <c r="AI301" s="5">
        <f t="shared" si="472"/>
        <v>3.9124634253160963E-3</v>
      </c>
      <c r="AJ301" s="5">
        <f t="shared" si="473"/>
        <v>2.6003036356383007E-3</v>
      </c>
      <c r="AK301" s="5">
        <f t="shared" si="474"/>
        <v>1.1521435069547401E-3</v>
      </c>
      <c r="AL301" s="5">
        <f t="shared" si="475"/>
        <v>1.8324510432052649E-5</v>
      </c>
      <c r="AM301" s="5">
        <f t="shared" si="476"/>
        <v>3.7206797332654589E-3</v>
      </c>
      <c r="AN301" s="5">
        <f t="shared" si="477"/>
        <v>3.3491959414297507E-3</v>
      </c>
      <c r="AO301" s="5">
        <f t="shared" si="478"/>
        <v>1.5074011011752418E-3</v>
      </c>
      <c r="AP301" s="5">
        <f t="shared" si="479"/>
        <v>4.5229922237282212E-4</v>
      </c>
      <c r="AQ301" s="5">
        <f t="shared" si="480"/>
        <v>1.0178507883513719E-4</v>
      </c>
      <c r="AR301" s="5">
        <f t="shared" si="481"/>
        <v>5.2990105694977058E-4</v>
      </c>
      <c r="AS301" s="5">
        <f t="shared" si="482"/>
        <v>7.0436627522146985E-4</v>
      </c>
      <c r="AT301" s="5">
        <f t="shared" si="483"/>
        <v>4.6813630880943507E-4</v>
      </c>
      <c r="AU301" s="5">
        <f t="shared" si="484"/>
        <v>2.0742201071151142E-4</v>
      </c>
      <c r="AV301" s="5">
        <f t="shared" si="485"/>
        <v>6.8928466535246065E-5</v>
      </c>
      <c r="AW301" s="5">
        <f t="shared" si="486"/>
        <v>6.0904855286695067E-7</v>
      </c>
      <c r="AX301" s="5">
        <f t="shared" si="487"/>
        <v>8.242800835617834E-4</v>
      </c>
      <c r="AY301" s="5">
        <f t="shared" si="488"/>
        <v>7.4198149488227802E-4</v>
      </c>
      <c r="AZ301" s="5">
        <f t="shared" si="489"/>
        <v>3.3394992171157739E-4</v>
      </c>
      <c r="BA301" s="5">
        <f t="shared" si="490"/>
        <v>1.0020245426638547E-4</v>
      </c>
      <c r="BB301" s="5">
        <f t="shared" si="491"/>
        <v>2.2549485390384614E-5</v>
      </c>
      <c r="BC301" s="5">
        <f t="shared" si="492"/>
        <v>4.0596154662590702E-6</v>
      </c>
      <c r="BD301" s="5">
        <f t="shared" si="493"/>
        <v>7.9499025112180312E-5</v>
      </c>
      <c r="BE301" s="5">
        <f t="shared" si="494"/>
        <v>1.0567337329789936E-4</v>
      </c>
      <c r="BF301" s="5">
        <f t="shared" si="495"/>
        <v>7.0232696617346843E-5</v>
      </c>
      <c r="BG301" s="5">
        <f t="shared" si="496"/>
        <v>3.1118729472427636E-5</v>
      </c>
      <c r="BH301" s="5">
        <f t="shared" si="497"/>
        <v>1.0341073715859813E-5</v>
      </c>
      <c r="BI301" s="5">
        <f t="shared" si="498"/>
        <v>2.7491560847070589E-6</v>
      </c>
      <c r="BJ301" s="8">
        <f t="shared" si="499"/>
        <v>0.46584434588303575</v>
      </c>
      <c r="BK301" s="8">
        <f t="shared" si="500"/>
        <v>0.28110365834080164</v>
      </c>
      <c r="BL301" s="8">
        <f t="shared" si="501"/>
        <v>0.24021062740685165</v>
      </c>
      <c r="BM301" s="8">
        <f t="shared" si="502"/>
        <v>0.38465485434213353</v>
      </c>
      <c r="BN301" s="8">
        <f t="shared" si="503"/>
        <v>0.61484181762553769</v>
      </c>
    </row>
    <row r="302" spans="1:66" x14ac:dyDescent="0.25">
      <c r="A302" t="s">
        <v>145</v>
      </c>
      <c r="B302" t="s">
        <v>432</v>
      </c>
      <c r="C302" t="s">
        <v>391</v>
      </c>
      <c r="D302" s="11">
        <v>44442</v>
      </c>
      <c r="E302">
        <f>VLOOKUP(A302,home!$A$2:$E$405,3,FALSE)</f>
        <v>1.4299065420560699</v>
      </c>
      <c r="F302">
        <f>VLOOKUP(B302,home!$B$2:$E$405,3,FALSE)</f>
        <v>1.2</v>
      </c>
      <c r="G302">
        <f>VLOOKUP(C302,away!$B$2:$E$405,4,FALSE)</f>
        <v>1.65</v>
      </c>
      <c r="H302">
        <f>VLOOKUP(A302,away!$A$2:$E$405,3,FALSE)</f>
        <v>1.18691588785047</v>
      </c>
      <c r="I302">
        <f>VLOOKUP(C302,away!$B$2:$E$405,3,FALSE)</f>
        <v>0.65</v>
      </c>
      <c r="J302">
        <f>VLOOKUP(B302,home!$B$2:$E$405,4,FALSE)</f>
        <v>1.5</v>
      </c>
      <c r="K302" s="3">
        <f t="shared" si="448"/>
        <v>2.8312149532710182</v>
      </c>
      <c r="L302" s="3">
        <f t="shared" si="449"/>
        <v>1.1572429906542083</v>
      </c>
      <c r="M302" s="5">
        <f t="shared" si="450"/>
        <v>1.8528263723246556E-2</v>
      </c>
      <c r="N302" s="5">
        <f t="shared" si="451"/>
        <v>5.2457497311404602E-2</v>
      </c>
      <c r="O302" s="5">
        <f t="shared" si="452"/>
        <v>2.1441703322719715E-2</v>
      </c>
      <c r="P302" s="5">
        <f t="shared" si="453"/>
        <v>6.0706071070884944E-2</v>
      </c>
      <c r="Q302" s="5">
        <f t="shared" si="454"/>
        <v>7.4259225399611481E-2</v>
      </c>
      <c r="R302" s="5">
        <f t="shared" si="455"/>
        <v>1.2406630438952225E-2</v>
      </c>
      <c r="S302" s="5">
        <f t="shared" si="456"/>
        <v>4.9724398355789429E-2</v>
      </c>
      <c r="T302" s="5">
        <f t="shared" si="457"/>
        <v>8.5935968085111322E-2</v>
      </c>
      <c r="U302" s="5">
        <f t="shared" si="458"/>
        <v>3.5125837618468922E-2</v>
      </c>
      <c r="V302" s="5">
        <f t="shared" si="459"/>
        <v>1.8101911194411142E-2</v>
      </c>
      <c r="W302" s="5">
        <f t="shared" si="460"/>
        <v>7.008127645656767E-2</v>
      </c>
      <c r="X302" s="5">
        <f t="shared" si="461"/>
        <v>8.1101065955462709E-2</v>
      </c>
      <c r="Y302" s="5">
        <f t="shared" si="462"/>
        <v>4.6926820055771951E-2</v>
      </c>
      <c r="Z302" s="5">
        <f t="shared" si="463"/>
        <v>4.7858287043715357E-3</v>
      </c>
      <c r="AA302" s="5">
        <f t="shared" si="464"/>
        <v>1.3549709791610357E-2</v>
      </c>
      <c r="AB302" s="5">
        <f t="shared" si="465"/>
        <v>1.9181070487244989E-2</v>
      </c>
      <c r="AC302" s="5">
        <f t="shared" si="466"/>
        <v>3.7068230053176688E-3</v>
      </c>
      <c r="AD302" s="5">
        <f t="shared" si="467"/>
        <v>4.9603789462038646E-2</v>
      </c>
      <c r="AE302" s="5">
        <f t="shared" si="468"/>
        <v>5.7403637664831295E-2</v>
      </c>
      <c r="AF302" s="5">
        <f t="shared" si="469"/>
        <v>3.3214978662839977E-2</v>
      </c>
      <c r="AG302" s="5">
        <f t="shared" si="470"/>
        <v>1.2812600414100218E-2</v>
      </c>
      <c r="AH302" s="5">
        <f t="shared" si="471"/>
        <v>1.3845916806514169E-3</v>
      </c>
      <c r="AI302" s="5">
        <f t="shared" si="472"/>
        <v>3.9200766704349426E-3</v>
      </c>
      <c r="AJ302" s="5">
        <f t="shared" si="473"/>
        <v>5.5492898436521375E-3</v>
      </c>
      <c r="AK302" s="5">
        <f t="shared" si="474"/>
        <v>5.2370774617943065E-3</v>
      </c>
      <c r="AL302" s="5">
        <f t="shared" si="475"/>
        <v>4.8580193842054419E-4</v>
      </c>
      <c r="AM302" s="5">
        <f t="shared" si="476"/>
        <v>2.8087798092766229E-2</v>
      </c>
      <c r="AN302" s="5">
        <f t="shared" si="477"/>
        <v>3.2504407465764357E-2</v>
      </c>
      <c r="AO302" s="5">
        <f t="shared" si="478"/>
        <v>1.8807748852562065E-2</v>
      </c>
      <c r="AP302" s="5">
        <f t="shared" si="479"/>
        <v>7.2550451765373948E-3</v>
      </c>
      <c r="AQ302" s="5">
        <f t="shared" si="480"/>
        <v>2.0989625443568792E-3</v>
      </c>
      <c r="AR302" s="5">
        <f t="shared" si="481"/>
        <v>3.2046180347039636E-4</v>
      </c>
      <c r="AS302" s="5">
        <f t="shared" si="482"/>
        <v>9.0729624993758466E-4</v>
      </c>
      <c r="AT302" s="5">
        <f t="shared" si="483"/>
        <v>1.2843753549350045E-3</v>
      </c>
      <c r="AU302" s="5">
        <f t="shared" si="484"/>
        <v>1.2121142368349185E-3</v>
      </c>
      <c r="AV302" s="5">
        <f t="shared" si="485"/>
        <v>8.5793898809992766E-4</v>
      </c>
      <c r="AW302" s="5">
        <f t="shared" si="486"/>
        <v>4.421342358151221E-5</v>
      </c>
      <c r="AX302" s="5">
        <f t="shared" si="487"/>
        <v>1.3253765660782808E-2</v>
      </c>
      <c r="AY302" s="5">
        <f t="shared" si="488"/>
        <v>1.5337827410714345E-2</v>
      </c>
      <c r="AZ302" s="5">
        <f t="shared" si="489"/>
        <v>8.874796631456584E-3</v>
      </c>
      <c r="BA302" s="5">
        <f t="shared" si="490"/>
        <v>3.4234320650782372E-3</v>
      </c>
      <c r="BB302" s="5">
        <f t="shared" si="491"/>
        <v>9.9043569032316215E-4</v>
      </c>
      <c r="BC302" s="5">
        <f t="shared" si="492"/>
        <v>2.2923495206404827E-4</v>
      </c>
      <c r="BD302" s="5">
        <f t="shared" si="493"/>
        <v>6.1808695973087106E-5</v>
      </c>
      <c r="BE302" s="5">
        <f t="shared" si="494"/>
        <v>1.749937042811864E-4</v>
      </c>
      <c r="BF302" s="5">
        <f t="shared" si="495"/>
        <v>2.4772239614459079E-4</v>
      </c>
      <c r="BG302" s="5">
        <f t="shared" si="496"/>
        <v>2.3378511740823071E-4</v>
      </c>
      <c r="BH302" s="5">
        <f t="shared" si="497"/>
        <v>1.6547398006460089E-4</v>
      </c>
      <c r="BI302" s="5">
        <f t="shared" si="498"/>
        <v>9.3698481347233675E-5</v>
      </c>
      <c r="BJ302" s="8">
        <f t="shared" si="499"/>
        <v>0.69466031401014616</v>
      </c>
      <c r="BK302" s="8">
        <f t="shared" si="500"/>
        <v>0.16659109669878464</v>
      </c>
      <c r="BL302" s="8">
        <f t="shared" si="501"/>
        <v>0.12335565632402574</v>
      </c>
      <c r="BM302" s="8">
        <f t="shared" si="502"/>
        <v>0.73429989048337563</v>
      </c>
      <c r="BN302" s="8">
        <f t="shared" si="503"/>
        <v>0.23979939126681954</v>
      </c>
    </row>
    <row r="303" spans="1:66" x14ac:dyDescent="0.25">
      <c r="A303" t="s">
        <v>145</v>
      </c>
      <c r="B303" t="s">
        <v>434</v>
      </c>
      <c r="C303" t="s">
        <v>357</v>
      </c>
      <c r="D303" s="11">
        <v>44442</v>
      </c>
      <c r="E303">
        <f>VLOOKUP(A303,home!$A$2:$E$405,3,FALSE)</f>
        <v>1.4299065420560699</v>
      </c>
      <c r="F303">
        <f>VLOOKUP(B303,home!$B$2:$E$405,3,FALSE)</f>
        <v>0.85</v>
      </c>
      <c r="G303">
        <f>VLOOKUP(C303,away!$B$2:$E$405,4,FALSE)</f>
        <v>0.74</v>
      </c>
      <c r="H303">
        <f>VLOOKUP(A303,away!$A$2:$E$405,3,FALSE)</f>
        <v>1.18691588785047</v>
      </c>
      <c r="I303">
        <f>VLOOKUP(C303,away!$B$2:$E$405,3,FALSE)</f>
        <v>0.95</v>
      </c>
      <c r="J303">
        <f>VLOOKUP(B303,home!$B$2:$E$405,4,FALSE)</f>
        <v>0.6</v>
      </c>
      <c r="K303" s="3">
        <f t="shared" si="448"/>
        <v>0.89941121495326792</v>
      </c>
      <c r="L303" s="3">
        <f t="shared" si="449"/>
        <v>0.67654205607476781</v>
      </c>
      <c r="M303" s="5">
        <f t="shared" si="450"/>
        <v>0.20681031240525383</v>
      </c>
      <c r="N303" s="5">
        <f t="shared" si="451"/>
        <v>0.18600751434527427</v>
      </c>
      <c r="O303" s="5">
        <f t="shared" si="452"/>
        <v>0.1399158739721155</v>
      </c>
      <c r="P303" s="5">
        <f t="shared" si="453"/>
        <v>0.1258419062005087</v>
      </c>
      <c r="Q303" s="5">
        <f t="shared" si="454"/>
        <v>8.3648622233860243E-2</v>
      </c>
      <c r="R303" s="5">
        <f t="shared" si="455"/>
        <v>4.7329486527296551E-2</v>
      </c>
      <c r="S303" s="5">
        <f t="shared" si="456"/>
        <v>1.9143370042817222E-2</v>
      </c>
      <c r="T303" s="5">
        <f t="shared" si="457"/>
        <v>5.6591810873917341E-2</v>
      </c>
      <c r="U303" s="5">
        <f t="shared" si="458"/>
        <v>4.2568670980630115E-2</v>
      </c>
      <c r="V303" s="5">
        <f t="shared" si="459"/>
        <v>1.2942822119201027E-3</v>
      </c>
      <c r="W303" s="5">
        <f t="shared" si="460"/>
        <v>2.5078169650841069E-2</v>
      </c>
      <c r="X303" s="5">
        <f t="shared" si="461"/>
        <v>1.6966436458171859E-2</v>
      </c>
      <c r="Y303" s="5">
        <f t="shared" si="462"/>
        <v>5.7392539028367452E-3</v>
      </c>
      <c r="Z303" s="5">
        <f t="shared" si="463"/>
        <v>1.0673462709380079E-2</v>
      </c>
      <c r="AA303" s="5">
        <f t="shared" si="464"/>
        <v>9.5998320632019359E-3</v>
      </c>
      <c r="AB303" s="5">
        <f t="shared" si="465"/>
        <v>4.3170983096558931E-3</v>
      </c>
      <c r="AC303" s="5">
        <f t="shared" si="466"/>
        <v>4.9222322020346062E-5</v>
      </c>
      <c r="AD303" s="5">
        <f t="shared" si="467"/>
        <v>5.6388967586167814E-3</v>
      </c>
      <c r="AE303" s="5">
        <f t="shared" si="468"/>
        <v>3.8149508070679408E-3</v>
      </c>
      <c r="AF303" s="5">
        <f t="shared" si="469"/>
        <v>1.2904873314189198E-3</v>
      </c>
      <c r="AG303" s="5">
        <f t="shared" si="470"/>
        <v>2.9102298417886546E-4</v>
      </c>
      <c r="AH303" s="5">
        <f t="shared" si="471"/>
        <v>1.8052616017103398E-3</v>
      </c>
      <c r="AI303" s="5">
        <f t="shared" si="472"/>
        <v>1.6236725305027791E-3</v>
      </c>
      <c r="AJ303" s="5">
        <f t="shared" si="473"/>
        <v>7.3017464167287553E-4</v>
      </c>
      <c r="AK303" s="5">
        <f t="shared" si="474"/>
        <v>2.1890908719835611E-4</v>
      </c>
      <c r="AL303" s="5">
        <f t="shared" si="475"/>
        <v>1.1980506694497441E-6</v>
      </c>
      <c r="AM303" s="5">
        <f t="shared" si="476"/>
        <v>1.0143373969327132E-3</v>
      </c>
      <c r="AN303" s="5">
        <f t="shared" si="477"/>
        <v>6.8624190807438563E-4</v>
      </c>
      <c r="AO303" s="5">
        <f t="shared" si="478"/>
        <v>2.3213575572665832E-4</v>
      </c>
      <c r="AP303" s="5">
        <f t="shared" si="479"/>
        <v>5.234986715592783E-5</v>
      </c>
      <c r="AQ303" s="5">
        <f t="shared" si="480"/>
        <v>8.854221690228092E-6</v>
      </c>
      <c r="AR303" s="5">
        <f t="shared" si="481"/>
        <v>2.4426707915478846E-4</v>
      </c>
      <c r="AS303" s="5">
        <f t="shared" si="482"/>
        <v>2.1969655043569433E-4</v>
      </c>
      <c r="AT303" s="5">
        <f t="shared" si="483"/>
        <v>9.8798770674204844E-5</v>
      </c>
      <c r="AU303" s="5">
        <f t="shared" si="484"/>
        <v>2.9620240789325305E-5</v>
      </c>
      <c r="AV303" s="5">
        <f t="shared" si="485"/>
        <v>6.6601941888838508E-6</v>
      </c>
      <c r="AW303" s="5">
        <f t="shared" si="486"/>
        <v>2.0250035220804533E-8</v>
      </c>
      <c r="AX303" s="5">
        <f t="shared" si="487"/>
        <v>1.520510717579644E-4</v>
      </c>
      <c r="AY303" s="5">
        <f t="shared" si="488"/>
        <v>1.0286894471550531E-4</v>
      </c>
      <c r="AZ303" s="5">
        <f t="shared" si="489"/>
        <v>3.4797583682034785E-5</v>
      </c>
      <c r="BA303" s="5">
        <f t="shared" si="490"/>
        <v>7.8473429368925365E-6</v>
      </c>
      <c r="BB303" s="5">
        <f t="shared" si="491"/>
        <v>1.3272643813122706E-6</v>
      </c>
      <c r="BC303" s="5">
        <f t="shared" si="492"/>
        <v>1.795900346975617E-7</v>
      </c>
      <c r="BD303" s="5">
        <f t="shared" si="493"/>
        <v>2.7542825327126423E-5</v>
      </c>
      <c r="BE303" s="5">
        <f t="shared" si="494"/>
        <v>2.4772325990716415E-5</v>
      </c>
      <c r="BF303" s="5">
        <f t="shared" si="495"/>
        <v>1.1140253908264331E-5</v>
      </c>
      <c r="BG303" s="5">
        <f t="shared" si="496"/>
        <v>3.339889767506639E-6</v>
      </c>
      <c r="BH303" s="5">
        <f t="shared" si="497"/>
        <v>7.5098357840078298E-7</v>
      </c>
      <c r="BI303" s="5">
        <f t="shared" si="498"/>
        <v>1.3508861053188025E-7</v>
      </c>
      <c r="BJ303" s="8">
        <f t="shared" si="499"/>
        <v>0.38736015629327236</v>
      </c>
      <c r="BK303" s="8">
        <f t="shared" si="500"/>
        <v>0.35324316017790525</v>
      </c>
      <c r="BL303" s="8">
        <f t="shared" si="501"/>
        <v>0.24877570391640977</v>
      </c>
      <c r="BM303" s="8">
        <f t="shared" si="502"/>
        <v>0.21039591871797808</v>
      </c>
      <c r="BN303" s="8">
        <f t="shared" si="503"/>
        <v>0.7895537156843091</v>
      </c>
    </row>
    <row r="304" spans="1:66" x14ac:dyDescent="0.25">
      <c r="A304" t="s">
        <v>196</v>
      </c>
      <c r="B304" t="s">
        <v>304</v>
      </c>
      <c r="C304" t="s">
        <v>199</v>
      </c>
      <c r="D304" s="11">
        <v>44442</v>
      </c>
      <c r="E304">
        <f>VLOOKUP(A304,home!$A$2:$E$405,3,FALSE)</f>
        <v>1.6239669421487599</v>
      </c>
      <c r="F304">
        <f>VLOOKUP(B304,home!$B$2:$E$405,3,FALSE)</f>
        <v>0.81</v>
      </c>
      <c r="G304">
        <f>VLOOKUP(C304,away!$B$2:$E$405,4,FALSE)</f>
        <v>0.75</v>
      </c>
      <c r="H304">
        <f>VLOOKUP(A304,away!$A$2:$E$405,3,FALSE)</f>
        <v>1.4214876033057899</v>
      </c>
      <c r="I304">
        <f>VLOOKUP(C304,away!$B$2:$E$405,3,FALSE)</f>
        <v>0.66</v>
      </c>
      <c r="J304">
        <f>VLOOKUP(B304,home!$B$2:$E$405,4,FALSE)</f>
        <v>1.95</v>
      </c>
      <c r="K304" s="3">
        <f t="shared" si="448"/>
        <v>0.98655991735537163</v>
      </c>
      <c r="L304" s="3">
        <f t="shared" si="449"/>
        <v>1.8294545454545519</v>
      </c>
      <c r="M304" s="5">
        <f t="shared" si="450"/>
        <v>5.9843978445405593E-2</v>
      </c>
      <c r="N304" s="5">
        <f t="shared" si="451"/>
        <v>5.9039670429315974E-2</v>
      </c>
      <c r="O304" s="5">
        <f t="shared" si="452"/>
        <v>0.1094818383850315</v>
      </c>
      <c r="P304" s="5">
        <f t="shared" si="453"/>
        <v>0.10801039342905082</v>
      </c>
      <c r="Q304" s="5">
        <f t="shared" si="454"/>
        <v>2.9123086189717168E-2</v>
      </c>
      <c r="R304" s="5">
        <f t="shared" si="455"/>
        <v>0.10014602343910826</v>
      </c>
      <c r="S304" s="5">
        <f t="shared" si="456"/>
        <v>4.8736085867608282E-2</v>
      </c>
      <c r="T304" s="5">
        <f t="shared" si="457"/>
        <v>5.3279362407442771E-2</v>
      </c>
      <c r="U304" s="5">
        <f t="shared" si="458"/>
        <v>9.8800052607555755E-2</v>
      </c>
      <c r="V304" s="5">
        <f t="shared" si="459"/>
        <v>9.7735699944678563E-3</v>
      </c>
      <c r="W304" s="5">
        <f t="shared" si="460"/>
        <v>9.5772231681535806E-3</v>
      </c>
      <c r="X304" s="5">
        <f t="shared" si="461"/>
        <v>1.7521094457811213E-2</v>
      </c>
      <c r="Y304" s="5">
        <f t="shared" si="462"/>
        <v>1.6027022948590642E-2</v>
      </c>
      <c r="Z304" s="5">
        <f t="shared" si="463"/>
        <v>6.1070865929958244E-2</v>
      </c>
      <c r="AA304" s="5">
        <f t="shared" si="464"/>
        <v>6.0250068444680574E-2</v>
      </c>
      <c r="AB304" s="5">
        <f t="shared" si="465"/>
        <v>2.9720151272719774E-2</v>
      </c>
      <c r="AC304" s="5">
        <f t="shared" si="466"/>
        <v>1.1024993321507315E-3</v>
      </c>
      <c r="AD304" s="5">
        <f t="shared" si="467"/>
        <v>2.3621261243168862E-3</v>
      </c>
      <c r="AE304" s="5">
        <f t="shared" si="468"/>
        <v>4.3214023750684722E-3</v>
      </c>
      <c r="AF304" s="5">
        <f t="shared" si="469"/>
        <v>3.9529046089035571E-3</v>
      </c>
      <c r="AG304" s="5">
        <f t="shared" si="470"/>
        <v>2.4105531015022864E-3</v>
      </c>
      <c r="AH304" s="5">
        <f t="shared" si="471"/>
        <v>2.7931593317601904E-2</v>
      </c>
      <c r="AI304" s="5">
        <f t="shared" si="472"/>
        <v>2.7556190395017183E-2</v>
      </c>
      <c r="AJ304" s="5">
        <f t="shared" si="473"/>
        <v>1.3592916459368517E-2</v>
      </c>
      <c r="AK304" s="5">
        <f t="shared" si="474"/>
        <v>4.4700755129243597E-3</v>
      </c>
      <c r="AL304" s="5">
        <f t="shared" si="475"/>
        <v>7.9594565544803612E-5</v>
      </c>
      <c r="AM304" s="5">
        <f t="shared" si="476"/>
        <v>4.6607579079780651E-4</v>
      </c>
      <c r="AN304" s="5">
        <f t="shared" si="477"/>
        <v>8.5266447400137205E-4</v>
      </c>
      <c r="AO304" s="5">
        <f t="shared" si="478"/>
        <v>7.7995544885471244E-4</v>
      </c>
      <c r="AP304" s="5">
        <f t="shared" si="479"/>
        <v>4.7563101371976628E-4</v>
      </c>
      <c r="AQ304" s="5">
        <f t="shared" si="480"/>
        <v>2.1753633000219568E-4</v>
      </c>
      <c r="AR304" s="5">
        <f t="shared" si="481"/>
        <v>1.0219916071334953E-2</v>
      </c>
      <c r="AS304" s="5">
        <f t="shared" si="482"/>
        <v>1.0082559554715044E-2</v>
      </c>
      <c r="AT304" s="5">
        <f t="shared" si="483"/>
        <v>4.973524560515143E-3</v>
      </c>
      <c r="AU304" s="5">
        <f t="shared" si="484"/>
        <v>1.6355599931289105E-3</v>
      </c>
      <c r="AV304" s="5">
        <f t="shared" si="485"/>
        <v>4.0339448291275244E-4</v>
      </c>
      <c r="AW304" s="5">
        <f t="shared" si="486"/>
        <v>3.9904879704775025E-6</v>
      </c>
      <c r="AX304" s="5">
        <f t="shared" si="487"/>
        <v>7.6635282275137212E-5</v>
      </c>
      <c r="AY304" s="5">
        <f t="shared" si="488"/>
        <v>1.4020076550044243E-4</v>
      </c>
      <c r="AZ304" s="5">
        <f t="shared" si="489"/>
        <v>1.2824546386049608E-4</v>
      </c>
      <c r="BA304" s="5">
        <f t="shared" si="490"/>
        <v>7.8206415597837343E-5</v>
      </c>
      <c r="BB304" s="5">
        <f t="shared" si="491"/>
        <v>3.576877062479282E-5</v>
      </c>
      <c r="BC304" s="5">
        <f t="shared" si="492"/>
        <v>1.3087468000969689E-5</v>
      </c>
      <c r="BD304" s="5">
        <f t="shared" si="493"/>
        <v>3.1161453184779617E-3</v>
      </c>
      <c r="BE304" s="5">
        <f t="shared" si="494"/>
        <v>3.074264067864946E-3</v>
      </c>
      <c r="BF304" s="5">
        <f t="shared" si="495"/>
        <v>1.5164728523607146E-3</v>
      </c>
      <c r="BG304" s="5">
        <f t="shared" si="496"/>
        <v>4.9869711063221724E-4</v>
      </c>
      <c r="BH304" s="5">
        <f t="shared" si="497"/>
        <v>1.2299864506267068E-4</v>
      </c>
      <c r="BI304" s="5">
        <f t="shared" si="498"/>
        <v>2.4269106621570226E-5</v>
      </c>
      <c r="BJ304" s="8">
        <f t="shared" si="499"/>
        <v>0.20087845303405807</v>
      </c>
      <c r="BK304" s="8">
        <f t="shared" si="500"/>
        <v>0.2276863223997285</v>
      </c>
      <c r="BL304" s="8">
        <f t="shared" si="501"/>
        <v>0.50761671159763466</v>
      </c>
      <c r="BM304" s="8">
        <f t="shared" si="502"/>
        <v>0.53147115236622033</v>
      </c>
      <c r="BN304" s="8">
        <f t="shared" si="503"/>
        <v>0.46564499031762935</v>
      </c>
    </row>
    <row r="305" spans="1:66" x14ac:dyDescent="0.25">
      <c r="A305" t="s">
        <v>32</v>
      </c>
      <c r="B305" t="s">
        <v>208</v>
      </c>
      <c r="C305" t="s">
        <v>209</v>
      </c>
      <c r="D305" s="11">
        <v>44442</v>
      </c>
      <c r="E305">
        <f>VLOOKUP(A305,home!$A$2:$E$405,3,FALSE)</f>
        <v>1.25462962962963</v>
      </c>
      <c r="F305">
        <f>VLOOKUP(B305,home!$B$2:$E$405,3,FALSE)</f>
        <v>1.39</v>
      </c>
      <c r="G305">
        <f>VLOOKUP(C305,away!$B$2:$E$405,4,FALSE)</f>
        <v>0.66</v>
      </c>
      <c r="H305">
        <f>VLOOKUP(A305,away!$A$2:$E$405,3,FALSE)</f>
        <v>1.1018518518518501</v>
      </c>
      <c r="I305">
        <f>VLOOKUP(C305,away!$B$2:$E$405,3,FALSE)</f>
        <v>0.93</v>
      </c>
      <c r="J305">
        <f>VLOOKUP(B305,home!$B$2:$E$405,4,FALSE)</f>
        <v>0.76</v>
      </c>
      <c r="K305" s="3">
        <f t="shared" si="448"/>
        <v>1.1509972222222227</v>
      </c>
      <c r="L305" s="3">
        <f t="shared" si="449"/>
        <v>0.77878888888888764</v>
      </c>
      <c r="M305" s="5">
        <f t="shared" si="450"/>
        <v>0.14517924739091151</v>
      </c>
      <c r="N305" s="5">
        <f t="shared" si="451"/>
        <v>0.167100910471252</v>
      </c>
      <c r="O305" s="5">
        <f t="shared" si="452"/>
        <v>0.1130639847652929</v>
      </c>
      <c r="P305" s="5">
        <f t="shared" si="453"/>
        <v>0.13013633239822783</v>
      </c>
      <c r="Q305" s="5">
        <f t="shared" si="454"/>
        <v>9.6166341891607721E-2</v>
      </c>
      <c r="R305" s="5">
        <f t="shared" si="455"/>
        <v>4.4026487534356291E-2</v>
      </c>
      <c r="S305" s="5">
        <f t="shared" si="456"/>
        <v>2.916302659370695E-2</v>
      </c>
      <c r="T305" s="5">
        <f t="shared" si="457"/>
        <v>7.489327855027407E-2</v>
      </c>
      <c r="U305" s="5">
        <f t="shared" si="458"/>
        <v>5.06743648562454E-2</v>
      </c>
      <c r="V305" s="5">
        <f t="shared" si="459"/>
        <v>2.9045851102014169E-3</v>
      </c>
      <c r="W305" s="5">
        <f t="shared" si="460"/>
        <v>3.6895730796171006E-2</v>
      </c>
      <c r="X305" s="5">
        <f t="shared" si="461"/>
        <v>2.8733985191493529E-2</v>
      </c>
      <c r="Y305" s="5">
        <f t="shared" si="462"/>
        <v>1.1188854200316498E-2</v>
      </c>
      <c r="Z305" s="5">
        <f t="shared" si="463"/>
        <v>1.1429113102853935E-2</v>
      </c>
      <c r="AA305" s="5">
        <f t="shared" si="464"/>
        <v>1.3154877433848487E-2</v>
      </c>
      <c r="AB305" s="5">
        <f t="shared" si="465"/>
        <v>7.5706136925167075E-3</v>
      </c>
      <c r="AC305" s="5">
        <f t="shared" si="466"/>
        <v>1.6272644858562692E-4</v>
      </c>
      <c r="AD305" s="5">
        <f t="shared" si="467"/>
        <v>1.0616720914562937E-2</v>
      </c>
      <c r="AE305" s="5">
        <f t="shared" si="468"/>
        <v>8.2681842846958845E-3</v>
      </c>
      <c r="AF305" s="5">
        <f t="shared" si="469"/>
        <v>3.2195850261034346E-3</v>
      </c>
      <c r="AG305" s="5">
        <f t="shared" si="470"/>
        <v>8.3579234838746495E-4</v>
      </c>
      <c r="AH305" s="5">
        <f t="shared" si="471"/>
        <v>2.2252165735892602E-3</v>
      </c>
      <c r="AI305" s="5">
        <f t="shared" si="472"/>
        <v>2.5612180950440907E-3</v>
      </c>
      <c r="AJ305" s="5">
        <f t="shared" si="473"/>
        <v>1.4739774564505211E-3</v>
      </c>
      <c r="AK305" s="5">
        <f t="shared" si="474"/>
        <v>5.6551465266424202E-4</v>
      </c>
      <c r="AL305" s="5">
        <f t="shared" si="475"/>
        <v>5.8346144049367729E-6</v>
      </c>
      <c r="AM305" s="5">
        <f t="shared" si="476"/>
        <v>2.4439632563541037E-3</v>
      </c>
      <c r="AN305" s="5">
        <f t="shared" si="477"/>
        <v>1.9033314289012802E-3</v>
      </c>
      <c r="AO305" s="5">
        <f t="shared" si="478"/>
        <v>7.411466843506633E-4</v>
      </c>
      <c r="AP305" s="5">
        <f t="shared" si="479"/>
        <v>1.9239893426971211E-4</v>
      </c>
      <c r="AQ305" s="5">
        <f t="shared" si="480"/>
        <v>3.7459538060828797E-5</v>
      </c>
      <c r="AR305" s="5">
        <f t="shared" si="481"/>
        <v>3.4659478857654362E-4</v>
      </c>
      <c r="AS305" s="5">
        <f t="shared" si="482"/>
        <v>3.9892963888830024E-4</v>
      </c>
      <c r="AT305" s="5">
        <f t="shared" si="483"/>
        <v>2.2958345311127406E-4</v>
      </c>
      <c r="AU305" s="5">
        <f t="shared" si="484"/>
        <v>8.8083305599754083E-5</v>
      </c>
      <c r="AV305" s="5">
        <f t="shared" si="485"/>
        <v>2.5345910017367026E-5</v>
      </c>
      <c r="AW305" s="5">
        <f t="shared" si="486"/>
        <v>1.4527928085491493E-7</v>
      </c>
      <c r="AX305" s="5">
        <f t="shared" si="487"/>
        <v>4.6883248654612438E-4</v>
      </c>
      <c r="AY305" s="5">
        <f t="shared" si="488"/>
        <v>3.6512153127227058E-4</v>
      </c>
      <c r="AZ305" s="5">
        <f t="shared" si="489"/>
        <v>1.421762958244704E-4</v>
      </c>
      <c r="BA305" s="5">
        <f t="shared" si="490"/>
        <v>3.6908439817159044E-5</v>
      </c>
      <c r="BB305" s="5">
        <f t="shared" si="491"/>
        <v>7.1859707089569164E-6</v>
      </c>
      <c r="BC305" s="5">
        <f t="shared" si="492"/>
        <v>1.1192708288033302E-6</v>
      </c>
      <c r="BD305" s="5">
        <f t="shared" si="493"/>
        <v>4.4987361715034208E-5</v>
      </c>
      <c r="BE305" s="5">
        <f t="shared" si="494"/>
        <v>5.1780328369110741E-5</v>
      </c>
      <c r="BF305" s="5">
        <f t="shared" si="495"/>
        <v>2.979950705930052E-5</v>
      </c>
      <c r="BG305" s="5">
        <f t="shared" si="496"/>
        <v>1.1433049949615467E-5</v>
      </c>
      <c r="BH305" s="5">
        <f t="shared" si="497"/>
        <v>3.2898521833838316E-6</v>
      </c>
      <c r="BI305" s="5">
        <f t="shared" si="498"/>
        <v>7.5732214491930106E-7</v>
      </c>
      <c r="BJ305" s="8">
        <f t="shared" si="499"/>
        <v>0.44425902751179897</v>
      </c>
      <c r="BK305" s="8">
        <f t="shared" si="500"/>
        <v>0.30791687408731055</v>
      </c>
      <c r="BL305" s="8">
        <f t="shared" si="501"/>
        <v>0.23654683957762257</v>
      </c>
      <c r="BM305" s="8">
        <f t="shared" si="502"/>
        <v>0.30411357357594621</v>
      </c>
      <c r="BN305" s="8">
        <f t="shared" si="503"/>
        <v>0.69567330445164832</v>
      </c>
    </row>
    <row r="306" spans="1:66" x14ac:dyDescent="0.25">
      <c r="A306" t="s">
        <v>37</v>
      </c>
      <c r="B306" t="s">
        <v>231</v>
      </c>
      <c r="C306" t="s">
        <v>38</v>
      </c>
      <c r="D306" s="11">
        <v>44442</v>
      </c>
      <c r="E306">
        <f>VLOOKUP(A306,home!$A$2:$E$405,3,FALSE)</f>
        <v>1.5436893203883499</v>
      </c>
      <c r="F306">
        <f>VLOOKUP(B306,home!$B$2:$E$405,3,FALSE)</f>
        <v>0.78</v>
      </c>
      <c r="G306">
        <f>VLOOKUP(C306,away!$B$2:$E$405,4,FALSE)</f>
        <v>0.84</v>
      </c>
      <c r="H306">
        <f>VLOOKUP(A306,away!$A$2:$E$405,3,FALSE)</f>
        <v>1.2815533980582501</v>
      </c>
      <c r="I306">
        <f>VLOOKUP(C306,away!$B$2:$E$405,3,FALSE)</f>
        <v>0.45</v>
      </c>
      <c r="J306">
        <f>VLOOKUP(B306,home!$B$2:$E$405,4,FALSE)</f>
        <v>0.78</v>
      </c>
      <c r="K306" s="3">
        <f t="shared" si="448"/>
        <v>1.0114252427184469</v>
      </c>
      <c r="L306" s="3">
        <f t="shared" si="449"/>
        <v>0.44982524271844576</v>
      </c>
      <c r="M306" s="5">
        <f t="shared" si="450"/>
        <v>0.23194604815016592</v>
      </c>
      <c r="N306" s="5">
        <f t="shared" si="451"/>
        <v>0.23459608804786614</v>
      </c>
      <c r="O306" s="5">
        <f t="shared" si="452"/>
        <v>0.10433518740673269</v>
      </c>
      <c r="P306" s="5">
        <f t="shared" si="453"/>
        <v>0.10552724224692926</v>
      </c>
      <c r="Q306" s="5">
        <f t="shared" si="454"/>
        <v>0.11863820264730557</v>
      </c>
      <c r="R306" s="5">
        <f t="shared" si="455"/>
        <v>2.3466300499654029E-2</v>
      </c>
      <c r="S306" s="5">
        <f t="shared" si="456"/>
        <v>1.2002790029249012E-2</v>
      </c>
      <c r="T306" s="5">
        <f t="shared" si="457"/>
        <v>5.3366458301504383E-2</v>
      </c>
      <c r="U306" s="5">
        <f t="shared" si="458"/>
        <v>2.373440867856659E-2</v>
      </c>
      <c r="V306" s="5">
        <f t="shared" si="459"/>
        <v>6.0676051423607844E-4</v>
      </c>
      <c r="W306" s="5">
        <f t="shared" si="460"/>
        <v>3.9997890969410442E-2</v>
      </c>
      <c r="X306" s="5">
        <f t="shared" si="461"/>
        <v>1.7992061013540984E-2</v>
      </c>
      <c r="Y306" s="5">
        <f t="shared" si="462"/>
        <v>4.0466416062105793E-3</v>
      </c>
      <c r="Z306" s="5">
        <f t="shared" si="463"/>
        <v>3.5185781059869537E-3</v>
      </c>
      <c r="AA306" s="5">
        <f t="shared" si="464"/>
        <v>3.5587787148716678E-3</v>
      </c>
      <c r="AB306" s="5">
        <f t="shared" si="465"/>
        <v>1.7997193127351596E-3</v>
      </c>
      <c r="AC306" s="5">
        <f t="shared" si="466"/>
        <v>1.7253409866841105E-5</v>
      </c>
      <c r="AD306" s="5">
        <f t="shared" si="467"/>
        <v>1.0113719145490483E-2</v>
      </c>
      <c r="AE306" s="5">
        <f t="shared" si="468"/>
        <v>4.5494061694064478E-3</v>
      </c>
      <c r="AF306" s="5">
        <f t="shared" si="469"/>
        <v>1.023218867189025E-3</v>
      </c>
      <c r="AG306" s="5">
        <f t="shared" si="470"/>
        <v>1.534232250957988E-4</v>
      </c>
      <c r="AH306" s="5">
        <f t="shared" si="471"/>
        <v>3.9568631263734756E-4</v>
      </c>
      <c r="AI306" s="5">
        <f t="shared" si="472"/>
        <v>4.0020712479959652E-4</v>
      </c>
      <c r="AJ306" s="5">
        <f t="shared" si="473"/>
        <v>2.0238979416904184E-4</v>
      </c>
      <c r="AK306" s="5">
        <f t="shared" si="474"/>
        <v>6.823404889705322E-5</v>
      </c>
      <c r="AL306" s="5">
        <f t="shared" si="475"/>
        <v>3.1398763240405728E-7</v>
      </c>
      <c r="AM306" s="5">
        <f t="shared" si="476"/>
        <v>2.0458541683027833E-3</v>
      </c>
      <c r="AN306" s="5">
        <f t="shared" si="477"/>
        <v>9.2027684782334358E-4</v>
      </c>
      <c r="AO306" s="5">
        <f t="shared" si="478"/>
        <v>2.0698187822015086E-4</v>
      </c>
      <c r="AP306" s="5">
        <f t="shared" si="479"/>
        <v>3.1035224536233055E-5</v>
      </c>
      <c r="AQ306" s="5">
        <f t="shared" si="480"/>
        <v>3.4901068524581234E-6</v>
      </c>
      <c r="AR306" s="5">
        <f t="shared" si="481"/>
        <v>3.5597938324492343E-5</v>
      </c>
      <c r="AS306" s="5">
        <f t="shared" si="482"/>
        <v>3.6004653410125969E-5</v>
      </c>
      <c r="AT306" s="5">
        <f t="shared" si="483"/>
        <v>1.8208007657165106E-5</v>
      </c>
      <c r="AU306" s="5">
        <f t="shared" si="484"/>
        <v>6.1386795213558537E-6</v>
      </c>
      <c r="AV306" s="5">
        <f t="shared" si="485"/>
        <v>1.5522038562145257E-6</v>
      </c>
      <c r="AW306" s="5">
        <f t="shared" si="486"/>
        <v>3.9681460901381466E-9</v>
      </c>
      <c r="AX306" s="5">
        <f t="shared" si="487"/>
        <v>3.4487142479036468E-4</v>
      </c>
      <c r="AY306" s="5">
        <f t="shared" si="488"/>
        <v>1.5513187236298201E-4</v>
      </c>
      <c r="AZ306" s="5">
        <f t="shared" si="489"/>
        <v>3.4891116069522668E-5</v>
      </c>
      <c r="BA306" s="5">
        <f t="shared" si="490"/>
        <v>5.2316349182301666E-6</v>
      </c>
      <c r="BB306" s="5">
        <f t="shared" si="491"/>
        <v>5.883303617267951E-7</v>
      </c>
      <c r="BC306" s="5">
        <f t="shared" si="492"/>
        <v>5.2929169552477327E-8</v>
      </c>
      <c r="BD306" s="5">
        <f t="shared" si="493"/>
        <v>2.6688085411818378E-6</v>
      </c>
      <c r="BE306" s="5">
        <f t="shared" si="494"/>
        <v>2.6993003265339046E-6</v>
      </c>
      <c r="BF306" s="5">
        <f t="shared" si="495"/>
        <v>1.3650702439672687E-6</v>
      </c>
      <c r="BG306" s="5">
        <f t="shared" si="496"/>
        <v>4.6022216761077476E-7</v>
      </c>
      <c r="BH306" s="5">
        <f t="shared" si="497"/>
        <v>1.1637007939503439E-7</v>
      </c>
      <c r="BI306" s="5">
        <f t="shared" si="498"/>
        <v>2.3539927159457527E-8</v>
      </c>
      <c r="BJ306" s="8">
        <f t="shared" si="499"/>
        <v>0.48822551552642723</v>
      </c>
      <c r="BK306" s="8">
        <f t="shared" si="500"/>
        <v>0.35025554021044253</v>
      </c>
      <c r="BL306" s="8">
        <f t="shared" si="501"/>
        <v>0.1580657466871184</v>
      </c>
      <c r="BM306" s="8">
        <f t="shared" si="502"/>
        <v>0.1814011836271045</v>
      </c>
      <c r="BN306" s="8">
        <f t="shared" si="503"/>
        <v>0.81850906899865361</v>
      </c>
    </row>
    <row r="307" spans="1:66" x14ac:dyDescent="0.25">
      <c r="A307" t="s">
        <v>37</v>
      </c>
      <c r="B307" t="s">
        <v>230</v>
      </c>
      <c r="C307" t="s">
        <v>227</v>
      </c>
      <c r="D307" s="11">
        <v>44442</v>
      </c>
      <c r="E307">
        <f>VLOOKUP(A307,home!$A$2:$E$405,3,FALSE)</f>
        <v>1.5436893203883499</v>
      </c>
      <c r="F307">
        <f>VLOOKUP(B307,home!$B$2:$E$405,3,FALSE)</f>
        <v>1.1499999999999999</v>
      </c>
      <c r="G307">
        <f>VLOOKUP(C307,away!$B$2:$E$405,4,FALSE)</f>
        <v>1</v>
      </c>
      <c r="H307">
        <f>VLOOKUP(A307,away!$A$2:$E$405,3,FALSE)</f>
        <v>1.2815533980582501</v>
      </c>
      <c r="I307">
        <f>VLOOKUP(C307,away!$B$2:$E$405,3,FALSE)</f>
        <v>0.94</v>
      </c>
      <c r="J307">
        <f>VLOOKUP(B307,home!$B$2:$E$405,4,FALSE)</f>
        <v>0.95</v>
      </c>
      <c r="K307" s="3">
        <f t="shared" si="448"/>
        <v>1.7752427184466022</v>
      </c>
      <c r="L307" s="3">
        <f t="shared" si="449"/>
        <v>1.1444271844660172</v>
      </c>
      <c r="M307" s="5">
        <f t="shared" si="450"/>
        <v>5.39514935921864E-2</v>
      </c>
      <c r="N307" s="5">
        <f t="shared" si="451"/>
        <v>9.5776996148847424E-2</v>
      </c>
      <c r="O307" s="5">
        <f t="shared" si="452"/>
        <v>6.1743555909442249E-2</v>
      </c>
      <c r="P307" s="5">
        <f t="shared" si="453"/>
        <v>0.10960979803923802</v>
      </c>
      <c r="Q307" s="5">
        <f t="shared" si="454"/>
        <v>8.501370750396485E-2</v>
      </c>
      <c r="R307" s="5">
        <f t="shared" si="455"/>
        <v>3.5330501924181572E-2</v>
      </c>
      <c r="S307" s="5">
        <f t="shared" si="456"/>
        <v>5.5671803625203742E-2</v>
      </c>
      <c r="T307" s="5">
        <f t="shared" si="457"/>
        <v>9.7291997919780007E-2</v>
      </c>
      <c r="U307" s="5">
        <f t="shared" si="458"/>
        <v>6.2720216279966989E-2</v>
      </c>
      <c r="V307" s="5">
        <f t="shared" si="459"/>
        <v>1.2567204653136908E-2</v>
      </c>
      <c r="W307" s="5">
        <f t="shared" si="460"/>
        <v>5.0306655071520948E-2</v>
      </c>
      <c r="X307" s="5">
        <f t="shared" si="461"/>
        <v>5.7572303623403806E-2</v>
      </c>
      <c r="Y307" s="5">
        <f t="shared" si="462"/>
        <v>3.2943654669477358E-2</v>
      </c>
      <c r="Z307" s="5">
        <f t="shared" si="463"/>
        <v>1.3477728947620768E-2</v>
      </c>
      <c r="AA307" s="5">
        <f t="shared" si="464"/>
        <v>2.3926240175460751E-2</v>
      </c>
      <c r="AB307" s="5">
        <f t="shared" si="465"/>
        <v>2.1237441825645634E-2</v>
      </c>
      <c r="AC307" s="5">
        <f t="shared" si="466"/>
        <v>1.5957491074765253E-3</v>
      </c>
      <c r="AD307" s="5">
        <f t="shared" si="467"/>
        <v>2.2326630776280606E-2</v>
      </c>
      <c r="AE307" s="5">
        <f t="shared" si="468"/>
        <v>2.555120319791114E-2</v>
      </c>
      <c r="AF307" s="5">
        <f t="shared" si="469"/>
        <v>1.4620745767752278E-2</v>
      </c>
      <c r="AG307" s="5">
        <f t="shared" si="470"/>
        <v>5.5774596379273896E-3</v>
      </c>
      <c r="AH307" s="5">
        <f t="shared" si="471"/>
        <v>3.8560698481304475E-3</v>
      </c>
      <c r="AI307" s="5">
        <f t="shared" si="472"/>
        <v>6.8454599197150714E-3</v>
      </c>
      <c r="AJ307" s="5">
        <f t="shared" si="473"/>
        <v>6.0761764384461231E-3</v>
      </c>
      <c r="AK307" s="5">
        <f t="shared" si="474"/>
        <v>3.5955626594494296E-3</v>
      </c>
      <c r="AL307" s="5">
        <f t="shared" si="475"/>
        <v>1.2967925500926452E-4</v>
      </c>
      <c r="AM307" s="5">
        <f t="shared" si="476"/>
        <v>7.9270377426075896E-3</v>
      </c>
      <c r="AN307" s="5">
        <f t="shared" si="477"/>
        <v>9.0719174849282561E-3</v>
      </c>
      <c r="AO307" s="5">
        <f t="shared" si="478"/>
        <v>5.1910744924922401E-3</v>
      </c>
      <c r="AP307" s="5">
        <f t="shared" si="479"/>
        <v>1.9802689219320839E-3</v>
      </c>
      <c r="AQ307" s="5">
        <f t="shared" si="480"/>
        <v>5.665683967030731E-4</v>
      </c>
      <c r="AR307" s="5">
        <f t="shared" si="481"/>
        <v>8.8259823188004485E-4</v>
      </c>
      <c r="AS307" s="5">
        <f t="shared" si="482"/>
        <v>1.5668260844588951E-3</v>
      </c>
      <c r="AT307" s="5">
        <f t="shared" si="483"/>
        <v>1.3907482987539279E-3</v>
      </c>
      <c r="AU307" s="5">
        <f t="shared" si="484"/>
        <v>8.2297193018496988E-4</v>
      </c>
      <c r="AV307" s="5">
        <f t="shared" si="485"/>
        <v>3.6524373163670344E-4</v>
      </c>
      <c r="AW307" s="5">
        <f t="shared" si="486"/>
        <v>7.3183623973247668E-6</v>
      </c>
      <c r="AX307" s="5">
        <f t="shared" si="487"/>
        <v>2.3454026719025847E-3</v>
      </c>
      <c r="AY307" s="5">
        <f t="shared" si="488"/>
        <v>2.6841425762445486E-3</v>
      </c>
      <c r="AZ307" s="5">
        <f t="shared" si="489"/>
        <v>1.5359028656184558E-3</v>
      </c>
      <c r="BA307" s="5">
        <f t="shared" si="490"/>
        <v>5.859096640376722E-4</v>
      </c>
      <c r="BB307" s="5">
        <f t="shared" si="491"/>
        <v>1.6763273679151598E-4</v>
      </c>
      <c r="BC307" s="5">
        <f t="shared" si="492"/>
        <v>3.8368692198129459E-5</v>
      </c>
      <c r="BD307" s="5">
        <f t="shared" si="493"/>
        <v>1.6834490158752768E-4</v>
      </c>
      <c r="BE307" s="5">
        <f t="shared" si="494"/>
        <v>2.9885306073086833E-4</v>
      </c>
      <c r="BF307" s="5">
        <f t="shared" si="495"/>
        <v>2.652683599739772E-4</v>
      </c>
      <c r="BG307" s="5">
        <f t="shared" si="496"/>
        <v>1.5697190815935834E-4</v>
      </c>
      <c r="BH307" s="5">
        <f t="shared" si="497"/>
        <v>6.9665809240142444E-5</v>
      </c>
      <c r="BI307" s="5">
        <f t="shared" si="498"/>
        <v>2.4734744115650574E-5</v>
      </c>
      <c r="BJ307" s="8">
        <f t="shared" si="499"/>
        <v>0.51907558056232195</v>
      </c>
      <c r="BK307" s="8">
        <f t="shared" si="500"/>
        <v>0.2362098708484954</v>
      </c>
      <c r="BL307" s="8">
        <f t="shared" si="501"/>
        <v>0.23134345204116041</v>
      </c>
      <c r="BM307" s="8">
        <f t="shared" si="502"/>
        <v>0.5560037550678909</v>
      </c>
      <c r="BN307" s="8">
        <f t="shared" si="503"/>
        <v>0.44142605311786054</v>
      </c>
    </row>
    <row r="308" spans="1:66" x14ac:dyDescent="0.25">
      <c r="A308" t="s">
        <v>13</v>
      </c>
      <c r="B308" t="s">
        <v>56</v>
      </c>
      <c r="C308" t="s">
        <v>57</v>
      </c>
      <c r="D308" s="11">
        <v>44472</v>
      </c>
      <c r="E308">
        <f>VLOOKUP(A308,home!$A$2:$E$405,3,FALSE)</f>
        <v>1.6196581196581199</v>
      </c>
      <c r="F308">
        <f>VLOOKUP(B308,home!$B$2:$E$405,3,FALSE)</f>
        <v>0.44</v>
      </c>
      <c r="G308">
        <f>VLOOKUP(C308,away!$B$2:$E$405,4,FALSE)</f>
        <v>0.9</v>
      </c>
      <c r="H308">
        <f>VLOOKUP(A308,away!$A$2:$E$405,3,FALSE)</f>
        <v>1.4017094017094001</v>
      </c>
      <c r="I308">
        <f>VLOOKUP(C308,away!$B$2:$E$405,3,FALSE)</f>
        <v>0.85</v>
      </c>
      <c r="J308">
        <f>VLOOKUP(B308,home!$B$2:$E$405,4,FALSE)</f>
        <v>1.1200000000000001</v>
      </c>
      <c r="K308" s="3">
        <f t="shared" si="448"/>
        <v>0.64138461538461544</v>
      </c>
      <c r="L308" s="3">
        <f t="shared" si="449"/>
        <v>1.3344273504273489</v>
      </c>
      <c r="M308" s="5">
        <f t="shared" si="450"/>
        <v>0.13864868853088019</v>
      </c>
      <c r="N308" s="5">
        <f t="shared" si="451"/>
        <v>8.892713576695993E-2</v>
      </c>
      <c r="O308" s="5">
        <f t="shared" si="452"/>
        <v>0.18501660207648921</v>
      </c>
      <c r="P308" s="5">
        <f t="shared" si="453"/>
        <v>0.11866680216259748</v>
      </c>
      <c r="Q308" s="5">
        <f t="shared" si="454"/>
        <v>2.8518248385573534E-2</v>
      </c>
      <c r="R308" s="5">
        <f t="shared" si="455"/>
        <v>0.12344560704700036</v>
      </c>
      <c r="S308" s="5">
        <f t="shared" si="456"/>
        <v>2.5391170455176564E-2</v>
      </c>
      <c r="T308" s="5">
        <f t="shared" si="457"/>
        <v>3.8055530631989916E-2</v>
      </c>
      <c r="U308" s="5">
        <f t="shared" si="458"/>
        <v>7.9176113196760697E-2</v>
      </c>
      <c r="V308" s="5">
        <f t="shared" si="459"/>
        <v>2.4146471945332409E-3</v>
      </c>
      <c r="W308" s="5">
        <f t="shared" si="460"/>
        <v>6.0970552574080043E-3</v>
      </c>
      <c r="X308" s="5">
        <f t="shared" si="461"/>
        <v>8.1360772925521008E-3</v>
      </c>
      <c r="Y308" s="5">
        <f t="shared" si="462"/>
        <v>5.4285020321862111E-3</v>
      </c>
      <c r="Z308" s="5">
        <f t="shared" si="463"/>
        <v>5.4909731444541435E-2</v>
      </c>
      <c r="AA308" s="5">
        <f t="shared" si="464"/>
        <v>3.521825698342973E-2</v>
      </c>
      <c r="AB308" s="5">
        <f t="shared" si="465"/>
        <v>1.1294224104916812E-2</v>
      </c>
      <c r="AC308" s="5">
        <f t="shared" si="466"/>
        <v>1.291656920641953E-4</v>
      </c>
      <c r="AD308" s="5">
        <f t="shared" si="467"/>
        <v>9.7763936031284486E-4</v>
      </c>
      <c r="AE308" s="5">
        <f t="shared" si="468"/>
        <v>1.3045887012557579E-3</v>
      </c>
      <c r="AF308" s="5">
        <f t="shared" si="469"/>
        <v>8.7043942200708887E-4</v>
      </c>
      <c r="AG308" s="5">
        <f t="shared" si="470"/>
        <v>3.8717939053881074E-4</v>
      </c>
      <c r="AH308" s="5">
        <f t="shared" si="471"/>
        <v>1.8318261861054185E-2</v>
      </c>
      <c r="AI308" s="5">
        <f t="shared" si="472"/>
        <v>1.1749051338266907E-2</v>
      </c>
      <c r="AJ308" s="5">
        <f t="shared" si="473"/>
        <v>3.7678303868642106E-3</v>
      </c>
      <c r="AK308" s="5">
        <f t="shared" si="474"/>
        <v>8.055428145044562E-4</v>
      </c>
      <c r="AL308" s="5">
        <f t="shared" si="475"/>
        <v>4.4220193609586237E-6</v>
      </c>
      <c r="AM308" s="5">
        <f t="shared" si="476"/>
        <v>1.2540856901982312E-4</v>
      </c>
      <c r="AN308" s="5">
        <f t="shared" si="477"/>
        <v>1.673486244780079E-4</v>
      </c>
      <c r="AO308" s="5">
        <f t="shared" si="478"/>
        <v>1.1165729077992476E-4</v>
      </c>
      <c r="AP308" s="5">
        <f t="shared" si="479"/>
        <v>4.9666180897117003E-5</v>
      </c>
      <c r="AQ308" s="5">
        <f t="shared" si="480"/>
        <v>1.6568977545096321E-5</v>
      </c>
      <c r="AR308" s="5">
        <f t="shared" si="481"/>
        <v>4.8888779279361782E-3</v>
      </c>
      <c r="AS308" s="5">
        <f t="shared" si="482"/>
        <v>3.1356510894716815E-3</v>
      </c>
      <c r="AT308" s="5">
        <f t="shared" si="483"/>
        <v>1.0055791840005723E-3</v>
      </c>
      <c r="AU308" s="5">
        <f t="shared" si="484"/>
        <v>2.1498767272299418E-4</v>
      </c>
      <c r="AV308" s="5">
        <f t="shared" si="485"/>
        <v>3.4472446445467791E-5</v>
      </c>
      <c r="AW308" s="5">
        <f t="shared" si="486"/>
        <v>1.0513119770275819E-7</v>
      </c>
      <c r="AX308" s="5">
        <f t="shared" si="487"/>
        <v>1.3405854467785709E-5</v>
      </c>
      <c r="AY308" s="5">
        <f t="shared" si="488"/>
        <v>1.7889138857661922E-5</v>
      </c>
      <c r="AZ308" s="5">
        <f t="shared" si="489"/>
        <v>1.1935878083628369E-5</v>
      </c>
      <c r="BA308" s="5">
        <f t="shared" si="490"/>
        <v>5.3091873887200207E-6</v>
      </c>
      <c r="BB308" s="5">
        <f t="shared" si="491"/>
        <v>1.7711812150129886E-6</v>
      </c>
      <c r="BC308" s="5">
        <f t="shared" si="492"/>
        <v>4.7270253117529502E-7</v>
      </c>
      <c r="BD308" s="5">
        <f t="shared" si="493"/>
        <v>1.0873087366564352E-3</v>
      </c>
      <c r="BE308" s="5">
        <f t="shared" si="494"/>
        <v>6.973830958647198E-4</v>
      </c>
      <c r="BF308" s="5">
        <f t="shared" si="495"/>
        <v>2.2364539435846281E-4</v>
      </c>
      <c r="BG308" s="5">
        <f t="shared" si="496"/>
        <v>4.7814238414381112E-5</v>
      </c>
      <c r="BH308" s="5">
        <f t="shared" si="497"/>
        <v>7.6668292288290307E-6</v>
      </c>
      <c r="BI308" s="5">
        <f t="shared" si="498"/>
        <v>9.8347726323040756E-7</v>
      </c>
      <c r="BJ308" s="8">
        <f t="shared" si="499"/>
        <v>0.17922382982604818</v>
      </c>
      <c r="BK308" s="8">
        <f t="shared" si="500"/>
        <v>0.28527278519347027</v>
      </c>
      <c r="BL308" s="8">
        <f t="shared" si="501"/>
        <v>0.48013585990164948</v>
      </c>
      <c r="BM308" s="8">
        <f t="shared" si="502"/>
        <v>0.31630133838854868</v>
      </c>
      <c r="BN308" s="8">
        <f t="shared" si="503"/>
        <v>0.68322308396950071</v>
      </c>
    </row>
    <row r="309" spans="1:66" x14ac:dyDescent="0.25">
      <c r="A309" t="s">
        <v>69</v>
      </c>
      <c r="B309" t="s">
        <v>262</v>
      </c>
      <c r="C309" t="s">
        <v>79</v>
      </c>
      <c r="D309" s="11">
        <v>44472</v>
      </c>
      <c r="E309">
        <f>VLOOKUP(A309,home!$A$2:$E$405,3,FALSE)</f>
        <v>1.32758620689655</v>
      </c>
      <c r="F309">
        <f>VLOOKUP(B309,home!$B$2:$E$405,3,FALSE)</f>
        <v>1.69</v>
      </c>
      <c r="G309">
        <f>VLOOKUP(C309,away!$B$2:$E$405,4,FALSE)</f>
        <v>1.66</v>
      </c>
      <c r="H309">
        <f>VLOOKUP(A309,away!$A$2:$E$405,3,FALSE)</f>
        <v>1.2896551724137899</v>
      </c>
      <c r="I309">
        <f>VLOOKUP(C309,away!$B$2:$E$405,3,FALSE)</f>
        <v>0.9</v>
      </c>
      <c r="J309">
        <f>VLOOKUP(B309,home!$B$2:$E$405,4,FALSE)</f>
        <v>0.63</v>
      </c>
      <c r="K309" s="3">
        <f t="shared" si="448"/>
        <v>3.7244103448275809</v>
      </c>
      <c r="L309" s="3">
        <f t="shared" si="449"/>
        <v>0.7312344827586188</v>
      </c>
      <c r="M309" s="5">
        <f t="shared" si="450"/>
        <v>1.1612829187175829E-2</v>
      </c>
      <c r="N309" s="5">
        <f t="shared" si="451"/>
        <v>4.3250941157433317E-2</v>
      </c>
      <c r="O309" s="5">
        <f t="shared" si="452"/>
        <v>8.4917011440487078E-3</v>
      </c>
      <c r="P309" s="5">
        <f t="shared" si="453"/>
        <v>3.1626579586079208E-2</v>
      </c>
      <c r="Q309" s="5">
        <f t="shared" si="454"/>
        <v>8.0542126335136827E-2</v>
      </c>
      <c r="R309" s="5">
        <f t="shared" si="455"/>
        <v>3.1047123469046135E-3</v>
      </c>
      <c r="S309" s="5">
        <f t="shared" si="456"/>
        <v>2.1533093275391896E-2</v>
      </c>
      <c r="T309" s="5">
        <f t="shared" si="457"/>
        <v>5.8895180090953105E-2</v>
      </c>
      <c r="U309" s="5">
        <f t="shared" si="458"/>
        <v>1.1563222782525459E-2</v>
      </c>
      <c r="V309" s="5">
        <f t="shared" si="459"/>
        <v>6.5159553497255805E-3</v>
      </c>
      <c r="W309" s="5">
        <f t="shared" si="460"/>
        <v>9.9990642838997862E-2</v>
      </c>
      <c r="X309" s="5">
        <f t="shared" si="461"/>
        <v>7.3116605997076395E-2</v>
      </c>
      <c r="Y309" s="5">
        <f t="shared" si="462"/>
        <v>2.6732691783668935E-2</v>
      </c>
      <c r="Z309" s="5">
        <f t="shared" si="463"/>
        <v>7.5675757570103116E-4</v>
      </c>
      <c r="AA309" s="5">
        <f t="shared" si="464"/>
        <v>2.8184757434675618E-3</v>
      </c>
      <c r="AB309" s="5">
        <f t="shared" si="465"/>
        <v>5.2485801078080976E-3</v>
      </c>
      <c r="AC309" s="5">
        <f t="shared" si="466"/>
        <v>1.1091040839718892E-3</v>
      </c>
      <c r="AD309" s="5">
        <f t="shared" si="467"/>
        <v>9.3101546143880887E-2</v>
      </c>
      <c r="AE309" s="5">
        <f t="shared" si="468"/>
        <v>6.8079060938548416E-2</v>
      </c>
      <c r="AF309" s="5">
        <f t="shared" si="469"/>
        <v>2.4890878456045967E-2</v>
      </c>
      <c r="AG309" s="5">
        <f t="shared" si="470"/>
        <v>6.0670228777381426E-3</v>
      </c>
      <c r="AH309" s="5">
        <f t="shared" si="471"/>
        <v>1.3834180861035242E-4</v>
      </c>
      <c r="AI309" s="5">
        <f t="shared" si="472"/>
        <v>5.1524166311055382E-4</v>
      </c>
      <c r="AJ309" s="5">
        <f t="shared" si="473"/>
        <v>9.5948569008755724E-4</v>
      </c>
      <c r="AK309" s="5">
        <f t="shared" si="474"/>
        <v>1.1911728099587096E-3</v>
      </c>
      <c r="AL309" s="5">
        <f t="shared" si="475"/>
        <v>1.2082212875297785E-4</v>
      </c>
      <c r="AM309" s="5">
        <f t="shared" si="476"/>
        <v>6.934967231554244E-2</v>
      </c>
      <c r="AN309" s="5">
        <f t="shared" si="477"/>
        <v>5.0710871765135376E-2</v>
      </c>
      <c r="AO309" s="5">
        <f t="shared" si="478"/>
        <v>1.8540769042708703E-2</v>
      </c>
      <c r="AP309" s="5">
        <f t="shared" si="479"/>
        <v>4.5192165536307059E-3</v>
      </c>
      <c r="AQ309" s="5">
        <f t="shared" si="480"/>
        <v>8.2615174476708406E-4</v>
      </c>
      <c r="AR309" s="5">
        <f t="shared" si="481"/>
        <v>2.0232060172616583E-5</v>
      </c>
      <c r="AS309" s="5">
        <f t="shared" si="482"/>
        <v>7.5352494204067284E-5</v>
      </c>
      <c r="AT309" s="5">
        <f t="shared" si="483"/>
        <v>1.4032180446109428E-4</v>
      </c>
      <c r="AU309" s="5">
        <f t="shared" si="484"/>
        <v>1.7420532671325753E-4</v>
      </c>
      <c r="AV309" s="5">
        <f t="shared" si="485"/>
        <v>1.6220303023373124E-4</v>
      </c>
      <c r="AW309" s="5">
        <f t="shared" si="486"/>
        <v>9.140252008206543E-6</v>
      </c>
      <c r="AX309" s="5">
        <f t="shared" si="487"/>
        <v>4.304777283040153E-2</v>
      </c>
      <c r="AY309" s="5">
        <f t="shared" si="488"/>
        <v>3.147801589954919E-2</v>
      </c>
      <c r="AZ309" s="5">
        <f t="shared" si="489"/>
        <v>1.1508905337287212E-2</v>
      </c>
      <c r="BA309" s="5">
        <f t="shared" si="490"/>
        <v>2.8052361471430417E-3</v>
      </c>
      <c r="BB309" s="5">
        <f t="shared" si="491"/>
        <v>5.1282135076798064E-4</v>
      </c>
      <c r="BC309" s="5">
        <f t="shared" si="492"/>
        <v>7.499853103528011E-5</v>
      </c>
      <c r="BD309" s="5">
        <f t="shared" si="493"/>
        <v>2.4657300092440893E-6</v>
      </c>
      <c r="BE309" s="5">
        <f t="shared" si="494"/>
        <v>9.1833903539804915E-6</v>
      </c>
      <c r="BF309" s="5">
        <f t="shared" si="495"/>
        <v>1.7101357017477384E-5</v>
      </c>
      <c r="BG309" s="5">
        <f t="shared" si="496"/>
        <v>2.123082366216084E-5</v>
      </c>
      <c r="BH309" s="5">
        <f t="shared" si="497"/>
        <v>1.9768074819140508E-5</v>
      </c>
      <c r="BI309" s="5">
        <f t="shared" si="498"/>
        <v>1.4724884470746497E-5</v>
      </c>
      <c r="BJ309" s="8">
        <f t="shared" si="499"/>
        <v>0.80804112813744855</v>
      </c>
      <c r="BK309" s="8">
        <f t="shared" si="500"/>
        <v>0.10399639951064657</v>
      </c>
      <c r="BL309" s="8">
        <f t="shared" si="501"/>
        <v>3.4687723072639128E-2</v>
      </c>
      <c r="BM309" s="8">
        <f t="shared" si="502"/>
        <v>0.7373842428921159</v>
      </c>
      <c r="BN309" s="8">
        <f t="shared" si="503"/>
        <v>0.17862888975677851</v>
      </c>
    </row>
    <row r="310" spans="1:66" x14ac:dyDescent="0.25">
      <c r="A310" t="s">
        <v>80</v>
      </c>
      <c r="B310" t="s">
        <v>97</v>
      </c>
      <c r="C310" t="s">
        <v>91</v>
      </c>
      <c r="D310" s="11">
        <v>44472</v>
      </c>
      <c r="E310">
        <f>VLOOKUP(A310,home!$A$2:$E$405,3,FALSE)</f>
        <v>1.20888888888889</v>
      </c>
      <c r="F310">
        <f>VLOOKUP(B310,home!$B$2:$E$405,3,FALSE)</f>
        <v>1.04</v>
      </c>
      <c r="G310">
        <f>VLOOKUP(C310,away!$B$2:$E$405,4,FALSE)</f>
        <v>0.96</v>
      </c>
      <c r="H310">
        <f>VLOOKUP(A310,away!$A$2:$E$405,3,FALSE)</f>
        <v>1.02444444444444</v>
      </c>
      <c r="I310">
        <f>VLOOKUP(C310,away!$B$2:$E$405,3,FALSE)</f>
        <v>0.56999999999999995</v>
      </c>
      <c r="J310">
        <f>VLOOKUP(B310,home!$B$2:$E$405,4,FALSE)</f>
        <v>0.98</v>
      </c>
      <c r="K310" s="3">
        <f t="shared" si="448"/>
        <v>1.206954666666668</v>
      </c>
      <c r="L310" s="3">
        <f t="shared" si="449"/>
        <v>0.57225466666666414</v>
      </c>
      <c r="M310" s="5">
        <f t="shared" si="450"/>
        <v>0.16877153655665225</v>
      </c>
      <c r="N310" s="5">
        <f t="shared" si="451"/>
        <v>0.20369959364755558</v>
      </c>
      <c r="O310" s="5">
        <f t="shared" si="452"/>
        <v>9.6580299395047753E-2</v>
      </c>
      <c r="P310" s="5">
        <f t="shared" si="453"/>
        <v>0.11656804306291686</v>
      </c>
      <c r="Q310" s="5">
        <f t="shared" si="454"/>
        <v>0.12292808757551059</v>
      </c>
      <c r="R310" s="5">
        <f t="shared" si="455"/>
        <v>2.7634263518439835E-2</v>
      </c>
      <c r="S310" s="5">
        <f t="shared" si="456"/>
        <v>2.0127962541475204E-2</v>
      </c>
      <c r="T310" s="5">
        <f t="shared" si="457"/>
        <v>7.0346171779494315E-2</v>
      </c>
      <c r="U310" s="5">
        <f t="shared" si="458"/>
        <v>3.3353303313477412E-2</v>
      </c>
      <c r="V310" s="5">
        <f t="shared" si="459"/>
        <v>1.5446767414914147E-3</v>
      </c>
      <c r="W310" s="5">
        <f t="shared" si="460"/>
        <v>4.9456209654557111E-2</v>
      </c>
      <c r="X310" s="5">
        <f t="shared" si="461"/>
        <v>2.8301546770465241E-2</v>
      </c>
      <c r="Y310" s="5">
        <f t="shared" si="462"/>
        <v>8.0978461066417949E-3</v>
      </c>
      <c r="Z310" s="5">
        <f t="shared" si="463"/>
        <v>5.2712787527745162E-3</v>
      </c>
      <c r="AA310" s="5">
        <f t="shared" si="464"/>
        <v>6.3621944899620551E-3</v>
      </c>
      <c r="AB310" s="5">
        <f t="shared" si="465"/>
        <v>3.8394401649503324E-3</v>
      </c>
      <c r="AC310" s="5">
        <f t="shared" si="466"/>
        <v>6.6680358472359996E-5</v>
      </c>
      <c r="AD310" s="5">
        <f t="shared" si="467"/>
        <v>1.4922850759553206E-2</v>
      </c>
      <c r="AE310" s="5">
        <f t="shared" si="468"/>
        <v>8.5396709871244959E-3</v>
      </c>
      <c r="AF310" s="5">
        <f t="shared" si="469"/>
        <v>2.4434332870899552E-3</v>
      </c>
      <c r="AG310" s="5">
        <f t="shared" si="470"/>
        <v>4.6608870040863135E-4</v>
      </c>
      <c r="AH310" s="5">
        <f t="shared" si="471"/>
        <v>7.5412846639401235E-4</v>
      </c>
      <c r="AI310" s="5">
        <f t="shared" si="472"/>
        <v>9.101988717804307E-4</v>
      </c>
      <c r="AJ310" s="5">
        <f t="shared" si="473"/>
        <v>5.4928438794506359E-4</v>
      </c>
      <c r="AK310" s="5">
        <f t="shared" si="474"/>
        <v>2.2098711845247961E-4</v>
      </c>
      <c r="AL310" s="5">
        <f t="shared" si="475"/>
        <v>1.8422061104474607E-6</v>
      </c>
      <c r="AM310" s="5">
        <f t="shared" si="476"/>
        <v>3.6022408728425934E-3</v>
      </c>
      <c r="AN310" s="5">
        <f t="shared" si="477"/>
        <v>2.0613991499415715E-3</v>
      </c>
      <c r="AO310" s="5">
        <f t="shared" si="478"/>
        <v>5.8982264170837941E-4</v>
      </c>
      <c r="AP310" s="5">
        <f t="shared" si="479"/>
        <v>1.1250958640775997E-4</v>
      </c>
      <c r="AQ310" s="5">
        <f t="shared" si="480"/>
        <v>1.6096033966644232E-5</v>
      </c>
      <c r="AR310" s="5">
        <f t="shared" si="481"/>
        <v>8.631070683202968E-5</v>
      </c>
      <c r="AS310" s="5">
        <f t="shared" si="482"/>
        <v>1.0417311039421687E-4</v>
      </c>
      <c r="AT310" s="5">
        <f t="shared" si="483"/>
        <v>6.286611086574103E-5</v>
      </c>
      <c r="AU310" s="5">
        <f t="shared" si="484"/>
        <v>2.5292181961530083E-5</v>
      </c>
      <c r="AV310" s="5">
        <f t="shared" si="485"/>
        <v>7.631629262162812E-6</v>
      </c>
      <c r="AW310" s="5">
        <f t="shared" si="486"/>
        <v>3.534402607787487E-8</v>
      </c>
      <c r="AX310" s="5">
        <f t="shared" si="487"/>
        <v>7.2462357198912911E-4</v>
      </c>
      <c r="AY310" s="5">
        <f t="shared" si="488"/>
        <v>4.146692206474466E-4</v>
      </c>
      <c r="AZ310" s="5">
        <f t="shared" si="489"/>
        <v>1.1864819831926497E-4</v>
      </c>
      <c r="BA310" s="5">
        <f t="shared" si="490"/>
        <v>2.2632328393263747E-5</v>
      </c>
      <c r="BB310" s="5">
        <f t="shared" si="491"/>
        <v>3.2378638851444057E-6</v>
      </c>
      <c r="BC310" s="5">
        <f t="shared" si="492"/>
        <v>3.7057654366106859E-7</v>
      </c>
      <c r="BD310" s="5">
        <f t="shared" si="493"/>
        <v>8.2319507946545491E-6</v>
      </c>
      <c r="BE310" s="5">
        <f t="shared" si="494"/>
        <v>9.9355914273786937E-6</v>
      </c>
      <c r="BF310" s="5">
        <f t="shared" si="495"/>
        <v>5.995904219684028E-6</v>
      </c>
      <c r="BG310" s="5">
        <f t="shared" si="496"/>
        <v>2.412261526278001E-6</v>
      </c>
      <c r="BH310" s="5">
        <f t="shared" si="497"/>
        <v>7.2787257659042304E-7</v>
      </c>
      <c r="BI310" s="5">
        <f t="shared" si="498"/>
        <v>1.7570184061090051E-7</v>
      </c>
      <c r="BJ310" s="8">
        <f t="shared" si="499"/>
        <v>0.5168677493130458</v>
      </c>
      <c r="BK310" s="8">
        <f t="shared" si="500"/>
        <v>0.30749541068776592</v>
      </c>
      <c r="BL310" s="8">
        <f t="shared" si="501"/>
        <v>0.17051785274815023</v>
      </c>
      <c r="BM310" s="8">
        <f t="shared" si="502"/>
        <v>0.26355583386899217</v>
      </c>
      <c r="BN310" s="8">
        <f t="shared" si="503"/>
        <v>0.73618182375612284</v>
      </c>
    </row>
    <row r="311" spans="1:66" x14ac:dyDescent="0.25">
      <c r="A311" t="s">
        <v>21</v>
      </c>
      <c r="B311" t="s">
        <v>150</v>
      </c>
      <c r="C311" t="s">
        <v>265</v>
      </c>
      <c r="D311" s="11">
        <v>44472</v>
      </c>
      <c r="E311">
        <f>VLOOKUP(A311,home!$A$2:$E$405,3,FALSE)</f>
        <v>1.36</v>
      </c>
      <c r="F311">
        <f>VLOOKUP(B311,home!$B$2:$E$405,3,FALSE)</f>
        <v>1.1299999999999999</v>
      </c>
      <c r="G311">
        <f>VLOOKUP(C311,away!$B$2:$E$405,4,FALSE)</f>
        <v>0.69</v>
      </c>
      <c r="H311">
        <f>VLOOKUP(A311,away!$A$2:$E$405,3,FALSE)</f>
        <v>1.3333333333333299</v>
      </c>
      <c r="I311">
        <f>VLOOKUP(C311,away!$B$2:$E$405,3,FALSE)</f>
        <v>0.98</v>
      </c>
      <c r="J311">
        <f>VLOOKUP(B311,home!$B$2:$E$405,4,FALSE)</f>
        <v>0.9</v>
      </c>
      <c r="K311" s="3">
        <f t="shared" si="448"/>
        <v>1.0603919999999998</v>
      </c>
      <c r="L311" s="3">
        <f t="shared" si="449"/>
        <v>1.175999999999997</v>
      </c>
      <c r="M311" s="5">
        <f t="shared" si="450"/>
        <v>0.10684330041767812</v>
      </c>
      <c r="N311" s="5">
        <f t="shared" si="451"/>
        <v>0.11329578101650252</v>
      </c>
      <c r="O311" s="5">
        <f t="shared" si="452"/>
        <v>0.12564772129118917</v>
      </c>
      <c r="P311" s="5">
        <f t="shared" si="453"/>
        <v>0.13323583847540665</v>
      </c>
      <c r="Q311" s="5">
        <f t="shared" si="454"/>
        <v>6.0068969911825545E-2</v>
      </c>
      <c r="R311" s="5">
        <f t="shared" si="455"/>
        <v>7.3880860119219044E-2</v>
      </c>
      <c r="S311" s="5">
        <f t="shared" si="456"/>
        <v>4.1536971866388224E-2</v>
      </c>
      <c r="T311" s="5">
        <f t="shared" si="457"/>
        <v>7.064110861630668E-2</v>
      </c>
      <c r="U311" s="5">
        <f t="shared" si="458"/>
        <v>7.8342673023538908E-2</v>
      </c>
      <c r="V311" s="5">
        <f t="shared" si="459"/>
        <v>5.7552750957221531E-3</v>
      </c>
      <c r="W311" s="5">
        <f t="shared" si="460"/>
        <v>2.1232218380913506E-2</v>
      </c>
      <c r="X311" s="5">
        <f t="shared" si="461"/>
        <v>2.4969088815954221E-2</v>
      </c>
      <c r="Y311" s="5">
        <f t="shared" si="462"/>
        <v>1.4681824223781047E-2</v>
      </c>
      <c r="Z311" s="5">
        <f t="shared" si="463"/>
        <v>2.8961297166733783E-2</v>
      </c>
      <c r="AA311" s="5">
        <f t="shared" si="464"/>
        <v>3.0710327825227163E-2</v>
      </c>
      <c r="AB311" s="5">
        <f t="shared" si="465"/>
        <v>1.6282492971624134E-2</v>
      </c>
      <c r="AC311" s="5">
        <f t="shared" si="466"/>
        <v>4.4855930369376958E-4</v>
      </c>
      <c r="AD311" s="5">
        <f t="shared" si="467"/>
        <v>5.6286186283434052E-3</v>
      </c>
      <c r="AE311" s="5">
        <f t="shared" si="468"/>
        <v>6.6192555069318291E-3</v>
      </c>
      <c r="AF311" s="5">
        <f t="shared" si="469"/>
        <v>3.8921222380759058E-3</v>
      </c>
      <c r="AG311" s="5">
        <f t="shared" si="470"/>
        <v>1.5257119173257504E-3</v>
      </c>
      <c r="AH311" s="5">
        <f t="shared" si="471"/>
        <v>8.5146213670197115E-3</v>
      </c>
      <c r="AI311" s="5">
        <f t="shared" si="472"/>
        <v>9.028836380616764E-3</v>
      </c>
      <c r="AJ311" s="5">
        <f t="shared" si="473"/>
        <v>4.7870529336574846E-3</v>
      </c>
      <c r="AK311" s="5">
        <f t="shared" si="474"/>
        <v>1.6920508781423089E-3</v>
      </c>
      <c r="AL311" s="5">
        <f t="shared" si="475"/>
        <v>2.2374514714521316E-5</v>
      </c>
      <c r="AM311" s="5">
        <f t="shared" si="476"/>
        <v>1.1937084329092643E-3</v>
      </c>
      <c r="AN311" s="5">
        <f t="shared" si="477"/>
        <v>1.4038011171012914E-3</v>
      </c>
      <c r="AO311" s="5">
        <f t="shared" si="478"/>
        <v>8.2543505685555739E-4</v>
      </c>
      <c r="AP311" s="5">
        <f t="shared" si="479"/>
        <v>3.2357054228737751E-4</v>
      </c>
      <c r="AQ311" s="5">
        <f t="shared" si="480"/>
        <v>9.5129739432488767E-5</v>
      </c>
      <c r="AR311" s="5">
        <f t="shared" si="481"/>
        <v>2.0026389455230324E-3</v>
      </c>
      <c r="AS311" s="5">
        <f t="shared" si="482"/>
        <v>2.1235823167210593E-3</v>
      </c>
      <c r="AT311" s="5">
        <f t="shared" si="483"/>
        <v>1.1259148499962383E-3</v>
      </c>
      <c r="AU311" s="5">
        <f t="shared" si="484"/>
        <v>3.9797036653907035E-4</v>
      </c>
      <c r="AV311" s="5">
        <f t="shared" si="485"/>
        <v>1.0550114822877442E-4</v>
      </c>
      <c r="AW311" s="5">
        <f t="shared" si="486"/>
        <v>7.7504137596724635E-7</v>
      </c>
      <c r="AX311" s="5">
        <f t="shared" si="487"/>
        <v>2.1096647876491997E-4</v>
      </c>
      <c r="AY311" s="5">
        <f t="shared" si="488"/>
        <v>2.4809657902754532E-4</v>
      </c>
      <c r="AZ311" s="5">
        <f t="shared" si="489"/>
        <v>1.4588078846819628E-4</v>
      </c>
      <c r="BA311" s="5">
        <f t="shared" si="490"/>
        <v>5.7185269079532766E-5</v>
      </c>
      <c r="BB311" s="5">
        <f t="shared" si="491"/>
        <v>1.6812469109382596E-5</v>
      </c>
      <c r="BC311" s="5">
        <f t="shared" si="492"/>
        <v>3.9542927345267788E-6</v>
      </c>
      <c r="BD311" s="5">
        <f t="shared" si="493"/>
        <v>3.9251723332251316E-4</v>
      </c>
      <c r="BE311" s="5">
        <f t="shared" si="494"/>
        <v>4.1622213407732634E-4</v>
      </c>
      <c r="BF311" s="5">
        <f t="shared" si="495"/>
        <v>2.2067931059926201E-4</v>
      </c>
      <c r="BG311" s="5">
        <f t="shared" si="496"/>
        <v>7.8002191841657553E-5</v>
      </c>
      <c r="BH311" s="5">
        <f t="shared" si="497"/>
        <v>2.0678225052839721E-5</v>
      </c>
      <c r="BI311" s="5">
        <f t="shared" si="498"/>
        <v>4.3854048840461649E-6</v>
      </c>
      <c r="BJ311" s="8">
        <f t="shared" si="499"/>
        <v>0.32707924002173056</v>
      </c>
      <c r="BK311" s="8">
        <f t="shared" si="500"/>
        <v>0.28809041625263099</v>
      </c>
      <c r="BL311" s="8">
        <f t="shared" si="501"/>
        <v>0.3557747289170205</v>
      </c>
      <c r="BM311" s="8">
        <f t="shared" si="502"/>
        <v>0.38668588958864319</v>
      </c>
      <c r="BN311" s="8">
        <f t="shared" si="503"/>
        <v>0.61297247123182108</v>
      </c>
    </row>
    <row r="312" spans="1:66" x14ac:dyDescent="0.25">
      <c r="A312" t="s">
        <v>175</v>
      </c>
      <c r="B312" t="s">
        <v>281</v>
      </c>
      <c r="C312" t="s">
        <v>178</v>
      </c>
      <c r="D312" s="11">
        <v>44472</v>
      </c>
      <c r="E312">
        <f>VLOOKUP(A312,home!$A$2:$E$405,3,FALSE)</f>
        <v>1.1957671957672</v>
      </c>
      <c r="F312">
        <f>VLOOKUP(B312,home!$B$2:$E$405,3,FALSE)</f>
        <v>0.57999999999999996</v>
      </c>
      <c r="G312">
        <f>VLOOKUP(C312,away!$B$2:$E$405,4,FALSE)</f>
        <v>1.43</v>
      </c>
      <c r="H312">
        <f>VLOOKUP(A312,away!$A$2:$E$405,3,FALSE)</f>
        <v>1.0582010582010599</v>
      </c>
      <c r="I312">
        <f>VLOOKUP(C312,away!$B$2:$E$405,3,FALSE)</f>
        <v>0.78</v>
      </c>
      <c r="J312">
        <f>VLOOKUP(B312,home!$B$2:$E$405,4,FALSE)</f>
        <v>1.31</v>
      </c>
      <c r="K312" s="3">
        <f t="shared" si="448"/>
        <v>0.99176931216931563</v>
      </c>
      <c r="L312" s="3">
        <f t="shared" si="449"/>
        <v>1.0812698412698432</v>
      </c>
      <c r="M312" s="5">
        <f t="shared" si="450"/>
        <v>0.12580286591724557</v>
      </c>
      <c r="N312" s="5">
        <f t="shared" si="451"/>
        <v>0.12476742179967529</v>
      </c>
      <c r="O312" s="5">
        <f t="shared" si="452"/>
        <v>0.13602684486163147</v>
      </c>
      <c r="P312" s="5">
        <f t="shared" si="453"/>
        <v>0.13490725036498244</v>
      </c>
      <c r="Q312" s="5">
        <f t="shared" si="454"/>
        <v>6.1870250049701418E-2</v>
      </c>
      <c r="R312" s="5">
        <f t="shared" si="455"/>
        <v>7.3540862475986915E-2</v>
      </c>
      <c r="S312" s="5">
        <f t="shared" si="456"/>
        <v>3.6167630340417256E-2</v>
      </c>
      <c r="T312" s="5">
        <f t="shared" si="457"/>
        <v>6.6898435450566146E-2</v>
      </c>
      <c r="U312" s="5">
        <f t="shared" si="458"/>
        <v>7.2935570594147778E-2</v>
      </c>
      <c r="V312" s="5">
        <f t="shared" si="459"/>
        <v>4.3094545191508377E-3</v>
      </c>
      <c r="W312" s="5">
        <f t="shared" si="460"/>
        <v>2.045367177851198E-2</v>
      </c>
      <c r="X312" s="5">
        <f t="shared" si="461"/>
        <v>2.211593843733712E-2</v>
      </c>
      <c r="Y312" s="5">
        <f t="shared" si="462"/>
        <v>1.1956648621836563E-2</v>
      </c>
      <c r="Z312" s="5">
        <f t="shared" si="463"/>
        <v>2.6505838898752583E-2</v>
      </c>
      <c r="AA312" s="5">
        <f t="shared" si="464"/>
        <v>2.6287677613086539E-2</v>
      </c>
      <c r="AB312" s="5">
        <f t="shared" si="465"/>
        <v>1.3035655972429777E-2</v>
      </c>
      <c r="AC312" s="5">
        <f t="shared" si="466"/>
        <v>2.8883317537754983E-4</v>
      </c>
      <c r="AD312" s="5">
        <f t="shared" si="467"/>
        <v>5.0713309977779416E-3</v>
      </c>
      <c r="AE312" s="5">
        <f t="shared" si="468"/>
        <v>5.4834772629941894E-3</v>
      </c>
      <c r="AF312" s="5">
        <f t="shared" si="469"/>
        <v>2.9645592948822604E-3</v>
      </c>
      <c r="AG312" s="5">
        <f t="shared" si="470"/>
        <v>1.0684961860707935E-3</v>
      </c>
      <c r="AH312" s="5">
        <f t="shared" si="471"/>
        <v>7.1649910546945578E-3</v>
      </c>
      <c r="AI312" s="5">
        <f t="shared" si="472"/>
        <v>7.1060182500137211E-3</v>
      </c>
      <c r="AJ312" s="5">
        <f t="shared" si="473"/>
        <v>3.5237654160393561E-3</v>
      </c>
      <c r="AK312" s="5">
        <f t="shared" si="474"/>
        <v>1.1649208009704582E-3</v>
      </c>
      <c r="AL312" s="5">
        <f t="shared" si="475"/>
        <v>1.238944414191774E-5</v>
      </c>
      <c r="AM312" s="5">
        <f t="shared" si="476"/>
        <v>1.005918091089832E-3</v>
      </c>
      <c r="AN312" s="5">
        <f t="shared" si="477"/>
        <v>1.0876688946831663E-3</v>
      </c>
      <c r="AO312" s="5">
        <f t="shared" si="478"/>
        <v>5.8803178655410639E-4</v>
      </c>
      <c r="AP312" s="5">
        <f t="shared" si="479"/>
        <v>2.1194034550299368E-4</v>
      </c>
      <c r="AQ312" s="5">
        <f t="shared" si="480"/>
        <v>5.7291175935174399E-5</v>
      </c>
      <c r="AR312" s="5">
        <f t="shared" si="481"/>
        <v>1.5494577480818865E-3</v>
      </c>
      <c r="AS312" s="5">
        <f t="shared" si="482"/>
        <v>1.5367046450505894E-3</v>
      </c>
      <c r="AT312" s="5">
        <f t="shared" si="483"/>
        <v>7.6202825441460764E-4</v>
      </c>
      <c r="AU312" s="5">
        <f t="shared" si="484"/>
        <v>2.5191874591145327E-4</v>
      </c>
      <c r="AV312" s="5">
        <f t="shared" si="485"/>
        <v>6.2461320338789631E-5</v>
      </c>
      <c r="AW312" s="5">
        <f t="shared" si="486"/>
        <v>3.6905753531970454E-7</v>
      </c>
      <c r="AX312" s="5">
        <f t="shared" si="487"/>
        <v>1.6627311554980552E-4</v>
      </c>
      <c r="AY312" s="5">
        <f t="shared" si="488"/>
        <v>1.797861052579805E-4</v>
      </c>
      <c r="AZ312" s="5">
        <f t="shared" si="489"/>
        <v>9.719864674740994E-5</v>
      </c>
      <c r="BA312" s="5">
        <f t="shared" si="490"/>
        <v>3.5032655113405173E-5</v>
      </c>
      <c r="BB312" s="5">
        <f t="shared" si="491"/>
        <v>9.4699383584331889E-6</v>
      </c>
      <c r="BC312" s="5">
        <f t="shared" si="492"/>
        <v>2.0479117491316514E-6</v>
      </c>
      <c r="BD312" s="5">
        <f t="shared" si="493"/>
        <v>2.7923032222047165E-4</v>
      </c>
      <c r="BE312" s="5">
        <f t="shared" si="494"/>
        <v>2.7693206460541355E-4</v>
      </c>
      <c r="BF312" s="5">
        <f t="shared" si="495"/>
        <v>1.3732636161566973E-4</v>
      </c>
      <c r="BG312" s="5">
        <f t="shared" si="496"/>
        <v>4.5398690400762494E-5</v>
      </c>
      <c r="BH312" s="5">
        <f t="shared" si="497"/>
        <v>1.125625698803798E-5</v>
      </c>
      <c r="BI312" s="5">
        <f t="shared" si="498"/>
        <v>2.2327220501254968E-6</v>
      </c>
      <c r="BJ312" s="8">
        <f t="shared" si="499"/>
        <v>0.32609088854589507</v>
      </c>
      <c r="BK312" s="8">
        <f t="shared" si="500"/>
        <v>0.3016682098665735</v>
      </c>
      <c r="BL312" s="8">
        <f t="shared" si="501"/>
        <v>0.34570125417067848</v>
      </c>
      <c r="BM312" s="8">
        <f t="shared" si="502"/>
        <v>0.3428712789649539</v>
      </c>
      <c r="BN312" s="8">
        <f t="shared" si="503"/>
        <v>0.65691549546922301</v>
      </c>
    </row>
    <row r="313" spans="1:66" s="15" customFormat="1" x14ac:dyDescent="0.25">
      <c r="A313" s="15" t="s">
        <v>340</v>
      </c>
      <c r="B313" s="15" t="s">
        <v>353</v>
      </c>
      <c r="C313" s="15" t="s">
        <v>352</v>
      </c>
      <c r="D313" s="16">
        <v>44472</v>
      </c>
      <c r="E313" s="15">
        <f>VLOOKUP(A313,home!$A$2:$E$405,3,FALSE)</f>
        <v>1.35357142857143</v>
      </c>
      <c r="F313" s="15">
        <f>VLOOKUP(B313,home!$B$2:$E$405,3,FALSE)</f>
        <v>1.48</v>
      </c>
      <c r="G313" s="15">
        <f>VLOOKUP(C313,away!$B$2:$E$405,4,FALSE)</f>
        <v>1</v>
      </c>
      <c r="H313" s="15">
        <f>VLOOKUP(A313,away!$A$2:$E$405,3,FALSE)</f>
        <v>1.1285714285714299</v>
      </c>
      <c r="I313" s="15">
        <f>VLOOKUP(C313,away!$B$2:$E$405,3,FALSE)</f>
        <v>0.79</v>
      </c>
      <c r="J313" s="15">
        <f>VLOOKUP(B313,home!$B$2:$E$405,4,FALSE)</f>
        <v>0.53</v>
      </c>
      <c r="K313" s="17">
        <f t="shared" si="448"/>
        <v>2.0032857142857163</v>
      </c>
      <c r="L313" s="17">
        <f t="shared" si="449"/>
        <v>0.47253285714285775</v>
      </c>
      <c r="M313" s="18">
        <f t="shared" si="450"/>
        <v>8.4094125027542446E-2</v>
      </c>
      <c r="N313" s="18">
        <f t="shared" si="451"/>
        <v>0.16846455932303273</v>
      </c>
      <c r="O313" s="18">
        <f t="shared" si="452"/>
        <v>3.9737237168193336E-2</v>
      </c>
      <c r="P313" s="18">
        <f t="shared" si="453"/>
        <v>7.9605039544225112E-2</v>
      </c>
      <c r="Q313" s="18">
        <f t="shared" si="454"/>
        <v>0.16874132252763505</v>
      </c>
      <c r="R313" s="18">
        <f t="shared" si="455"/>
        <v>9.3885751070248782E-3</v>
      </c>
      <c r="S313" s="18">
        <f t="shared" si="456"/>
        <v>1.8838897243898325E-2</v>
      </c>
      <c r="T313" s="18">
        <f t="shared" si="457"/>
        <v>7.9735819252047854E-2</v>
      </c>
      <c r="U313" s="18">
        <f t="shared" si="458"/>
        <v>1.8807998389401431E-2</v>
      </c>
      <c r="V313" s="18">
        <f t="shared" si="459"/>
        <v>1.9814717002181242E-3</v>
      </c>
      <c r="W313" s="18">
        <f t="shared" si="460"/>
        <v>0.11267902694309662</v>
      </c>
      <c r="X313" s="18">
        <f t="shared" si="461"/>
        <v>5.3244542541498491E-2</v>
      </c>
      <c r="Y313" s="18">
        <f t="shared" si="462"/>
        <v>1.2579897907199359E-2</v>
      </c>
      <c r="Z313" s="18">
        <f t="shared" si="463"/>
        <v>1.4788034066075932E-3</v>
      </c>
      <c r="AA313" s="18">
        <f t="shared" si="464"/>
        <v>2.9624657386940435E-3</v>
      </c>
      <c r="AB313" s="18">
        <f t="shared" si="465"/>
        <v>2.9673326466933296E-3</v>
      </c>
      <c r="AC313" s="18">
        <f t="shared" si="466"/>
        <v>1.1723108852726434E-4</v>
      </c>
      <c r="AD313" s="18">
        <f t="shared" si="467"/>
        <v>5.6432071243680181E-2</v>
      </c>
      <c r="AE313" s="18">
        <f t="shared" si="468"/>
        <v>2.6666007859265498E-2</v>
      </c>
      <c r="AF313" s="18">
        <f t="shared" si="469"/>
        <v>6.3002824411663126E-3</v>
      </c>
      <c r="AG313" s="18">
        <f t="shared" si="470"/>
        <v>9.9236348757709915E-4</v>
      </c>
      <c r="AH313" s="18">
        <f t="shared" si="471"/>
        <v>1.7469579971921925E-4</v>
      </c>
      <c r="AI313" s="18">
        <f t="shared" si="472"/>
        <v>3.499655999232306E-4</v>
      </c>
      <c r="AJ313" s="18">
        <f t="shared" si="473"/>
        <v>3.5054054340881918E-4</v>
      </c>
      <c r="AK313" s="18">
        <f t="shared" si="474"/>
        <v>2.3407762096294652E-4</v>
      </c>
      <c r="AL313" s="18">
        <f t="shared" si="475"/>
        <v>4.4389238534648923E-6</v>
      </c>
      <c r="AM313" s="18">
        <f t="shared" si="476"/>
        <v>2.260991243000365E-2</v>
      </c>
      <c r="AN313" s="18">
        <f t="shared" si="477"/>
        <v>1.0683926520299439E-2</v>
      </c>
      <c r="AO313" s="18">
        <f t="shared" si="478"/>
        <v>2.524253162070722E-3</v>
      </c>
      <c r="AP313" s="18">
        <f t="shared" si="479"/>
        <v>3.9759751960839068E-4</v>
      </c>
      <c r="AQ313" s="18">
        <f t="shared" si="480"/>
        <v>4.6969472983366547E-5</v>
      </c>
      <c r="AR313" s="18">
        <f t="shared" si="481"/>
        <v>1.6509901074435824E-5</v>
      </c>
      <c r="AS313" s="18">
        <f t="shared" si="482"/>
        <v>3.3074048966687688E-5</v>
      </c>
      <c r="AT313" s="18">
        <f t="shared" si="483"/>
        <v>3.3128384904275856E-5</v>
      </c>
      <c r="AU313" s="18">
        <f t="shared" si="484"/>
        <v>2.2121873405364803E-5</v>
      </c>
      <c r="AV313" s="18">
        <f t="shared" si="485"/>
        <v>1.1079108241551103E-5</v>
      </c>
      <c r="AW313" s="18">
        <f t="shared" si="486"/>
        <v>1.1672129585388361E-7</v>
      </c>
      <c r="AX313" s="18">
        <f t="shared" si="487"/>
        <v>7.5490190953795685E-3</v>
      </c>
      <c r="AY313" s="18">
        <f t="shared" si="488"/>
        <v>3.5671595617656989E-3</v>
      </c>
      <c r="AZ313" s="18">
        <f t="shared" si="489"/>
        <v>8.42800049802805E-4</v>
      </c>
      <c r="BA313" s="18">
        <f t="shared" si="490"/>
        <v>1.3275023851115416E-4</v>
      </c>
      <c r="BB313" s="18">
        <f t="shared" si="491"/>
        <v>1.568221237251787E-5</v>
      </c>
      <c r="BC313" s="18">
        <f t="shared" si="492"/>
        <v>1.4820721237413886E-6</v>
      </c>
      <c r="BD313" s="18">
        <f t="shared" si="493"/>
        <v>1.3002451209748501E-6</v>
      </c>
      <c r="BE313" s="18">
        <f t="shared" si="494"/>
        <v>2.6047624759186203E-6</v>
      </c>
      <c r="BF313" s="18">
        <f t="shared" si="495"/>
        <v>2.6090417285576324E-6</v>
      </c>
      <c r="BG313" s="18">
        <f t="shared" si="496"/>
        <v>1.742218674264939E-6</v>
      </c>
      <c r="BH313" s="18">
        <f t="shared" si="497"/>
        <v>8.7254044532918779E-7</v>
      </c>
      <c r="BI313" s="18">
        <f t="shared" si="498"/>
        <v>3.4958956185289176E-7</v>
      </c>
      <c r="BJ313" s="19">
        <f t="shared" si="499"/>
        <v>0.73420744586112019</v>
      </c>
      <c r="BK313" s="19">
        <f t="shared" si="500"/>
        <v>0.18820836309003044</v>
      </c>
      <c r="BL313" s="19">
        <f t="shared" si="501"/>
        <v>7.509828032862044E-2</v>
      </c>
      <c r="BM313" s="19">
        <f t="shared" si="502"/>
        <v>0.44539499114825548</v>
      </c>
      <c r="BN313" s="19">
        <f t="shared" si="503"/>
        <v>0.55003085869765345</v>
      </c>
    </row>
    <row r="314" spans="1:66" x14ac:dyDescent="0.25">
      <c r="A314" t="s">
        <v>10</v>
      </c>
      <c r="B314" t="s">
        <v>49</v>
      </c>
      <c r="C314" t="s">
        <v>245</v>
      </c>
      <c r="D314" s="11">
        <v>44533</v>
      </c>
      <c r="E314">
        <f>VLOOKUP(A314,home!$A$2:$E$405,3,FALSE)</f>
        <v>1.4981949458483801</v>
      </c>
      <c r="F314">
        <f>VLOOKUP(B314,home!$B$2:$E$405,3,FALSE)</f>
        <v>0.67</v>
      </c>
      <c r="G314">
        <f>VLOOKUP(C314,away!$B$2:$E$405,4,FALSE)</f>
        <v>0.36</v>
      </c>
      <c r="H314">
        <f>VLOOKUP(A314,away!$A$2:$E$405,3,FALSE)</f>
        <v>1.3826714801444</v>
      </c>
      <c r="I314">
        <f>VLOOKUP(C314,away!$B$2:$E$405,3,FALSE)</f>
        <v>1.6</v>
      </c>
      <c r="J314">
        <f>VLOOKUP(B314,home!$B$2:$E$405,4,FALSE)</f>
        <v>0.57999999999999996</v>
      </c>
      <c r="K314" s="3">
        <f t="shared" ref="K314:K377" si="504">E314*F314*G314</f>
        <v>0.36136462093862931</v>
      </c>
      <c r="L314" s="3">
        <f t="shared" ref="L314:L377" si="505">H314*I314*J314</f>
        <v>1.2831191335740033</v>
      </c>
      <c r="M314" s="5">
        <f t="shared" ref="M314:M377" si="506">_xlfn.POISSON.DIST(0,K314,FALSE) * _xlfn.POISSON.DIST(0,L314,FALSE)</f>
        <v>0.19311223038256717</v>
      </c>
      <c r="N314" s="5">
        <f t="shared" ref="N314:N377" si="507">_xlfn.POISSON.DIST(1,K314,FALSE) * _xlfn.POISSON.DIST(0,L314,FALSE)</f>
        <v>6.9783927930809619E-2</v>
      </c>
      <c r="O314" s="5">
        <f t="shared" ref="O314:O377" si="508">_xlfn.POISSON.DIST(0,K314,FALSE) * _xlfn.POISSON.DIST(1,L314,FALSE)</f>
        <v>0.24778599773102289</v>
      </c>
      <c r="P314" s="5">
        <f t="shared" ref="P314:P377" si="509">_xlfn.POISSON.DIST(1,K314,FALSE) * _xlfn.POISSON.DIST(1,L314,FALSE)</f>
        <v>8.9541093143971129E-2</v>
      </c>
      <c r="Q314" s="5">
        <f t="shared" ref="Q314:Q377" si="510">_xlfn.POISSON.DIST(2,K314,FALSE) * _xlfn.POISSON.DIST(0,L314,FALSE)</f>
        <v>1.2608721332162821E-2</v>
      </c>
      <c r="R314" s="5">
        <f t="shared" ref="R314:R377" si="511">_xlfn.POISSON.DIST(0,K314,FALSE) * _xlfn.POISSON.DIST(2,L314,FALSE)</f>
        <v>0.15896947736020003</v>
      </c>
      <c r="S314" s="5">
        <f t="shared" ref="S314:S377" si="512">_xlfn.POISSON.DIST(2,K314,FALSE) * _xlfn.POISSON.DIST(2,L314,FALSE)</f>
        <v>1.0379466056517943E-2</v>
      </c>
      <c r="T314" s="5">
        <f t="shared" ref="T314:T377" si="513">_xlfn.POISSON.DIST(2,K314,FALSE) * _xlfn.POISSON.DIST(1,L314,FALSE)</f>
        <v>1.6178491591200814E-2</v>
      </c>
      <c r="U314" s="5">
        <f t="shared" ref="U314:U377" si="514">_xlfn.POISSON.DIST(1,K314,FALSE) * _xlfn.POISSON.DIST(2,L314,FALSE)</f>
        <v>5.7445944927080689E-2</v>
      </c>
      <c r="V314" s="5">
        <f t="shared" ref="V314:V377" si="515">_xlfn.POISSON.DIST(3,K314,FALSE) * _xlfn.POISSON.DIST(3,L314,FALSE)</f>
        <v>5.3474300934872282E-4</v>
      </c>
      <c r="W314" s="5">
        <f t="shared" ref="W314:W377" si="516">_xlfn.POISSON.DIST(3,K314,FALSE) * _xlfn.POISSON.DIST(0,L314,FALSE)</f>
        <v>1.5187819349059425E-3</v>
      </c>
      <c r="X314" s="5">
        <f t="shared" ref="X314:X377" si="517">_xlfn.POISSON.DIST(3,K314,FALSE) * _xlfn.POISSON.DIST(1,L314,FALSE)</f>
        <v>1.9487781604043612E-3</v>
      </c>
      <c r="Y314" s="5">
        <f t="shared" ref="Y314:Y377" si="518">_xlfn.POISSON.DIST(3,K314,FALSE) * _xlfn.POISSON.DIST(2,L314,FALSE)</f>
        <v>1.250257272352992E-3</v>
      </c>
      <c r="Z314" s="5">
        <f t="shared" ref="Z314:Z377" si="519">_xlfn.POISSON.DIST(0,K314,FALSE) * _xlfn.POISSON.DIST(3,L314,FALSE)</f>
        <v>6.7992259351710688E-2</v>
      </c>
      <c r="AA314" s="5">
        <f t="shared" ref="AA314:AA377" si="520">_xlfn.POISSON.DIST(1,K314,FALSE) * _xlfn.POISSON.DIST(3,L314,FALSE)</f>
        <v>2.4569997027391901E-2</v>
      </c>
      <c r="AB314" s="5">
        <f t="shared" ref="AB314:AB377" si="521">_xlfn.POISSON.DIST(2,K314,FALSE) * _xlfn.POISSON.DIST(3,L314,FALSE)</f>
        <v>4.4393638311333618E-3</v>
      </c>
      <c r="AC314" s="5">
        <f t="shared" ref="AC314:AC377" si="522">_xlfn.POISSON.DIST(4,K314,FALSE) * _xlfn.POISSON.DIST(4,L314,FALSE)</f>
        <v>1.5496647180672238E-5</v>
      </c>
      <c r="AD314" s="5">
        <f t="shared" ref="AD314:AD377" si="523">_xlfn.POISSON.DIST(4,K314,FALSE) * _xlfn.POISSON.DIST(0,L314,FALSE)</f>
        <v>1.3720851454893093E-4</v>
      </c>
      <c r="AE314" s="5">
        <f t="shared" ref="AE314:AE377" si="524">_xlfn.POISSON.DIST(4,K314,FALSE) * _xlfn.POISSON.DIST(1,L314,FALSE)</f>
        <v>1.760548703070003E-4</v>
      </c>
      <c r="AF314" s="5">
        <f t="shared" ref="AF314:AF377" si="525">_xlfn.POISSON.DIST(4,K314,FALSE) * _xlfn.POISSON.DIST(2,L314,FALSE)</f>
        <v>1.1294968632490089E-4</v>
      </c>
      <c r="AG314" s="5">
        <f t="shared" ref="AG314:AG377" si="526">_xlfn.POISSON.DIST(4,K314,FALSE) * _xlfn.POISSON.DIST(3,L314,FALSE)</f>
        <v>4.8309301218220771E-5</v>
      </c>
      <c r="AH314" s="5">
        <f t="shared" ref="AH314:AH377" si="527">_xlfn.POISSON.DIST(0,K314,FALSE) * _xlfn.POISSON.DIST(4,L314,FALSE)</f>
        <v>2.1810542227276478E-2</v>
      </c>
      <c r="AI314" s="5">
        <f t="shared" ref="AI314:AI377" si="528">_xlfn.POISSON.DIST(1,K314,FALSE) * _xlfn.POISSON.DIST(4,L314,FALSE)</f>
        <v>7.8815583244257297E-3</v>
      </c>
      <c r="AJ314" s="5">
        <f t="shared" ref="AJ314:AJ377" si="529">_xlfn.POISSON.DIST(2,K314,FALSE) * _xlfn.POISSON.DIST(4,L314,FALSE)</f>
        <v>1.4240581681559011E-3</v>
      </c>
      <c r="AK314" s="5">
        <f t="shared" ref="AK314:AK377" si="530">_xlfn.POISSON.DIST(3,K314,FALSE) * _xlfn.POISSON.DIST(4,L314,FALSE)</f>
        <v>1.7153474671007199E-4</v>
      </c>
      <c r="AL314" s="5">
        <f t="shared" ref="AL314:AL377" si="531">_xlfn.POISSON.DIST(5,K314,FALSE) * _xlfn.POISSON.DIST(5,L314,FALSE)</f>
        <v>2.8741560819321199E-7</v>
      </c>
      <c r="AM314" s="5">
        <f t="shared" ref="AM314:AM377" si="532">_xlfn.POISSON.DIST(5,K314,FALSE) * _xlfn.POISSON.DIST(0,L314,FALSE)</f>
        <v>9.9164605699053658E-6</v>
      </c>
      <c r="AN314" s="5">
        <f t="shared" ref="AN314:AN377" si="533">_xlfn.POISSON.DIST(5,K314,FALSE) * _xlfn.POISSON.DIST(1,L314,FALSE)</f>
        <v>1.2724000294577739E-5</v>
      </c>
      <c r="AO314" s="5">
        <f t="shared" ref="AO314:AO377" si="534">_xlfn.POISSON.DIST(5,K314,FALSE) * _xlfn.POISSON.DIST(2,L314,FALSE)</f>
        <v>8.1632041167869776E-6</v>
      </c>
      <c r="AP314" s="5">
        <f t="shared" ref="AP314:AP377" si="535">_xlfn.POISSON.DIST(5,K314,FALSE) * _xlfn.POISSON.DIST(3,L314,FALSE)</f>
        <v>3.491454464506482E-6</v>
      </c>
      <c r="AQ314" s="5">
        <f t="shared" ref="AQ314:AQ377" si="536">_xlfn.POISSON.DIST(5,K314,FALSE) * _xlfn.POISSON.DIST(4,L314,FALSE)</f>
        <v>1.1199880068526602E-6</v>
      </c>
      <c r="AR314" s="5">
        <f t="shared" ref="AR314:AR377" si="537">_xlfn.POISSON.DIST(0,K314,FALSE) * _xlfn.POISSON.DIST(5,L314,FALSE)</f>
        <v>5.5971048090884407E-3</v>
      </c>
      <c r="AS314" s="5">
        <f t="shared" ref="AS314:AS377" si="538">_xlfn.POISSON.DIST(1,K314,FALSE) * _xlfn.POISSON.DIST(5,L314,FALSE)</f>
        <v>2.022595657690023E-3</v>
      </c>
      <c r="AT314" s="5">
        <f t="shared" ref="AT314:AT377" si="539">_xlfn.POISSON.DIST(2,K314,FALSE) * _xlfn.POISSON.DIST(5,L314,FALSE)</f>
        <v>3.6544725657663637E-4</v>
      </c>
      <c r="AU314" s="5">
        <f t="shared" ref="AU314:AU377" si="540">_xlfn.POISSON.DIST(3,K314,FALSE) * _xlfn.POISSON.DIST(5,L314,FALSE)</f>
        <v>4.4019903115292734E-5</v>
      </c>
      <c r="AV314" s="5">
        <f t="shared" ref="AV314:AV377" si="541">_xlfn.POISSON.DIST(4,K314,FALSE) * _xlfn.POISSON.DIST(5,L314,FALSE)</f>
        <v>3.9768089007532362E-6</v>
      </c>
      <c r="AW314" s="5">
        <f t="shared" ref="AW314:AW377" si="542">_xlfn.POISSON.DIST(6,K314,FALSE) * _xlfn.POISSON.DIST(6,L314,FALSE)</f>
        <v>3.7018640077954038E-9</v>
      </c>
      <c r="AX314" s="5">
        <f t="shared" ref="AX314:AX377" si="543">_xlfn.POISSON.DIST(6,K314,FALSE) * _xlfn.POISSON.DIST(0,L314,FALSE)</f>
        <v>5.9724300248278602E-7</v>
      </c>
      <c r="AY314" s="5">
        <f t="shared" ref="AY314:AY377" si="544">_xlfn.POISSON.DIST(6,K314,FALSE) * _xlfn.POISSON.DIST(1,L314,FALSE)</f>
        <v>7.6633392387884877E-7</v>
      </c>
      <c r="AZ314" s="5">
        <f t="shared" ref="AZ314:AZ377" si="545">_xlfn.POISSON.DIST(6,K314,FALSE) * _xlfn.POISSON.DIST(2,L314,FALSE)</f>
        <v>4.9164886021789741E-7</v>
      </c>
      <c r="BA314" s="5">
        <f t="shared" ref="BA314:BA377" si="546">_xlfn.POISSON.DIST(6,K314,FALSE) * _xlfn.POISSON.DIST(3,L314,FALSE)</f>
        <v>2.1028135318181164E-7</v>
      </c>
      <c r="BB314" s="5">
        <f t="shared" ref="BB314:BB377" si="547">_xlfn.POISSON.DIST(6,K314,FALSE) * _xlfn.POISSON.DIST(4,L314,FALSE)</f>
        <v>6.7454006925353754E-8</v>
      </c>
      <c r="BC314" s="5">
        <f t="shared" ref="BC314:BC377" si="548">_xlfn.POISSON.DIST(6,K314,FALSE) * _xlfn.POISSON.DIST(5,L314,FALSE)</f>
        <v>1.7310305384430944E-8</v>
      </c>
      <c r="BD314" s="5">
        <f t="shared" ref="BD314:BD377" si="549">_xlfn.POISSON.DIST(0,K314,FALSE) * _xlfn.POISSON.DIST(6,L314,FALSE)</f>
        <v>1.196958712193407E-3</v>
      </c>
      <c r="BE314" s="5">
        <f t="shared" ref="BE314:BE377" si="550">_xlfn.POISSON.DIST(1,K314,FALSE) * _xlfn.POISSON.DIST(6,L314,FALSE)</f>
        <v>4.3253853131096034E-4</v>
      </c>
      <c r="BF314" s="5">
        <f t="shared" ref="BF314:BF377" si="551">_xlfn.POISSON.DIST(2,K314,FALSE) * _xlfn.POISSON.DIST(6,L314,FALSE)</f>
        <v>7.8152061204268304E-5</v>
      </c>
      <c r="BG314" s="5">
        <f t="shared" ref="BG314:BG377" si="552">_xlfn.POISSON.DIST(3,K314,FALSE) * _xlfn.POISSON.DIST(6,L314,FALSE)</f>
        <v>9.4137966575509911E-6</v>
      </c>
      <c r="BH314" s="5">
        <f t="shared" ref="BH314:BH377" si="553">_xlfn.POISSON.DIST(4,K314,FALSE) * _xlfn.POISSON.DIST(6,L314,FALSE)</f>
        <v>8.5045326518731226E-7</v>
      </c>
      <c r="BI314" s="5">
        <f t="shared" ref="BI314:BI377" si="554">_xlfn.POISSON.DIST(5,K314,FALSE) * _xlfn.POISSON.DIST(6,L314,FALSE)</f>
        <v>6.146474436008653E-8</v>
      </c>
      <c r="BJ314" s="8">
        <f t="shared" ref="BJ314:BJ377" si="555">SUM(N314,Q314,T314,W314,X314,Y314,AD314,AE314,AF314,AG314,AM314,AN314,AO314,AP314,AQ314,AX314,AY314,AZ314,BA314,BB314,BC314)</f>
        <v>0.10380104597314027</v>
      </c>
      <c r="BK314" s="8">
        <f t="shared" ref="BK314:BK377" si="556">SUM(M314,P314,S314,V314,AC314,AL314,AY314)</f>
        <v>0.2935840829891177</v>
      </c>
      <c r="BL314" s="8">
        <f t="shared" ref="BL314:BL377" si="557">SUM(O314,R314,U314,AA314,AB314,AH314,AI314,AJ314,AK314,AR314,AS314,AT314,AU314,AV314,BD314,BE314,BF314,BG314,BH314,BI314)</f>
        <v>0.53424959379814396</v>
      </c>
      <c r="BM314" s="8">
        <f t="shared" ref="BM314:BM377" si="558">SUM(S314:BI314)</f>
        <v>0.22782477159931919</v>
      </c>
      <c r="BN314" s="8">
        <f t="shared" ref="BN314:BN377" si="559">SUM(M314:R314)</f>
        <v>0.77180144788073368</v>
      </c>
    </row>
    <row r="315" spans="1:66" x14ac:dyDescent="0.25">
      <c r="A315" t="s">
        <v>13</v>
      </c>
      <c r="B315" t="s">
        <v>58</v>
      </c>
      <c r="C315" t="s">
        <v>62</v>
      </c>
      <c r="D315" s="11">
        <v>44533</v>
      </c>
      <c r="E315">
        <f>VLOOKUP(A315,home!$A$2:$E$405,3,FALSE)</f>
        <v>1.6196581196581199</v>
      </c>
      <c r="F315">
        <f>VLOOKUP(B315,home!$B$2:$E$405,3,FALSE)</f>
        <v>0.71</v>
      </c>
      <c r="G315">
        <f>VLOOKUP(C315,away!$B$2:$E$405,4,FALSE)</f>
        <v>1.1399999999999999</v>
      </c>
      <c r="H315">
        <f>VLOOKUP(A315,away!$A$2:$E$405,3,FALSE)</f>
        <v>1.4017094017094001</v>
      </c>
      <c r="I315">
        <f>VLOOKUP(C315,away!$B$2:$E$405,3,FALSE)</f>
        <v>1.1399999999999999</v>
      </c>
      <c r="J315">
        <f>VLOOKUP(B315,home!$B$2:$E$405,4,FALSE)</f>
        <v>1.1499999999999999</v>
      </c>
      <c r="K315" s="3">
        <f t="shared" si="504"/>
        <v>1.3109512820512821</v>
      </c>
      <c r="L315" s="3">
        <f t="shared" si="505"/>
        <v>1.8376410256410232</v>
      </c>
      <c r="M315" s="5">
        <f t="shared" si="506"/>
        <v>4.2912491954165397E-2</v>
      </c>
      <c r="N315" s="5">
        <f t="shared" si="507"/>
        <v>5.6256186343328442E-2</v>
      </c>
      <c r="O315" s="5">
        <f t="shared" si="508"/>
        <v>7.885775572746466E-2</v>
      </c>
      <c r="P315" s="5">
        <f t="shared" si="509"/>
        <v>0.10337867597060661</v>
      </c>
      <c r="Q315" s="5">
        <f t="shared" si="510"/>
        <v>3.6874559805051131E-2</v>
      </c>
      <c r="R315" s="5">
        <f t="shared" si="511"/>
        <v>7.2456123557383734E-2</v>
      </c>
      <c r="S315" s="5">
        <f t="shared" si="512"/>
        <v>6.2261302937444009E-2</v>
      </c>
      <c r="T315" s="5">
        <f t="shared" si="513"/>
        <v>6.7762203900215409E-2</v>
      </c>
      <c r="U315" s="5">
        <f t="shared" si="514"/>
        <v>9.4986448070018284E-2</v>
      </c>
      <c r="V315" s="5">
        <f t="shared" si="515"/>
        <v>1.6665675680308731E-2</v>
      </c>
      <c r="W315" s="5">
        <f t="shared" si="516"/>
        <v>1.6113583817169489E-2</v>
      </c>
      <c r="X315" s="5">
        <f t="shared" si="517"/>
        <v>2.9610982692535936E-2</v>
      </c>
      <c r="Y315" s="5">
        <f t="shared" si="518"/>
        <v>2.7207178302675168E-2</v>
      </c>
      <c r="Z315" s="5">
        <f t="shared" si="519"/>
        <v>4.4382781735987781E-2</v>
      </c>
      <c r="AA315" s="5">
        <f t="shared" si="520"/>
        <v>5.8183664617795394E-2</v>
      </c>
      <c r="AB315" s="5">
        <f t="shared" si="521"/>
        <v>3.8137974862570354E-2</v>
      </c>
      <c r="AC315" s="5">
        <f t="shared" si="522"/>
        <v>2.5092860603184745E-3</v>
      </c>
      <c r="AD315" s="5">
        <f t="shared" si="523"/>
        <v>5.2810308408897822E-3</v>
      </c>
      <c r="AE315" s="5">
        <f t="shared" si="524"/>
        <v>9.7046389308945748E-3</v>
      </c>
      <c r="AF315" s="5">
        <f t="shared" si="525"/>
        <v>8.9168213192224576E-3</v>
      </c>
      <c r="AG315" s="5">
        <f t="shared" si="526"/>
        <v>5.4619722248378999E-3</v>
      </c>
      <c r="AH315" s="5">
        <f t="shared" si="527"/>
        <v>2.038990513753056E-2</v>
      </c>
      <c r="AI315" s="5">
        <f t="shared" si="528"/>
        <v>2.6730172280949708E-2</v>
      </c>
      <c r="AJ315" s="5">
        <f t="shared" si="529"/>
        <v>1.7520976810581335E-2</v>
      </c>
      <c r="AK315" s="5">
        <f t="shared" si="530"/>
        <v>7.6563823375407972E-3</v>
      </c>
      <c r="AL315" s="5">
        <f t="shared" si="531"/>
        <v>2.4180061211480746E-4</v>
      </c>
      <c r="AM315" s="5">
        <f t="shared" si="532"/>
        <v>1.3846348302833636E-3</v>
      </c>
      <c r="AN315" s="5">
        <f t="shared" si="533"/>
        <v>2.5444617696602045E-3</v>
      </c>
      <c r="AO315" s="5">
        <f t="shared" si="534"/>
        <v>2.3379036680513761E-3</v>
      </c>
      <c r="AP315" s="5">
        <f t="shared" si="535"/>
        <v>1.432075898135947E-3</v>
      </c>
      <c r="AQ315" s="5">
        <f t="shared" si="536"/>
        <v>6.5791035556158272E-4</v>
      </c>
      <c r="AR315" s="5">
        <f t="shared" si="537"/>
        <v>7.4938652379309672E-3</v>
      </c>
      <c r="AS315" s="5">
        <f t="shared" si="538"/>
        <v>9.8240922411851356E-3</v>
      </c>
      <c r="AT315" s="5">
        <f t="shared" si="539"/>
        <v>6.4394531592858548E-3</v>
      </c>
      <c r="AU315" s="5">
        <f t="shared" si="540"/>
        <v>2.8139364582916576E-3</v>
      </c>
      <c r="AV315" s="5">
        <f t="shared" si="541"/>
        <v>9.2223340190207299E-4</v>
      </c>
      <c r="AW315" s="5">
        <f t="shared" si="542"/>
        <v>1.6180879578019551E-5</v>
      </c>
      <c r="AX315" s="5">
        <f t="shared" si="543"/>
        <v>3.0253146765547211E-4</v>
      </c>
      <c r="AY315" s="5">
        <f t="shared" si="544"/>
        <v>5.5594423651108584E-4</v>
      </c>
      <c r="AZ315" s="5">
        <f t="shared" si="545"/>
        <v>5.1081296849072384E-4</v>
      </c>
      <c r="BA315" s="5">
        <f t="shared" si="546"/>
        <v>3.1289695577600978E-4</v>
      </c>
      <c r="BB315" s="5">
        <f t="shared" si="547"/>
        <v>1.437480706830451E-4</v>
      </c>
      <c r="BC315" s="5">
        <f t="shared" si="548"/>
        <v>5.2831470408781877E-5</v>
      </c>
      <c r="BD315" s="5">
        <f t="shared" si="549"/>
        <v>2.2951723669745127E-3</v>
      </c>
      <c r="BE315" s="5">
        <f t="shared" si="550"/>
        <v>3.0088591570139123E-3</v>
      </c>
      <c r="BF315" s="5">
        <f t="shared" si="551"/>
        <v>1.9722338846995644E-3</v>
      </c>
      <c r="BG315" s="5">
        <f t="shared" si="552"/>
        <v>8.6183417988395844E-4</v>
      </c>
      <c r="BH315" s="5">
        <f t="shared" si="553"/>
        <v>2.8245565575862257E-4</v>
      </c>
      <c r="BI315" s="5">
        <f t="shared" si="554"/>
        <v>7.4057120807880341E-5</v>
      </c>
      <c r="BJ315" s="8">
        <f t="shared" si="555"/>
        <v>0.27342490986803786</v>
      </c>
      <c r="BK315" s="8">
        <f t="shared" si="556"/>
        <v>0.22852517745146914</v>
      </c>
      <c r="BL315" s="8">
        <f t="shared" si="557"/>
        <v>0.45090759626556898</v>
      </c>
      <c r="BM315" s="8">
        <f t="shared" si="558"/>
        <v>0.60596490860613084</v>
      </c>
      <c r="BN315" s="8">
        <f t="shared" si="559"/>
        <v>0.39073579335799996</v>
      </c>
    </row>
    <row r="316" spans="1:66" x14ac:dyDescent="0.25">
      <c r="A316" t="s">
        <v>16</v>
      </c>
      <c r="B316" t="s">
        <v>63</v>
      </c>
      <c r="C316" t="s">
        <v>322</v>
      </c>
      <c r="D316" s="11">
        <v>44533</v>
      </c>
      <c r="E316">
        <f>VLOOKUP(A316,home!$A$2:$E$405,3,FALSE)</f>
        <v>1.5608695652173901</v>
      </c>
      <c r="F316">
        <f>VLOOKUP(B316,home!$B$2:$E$405,3,FALSE)</f>
        <v>1.28</v>
      </c>
      <c r="G316">
        <f>VLOOKUP(C316,away!$B$2:$E$405,4,FALSE)</f>
        <v>0.94</v>
      </c>
      <c r="H316">
        <f>VLOOKUP(A316,away!$A$2:$E$405,3,FALSE)</f>
        <v>1.2652173913043501</v>
      </c>
      <c r="I316">
        <f>VLOOKUP(C316,away!$B$2:$E$405,3,FALSE)</f>
        <v>1.18</v>
      </c>
      <c r="J316">
        <f>VLOOKUP(B316,home!$B$2:$E$405,4,FALSE)</f>
        <v>0.61</v>
      </c>
      <c r="K316" s="3">
        <f t="shared" si="504"/>
        <v>1.8780382608695636</v>
      </c>
      <c r="L316" s="3">
        <f t="shared" si="505"/>
        <v>0.91070347826087106</v>
      </c>
      <c r="M316" s="5">
        <f t="shared" si="506"/>
        <v>6.1498546467089826E-2</v>
      </c>
      <c r="N316" s="5">
        <f t="shared" si="507"/>
        <v>0.1154966232530594</v>
      </c>
      <c r="O316" s="5">
        <f t="shared" si="508"/>
        <v>5.6006940175566504E-2</v>
      </c>
      <c r="P316" s="5">
        <f t="shared" si="509"/>
        <v>0.10518317652394658</v>
      </c>
      <c r="Q316" s="5">
        <f t="shared" si="510"/>
        <v>0.10845353873524145</v>
      </c>
      <c r="R316" s="5">
        <f t="shared" si="511"/>
        <v>2.5502857612318467E-2</v>
      </c>
      <c r="S316" s="5">
        <f t="shared" si="512"/>
        <v>4.4974642732362E-2</v>
      </c>
      <c r="T316" s="5">
        <f t="shared" si="513"/>
        <v>9.8769014955884485E-2</v>
      </c>
      <c r="U316" s="5">
        <f t="shared" si="514"/>
        <v>4.7895342357442673E-2</v>
      </c>
      <c r="V316" s="5">
        <f t="shared" si="515"/>
        <v>8.5468610549482675E-3</v>
      </c>
      <c r="W316" s="5">
        <f t="shared" si="516"/>
        <v>6.7893298423827603E-2</v>
      </c>
      <c r="X316" s="5">
        <f t="shared" si="517"/>
        <v>6.18306630251831E-2</v>
      </c>
      <c r="Y316" s="5">
        <f t="shared" si="518"/>
        <v>2.8154699940105041E-2</v>
      </c>
      <c r="Z316" s="5">
        <f t="shared" si="519"/>
        <v>7.7418470443767207E-3</v>
      </c>
      <c r="AA316" s="5">
        <f t="shared" si="520"/>
        <v>1.4539484959139424E-2</v>
      </c>
      <c r="AB316" s="5">
        <f t="shared" si="521"/>
        <v>1.3652854523300695E-2</v>
      </c>
      <c r="AC316" s="5">
        <f t="shared" si="522"/>
        <v>9.136252467663497E-4</v>
      </c>
      <c r="AD316" s="5">
        <f t="shared" si="523"/>
        <v>3.1876553024145868E-2</v>
      </c>
      <c r="AE316" s="5">
        <f t="shared" si="524"/>
        <v>2.9030087714056727E-2</v>
      </c>
      <c r="AF316" s="5">
        <f t="shared" si="525"/>
        <v>1.321890092770482E-2</v>
      </c>
      <c r="AG316" s="5">
        <f t="shared" si="526"/>
        <v>4.0128330178822117E-3</v>
      </c>
      <c r="AH316" s="5">
        <f t="shared" si="527"/>
        <v>1.7626317578693809E-3</v>
      </c>
      <c r="AI316" s="5">
        <f t="shared" si="528"/>
        <v>3.3102898811024732E-3</v>
      </c>
      <c r="AJ316" s="5">
        <f t="shared" si="529"/>
        <v>3.1084255256399024E-3</v>
      </c>
      <c r="AK316" s="5">
        <f t="shared" si="530"/>
        <v>1.9459140227384413E-3</v>
      </c>
      <c r="AL316" s="5">
        <f t="shared" si="531"/>
        <v>6.2504245142629473E-5</v>
      </c>
      <c r="AM316" s="5">
        <f t="shared" si="532"/>
        <v>1.1973077240796671E-2</v>
      </c>
      <c r="AN316" s="5">
        <f t="shared" si="533"/>
        <v>1.09039230886796E-2</v>
      </c>
      <c r="AO316" s="5">
        <f t="shared" si="534"/>
        <v>4.9651203417747664E-3</v>
      </c>
      <c r="AP316" s="5">
        <f t="shared" si="535"/>
        <v>1.5072507884126951E-3</v>
      </c>
      <c r="AQ316" s="5">
        <f t="shared" si="536"/>
        <v>3.4316463390472041E-4</v>
      </c>
      <c r="AR316" s="5">
        <f t="shared" si="537"/>
        <v>3.2104697455694379E-4</v>
      </c>
      <c r="AS316" s="5">
        <f t="shared" si="538"/>
        <v>6.0293850175435759E-4</v>
      </c>
      <c r="AT316" s="5">
        <f t="shared" si="539"/>
        <v>5.6617078762302719E-4</v>
      </c>
      <c r="AU316" s="5">
        <f t="shared" si="540"/>
        <v>3.5443013378090051E-4</v>
      </c>
      <c r="AV316" s="5">
        <f t="shared" si="541"/>
        <v>1.6640833801141229E-4</v>
      </c>
      <c r="AW316" s="5">
        <f t="shared" si="542"/>
        <v>2.9695349763950345E-6</v>
      </c>
      <c r="AX316" s="5">
        <f t="shared" si="543"/>
        <v>3.7476495264271228E-3</v>
      </c>
      <c r="AY316" s="5">
        <f t="shared" si="544"/>
        <v>3.4129974590198868E-3</v>
      </c>
      <c r="AZ316" s="5">
        <f t="shared" si="545"/>
        <v>1.5541143286124629E-3</v>
      </c>
      <c r="BA316" s="5">
        <f t="shared" si="546"/>
        <v>4.717791082274761E-4</v>
      </c>
      <c r="BB316" s="5">
        <f t="shared" si="547"/>
        <v>1.0741271870839361E-4</v>
      </c>
      <c r="BC316" s="5">
        <f t="shared" si="548"/>
        <v>1.9564227307438122E-5</v>
      </c>
      <c r="BD316" s="5">
        <f t="shared" si="549"/>
        <v>4.8729766069022996E-5</v>
      </c>
      <c r="BE316" s="5">
        <f t="shared" si="550"/>
        <v>9.1516365120848604E-5</v>
      </c>
      <c r="BF316" s="5">
        <f t="shared" si="551"/>
        <v>8.5935617596331264E-5</v>
      </c>
      <c r="BG316" s="5">
        <f t="shared" si="552"/>
        <v>5.3796792605788637E-5</v>
      </c>
      <c r="BH316" s="5">
        <f t="shared" si="553"/>
        <v>2.5258108706433972E-5</v>
      </c>
      <c r="BI316" s="5">
        <f t="shared" si="554"/>
        <v>9.4871389095771316E-6</v>
      </c>
      <c r="BJ316" s="8">
        <f t="shared" si="555"/>
        <v>0.59774226647896189</v>
      </c>
      <c r="BK316" s="8">
        <f t="shared" si="556"/>
        <v>0.22459235372927552</v>
      </c>
      <c r="BL316" s="8">
        <f t="shared" si="557"/>
        <v>0.17005045933985258</v>
      </c>
      <c r="BM316" s="8">
        <f t="shared" si="558"/>
        <v>0.52457521590120093</v>
      </c>
      <c r="BN316" s="8">
        <f t="shared" si="559"/>
        <v>0.47214168276722224</v>
      </c>
    </row>
    <row r="317" spans="1:66" x14ac:dyDescent="0.25">
      <c r="A317" t="s">
        <v>69</v>
      </c>
      <c r="B317" t="s">
        <v>325</v>
      </c>
      <c r="C317" t="s">
        <v>351</v>
      </c>
      <c r="D317" s="11">
        <v>44533</v>
      </c>
      <c r="E317">
        <f>VLOOKUP(A317,home!$A$2:$E$405,3,FALSE)</f>
        <v>1.32758620689655</v>
      </c>
      <c r="F317">
        <f>VLOOKUP(B317,home!$B$2:$E$405,3,FALSE)</f>
        <v>0.91</v>
      </c>
      <c r="G317">
        <f>VLOOKUP(C317,away!$B$2:$E$405,4,FALSE)</f>
        <v>0.6</v>
      </c>
      <c r="H317">
        <f>VLOOKUP(A317,away!$A$2:$E$405,3,FALSE)</f>
        <v>1.2896551724137899</v>
      </c>
      <c r="I317">
        <f>VLOOKUP(C317,away!$B$2:$E$405,3,FALSE)</f>
        <v>0.95</v>
      </c>
      <c r="J317">
        <f>VLOOKUP(B317,home!$B$2:$E$405,4,FALSE)</f>
        <v>1.27</v>
      </c>
      <c r="K317" s="3">
        <f t="shared" si="504"/>
        <v>0.7248620689655163</v>
      </c>
      <c r="L317" s="3">
        <f t="shared" si="505"/>
        <v>1.5559689655172375</v>
      </c>
      <c r="M317" s="5">
        <f t="shared" si="506"/>
        <v>0.10219924032260688</v>
      </c>
      <c r="N317" s="5">
        <f t="shared" si="507"/>
        <v>7.4080352786948828E-2</v>
      </c>
      <c r="O317" s="5">
        <f t="shared" si="508"/>
        <v>0.15901884624141416</v>
      </c>
      <c r="P317" s="5">
        <f t="shared" si="509"/>
        <v>0.11526672989106077</v>
      </c>
      <c r="Q317" s="5">
        <f t="shared" si="510"/>
        <v>2.6849018895421538E-2</v>
      </c>
      <c r="R317" s="5">
        <f t="shared" si="511"/>
        <v>0.12371419484199897</v>
      </c>
      <c r="S317" s="5">
        <f t="shared" si="512"/>
        <v>3.2501266589258004E-2</v>
      </c>
      <c r="T317" s="5">
        <f t="shared" si="513"/>
        <v>4.1776240155861809E-2</v>
      </c>
      <c r="U317" s="5">
        <f t="shared" si="514"/>
        <v>8.9675727233574365E-2</v>
      </c>
      <c r="V317" s="5">
        <f t="shared" si="515"/>
        <v>4.0729969173021133E-3</v>
      </c>
      <c r="W317" s="5">
        <f t="shared" si="516"/>
        <v>6.4872784620765012E-3</v>
      </c>
      <c r="X317" s="5">
        <f t="shared" si="517"/>
        <v>1.0094003957659428E-2</v>
      </c>
      <c r="Y317" s="5">
        <f t="shared" si="518"/>
        <v>7.8529784479631232E-3</v>
      </c>
      <c r="Z317" s="5">
        <f t="shared" si="519"/>
        <v>6.4165149256034351E-2</v>
      </c>
      <c r="AA317" s="5">
        <f t="shared" si="520"/>
        <v>4.6510882845210211E-2</v>
      </c>
      <c r="AB317" s="5">
        <f t="shared" si="521"/>
        <v>1.6856987384295904E-2</v>
      </c>
      <c r="AC317" s="5">
        <f t="shared" si="522"/>
        <v>2.8711137800034033E-4</v>
      </c>
      <c r="AD317" s="5">
        <f t="shared" si="523"/>
        <v>1.175595521994051E-3</v>
      </c>
      <c r="AE317" s="5">
        <f t="shared" si="524"/>
        <v>1.8291901482237803E-3</v>
      </c>
      <c r="AF317" s="5">
        <f t="shared" si="525"/>
        <v>1.4230815513330394E-3</v>
      </c>
      <c r="AG317" s="5">
        <f t="shared" si="526"/>
        <v>7.3809024309144482E-4</v>
      </c>
      <c r="AH317" s="5">
        <f t="shared" si="527"/>
        <v>2.4959745227542719E-2</v>
      </c>
      <c r="AI317" s="5">
        <f t="shared" si="528"/>
        <v>1.8092372566488785E-2</v>
      </c>
      <c r="AJ317" s="5">
        <f t="shared" si="529"/>
        <v>6.557237305520003E-3</v>
      </c>
      <c r="AK317" s="5">
        <f t="shared" si="530"/>
        <v>1.584364199992366E-3</v>
      </c>
      <c r="AL317" s="5">
        <f t="shared" si="531"/>
        <v>1.2952890668129508E-5</v>
      </c>
      <c r="AM317" s="5">
        <f t="shared" si="532"/>
        <v>1.7042892046784084E-4</v>
      </c>
      <c r="AN317" s="5">
        <f t="shared" si="533"/>
        <v>2.6518211107456581E-4</v>
      </c>
      <c r="AO317" s="5">
        <f t="shared" si="534"/>
        <v>2.0630756752118475E-4</v>
      </c>
      <c r="AP317" s="5">
        <f t="shared" si="535"/>
        <v>1.0700272413810514E-4</v>
      </c>
      <c r="AQ317" s="5">
        <f t="shared" si="536"/>
        <v>4.1623229496173433E-5</v>
      </c>
      <c r="AR317" s="5">
        <f t="shared" si="537"/>
        <v>7.7673177922546891E-3</v>
      </c>
      <c r="AS317" s="5">
        <f t="shared" si="538"/>
        <v>5.6302340452063998E-3</v>
      </c>
      <c r="AT317" s="5">
        <f t="shared" si="539"/>
        <v>2.0405715493841993E-3</v>
      </c>
      <c r="AU317" s="5">
        <f t="shared" si="540"/>
        <v>4.9304430505293343E-4</v>
      </c>
      <c r="AV317" s="5">
        <f t="shared" si="541"/>
        <v>8.9347278763083604E-5</v>
      </c>
      <c r="AW317" s="5">
        <f t="shared" si="542"/>
        <v>4.0580790610541577E-7</v>
      </c>
      <c r="AX317" s="5">
        <f t="shared" si="543"/>
        <v>2.058957665031308E-5</v>
      </c>
      <c r="AY317" s="5">
        <f t="shared" si="544"/>
        <v>3.2036742281025507E-5</v>
      </c>
      <c r="AZ317" s="5">
        <f t="shared" si="545"/>
        <v>2.4924088372774814E-5</v>
      </c>
      <c r="BA317" s="5">
        <f t="shared" si="546"/>
        <v>1.2927036000615542E-5</v>
      </c>
      <c r="BB317" s="5">
        <f t="shared" si="547"/>
        <v>5.0285167082704613E-6</v>
      </c>
      <c r="BC317" s="5">
        <f t="shared" si="548"/>
        <v>1.5648431881307467E-6</v>
      </c>
      <c r="BD317" s="5">
        <f t="shared" si="549"/>
        <v>2.0142842383430275E-3</v>
      </c>
      <c r="BE317" s="5">
        <f t="shared" si="550"/>
        <v>1.4600782404899559E-3</v>
      </c>
      <c r="BF317" s="5">
        <f t="shared" si="551"/>
        <v>5.2917766712654002E-4</v>
      </c>
      <c r="BG317" s="5">
        <f t="shared" si="552"/>
        <v>1.2786027288122972E-4</v>
      </c>
      <c r="BH317" s="5">
        <f t="shared" si="553"/>
        <v>2.3170265484795914E-5</v>
      </c>
      <c r="BI317" s="5">
        <f t="shared" si="554"/>
        <v>3.3590493155578925E-6</v>
      </c>
      <c r="BJ317" s="8">
        <f t="shared" si="555"/>
        <v>0.17319344552647253</v>
      </c>
      <c r="BK317" s="8">
        <f t="shared" si="556"/>
        <v>0.25437233473117726</v>
      </c>
      <c r="BL317" s="8">
        <f t="shared" si="557"/>
        <v>0.50714880255034001</v>
      </c>
      <c r="BM317" s="8">
        <f t="shared" si="558"/>
        <v>0.39771971815019797</v>
      </c>
      <c r="BN317" s="8">
        <f t="shared" si="559"/>
        <v>0.60112838297945115</v>
      </c>
    </row>
    <row r="318" spans="1:66" x14ac:dyDescent="0.25">
      <c r="A318" t="s">
        <v>80</v>
      </c>
      <c r="B318" t="s">
        <v>83</v>
      </c>
      <c r="C318" t="s">
        <v>359</v>
      </c>
      <c r="D318" s="11">
        <v>44533</v>
      </c>
      <c r="E318">
        <f>VLOOKUP(A318,home!$A$2:$E$405,3,FALSE)</f>
        <v>1.20888888888889</v>
      </c>
      <c r="F318">
        <f>VLOOKUP(B318,home!$B$2:$E$405,3,FALSE)</f>
        <v>1.0900000000000001</v>
      </c>
      <c r="G318">
        <f>VLOOKUP(C318,away!$B$2:$E$405,4,FALSE)</f>
        <v>0.87</v>
      </c>
      <c r="H318">
        <f>VLOOKUP(A318,away!$A$2:$E$405,3,FALSE)</f>
        <v>1.02444444444444</v>
      </c>
      <c r="I318">
        <f>VLOOKUP(C318,away!$B$2:$E$405,3,FALSE)</f>
        <v>1.31</v>
      </c>
      <c r="J318">
        <f>VLOOKUP(B318,home!$B$2:$E$405,4,FALSE)</f>
        <v>1.08</v>
      </c>
      <c r="K318" s="3">
        <f t="shared" si="504"/>
        <v>1.1463893333333346</v>
      </c>
      <c r="L318" s="3">
        <f t="shared" si="505"/>
        <v>1.4493839999999938</v>
      </c>
      <c r="M318" s="5">
        <f t="shared" si="506"/>
        <v>7.4588172245294779E-2</v>
      </c>
      <c r="N318" s="5">
        <f t="shared" si="507"/>
        <v>8.5507085054835411E-2</v>
      </c>
      <c r="O318" s="5">
        <f t="shared" si="508"/>
        <v>0.10810690344157386</v>
      </c>
      <c r="P318" s="5">
        <f t="shared" si="509"/>
        <v>0.12393260096511703</v>
      </c>
      <c r="Q318" s="5">
        <f t="shared" si="510"/>
        <v>4.9012205115644761E-2</v>
      </c>
      <c r="R318" s="5">
        <f t="shared" si="511"/>
        <v>7.8344208068880733E-2</v>
      </c>
      <c r="S318" s="5">
        <f t="shared" si="512"/>
        <v>5.1480312225199484E-2</v>
      </c>
      <c r="T318" s="5">
        <f t="shared" si="513"/>
        <v>7.1037505899333359E-2</v>
      </c>
      <c r="U318" s="5">
        <f t="shared" si="514"/>
        <v>8.9812964458612241E-2</v>
      </c>
      <c r="V318" s="5">
        <f t="shared" si="515"/>
        <v>9.5041714471883632E-3</v>
      </c>
      <c r="W318" s="5">
        <f t="shared" si="516"/>
        <v>1.8729023049240213E-2</v>
      </c>
      <c r="X318" s="5">
        <f t="shared" si="517"/>
        <v>2.7145546343199864E-2</v>
      </c>
      <c r="Y318" s="5">
        <f t="shared" si="518"/>
        <v>1.9672160270546114E-2</v>
      </c>
      <c r="Z318" s="5">
        <f t="shared" si="519"/>
        <v>3.7850280555902047E-2</v>
      </c>
      <c r="AA318" s="5">
        <f t="shared" si="520"/>
        <v>4.3391157892960226E-2</v>
      </c>
      <c r="AB318" s="5">
        <f t="shared" si="521"/>
        <v>2.4871580284736069E-2</v>
      </c>
      <c r="AC318" s="5">
        <f t="shared" si="522"/>
        <v>9.8698346870166654E-4</v>
      </c>
      <c r="AD318" s="5">
        <f t="shared" si="523"/>
        <v>5.3676880618507899E-3</v>
      </c>
      <c r="AE318" s="5">
        <f t="shared" si="524"/>
        <v>7.779841193837512E-3</v>
      </c>
      <c r="AF318" s="5">
        <f t="shared" si="525"/>
        <v>5.6379886744444717E-3</v>
      </c>
      <c r="AG318" s="5">
        <f t="shared" si="526"/>
        <v>2.7238701923069965E-3</v>
      </c>
      <c r="AH318" s="5">
        <f t="shared" si="527"/>
        <v>1.3714897758308819E-2</v>
      </c>
      <c r="AI318" s="5">
        <f t="shared" si="528"/>
        <v>1.5722612497882493E-2</v>
      </c>
      <c r="AJ318" s="5">
        <f t="shared" si="529"/>
        <v>9.0121176298529337E-3</v>
      </c>
      <c r="AK318" s="5">
        <f t="shared" si="530"/>
        <v>3.4437985072028987E-3</v>
      </c>
      <c r="AL318" s="5">
        <f t="shared" si="531"/>
        <v>6.5597225245581453E-5</v>
      </c>
      <c r="AM318" s="5">
        <f t="shared" si="532"/>
        <v>1.2306920677532846E-3</v>
      </c>
      <c r="AN318" s="5">
        <f t="shared" si="533"/>
        <v>1.7837453919285191E-3</v>
      </c>
      <c r="AO318" s="5">
        <f t="shared" si="534"/>
        <v>1.2926660155674571E-3</v>
      </c>
      <c r="AP318" s="5">
        <f t="shared" si="535"/>
        <v>6.2452314676907171E-4</v>
      </c>
      <c r="AQ318" s="5">
        <f t="shared" si="536"/>
        <v>2.2629346413918501E-4</v>
      </c>
      <c r="AR318" s="5">
        <f t="shared" si="537"/>
        <v>3.9756306745057186E-3</v>
      </c>
      <c r="AS318" s="5">
        <f t="shared" si="538"/>
        <v>4.5576205985261662E-3</v>
      </c>
      <c r="AT318" s="5">
        <f t="shared" si="539"/>
        <v>2.612403819765343E-3</v>
      </c>
      <c r="AU318" s="5">
        <f t="shared" si="540"/>
        <v>9.9827729111274925E-4</v>
      </c>
      <c r="AV318" s="5">
        <f t="shared" si="541"/>
        <v>2.861036095601381E-4</v>
      </c>
      <c r="AW318" s="5">
        <f t="shared" si="542"/>
        <v>3.0276004954407687E-6</v>
      </c>
      <c r="AX318" s="5">
        <f t="shared" si="543"/>
        <v>2.3514204318171824E-4</v>
      </c>
      <c r="AY318" s="5">
        <f t="shared" si="544"/>
        <v>3.4081111511489006E-4</v>
      </c>
      <c r="AZ318" s="5">
        <f t="shared" si="545"/>
        <v>2.4698308863483893E-4</v>
      </c>
      <c r="BA318" s="5">
        <f t="shared" si="546"/>
        <v>1.1932444564597193E-4</v>
      </c>
      <c r="BB318" s="5">
        <f t="shared" si="547"/>
        <v>4.3236735582035147E-5</v>
      </c>
      <c r="BC318" s="5">
        <f t="shared" si="548"/>
        <v>1.2533326552966437E-5</v>
      </c>
      <c r="BD318" s="5">
        <f t="shared" si="549"/>
        <v>9.6036924825629441E-4</v>
      </c>
      <c r="BE318" s="5">
        <f t="shared" si="550"/>
        <v>1.1009570622623692E-3</v>
      </c>
      <c r="BF318" s="5">
        <f t="shared" si="551"/>
        <v>6.3106271631779203E-4</v>
      </c>
      <c r="BG318" s="5">
        <f t="shared" si="552"/>
        <v>2.4114785555035892E-4</v>
      </c>
      <c r="BH318" s="5">
        <f t="shared" si="553"/>
        <v>6.9112332339784841E-5</v>
      </c>
      <c r="BI318" s="5">
        <f t="shared" si="554"/>
        <v>1.5845928119223557E-5</v>
      </c>
      <c r="BJ318" s="8">
        <f t="shared" si="555"/>
        <v>0.29876886469610947</v>
      </c>
      <c r="BK318" s="8">
        <f t="shared" si="556"/>
        <v>0.2608986486918618</v>
      </c>
      <c r="BL318" s="8">
        <f t="shared" si="557"/>
        <v>0.40186877167632623</v>
      </c>
      <c r="BM318" s="8">
        <f t="shared" si="558"/>
        <v>0.47955760721423357</v>
      </c>
      <c r="BN318" s="8">
        <f t="shared" si="559"/>
        <v>0.51949117489134655</v>
      </c>
    </row>
    <row r="319" spans="1:66" x14ac:dyDescent="0.25">
      <c r="A319" t="s">
        <v>122</v>
      </c>
      <c r="B319" t="s">
        <v>143</v>
      </c>
      <c r="C319" t="s">
        <v>123</v>
      </c>
      <c r="D319" s="11">
        <v>44533</v>
      </c>
      <c r="E319">
        <f>VLOOKUP(A319,home!$A$2:$E$405,3,FALSE)</f>
        <v>1.2800925925925899</v>
      </c>
      <c r="F319">
        <f>VLOOKUP(B319,home!$B$2:$E$405,3,FALSE)</f>
        <v>0.74</v>
      </c>
      <c r="G319">
        <f>VLOOKUP(C319,away!$B$2:$E$405,4,FALSE)</f>
        <v>0.92</v>
      </c>
      <c r="H319">
        <f>VLOOKUP(A319,away!$A$2:$E$405,3,FALSE)</f>
        <v>1.1111111111111101</v>
      </c>
      <c r="I319">
        <f>VLOOKUP(C319,away!$B$2:$E$405,3,FALSE)</f>
        <v>0.74</v>
      </c>
      <c r="J319">
        <f>VLOOKUP(B319,home!$B$2:$E$405,4,FALSE)</f>
        <v>1.1000000000000001</v>
      </c>
      <c r="K319" s="3">
        <f t="shared" si="504"/>
        <v>0.87148703703703523</v>
      </c>
      <c r="L319" s="3">
        <f t="shared" si="505"/>
        <v>0.90444444444444361</v>
      </c>
      <c r="M319" s="5">
        <f t="shared" si="506"/>
        <v>0.16932565230883412</v>
      </c>
      <c r="N319" s="5">
        <f t="shared" si="507"/>
        <v>0.14756511102498907</v>
      </c>
      <c r="O319" s="5">
        <f t="shared" si="508"/>
        <v>0.1531456455326565</v>
      </c>
      <c r="P319" s="5">
        <f t="shared" si="509"/>
        <v>0.13346444486037889</v>
      </c>
      <c r="Q319" s="5">
        <f t="shared" si="510"/>
        <v>6.4300540688604413E-2</v>
      </c>
      <c r="R319" s="5">
        <f t="shared" si="511"/>
        <v>6.9255864146434587E-2</v>
      </c>
      <c r="S319" s="5">
        <f t="shared" si="512"/>
        <v>2.6299556208707685E-2</v>
      </c>
      <c r="T319" s="5">
        <f t="shared" si="513"/>
        <v>5.8156266800582168E-2</v>
      </c>
      <c r="U319" s="5">
        <f t="shared" si="514"/>
        <v>6.0355587842415716E-2</v>
      </c>
      <c r="V319" s="5">
        <f t="shared" si="515"/>
        <v>2.3032906129620387E-3</v>
      </c>
      <c r="W319" s="5">
        <f t="shared" si="516"/>
        <v>1.8679029228197069E-2</v>
      </c>
      <c r="X319" s="5">
        <f t="shared" si="517"/>
        <v>1.6894144213058224E-2</v>
      </c>
      <c r="Y319" s="5">
        <f t="shared" si="518"/>
        <v>7.6399074385718763E-3</v>
      </c>
      <c r="Z319" s="5">
        <f t="shared" si="519"/>
        <v>2.0879360524147305E-2</v>
      </c>
      <c r="AA319" s="5">
        <f t="shared" si="520"/>
        <v>1.8196092038417173E-2</v>
      </c>
      <c r="AB319" s="5">
        <f t="shared" si="521"/>
        <v>7.9288291681066832E-3</v>
      </c>
      <c r="AC319" s="5">
        <f t="shared" si="522"/>
        <v>1.1346752501003873E-4</v>
      </c>
      <c r="AD319" s="5">
        <f t="shared" si="523"/>
        <v>4.0696329592024095E-3</v>
      </c>
      <c r="AE319" s="5">
        <f t="shared" si="524"/>
        <v>3.6807569208786206E-3</v>
      </c>
      <c r="AF319" s="5">
        <f t="shared" si="525"/>
        <v>1.6645200742195522E-3</v>
      </c>
      <c r="AG319" s="5">
        <f t="shared" si="526"/>
        <v>5.018219779313758E-4</v>
      </c>
      <c r="AH319" s="5">
        <f t="shared" si="527"/>
        <v>4.7210554074044132E-3</v>
      </c>
      <c r="AI319" s="5">
        <f t="shared" si="528"/>
        <v>4.1143385886865452E-3</v>
      </c>
      <c r="AJ319" s="5">
        <f t="shared" si="529"/>
        <v>1.7927963730107867E-3</v>
      </c>
      <c r="AK319" s="5">
        <f t="shared" si="530"/>
        <v>5.2079959970863807E-4</v>
      </c>
      <c r="AL319" s="5">
        <f t="shared" si="531"/>
        <v>3.5774568185392173E-6</v>
      </c>
      <c r="AM319" s="5">
        <f t="shared" si="532"/>
        <v>7.0932647388871411E-4</v>
      </c>
      <c r="AN319" s="5">
        <f t="shared" si="533"/>
        <v>6.4154638860601423E-4</v>
      </c>
      <c r="AO319" s="5">
        <f t="shared" si="534"/>
        <v>2.9012153351405277E-4</v>
      </c>
      <c r="AP319" s="5">
        <f t="shared" si="535"/>
        <v>8.7466269733495867E-5</v>
      </c>
      <c r="AQ319" s="5">
        <f t="shared" si="536"/>
        <v>1.9777095434184874E-5</v>
      </c>
      <c r="AR319" s="5">
        <f t="shared" si="537"/>
        <v>8.5398646702826442E-4</v>
      </c>
      <c r="AS319" s="5">
        <f t="shared" si="538"/>
        <v>7.4423813582018793E-4</v>
      </c>
      <c r="AT319" s="5">
        <f t="shared" si="539"/>
        <v>3.2429694391795098E-4</v>
      </c>
      <c r="AU319" s="5">
        <f t="shared" si="540"/>
        <v>9.4206860925073594E-5</v>
      </c>
      <c r="AV319" s="5">
        <f t="shared" si="541"/>
        <v>2.0525014524038104E-5</v>
      </c>
      <c r="AW319" s="5">
        <f t="shared" si="542"/>
        <v>7.8327583201672028E-8</v>
      </c>
      <c r="AX319" s="5">
        <f t="shared" si="543"/>
        <v>1.0302813783686719E-4</v>
      </c>
      <c r="AY319" s="5">
        <f t="shared" si="544"/>
        <v>9.3183226888010921E-5</v>
      </c>
      <c r="AZ319" s="5">
        <f t="shared" si="545"/>
        <v>4.2139525937133773E-5</v>
      </c>
      <c r="BA319" s="5">
        <f t="shared" si="546"/>
        <v>1.2704286708454399E-5</v>
      </c>
      <c r="BB319" s="5">
        <f t="shared" si="547"/>
        <v>2.8725803835227412E-6</v>
      </c>
      <c r="BC319" s="5">
        <f t="shared" si="548"/>
        <v>5.1961787381944668E-7</v>
      </c>
      <c r="BD319" s="5">
        <f t="shared" si="549"/>
        <v>1.2873055262240855E-4</v>
      </c>
      <c r="BE319" s="5">
        <f t="shared" si="550"/>
        <v>1.1218700788104297E-4</v>
      </c>
      <c r="BF319" s="5">
        <f t="shared" si="551"/>
        <v>4.8884761546150314E-5</v>
      </c>
      <c r="BG319" s="5">
        <f t="shared" si="552"/>
        <v>1.4200811998705516E-5</v>
      </c>
      <c r="BH319" s="5">
        <f t="shared" si="553"/>
        <v>3.0939558930679616E-6</v>
      </c>
      <c r="BI319" s="5">
        <f t="shared" si="554"/>
        <v>5.3926849079461454E-7</v>
      </c>
      <c r="BJ319" s="8">
        <f t="shared" si="555"/>
        <v>0.32515441646303911</v>
      </c>
      <c r="BK319" s="8">
        <f t="shared" si="556"/>
        <v>0.33160317219959928</v>
      </c>
      <c r="BL319" s="8">
        <f t="shared" si="557"/>
        <v>0.32237589847748871</v>
      </c>
      <c r="BM319" s="8">
        <f t="shared" si="558"/>
        <v>0.26286248420307201</v>
      </c>
      <c r="BN319" s="8">
        <f t="shared" si="559"/>
        <v>0.73705725856189763</v>
      </c>
    </row>
    <row r="320" spans="1:66" x14ac:dyDescent="0.25">
      <c r="A320" t="s">
        <v>21</v>
      </c>
      <c r="B320" t="s">
        <v>273</v>
      </c>
      <c r="C320" t="s">
        <v>274</v>
      </c>
      <c r="D320" s="11">
        <v>44533</v>
      </c>
      <c r="E320">
        <f>VLOOKUP(A320,home!$A$2:$E$405,3,FALSE)</f>
        <v>1.36</v>
      </c>
      <c r="F320">
        <f>VLOOKUP(B320,home!$B$2:$E$405,3,FALSE)</f>
        <v>0.63</v>
      </c>
      <c r="G320">
        <f>VLOOKUP(C320,away!$B$2:$E$405,4,FALSE)</f>
        <v>0.69</v>
      </c>
      <c r="H320">
        <f>VLOOKUP(A320,away!$A$2:$E$405,3,FALSE)</f>
        <v>1.3333333333333299</v>
      </c>
      <c r="I320">
        <f>VLOOKUP(C320,away!$B$2:$E$405,3,FALSE)</f>
        <v>1.37</v>
      </c>
      <c r="J320">
        <f>VLOOKUP(B320,home!$B$2:$E$405,4,FALSE)</f>
        <v>0.7</v>
      </c>
      <c r="K320" s="3">
        <f t="shared" si="504"/>
        <v>0.59119200000000005</v>
      </c>
      <c r="L320" s="3">
        <f t="shared" si="505"/>
        <v>1.2786666666666635</v>
      </c>
      <c r="M320" s="5">
        <f t="shared" si="506"/>
        <v>0.15414544616539291</v>
      </c>
      <c r="N320" s="5">
        <f t="shared" si="507"/>
        <v>9.1129554609410968E-2</v>
      </c>
      <c r="O320" s="5">
        <f t="shared" si="508"/>
        <v>0.19710064383014864</v>
      </c>
      <c r="P320" s="5">
        <f t="shared" si="509"/>
        <v>0.11652432382723323</v>
      </c>
      <c r="Q320" s="5">
        <f t="shared" si="510"/>
        <v>2.6937531824323447E-2</v>
      </c>
      <c r="R320" s="5">
        <f t="shared" si="511"/>
        <v>0.12601301162207473</v>
      </c>
      <c r="S320" s="5">
        <f t="shared" si="512"/>
        <v>2.2021276627311553E-2</v>
      </c>
      <c r="T320" s="5">
        <f t="shared" si="513"/>
        <v>3.4444124026034834E-2</v>
      </c>
      <c r="U320" s="5">
        <f t="shared" si="514"/>
        <v>7.4497884366877598E-2</v>
      </c>
      <c r="V320" s="5">
        <f t="shared" si="515"/>
        <v>1.8496343209492669E-3</v>
      </c>
      <c r="W320" s="5">
        <f t="shared" si="516"/>
        <v>5.3084177714284777E-3</v>
      </c>
      <c r="X320" s="5">
        <f t="shared" si="517"/>
        <v>6.7876968570665308E-3</v>
      </c>
      <c r="Y320" s="5">
        <f t="shared" si="518"/>
        <v>4.3396008572845254E-3</v>
      </c>
      <c r="Z320" s="5">
        <f t="shared" si="519"/>
        <v>5.3709545842475288E-2</v>
      </c>
      <c r="AA320" s="5">
        <f t="shared" si="520"/>
        <v>3.1752653825704649E-2</v>
      </c>
      <c r="AB320" s="5">
        <f t="shared" si="521"/>
        <v>9.385957460262993E-3</v>
      </c>
      <c r="AC320" s="5">
        <f t="shared" si="522"/>
        <v>8.7387996993195001E-5</v>
      </c>
      <c r="AD320" s="5">
        <f t="shared" si="523"/>
        <v>7.84573529781586E-4</v>
      </c>
      <c r="AE320" s="5">
        <f t="shared" si="524"/>
        <v>1.003208020080719E-3</v>
      </c>
      <c r="AF320" s="5">
        <f t="shared" si="525"/>
        <v>6.4138432750493815E-4</v>
      </c>
      <c r="AG320" s="5">
        <f t="shared" si="526"/>
        <v>2.7337225336765967E-4</v>
      </c>
      <c r="AH320" s="5">
        <f t="shared" si="527"/>
        <v>1.7169151487644557E-2</v>
      </c>
      <c r="AI320" s="5">
        <f t="shared" si="528"/>
        <v>1.0150265006283561E-2</v>
      </c>
      <c r="AJ320" s="5">
        <f t="shared" si="529"/>
        <v>3.0003777347973955E-3</v>
      </c>
      <c r="AK320" s="5">
        <f t="shared" si="530"/>
        <v>5.9126643793011417E-4</v>
      </c>
      <c r="AL320" s="5">
        <f t="shared" si="531"/>
        <v>2.6423945730638074E-6</v>
      </c>
      <c r="AM320" s="5">
        <f t="shared" si="532"/>
        <v>9.2766718843727123E-5</v>
      </c>
      <c r="AN320" s="5">
        <f t="shared" si="533"/>
        <v>1.1861771116151213E-4</v>
      </c>
      <c r="AO320" s="5">
        <f t="shared" si="534"/>
        <v>7.5836256669259912E-5</v>
      </c>
      <c r="AP320" s="5">
        <f t="shared" si="535"/>
        <v>3.2323097842586709E-5</v>
      </c>
      <c r="AQ320" s="5">
        <f t="shared" si="536"/>
        <v>1.0332616943680191E-5</v>
      </c>
      <c r="AR320" s="5">
        <f t="shared" si="537"/>
        <v>4.3907243404402892E-3</v>
      </c>
      <c r="AS320" s="5">
        <f t="shared" si="538"/>
        <v>2.5957611042735757E-3</v>
      </c>
      <c r="AT320" s="5">
        <f t="shared" si="539"/>
        <v>7.6729659937885188E-4</v>
      </c>
      <c r="AU320" s="5">
        <f t="shared" si="540"/>
        <v>1.5120653705999411E-4</v>
      </c>
      <c r="AV320" s="5">
        <f t="shared" si="541"/>
        <v>2.2348023764393008E-5</v>
      </c>
      <c r="AW320" s="5">
        <f t="shared" si="542"/>
        <v>5.548569883736097E-8</v>
      </c>
      <c r="AX320" s="5">
        <f t="shared" si="543"/>
        <v>9.1404903411101181E-6</v>
      </c>
      <c r="AY320" s="5">
        <f t="shared" si="544"/>
        <v>1.1687640316166111E-5</v>
      </c>
      <c r="AZ320" s="5">
        <f t="shared" si="545"/>
        <v>7.4722980421355159E-6</v>
      </c>
      <c r="BA320" s="5">
        <f t="shared" si="546"/>
        <v>3.1848594766257525E-6</v>
      </c>
      <c r="BB320" s="5">
        <f t="shared" si="547"/>
        <v>1.0180934126946965E-6</v>
      </c>
      <c r="BC320" s="5">
        <f t="shared" si="548"/>
        <v>2.6036042207312301E-7</v>
      </c>
      <c r="BD320" s="5">
        <f t="shared" si="549"/>
        <v>9.3571214277382835E-4</v>
      </c>
      <c r="BE320" s="5">
        <f t="shared" si="550"/>
        <v>5.5318553311074509E-4</v>
      </c>
      <c r="BF320" s="5">
        <f t="shared" si="551"/>
        <v>1.6351943084540383E-4</v>
      </c>
      <c r="BG320" s="5">
        <f t="shared" si="552"/>
        <v>3.2223793120118673E-5</v>
      </c>
      <c r="BH320" s="5">
        <f t="shared" si="553"/>
        <v>4.7626121755672984E-6</v>
      </c>
      <c r="BI320" s="5">
        <f t="shared" si="554"/>
        <v>5.6312364345959675E-7</v>
      </c>
      <c r="BJ320" s="8">
        <f t="shared" si="555"/>
        <v>0.17201210421975527</v>
      </c>
      <c r="BK320" s="8">
        <f t="shared" si="556"/>
        <v>0.29464239897276939</v>
      </c>
      <c r="BL320" s="8">
        <f t="shared" si="557"/>
        <v>0.47927851501231045</v>
      </c>
      <c r="BM320" s="8">
        <f t="shared" si="558"/>
        <v>0.28778042001410897</v>
      </c>
      <c r="BN320" s="8">
        <f t="shared" si="559"/>
        <v>0.71185051187858384</v>
      </c>
    </row>
    <row r="321" spans="1:66" x14ac:dyDescent="0.25">
      <c r="A321" t="s">
        <v>24</v>
      </c>
      <c r="B321" t="s">
        <v>25</v>
      </c>
      <c r="C321" t="s">
        <v>288</v>
      </c>
      <c r="D321" s="11">
        <v>44533</v>
      </c>
      <c r="E321">
        <f>VLOOKUP(A321,home!$A$2:$E$405,3,FALSE)</f>
        <v>1.59205776173285</v>
      </c>
      <c r="F321">
        <f>VLOOKUP(B321,home!$B$2:$E$405,3,FALSE)</f>
        <v>1.01</v>
      </c>
      <c r="G321">
        <f>VLOOKUP(C321,away!$B$2:$E$405,4,FALSE)</f>
        <v>1.84</v>
      </c>
      <c r="H321">
        <f>VLOOKUP(A321,away!$A$2:$E$405,3,FALSE)</f>
        <v>1.40794223826715</v>
      </c>
      <c r="I321">
        <f>VLOOKUP(C321,away!$B$2:$E$405,3,FALSE)</f>
        <v>0.54</v>
      </c>
      <c r="J321">
        <f>VLOOKUP(B321,home!$B$2:$E$405,4,FALSE)</f>
        <v>0.87</v>
      </c>
      <c r="K321" s="3">
        <f t="shared" si="504"/>
        <v>2.9586801444043287</v>
      </c>
      <c r="L321" s="3">
        <f t="shared" si="505"/>
        <v>0.66145126353790717</v>
      </c>
      <c r="M321" s="5">
        <f t="shared" si="506"/>
        <v>2.677915726746484E-2</v>
      </c>
      <c r="N321" s="5">
        <f t="shared" si="507"/>
        <v>7.9230960891129104E-2</v>
      </c>
      <c r="O321" s="5">
        <f t="shared" si="508"/>
        <v>1.771310741104495E-2</v>
      </c>
      <c r="P321" s="5">
        <f t="shared" si="509"/>
        <v>5.240741919275986E-2</v>
      </c>
      <c r="Q321" s="5">
        <f t="shared" si="510"/>
        <v>0.11720953540532981</v>
      </c>
      <c r="R321" s="5">
        <f t="shared" si="511"/>
        <v>5.8581786391091748E-3</v>
      </c>
      <c r="S321" s="5">
        <f t="shared" si="512"/>
        <v>2.56406275131606E-2</v>
      </c>
      <c r="T321" s="5">
        <f t="shared" si="513"/>
        <v>7.7528395292546487E-2</v>
      </c>
      <c r="U321" s="5">
        <f t="shared" si="514"/>
        <v>1.7332476821905887E-2</v>
      </c>
      <c r="V321" s="5">
        <f t="shared" si="515"/>
        <v>5.5754767329200721E-3</v>
      </c>
      <c r="W321" s="5">
        <f t="shared" si="516"/>
        <v>0.11559517504620181</v>
      </c>
      <c r="X321" s="5">
        <f t="shared" si="517"/>
        <v>7.646057459319576E-2</v>
      </c>
      <c r="Y321" s="5">
        <f t="shared" si="518"/>
        <v>2.5287471837751867E-2</v>
      </c>
      <c r="Z321" s="5">
        <f t="shared" si="519"/>
        <v>1.2916332209565136E-3</v>
      </c>
      <c r="AA321" s="5">
        <f t="shared" si="520"/>
        <v>3.8215295646970467E-3</v>
      </c>
      <c r="AB321" s="5">
        <f t="shared" si="521"/>
        <v>5.6533418221616357E-3</v>
      </c>
      <c r="AC321" s="5">
        <f t="shared" si="522"/>
        <v>6.8195841504463471E-4</v>
      </c>
      <c r="AD321" s="5">
        <f t="shared" si="523"/>
        <v>8.5502287299535004E-2</v>
      </c>
      <c r="AE321" s="5">
        <f t="shared" si="524"/>
        <v>5.655559596965859E-2</v>
      </c>
      <c r="AF321" s="5">
        <f t="shared" si="525"/>
        <v>1.8704385207135021E-2</v>
      </c>
      <c r="AG321" s="5">
        <f t="shared" si="526"/>
        <v>4.1240130763197337E-3</v>
      </c>
      <c r="AH321" s="5">
        <f t="shared" si="527"/>
        <v>2.1358810650730568E-4</v>
      </c>
      <c r="AI321" s="5">
        <f t="shared" si="528"/>
        <v>6.3193888980408238E-4</v>
      </c>
      <c r="AJ321" s="5">
        <f t="shared" si="529"/>
        <v>9.3485252287012688E-4</v>
      </c>
      <c r="AK321" s="5">
        <f t="shared" si="530"/>
        <v>9.2197653245404594E-4</v>
      </c>
      <c r="AL321" s="5">
        <f t="shared" si="531"/>
        <v>5.3384324491340091E-5</v>
      </c>
      <c r="AM321" s="5">
        <f t="shared" si="532"/>
        <v>5.0594783946857708E-2</v>
      </c>
      <c r="AN321" s="5">
        <f t="shared" si="533"/>
        <v>3.3465983770076459E-2</v>
      </c>
      <c r="AO321" s="5">
        <f t="shared" si="534"/>
        <v>1.1068058625128082E-2</v>
      </c>
      <c r="AP321" s="5">
        <f t="shared" si="535"/>
        <v>2.4403271208342007E-3</v>
      </c>
      <c r="AQ321" s="5">
        <f t="shared" si="536"/>
        <v>4.0353936438040119E-4</v>
      </c>
      <c r="AR321" s="5">
        <f t="shared" si="537"/>
        <v>2.8255624585185305E-5</v>
      </c>
      <c r="AS321" s="5">
        <f t="shared" si="538"/>
        <v>8.359935542793056E-5</v>
      </c>
      <c r="AT321" s="5">
        <f t="shared" si="539"/>
        <v>1.2367187649480922E-4</v>
      </c>
      <c r="AU321" s="5">
        <f t="shared" si="540"/>
        <v>1.2196850846880547E-4</v>
      </c>
      <c r="AV321" s="5">
        <f t="shared" si="541"/>
        <v>9.0216451062316477E-5</v>
      </c>
      <c r="AW321" s="5">
        <f t="shared" si="542"/>
        <v>2.9020648865881903E-6</v>
      </c>
      <c r="AX321" s="5">
        <f t="shared" si="543"/>
        <v>2.494896377899913E-2</v>
      </c>
      <c r="AY321" s="5">
        <f t="shared" si="544"/>
        <v>1.6502523615580456E-2</v>
      </c>
      <c r="AZ321" s="5">
        <f t="shared" si="545"/>
        <v>5.4578075485449216E-3</v>
      </c>
      <c r="BA321" s="5">
        <f t="shared" si="546"/>
        <v>1.203357899710589E-3</v>
      </c>
      <c r="BB321" s="5">
        <f t="shared" si="547"/>
        <v>1.9899065081297276E-4</v>
      </c>
      <c r="BC321" s="5">
        <f t="shared" si="548"/>
        <v>2.6324523482494278E-5</v>
      </c>
      <c r="BD321" s="5">
        <f t="shared" si="549"/>
        <v>3.1149530973205942E-6</v>
      </c>
      <c r="BE321" s="5">
        <f t="shared" si="550"/>
        <v>9.2161498797932073E-6</v>
      </c>
      <c r="BF321" s="5">
        <f t="shared" si="551"/>
        <v>1.3633819828599254E-5</v>
      </c>
      <c r="BG321" s="5">
        <f t="shared" si="552"/>
        <v>1.3446037339754213E-5</v>
      </c>
      <c r="BH321" s="5">
        <f t="shared" si="553"/>
        <v>9.9456309245124965E-6</v>
      </c>
      <c r="BI321" s="5">
        <f t="shared" si="554"/>
        <v>5.8851881479857552E-6</v>
      </c>
      <c r="BJ321" s="8">
        <f t="shared" si="555"/>
        <v>0.80250905546321072</v>
      </c>
      <c r="BK321" s="8">
        <f t="shared" si="556"/>
        <v>0.12764054706142181</v>
      </c>
      <c r="BL321" s="8">
        <f t="shared" si="557"/>
        <v>5.3583943905811282E-2</v>
      </c>
      <c r="BM321" s="8">
        <f t="shared" si="558"/>
        <v>0.66932719929386875</v>
      </c>
      <c r="BN321" s="8">
        <f t="shared" si="559"/>
        <v>0.29919835880683776</v>
      </c>
    </row>
    <row r="322" spans="1:66" x14ac:dyDescent="0.25">
      <c r="A322" t="s">
        <v>24</v>
      </c>
      <c r="B322" t="s">
        <v>292</v>
      </c>
      <c r="C322" t="s">
        <v>183</v>
      </c>
      <c r="D322" s="11">
        <v>44533</v>
      </c>
      <c r="E322">
        <f>VLOOKUP(A322,home!$A$2:$E$405,3,FALSE)</f>
        <v>1.59205776173285</v>
      </c>
      <c r="F322">
        <f>VLOOKUP(B322,home!$B$2:$E$405,3,FALSE)</f>
        <v>1.7</v>
      </c>
      <c r="G322">
        <f>VLOOKUP(C322,away!$B$2:$E$405,4,FALSE)</f>
        <v>1.26</v>
      </c>
      <c r="H322">
        <f>VLOOKUP(A322,away!$A$2:$E$405,3,FALSE)</f>
        <v>1.40794223826715</v>
      </c>
      <c r="I322">
        <f>VLOOKUP(C322,away!$B$2:$E$405,3,FALSE)</f>
        <v>0.85</v>
      </c>
      <c r="J322">
        <f>VLOOKUP(B322,home!$B$2:$E$405,4,FALSE)</f>
        <v>1.01</v>
      </c>
      <c r="K322" s="3">
        <f t="shared" si="504"/>
        <v>3.4101877256317641</v>
      </c>
      <c r="L322" s="3">
        <f t="shared" si="505"/>
        <v>1.2087184115523484</v>
      </c>
      <c r="M322" s="5">
        <f t="shared" si="506"/>
        <v>9.8635795651929054E-3</v>
      </c>
      <c r="N322" s="5">
        <f t="shared" si="507"/>
        <v>3.3636657964013134E-2</v>
      </c>
      <c r="O322" s="5">
        <f t="shared" si="508"/>
        <v>1.192229022426017E-2</v>
      </c>
      <c r="P322" s="5">
        <f t="shared" si="509"/>
        <v>4.0657247784191601E-2</v>
      </c>
      <c r="Q322" s="5">
        <f t="shared" si="510"/>
        <v>5.7353659060075765E-2</v>
      </c>
      <c r="R322" s="5">
        <f t="shared" si="511"/>
        <v>7.2053458509669247E-3</v>
      </c>
      <c r="S322" s="5">
        <f t="shared" si="512"/>
        <v>4.189685363360339E-2</v>
      </c>
      <c r="T322" s="5">
        <f t="shared" si="513"/>
        <v>6.9324423675809724E-2</v>
      </c>
      <c r="U322" s="5">
        <f t="shared" si="514"/>
        <v>2.457158197989916E-2</v>
      </c>
      <c r="V322" s="5">
        <f t="shared" si="515"/>
        <v>1.9188557351041909E-2</v>
      </c>
      <c r="W322" s="5">
        <f t="shared" si="516"/>
        <v>6.5195581382246473E-2</v>
      </c>
      <c r="X322" s="5">
        <f t="shared" si="517"/>
        <v>7.8803099568580795E-2</v>
      </c>
      <c r="Y322" s="5">
        <f t="shared" si="518"/>
        <v>4.7625378667968281E-2</v>
      </c>
      <c r="Z322" s="5">
        <f t="shared" si="519"/>
        <v>2.9030780638886816E-3</v>
      </c>
      <c r="AA322" s="5">
        <f t="shared" si="520"/>
        <v>9.9000411800240079E-3</v>
      </c>
      <c r="AB322" s="5">
        <f t="shared" si="521"/>
        <v>1.6880499457683443E-2</v>
      </c>
      <c r="AC322" s="5">
        <f t="shared" si="522"/>
        <v>4.9434001475205337E-3</v>
      </c>
      <c r="AD322" s="5">
        <f t="shared" si="523"/>
        <v>5.5582292848790918E-2</v>
      </c>
      <c r="AE322" s="5">
        <f t="shared" si="524"/>
        <v>6.7183340722628007E-2</v>
      </c>
      <c r="AF322" s="5">
        <f t="shared" si="525"/>
        <v>4.060287044051758E-2</v>
      </c>
      <c r="AG322" s="5">
        <f t="shared" si="526"/>
        <v>1.6359145687776071E-2</v>
      </c>
      <c r="AH322" s="5">
        <f t="shared" si="527"/>
        <v>8.7725097649899841E-4</v>
      </c>
      <c r="AI322" s="5">
        <f t="shared" si="528"/>
        <v>2.9915905123553631E-3</v>
      </c>
      <c r="AJ322" s="5">
        <f t="shared" si="529"/>
        <v>5.1009426226753512E-3</v>
      </c>
      <c r="AK322" s="5">
        <f t="shared" si="530"/>
        <v>5.7983906403331273E-3</v>
      </c>
      <c r="AL322" s="5">
        <f t="shared" si="531"/>
        <v>8.1505925253909926E-4</v>
      </c>
      <c r="AM322" s="5">
        <f t="shared" si="532"/>
        <v>3.7909210567083386E-2</v>
      </c>
      <c r="AN322" s="5">
        <f t="shared" si="533"/>
        <v>4.5821560779848523E-2</v>
      </c>
      <c r="AO322" s="5">
        <f t="shared" si="534"/>
        <v>2.7692682080333958E-2</v>
      </c>
      <c r="AP322" s="5">
        <f t="shared" si="535"/>
        <v>1.1157551565255148E-2</v>
      </c>
      <c r="AQ322" s="5">
        <f t="shared" si="536"/>
        <v>3.3715845011921546E-3</v>
      </c>
      <c r="AR322" s="5">
        <f t="shared" si="537"/>
        <v>2.1206988136932307E-4</v>
      </c>
      <c r="AS322" s="5">
        <f t="shared" si="538"/>
        <v>7.2319810642184983E-4</v>
      </c>
      <c r="AT322" s="5">
        <f t="shared" si="539"/>
        <v>1.2331206528599634E-3</v>
      </c>
      <c r="AU322" s="5">
        <f t="shared" si="540"/>
        <v>1.4017243048686917E-3</v>
      </c>
      <c r="AV322" s="5">
        <f t="shared" si="541"/>
        <v>1.1950357547957323E-3</v>
      </c>
      <c r="AW322" s="5">
        <f t="shared" si="542"/>
        <v>9.3323303872751398E-5</v>
      </c>
      <c r="AX322" s="5">
        <f t="shared" si="543"/>
        <v>2.1546254094042958E-2</v>
      </c>
      <c r="AY322" s="5">
        <f t="shared" si="544"/>
        <v>2.6043354023454885E-2</v>
      </c>
      <c r="AZ322" s="5">
        <f t="shared" si="545"/>
        <v>1.5739540753362931E-2</v>
      </c>
      <c r="BA322" s="5">
        <f t="shared" si="546"/>
        <v>6.3415575659894309E-3</v>
      </c>
      <c r="BB322" s="5">
        <f t="shared" si="547"/>
        <v>1.9162893469826302E-3</v>
      </c>
      <c r="BC322" s="5">
        <f t="shared" si="548"/>
        <v>4.6325084311190615E-4</v>
      </c>
      <c r="BD322" s="5">
        <f t="shared" si="549"/>
        <v>4.2722128357803792E-5</v>
      </c>
      <c r="BE322" s="5">
        <f t="shared" si="550"/>
        <v>1.4569047773864719E-4</v>
      </c>
      <c r="BF322" s="5">
        <f t="shared" si="551"/>
        <v>2.4841593946288123E-4</v>
      </c>
      <c r="BG322" s="5">
        <f t="shared" si="552"/>
        <v>2.8238166253586699E-4</v>
      </c>
      <c r="BH322" s="5">
        <f t="shared" si="553"/>
        <v>2.4074361988082616E-4</v>
      </c>
      <c r="BI322" s="5">
        <f t="shared" si="554"/>
        <v>1.6419618750835045E-4</v>
      </c>
      <c r="BJ322" s="8">
        <f t="shared" si="555"/>
        <v>0.72966928613906468</v>
      </c>
      <c r="BK322" s="8">
        <f t="shared" si="556"/>
        <v>0.14340805175754431</v>
      </c>
      <c r="BL322" s="8">
        <f t="shared" si="557"/>
        <v>9.1137232160496504E-2</v>
      </c>
      <c r="BM322" s="8">
        <f t="shared" si="558"/>
        <v>0.78052883695271169</v>
      </c>
      <c r="BN322" s="8">
        <f t="shared" si="559"/>
        <v>0.1606387804487005</v>
      </c>
    </row>
    <row r="323" spans="1:66" x14ac:dyDescent="0.25">
      <c r="A323" t="s">
        <v>27</v>
      </c>
      <c r="B323" t="s">
        <v>186</v>
      </c>
      <c r="C323" t="s">
        <v>190</v>
      </c>
      <c r="D323" s="11">
        <v>44533</v>
      </c>
      <c r="E323">
        <f>VLOOKUP(A323,home!$A$2:$E$405,3,FALSE)</f>
        <v>1.23411371237458</v>
      </c>
      <c r="F323">
        <f>VLOOKUP(B323,home!$B$2:$E$405,3,FALSE)</f>
        <v>1.1299999999999999</v>
      </c>
      <c r="G323">
        <f>VLOOKUP(C323,away!$B$2:$E$405,4,FALSE)</f>
        <v>1.5</v>
      </c>
      <c r="H323">
        <f>VLOOKUP(A323,away!$A$2:$E$405,3,FALSE)</f>
        <v>1.09364548494983</v>
      </c>
      <c r="I323">
        <f>VLOOKUP(C323,away!$B$2:$E$405,3,FALSE)</f>
        <v>1.22</v>
      </c>
      <c r="J323">
        <f>VLOOKUP(B323,home!$B$2:$E$405,4,FALSE)</f>
        <v>0.73</v>
      </c>
      <c r="K323" s="3">
        <f t="shared" si="504"/>
        <v>2.0918227424749132</v>
      </c>
      <c r="L323" s="3">
        <f t="shared" si="505"/>
        <v>0.97400066889631853</v>
      </c>
      <c r="M323" s="5">
        <f t="shared" si="506"/>
        <v>4.6615442372027735E-2</v>
      </c>
      <c r="N323" s="5">
        <f t="shared" si="507"/>
        <v>9.7511242504336307E-2</v>
      </c>
      <c r="O323" s="5">
        <f t="shared" si="508"/>
        <v>4.5403472051252801E-2</v>
      </c>
      <c r="P323" s="5">
        <f t="shared" si="509"/>
        <v>9.4976015424134697E-2</v>
      </c>
      <c r="Q323" s="5">
        <f t="shared" si="510"/>
        <v>0.10198811735877859</v>
      </c>
      <c r="R323" s="5">
        <f t="shared" si="511"/>
        <v>2.2111506074067762E-2</v>
      </c>
      <c r="S323" s="5">
        <f t="shared" si="512"/>
        <v>4.8376906057520978E-2</v>
      </c>
      <c r="T323" s="5">
        <f t="shared" si="513"/>
        <v>9.9336494526926583E-2</v>
      </c>
      <c r="U323" s="5">
        <f t="shared" si="514"/>
        <v>4.6253351276107114E-2</v>
      </c>
      <c r="V323" s="5">
        <f t="shared" si="515"/>
        <v>1.0951654030158214E-2</v>
      </c>
      <c r="W323" s="5">
        <f t="shared" si="516"/>
        <v>7.1113687784431182E-2</v>
      </c>
      <c r="X323" s="5">
        <f t="shared" si="517"/>
        <v>6.9264779469719928E-2</v>
      </c>
      <c r="Y323" s="5">
        <f t="shared" si="518"/>
        <v>3.3731970767231591E-2</v>
      </c>
      <c r="Z323" s="5">
        <f t="shared" si="519"/>
        <v>7.1788739021490045E-3</v>
      </c>
      <c r="AA323" s="5">
        <f t="shared" si="520"/>
        <v>1.501693169387491E-2</v>
      </c>
      <c r="AB323" s="5">
        <f t="shared" si="521"/>
        <v>1.5706379619719935E-2</v>
      </c>
      <c r="AC323" s="5">
        <f t="shared" si="522"/>
        <v>1.3945813999078436E-3</v>
      </c>
      <c r="AD323" s="5">
        <f t="shared" si="523"/>
        <v>3.7189307352183398E-2</v>
      </c>
      <c r="AE323" s="5">
        <f t="shared" si="524"/>
        <v>3.6222410236817409E-2</v>
      </c>
      <c r="AF323" s="5">
        <f t="shared" si="525"/>
        <v>1.76403258998485E-2</v>
      </c>
      <c r="AG323" s="5">
        <f t="shared" si="526"/>
        <v>5.7272297420004987E-3</v>
      </c>
      <c r="AH323" s="5">
        <f t="shared" si="527"/>
        <v>1.7480569956538634E-3</v>
      </c>
      <c r="AI323" s="5">
        <f t="shared" si="528"/>
        <v>3.6566253786511215E-3</v>
      </c>
      <c r="AJ323" s="5">
        <f t="shared" si="529"/>
        <v>3.8245060638866799E-3</v>
      </c>
      <c r="AK323" s="5">
        <f t="shared" si="530"/>
        <v>2.6667295877237903E-3</v>
      </c>
      <c r="AL323" s="5">
        <f t="shared" si="531"/>
        <v>1.1365485582291788E-4</v>
      </c>
      <c r="AM323" s="5">
        <f t="shared" si="532"/>
        <v>1.5558687779237339E-2</v>
      </c>
      <c r="AN323" s="5">
        <f t="shared" si="533"/>
        <v>1.5154172304126147E-2</v>
      </c>
      <c r="AO323" s="5">
        <f t="shared" si="534"/>
        <v>7.3800869803944636E-3</v>
      </c>
      <c r="AP323" s="5">
        <f t="shared" si="535"/>
        <v>2.3960698851390734E-3</v>
      </c>
      <c r="AQ323" s="5">
        <f t="shared" si="536"/>
        <v>5.8344341771194555E-4</v>
      </c>
      <c r="AR323" s="5">
        <f t="shared" si="537"/>
        <v>3.4052173660715053E-4</v>
      </c>
      <c r="AS323" s="5">
        <f t="shared" si="538"/>
        <v>7.1231111294188954E-4</v>
      </c>
      <c r="AT323" s="5">
        <f t="shared" si="539"/>
        <v>7.450142928847308E-4</v>
      </c>
      <c r="AU323" s="5">
        <f t="shared" si="540"/>
        <v>5.1947928044171531E-4</v>
      </c>
      <c r="AV323" s="5">
        <f t="shared" si="541"/>
        <v>2.7166464326812092E-4</v>
      </c>
      <c r="AW323" s="5">
        <f t="shared" si="542"/>
        <v>6.4323494475862541E-6</v>
      </c>
      <c r="AX323" s="5">
        <f t="shared" si="543"/>
        <v>5.4243361566125286E-3</v>
      </c>
      <c r="AY323" s="5">
        <f t="shared" si="544"/>
        <v>5.2833070448590888E-3</v>
      </c>
      <c r="AZ323" s="5">
        <f t="shared" si="545"/>
        <v>2.5729722978386914E-3</v>
      </c>
      <c r="BA323" s="5">
        <f t="shared" si="546"/>
        <v>8.3535891304886136E-4</v>
      </c>
      <c r="BB323" s="5">
        <f t="shared" si="547"/>
        <v>2.0341003501952309E-4</v>
      </c>
      <c r="BC323" s="5">
        <f t="shared" si="548"/>
        <v>3.9624302033847828E-5</v>
      </c>
      <c r="BD323" s="5">
        <f t="shared" si="549"/>
        <v>5.5278066538183412E-5</v>
      </c>
      <c r="BE323" s="5">
        <f t="shared" si="550"/>
        <v>1.1563191674461354E-4</v>
      </c>
      <c r="BF323" s="5">
        <f t="shared" si="551"/>
        <v>1.2094073660117421E-4</v>
      </c>
      <c r="BG323" s="5">
        <f t="shared" si="552"/>
        <v>8.4328861104668117E-5</v>
      </c>
      <c r="BH323" s="5">
        <f t="shared" si="553"/>
        <v>4.4100257376438231E-5</v>
      </c>
      <c r="BI323" s="5">
        <f t="shared" si="554"/>
        <v>1.8449984265806102E-5</v>
      </c>
      <c r="BJ323" s="8">
        <f t="shared" si="555"/>
        <v>0.62515703475829565</v>
      </c>
      <c r="BK323" s="8">
        <f t="shared" si="556"/>
        <v>0.20771156118443149</v>
      </c>
      <c r="BL323" s="8">
        <f t="shared" si="557"/>
        <v>0.15941527962971247</v>
      </c>
      <c r="BM323" s="8">
        <f t="shared" si="558"/>
        <v>0.5855800789945792</v>
      </c>
      <c r="BN323" s="8">
        <f t="shared" si="559"/>
        <v>0.40860579578459794</v>
      </c>
    </row>
    <row r="324" spans="1:66" x14ac:dyDescent="0.25">
      <c r="A324" t="s">
        <v>27</v>
      </c>
      <c r="B324" t="s">
        <v>328</v>
      </c>
      <c r="C324" t="s">
        <v>29</v>
      </c>
      <c r="D324" s="11">
        <v>44533</v>
      </c>
      <c r="E324">
        <f>VLOOKUP(A324,home!$A$2:$E$405,3,FALSE)</f>
        <v>1.23411371237458</v>
      </c>
      <c r="F324">
        <f>VLOOKUP(B324,home!$B$2:$E$405,3,FALSE)</f>
        <v>1.19</v>
      </c>
      <c r="G324">
        <f>VLOOKUP(C324,away!$B$2:$E$405,4,FALSE)</f>
        <v>1.1299999999999999</v>
      </c>
      <c r="H324">
        <f>VLOOKUP(A324,away!$A$2:$E$405,3,FALSE)</f>
        <v>1.09364548494983</v>
      </c>
      <c r="I324">
        <f>VLOOKUP(C324,away!$B$2:$E$405,3,FALSE)</f>
        <v>0.54</v>
      </c>
      <c r="J324">
        <f>VLOOKUP(B324,home!$B$2:$E$405,4,FALSE)</f>
        <v>0.91</v>
      </c>
      <c r="K324" s="3">
        <f t="shared" si="504"/>
        <v>1.6595127090300976</v>
      </c>
      <c r="L324" s="3">
        <f t="shared" si="505"/>
        <v>0.53741739130434651</v>
      </c>
      <c r="M324" s="5">
        <f t="shared" si="506"/>
        <v>0.11114383559604266</v>
      </c>
      <c r="N324" s="5">
        <f t="shared" si="507"/>
        <v>0.18444460770198454</v>
      </c>
      <c r="O324" s="5">
        <f t="shared" si="508"/>
        <v>5.9730630185584402E-2</v>
      </c>
      <c r="P324" s="5">
        <f t="shared" si="509"/>
        <v>9.9123739911354106E-2</v>
      </c>
      <c r="Q324" s="5">
        <f t="shared" si="510"/>
        <v>0.153044085296757</v>
      </c>
      <c r="R324" s="5">
        <f t="shared" si="511"/>
        <v>1.6050139727650715E-2</v>
      </c>
      <c r="S324" s="5">
        <f t="shared" si="512"/>
        <v>2.2100901415992746E-2</v>
      </c>
      <c r="T324" s="5">
        <f t="shared" si="513"/>
        <v>8.2248553074743033E-2</v>
      </c>
      <c r="U324" s="5">
        <f t="shared" si="514"/>
        <v>2.6635410859745232E-2</v>
      </c>
      <c r="V324" s="5">
        <f t="shared" si="515"/>
        <v>2.1900789809058568E-3</v>
      </c>
      <c r="W324" s="5">
        <f t="shared" si="516"/>
        <v>8.4659534863951502E-2</v>
      </c>
      <c r="X324" s="5">
        <f t="shared" si="517"/>
        <v>4.5497506375624185E-2</v>
      </c>
      <c r="Y324" s="5">
        <f t="shared" si="518"/>
        <v>1.2225575593620412E-2</v>
      </c>
      <c r="Z324" s="5">
        <f t="shared" si="519"/>
        <v>2.8752080741681011E-3</v>
      </c>
      <c r="AA324" s="5">
        <f t="shared" si="520"/>
        <v>4.7714443401879148E-3</v>
      </c>
      <c r="AB324" s="5">
        <f t="shared" si="521"/>
        <v>3.9591362614857873E-3</v>
      </c>
      <c r="AC324" s="5">
        <f t="shared" si="522"/>
        <v>1.2207650683258251E-4</v>
      </c>
      <c r="AD324" s="5">
        <f t="shared" si="523"/>
        <v>3.5123393511826043E-2</v>
      </c>
      <c r="AE324" s="5">
        <f t="shared" si="524"/>
        <v>1.8875922514881557E-2</v>
      </c>
      <c r="AF324" s="5">
        <f t="shared" si="525"/>
        <v>5.0721245182053136E-3</v>
      </c>
      <c r="AG324" s="5">
        <f t="shared" si="526"/>
        <v>9.0861597564823851E-4</v>
      </c>
      <c r="AH324" s="5">
        <f t="shared" si="527"/>
        <v>3.862967056691537E-4</v>
      </c>
      <c r="AI324" s="5">
        <f t="shared" si="528"/>
        <v>6.4106429251441959E-4</v>
      </c>
      <c r="AJ324" s="5">
        <f t="shared" si="529"/>
        <v>5.3192717036653367E-4</v>
      </c>
      <c r="AK324" s="5">
        <f t="shared" si="530"/>
        <v>2.9424663316722683E-4</v>
      </c>
      <c r="AL324" s="5">
        <f t="shared" si="531"/>
        <v>4.3549621434840635E-6</v>
      </c>
      <c r="AM324" s="5">
        <f t="shared" si="532"/>
        <v>1.1657543583428118E-2</v>
      </c>
      <c r="AN324" s="5">
        <f t="shared" si="533"/>
        <v>6.2649666616226615E-3</v>
      </c>
      <c r="AO324" s="5">
        <f t="shared" si="534"/>
        <v>1.6834510199489759E-3</v>
      </c>
      <c r="AP324" s="5">
        <f t="shared" si="535"/>
        <v>3.0157195184320673E-4</v>
      </c>
      <c r="AQ324" s="5">
        <f t="shared" si="536"/>
        <v>4.0517502912534044E-5</v>
      </c>
      <c r="AR324" s="5">
        <f t="shared" si="537"/>
        <v>4.1520513566035932E-5</v>
      </c>
      <c r="AS324" s="5">
        <f t="shared" si="538"/>
        <v>6.890381994829321E-5</v>
      </c>
      <c r="AT324" s="5">
        <f t="shared" si="539"/>
        <v>5.7173382452457077E-5</v>
      </c>
      <c r="AU324" s="5">
        <f t="shared" si="540"/>
        <v>3.1626651599363623E-5</v>
      </c>
      <c r="AV324" s="5">
        <f t="shared" si="541"/>
        <v>1.3121207568302749E-5</v>
      </c>
      <c r="AW324" s="5">
        <f t="shared" si="542"/>
        <v>1.0788825841944423E-7</v>
      </c>
      <c r="AX324" s="5">
        <f t="shared" si="543"/>
        <v>3.2243069554618673E-3</v>
      </c>
      <c r="AY324" s="5">
        <f t="shared" si="544"/>
        <v>1.7327986327687764E-3</v>
      </c>
      <c r="AZ324" s="5">
        <f t="shared" si="545"/>
        <v>4.6561806043916713E-4</v>
      </c>
      <c r="BA324" s="5">
        <f t="shared" si="546"/>
        <v>8.3410414461802256E-5</v>
      </c>
      <c r="BB324" s="5">
        <f t="shared" si="547"/>
        <v>1.1206551836919026E-5</v>
      </c>
      <c r="BC324" s="5">
        <f t="shared" si="548"/>
        <v>1.2045191707427917E-6</v>
      </c>
      <c r="BD324" s="5">
        <f t="shared" si="549"/>
        <v>3.7189743477126237E-6</v>
      </c>
      <c r="BE324" s="5">
        <f t="shared" si="550"/>
        <v>6.1716851945860164E-6</v>
      </c>
      <c r="BF324" s="5">
        <f t="shared" si="551"/>
        <v>5.1209950082741933E-6</v>
      </c>
      <c r="BG324" s="5">
        <f t="shared" si="552"/>
        <v>2.8327854330369042E-6</v>
      </c>
      <c r="BH324" s="5">
        <f t="shared" si="553"/>
        <v>1.1752608570200177E-6</v>
      </c>
      <c r="BI324" s="5">
        <f t="shared" si="554"/>
        <v>3.9007206573006482E-7</v>
      </c>
      <c r="BJ324" s="8">
        <f t="shared" si="555"/>
        <v>0.64756651528113662</v>
      </c>
      <c r="BK324" s="8">
        <f t="shared" si="556"/>
        <v>0.23641778600604024</v>
      </c>
      <c r="BL324" s="8">
        <f t="shared" si="557"/>
        <v>0.11323205152441221</v>
      </c>
      <c r="BM324" s="8">
        <f t="shared" si="558"/>
        <v>0.37482183172187328</v>
      </c>
      <c r="BN324" s="8">
        <f t="shared" si="559"/>
        <v>0.62353703841937336</v>
      </c>
    </row>
    <row r="325" spans="1:66" x14ac:dyDescent="0.25">
      <c r="A325" t="s">
        <v>32</v>
      </c>
      <c r="B325" t="s">
        <v>308</v>
      </c>
      <c r="C325" t="s">
        <v>313</v>
      </c>
      <c r="D325" s="11">
        <v>44533</v>
      </c>
      <c r="E325">
        <f>VLOOKUP(A325,home!$A$2:$E$405,3,FALSE)</f>
        <v>1.25462962962963</v>
      </c>
      <c r="F325">
        <f>VLOOKUP(B325,home!$B$2:$E$405,3,FALSE)</f>
        <v>1</v>
      </c>
      <c r="G325">
        <f>VLOOKUP(C325,away!$B$2:$E$405,4,FALSE)</f>
        <v>1.1299999999999999</v>
      </c>
      <c r="H325">
        <f>VLOOKUP(A325,away!$A$2:$E$405,3,FALSE)</f>
        <v>1.1018518518518501</v>
      </c>
      <c r="I325">
        <f>VLOOKUP(C325,away!$B$2:$E$405,3,FALSE)</f>
        <v>0.93</v>
      </c>
      <c r="J325">
        <f>VLOOKUP(B325,home!$B$2:$E$405,4,FALSE)</f>
        <v>1.44</v>
      </c>
      <c r="K325" s="3">
        <f t="shared" si="504"/>
        <v>1.4177314814814816</v>
      </c>
      <c r="L325" s="3">
        <f t="shared" si="505"/>
        <v>1.4755999999999976</v>
      </c>
      <c r="M325" s="5">
        <f t="shared" si="506"/>
        <v>5.5391369559919613E-2</v>
      </c>
      <c r="N325" s="5">
        <f t="shared" si="507"/>
        <v>7.8530088427473083E-2</v>
      </c>
      <c r="O325" s="5">
        <f t="shared" si="508"/>
        <v>8.1735504922617261E-2</v>
      </c>
      <c r="P325" s="5">
        <f t="shared" si="509"/>
        <v>0.11587899848357909</v>
      </c>
      <c r="Q325" s="5">
        <f t="shared" si="510"/>
        <v>5.5667289303576603E-2</v>
      </c>
      <c r="R325" s="5">
        <f t="shared" si="511"/>
        <v>6.0304455531906921E-2</v>
      </c>
      <c r="S325" s="5">
        <f t="shared" si="512"/>
        <v>6.0604848716692472E-2</v>
      </c>
      <c r="T325" s="5">
        <f t="shared" si="513"/>
        <v>8.2142652096357502E-2</v>
      </c>
      <c r="U325" s="5">
        <f t="shared" si="514"/>
        <v>8.549552508118452E-2</v>
      </c>
      <c r="V325" s="5">
        <f t="shared" si="515"/>
        <v>1.408729119182086E-2</v>
      </c>
      <c r="W325" s="5">
        <f t="shared" si="516"/>
        <v>2.6307089511472623E-2</v>
      </c>
      <c r="X325" s="5">
        <f t="shared" si="517"/>
        <v>3.8818741283128941E-2</v>
      </c>
      <c r="Y325" s="5">
        <f t="shared" si="518"/>
        <v>2.8640467318692492E-2</v>
      </c>
      <c r="Z325" s="5">
        <f t="shared" si="519"/>
        <v>2.9661751527627241E-2</v>
      </c>
      <c r="AA325" s="5">
        <f t="shared" si="520"/>
        <v>4.2052398936598567E-2</v>
      </c>
      <c r="AB325" s="5">
        <f t="shared" si="521"/>
        <v>2.9809504922117092E-2</v>
      </c>
      <c r="AC325" s="5">
        <f t="shared" si="522"/>
        <v>1.841917350600163E-3</v>
      </c>
      <c r="AD325" s="5">
        <f t="shared" si="523"/>
        <v>9.3240972466415092E-3</v>
      </c>
      <c r="AE325" s="5">
        <f t="shared" si="524"/>
        <v>1.3758637897144189E-2</v>
      </c>
      <c r="AF325" s="5">
        <f t="shared" si="525"/>
        <v>1.0151123040512968E-2</v>
      </c>
      <c r="AG325" s="5">
        <f t="shared" si="526"/>
        <v>4.9929990528603044E-3</v>
      </c>
      <c r="AH325" s="5">
        <f t="shared" si="527"/>
        <v>1.094222013854167E-2</v>
      </c>
      <c r="AI325" s="5">
        <f t="shared" si="528"/>
        <v>1.5513129967711183E-2</v>
      </c>
      <c r="AJ325" s="5">
        <f t="shared" si="529"/>
        <v>1.0996726365768976E-2</v>
      </c>
      <c r="AK325" s="5">
        <f t="shared" si="530"/>
        <v>5.1968017206627058E-3</v>
      </c>
      <c r="AL325" s="5">
        <f t="shared" si="531"/>
        <v>1.5413198090087729E-4</v>
      </c>
      <c r="AM325" s="5">
        <f t="shared" si="532"/>
        <v>2.6438132405916925E-3</v>
      </c>
      <c r="AN325" s="5">
        <f t="shared" si="533"/>
        <v>3.9012108178170953E-3</v>
      </c>
      <c r="AO325" s="5">
        <f t="shared" si="534"/>
        <v>2.8783133413854485E-3</v>
      </c>
      <c r="AP325" s="5">
        <f t="shared" si="535"/>
        <v>1.4157463888494538E-3</v>
      </c>
      <c r="AQ325" s="5">
        <f t="shared" si="536"/>
        <v>5.2226884284656261E-4</v>
      </c>
      <c r="AR325" s="5">
        <f t="shared" si="537"/>
        <v>3.2292680072864123E-3</v>
      </c>
      <c r="AS325" s="5">
        <f t="shared" si="538"/>
        <v>4.5782349160709166E-3</v>
      </c>
      <c r="AT325" s="5">
        <f t="shared" si="539"/>
        <v>3.245353885065735E-3</v>
      </c>
      <c r="AU325" s="5">
        <f t="shared" si="540"/>
        <v>1.5336801238019751E-3</v>
      </c>
      <c r="AV325" s="5">
        <f t="shared" si="541"/>
        <v>5.4358664850911922E-4</v>
      </c>
      <c r="AW325" s="5">
        <f t="shared" si="542"/>
        <v>8.9568002515481232E-6</v>
      </c>
      <c r="AX325" s="5">
        <f t="shared" si="543"/>
        <v>6.247028770574026E-4</v>
      </c>
      <c r="AY325" s="5">
        <f t="shared" si="544"/>
        <v>9.2181156538590175E-4</v>
      </c>
      <c r="AZ325" s="5">
        <f t="shared" si="545"/>
        <v>6.8011257294171726E-4</v>
      </c>
      <c r="BA325" s="5">
        <f t="shared" si="546"/>
        <v>3.3452470421093219E-4</v>
      </c>
      <c r="BB325" s="5">
        <f t="shared" si="547"/>
        <v>1.2340616338341265E-4</v>
      </c>
      <c r="BC325" s="5">
        <f t="shared" si="548"/>
        <v>3.6419626937712687E-5</v>
      </c>
      <c r="BD325" s="5">
        <f t="shared" si="549"/>
        <v>7.9418464525863675E-4</v>
      </c>
      <c r="BE325" s="5">
        <f t="shared" si="550"/>
        <v>1.125940573692372E-3</v>
      </c>
      <c r="BF325" s="5">
        <f t="shared" si="551"/>
        <v>7.9814069880049818E-4</v>
      </c>
      <c r="BG325" s="5">
        <f t="shared" si="552"/>
        <v>3.7718306511369841E-4</v>
      </c>
      <c r="BH325" s="5">
        <f t="shared" si="553"/>
        <v>1.3368607642334247E-4</v>
      </c>
      <c r="BI325" s="5">
        <f t="shared" si="554"/>
        <v>3.7906191836222349E-5</v>
      </c>
      <c r="BJ325" s="8">
        <f t="shared" si="555"/>
        <v>0.36241551531926758</v>
      </c>
      <c r="BK325" s="8">
        <f t="shared" si="556"/>
        <v>0.248880368848899</v>
      </c>
      <c r="BL325" s="8">
        <f t="shared" si="557"/>
        <v>0.35844343241896792</v>
      </c>
      <c r="BM325" s="8">
        <f t="shared" si="558"/>
        <v>0.5509805071205548</v>
      </c>
      <c r="BN325" s="8">
        <f t="shared" si="559"/>
        <v>0.4475077062290726</v>
      </c>
    </row>
    <row r="326" spans="1:66" x14ac:dyDescent="0.25">
      <c r="A326" t="s">
        <v>37</v>
      </c>
      <c r="B326" t="s">
        <v>231</v>
      </c>
      <c r="C326" t="s">
        <v>230</v>
      </c>
      <c r="D326" s="11">
        <v>44533</v>
      </c>
      <c r="E326">
        <f>VLOOKUP(A326,home!$A$2:$E$405,3,FALSE)</f>
        <v>1.5436893203883499</v>
      </c>
      <c r="F326">
        <f>VLOOKUP(B326,home!$B$2:$E$405,3,FALSE)</f>
        <v>0.78</v>
      </c>
      <c r="G326">
        <f>VLOOKUP(C326,away!$B$2:$E$405,4,FALSE)</f>
        <v>0.88</v>
      </c>
      <c r="H326">
        <f>VLOOKUP(A326,away!$A$2:$E$405,3,FALSE)</f>
        <v>1.2815533980582501</v>
      </c>
      <c r="I326">
        <f>VLOOKUP(C326,away!$B$2:$E$405,3,FALSE)</f>
        <v>1</v>
      </c>
      <c r="J326">
        <f>VLOOKUP(B326,home!$B$2:$E$405,4,FALSE)</f>
        <v>0.78</v>
      </c>
      <c r="K326" s="3">
        <f t="shared" si="504"/>
        <v>1.0595883495145635</v>
      </c>
      <c r="L326" s="3">
        <f t="shared" si="505"/>
        <v>0.9996116504854351</v>
      </c>
      <c r="M326" s="5">
        <f t="shared" si="506"/>
        <v>0.12755597386688541</v>
      </c>
      <c r="N326" s="5">
        <f t="shared" si="507"/>
        <v>0.13515682382033589</v>
      </c>
      <c r="O326" s="5">
        <f t="shared" si="508"/>
        <v>0.12750643756635432</v>
      </c>
      <c r="P326" s="5">
        <f t="shared" si="509"/>
        <v>0.13510433573341513</v>
      </c>
      <c r="Q326" s="5">
        <f t="shared" si="510"/>
        <v>7.1605297938710177E-2</v>
      </c>
      <c r="R326" s="5">
        <f t="shared" si="511"/>
        <v>6.3728460251610761E-2</v>
      </c>
      <c r="S326" s="5">
        <f t="shared" si="512"/>
        <v>3.5774846486249179E-2</v>
      </c>
      <c r="T326" s="5">
        <f t="shared" si="513"/>
        <v>7.1577490056015394E-2</v>
      </c>
      <c r="U326" s="5">
        <f t="shared" si="514"/>
        <v>6.7525934015108702E-2</v>
      </c>
      <c r="V326" s="5">
        <f t="shared" si="515"/>
        <v>4.2102099476331858E-3</v>
      </c>
      <c r="W326" s="5">
        <f t="shared" si="516"/>
        <v>2.5290713153125494E-2</v>
      </c>
      <c r="X326" s="5">
        <f t="shared" si="517"/>
        <v>2.5280891516949476E-2</v>
      </c>
      <c r="Y326" s="5">
        <f t="shared" si="518"/>
        <v>1.2635536847500548E-2</v>
      </c>
      <c r="Z326" s="5">
        <f t="shared" si="519"/>
        <v>2.1234570445002699E-2</v>
      </c>
      <c r="AA326" s="5">
        <f t="shared" si="520"/>
        <v>2.2499903450471138E-2</v>
      </c>
      <c r="AB326" s="5">
        <f t="shared" si="521"/>
        <v>1.1920317780660872E-2</v>
      </c>
      <c r="AC326" s="5">
        <f t="shared" si="522"/>
        <v>2.7870980922598904E-4</v>
      </c>
      <c r="AD326" s="5">
        <f t="shared" si="523"/>
        <v>6.6994362519916251E-3</v>
      </c>
      <c r="AE326" s="5">
        <f t="shared" si="524"/>
        <v>6.6968345291753056E-3</v>
      </c>
      <c r="AF326" s="5">
        <f t="shared" si="525"/>
        <v>3.3471169083683886E-3</v>
      </c>
      <c r="AG326" s="5">
        <f t="shared" si="526"/>
        <v>1.1152723523806109E-3</v>
      </c>
      <c r="AH326" s="5">
        <f t="shared" si="527"/>
        <v>5.306581002469596E-3</v>
      </c>
      <c r="AI326" s="5">
        <f t="shared" si="528"/>
        <v>5.6227914059720973E-3</v>
      </c>
      <c r="AJ326" s="5">
        <f t="shared" si="529"/>
        <v>2.9789221327593232E-3</v>
      </c>
      <c r="AK326" s="5">
        <f t="shared" si="530"/>
        <v>1.0521437286609514E-3</v>
      </c>
      <c r="AL326" s="5">
        <f t="shared" si="531"/>
        <v>1.1808119211150377E-5</v>
      </c>
      <c r="AM326" s="5">
        <f t="shared" si="532"/>
        <v>1.4197289201851686E-3</v>
      </c>
      <c r="AN326" s="5">
        <f t="shared" si="533"/>
        <v>1.4191775691482008E-3</v>
      </c>
      <c r="AO326" s="5">
        <f t="shared" si="534"/>
        <v>7.0931321611407026E-4</v>
      </c>
      <c r="AP326" s="5">
        <f t="shared" si="535"/>
        <v>2.3634591822363935E-4</v>
      </c>
      <c r="AQ326" s="5">
        <f t="shared" si="536"/>
        <v>5.9063533350256945E-5</v>
      </c>
      <c r="AR326" s="5">
        <f t="shared" si="537"/>
        <v>1.0609040388626578E-3</v>
      </c>
      <c r="AS326" s="5">
        <f t="shared" si="538"/>
        <v>1.1241215595318176E-3</v>
      </c>
      <c r="AT326" s="5">
        <f t="shared" si="539"/>
        <v>5.9555305395902797E-4</v>
      </c>
      <c r="AU326" s="5">
        <f t="shared" si="540"/>
        <v>2.1034702583093472E-4</v>
      </c>
      <c r="AV326" s="5">
        <f t="shared" si="541"/>
        <v>5.5720314481374334E-5</v>
      </c>
      <c r="AW326" s="5">
        <f t="shared" si="542"/>
        <v>3.4741351709735978E-7</v>
      </c>
      <c r="AX326" s="5">
        <f t="shared" si="543"/>
        <v>2.507213705495159E-4</v>
      </c>
      <c r="AY326" s="5">
        <f t="shared" si="544"/>
        <v>2.5062400302697192E-4</v>
      </c>
      <c r="AZ326" s="5">
        <f t="shared" si="545"/>
        <v>1.2526333665852904E-4</v>
      </c>
      <c r="BA326" s="5">
        <f t="shared" si="546"/>
        <v>4.1738230234181647E-5</v>
      </c>
      <c r="BB326" s="5">
        <f t="shared" si="547"/>
        <v>1.0430505303182851E-5</v>
      </c>
      <c r="BC326" s="5">
        <f t="shared" si="548"/>
        <v>2.085290924302339E-6</v>
      </c>
      <c r="BD326" s="5">
        <f t="shared" si="549"/>
        <v>1.7674867288236084E-4</v>
      </c>
      <c r="BE326" s="5">
        <f t="shared" si="550"/>
        <v>1.872808345783102E-4</v>
      </c>
      <c r="BF326" s="5">
        <f t="shared" si="551"/>
        <v>9.9220295203270861E-5</v>
      </c>
      <c r="BG326" s="5">
        <f t="shared" si="552"/>
        <v>3.5044222944260504E-5</v>
      </c>
      <c r="BH326" s="5">
        <f t="shared" si="553"/>
        <v>9.2831125873823449E-6</v>
      </c>
      <c r="BI326" s="5">
        <f t="shared" si="554"/>
        <v>1.9672555889644665E-6</v>
      </c>
      <c r="BJ326" s="8">
        <f t="shared" si="555"/>
        <v>0.3639299052682709</v>
      </c>
      <c r="BK326" s="8">
        <f t="shared" si="556"/>
        <v>0.30318650796564695</v>
      </c>
      <c r="BL326" s="8">
        <f t="shared" si="557"/>
        <v>0.3116976817205182</v>
      </c>
      <c r="BM326" s="8">
        <f t="shared" si="558"/>
        <v>0.33914105963261731</v>
      </c>
      <c r="BN326" s="8">
        <f t="shared" si="559"/>
        <v>0.66065732917731168</v>
      </c>
    </row>
    <row r="327" spans="1:66" x14ac:dyDescent="0.25">
      <c r="A327" t="s">
        <v>340</v>
      </c>
      <c r="B327" t="s">
        <v>394</v>
      </c>
      <c r="C327" t="s">
        <v>428</v>
      </c>
      <c r="D327" s="11">
        <v>44533</v>
      </c>
      <c r="E327">
        <f>VLOOKUP(A327,home!$A$2:$E$405,3,FALSE)</f>
        <v>1.35357142857143</v>
      </c>
      <c r="F327">
        <f>VLOOKUP(B327,home!$B$2:$E$405,3,FALSE)</f>
        <v>1.1100000000000001</v>
      </c>
      <c r="G327">
        <f>VLOOKUP(C327,away!$B$2:$E$405,4,FALSE)</f>
        <v>1.1599999999999999</v>
      </c>
      <c r="H327">
        <f>VLOOKUP(A327,away!$A$2:$E$405,3,FALSE)</f>
        <v>1.1285714285714299</v>
      </c>
      <c r="I327">
        <f>VLOOKUP(C327,away!$B$2:$E$405,3,FALSE)</f>
        <v>0.63</v>
      </c>
      <c r="J327">
        <f>VLOOKUP(B327,home!$B$2:$E$405,4,FALSE)</f>
        <v>1.08</v>
      </c>
      <c r="K327" s="3">
        <f t="shared" si="504"/>
        <v>1.7428585714285731</v>
      </c>
      <c r="L327" s="3">
        <f t="shared" si="505"/>
        <v>0.76788000000000101</v>
      </c>
      <c r="M327" s="5">
        <f t="shared" si="506"/>
        <v>8.1208239001296617E-2</v>
      </c>
      <c r="N327" s="5">
        <f t="shared" si="507"/>
        <v>0.14153447541402997</v>
      </c>
      <c r="O327" s="5">
        <f t="shared" si="508"/>
        <v>6.2358182564315738E-2</v>
      </c>
      <c r="P327" s="5">
        <f t="shared" si="509"/>
        <v>0.10868149298092547</v>
      </c>
      <c r="Q327" s="5">
        <f t="shared" si="510"/>
        <v>0.1233372868139944</v>
      </c>
      <c r="R327" s="5">
        <f t="shared" si="511"/>
        <v>2.3941800613743413E-2</v>
      </c>
      <c r="S327" s="5">
        <f t="shared" si="512"/>
        <v>3.6362280052564505E-2</v>
      </c>
      <c r="T327" s="5">
        <f t="shared" si="513"/>
        <v>9.4708235798730153E-2</v>
      </c>
      <c r="U327" s="5">
        <f t="shared" si="514"/>
        <v>4.1727172415096575E-2</v>
      </c>
      <c r="V327" s="5">
        <f t="shared" si="515"/>
        <v>5.4070962543045767E-3</v>
      </c>
      <c r="W327" s="5">
        <f t="shared" si="516"/>
        <v>7.1653149166838154E-2</v>
      </c>
      <c r="X327" s="5">
        <f t="shared" si="517"/>
        <v>5.5021020182231761E-2</v>
      </c>
      <c r="Y327" s="5">
        <f t="shared" si="518"/>
        <v>2.1124770488766088E-2</v>
      </c>
      <c r="Z327" s="5">
        <f t="shared" si="519"/>
        <v>6.1281432850937732E-3</v>
      </c>
      <c r="AA327" s="5">
        <f t="shared" si="520"/>
        <v>1.0680487051368136E-2</v>
      </c>
      <c r="AB327" s="5">
        <f t="shared" si="521"/>
        <v>9.3072892022544249E-3</v>
      </c>
      <c r="AC327" s="5">
        <f t="shared" si="522"/>
        <v>4.5227191603059553E-4</v>
      </c>
      <c r="AD327" s="5">
        <f t="shared" si="523"/>
        <v>3.1220326298818515E-2</v>
      </c>
      <c r="AE327" s="5">
        <f t="shared" si="524"/>
        <v>2.3973464158336795E-2</v>
      </c>
      <c r="AF327" s="5">
        <f t="shared" si="525"/>
        <v>9.2043718289518406E-3</v>
      </c>
      <c r="AG327" s="5">
        <f t="shared" si="526"/>
        <v>2.3559510133385167E-3</v>
      </c>
      <c r="AH327" s="5">
        <f t="shared" si="527"/>
        <v>1.176419666439453E-3</v>
      </c>
      <c r="AI327" s="5">
        <f t="shared" si="528"/>
        <v>2.0503330992511434E-3</v>
      </c>
      <c r="AJ327" s="5">
        <f t="shared" si="529"/>
        <v>1.7867203081567838E-3</v>
      </c>
      <c r="AK327" s="5">
        <f t="shared" si="530"/>
        <v>1.0380002679388507E-3</v>
      </c>
      <c r="AL327" s="5">
        <f t="shared" si="531"/>
        <v>2.4211133092918826E-5</v>
      </c>
      <c r="AM327" s="5">
        <f t="shared" si="532"/>
        <v>1.0882522658538538E-2</v>
      </c>
      <c r="AN327" s="5">
        <f t="shared" si="533"/>
        <v>8.3564714990385855E-3</v>
      </c>
      <c r="AO327" s="5">
        <f t="shared" si="534"/>
        <v>3.2083836673408783E-3</v>
      </c>
      <c r="AP327" s="5">
        <f t="shared" si="535"/>
        <v>8.2121788349257246E-4</v>
      </c>
      <c r="AQ327" s="5">
        <f t="shared" si="536"/>
        <v>1.576491970940693E-4</v>
      </c>
      <c r="AR327" s="5">
        <f t="shared" si="537"/>
        <v>1.8066982669310574E-4</v>
      </c>
      <c r="AS327" s="5">
        <f t="shared" si="538"/>
        <v>3.1488195605059414E-4</v>
      </c>
      <c r="AT327" s="5">
        <f t="shared" si="539"/>
        <v>2.7439735804548666E-4</v>
      </c>
      <c r="AU327" s="5">
        <f t="shared" si="540"/>
        <v>1.594119291489772E-4</v>
      </c>
      <c r="AV327" s="5">
        <f t="shared" si="541"/>
        <v>6.9458111776314859E-5</v>
      </c>
      <c r="AW327" s="5">
        <f t="shared" si="542"/>
        <v>9.0005306921037078E-7</v>
      </c>
      <c r="AX327" s="5">
        <f t="shared" si="543"/>
        <v>3.1611163156999261E-3</v>
      </c>
      <c r="AY327" s="5">
        <f t="shared" si="544"/>
        <v>2.4273579964996625E-3</v>
      </c>
      <c r="AZ327" s="5">
        <f t="shared" si="545"/>
        <v>9.3195982917608164E-4</v>
      </c>
      <c r="BA327" s="5">
        <f t="shared" si="546"/>
        <v>2.3854443787591021E-4</v>
      </c>
      <c r="BB327" s="5">
        <f t="shared" si="547"/>
        <v>4.5793375739038536E-5</v>
      </c>
      <c r="BC327" s="5">
        <f t="shared" si="548"/>
        <v>7.0327634724985935E-6</v>
      </c>
      <c r="BD327" s="5">
        <f t="shared" si="549"/>
        <v>2.3122124420183689E-5</v>
      </c>
      <c r="BE327" s="5">
        <f t="shared" si="550"/>
        <v>4.0298592735355067E-5</v>
      </c>
      <c r="BF327" s="5">
        <f t="shared" si="551"/>
        <v>3.5117373882661413E-5</v>
      </c>
      <c r="BG327" s="5">
        <f t="shared" si="552"/>
        <v>2.0401538692486119E-5</v>
      </c>
      <c r="BH327" s="5">
        <f t="shared" si="553"/>
        <v>8.889249145132782E-6</v>
      </c>
      <c r="BI327" s="5">
        <f t="shared" si="554"/>
        <v>3.0985408132317539E-6</v>
      </c>
      <c r="BJ327" s="8">
        <f t="shared" si="555"/>
        <v>0.60437110078800393</v>
      </c>
      <c r="BK327" s="8">
        <f t="shared" si="556"/>
        <v>0.23456294933471433</v>
      </c>
      <c r="BL327" s="8">
        <f t="shared" si="557"/>
        <v>0.15519615178996804</v>
      </c>
      <c r="BM327" s="8">
        <f t="shared" si="558"/>
        <v>0.45677040986604406</v>
      </c>
      <c r="BN327" s="8">
        <f t="shared" si="559"/>
        <v>0.54106147738830557</v>
      </c>
    </row>
    <row r="328" spans="1:66" x14ac:dyDescent="0.25">
      <c r="A328" t="s">
        <v>342</v>
      </c>
      <c r="B328" t="s">
        <v>363</v>
      </c>
      <c r="C328" t="s">
        <v>409</v>
      </c>
      <c r="D328" s="11">
        <v>44533</v>
      </c>
      <c r="E328">
        <f>VLOOKUP(A328,home!$A$2:$E$405,3,FALSE)</f>
        <v>1.17575757575758</v>
      </c>
      <c r="F328">
        <f>VLOOKUP(B328,home!$B$2:$E$405,3,FALSE)</f>
        <v>1.08</v>
      </c>
      <c r="G328">
        <f>VLOOKUP(C328,away!$B$2:$E$405,4,FALSE)</f>
        <v>0.96</v>
      </c>
      <c r="H328">
        <f>VLOOKUP(A328,away!$A$2:$E$405,3,FALSE)</f>
        <v>0.84848484848484795</v>
      </c>
      <c r="I328">
        <f>VLOOKUP(C328,away!$B$2:$E$405,3,FALSE)</f>
        <v>0.74</v>
      </c>
      <c r="J328">
        <f>VLOOKUP(B328,home!$B$2:$E$405,4,FALSE)</f>
        <v>1.41</v>
      </c>
      <c r="K328" s="3">
        <f t="shared" si="504"/>
        <v>1.2190254545454589</v>
      </c>
      <c r="L328" s="3">
        <f t="shared" si="505"/>
        <v>0.88530909090909027</v>
      </c>
      <c r="M328" s="5">
        <f t="shared" si="506"/>
        <v>0.12192678401129642</v>
      </c>
      <c r="N328" s="5">
        <f t="shared" si="507"/>
        <v>0.14863185330063658</v>
      </c>
      <c r="O328" s="5">
        <f t="shared" si="508"/>
        <v>0.10794289031050983</v>
      </c>
      <c r="P328" s="5">
        <f t="shared" si="509"/>
        <v>0.13158513092571986</v>
      </c>
      <c r="Q328" s="5">
        <f t="shared" si="510"/>
        <v>9.0593006264871281E-2</v>
      </c>
      <c r="R328" s="5">
        <f t="shared" si="511"/>
        <v>4.7781411045448544E-2</v>
      </c>
      <c r="S328" s="5">
        <f t="shared" si="512"/>
        <v>3.550213929847984E-2</v>
      </c>
      <c r="T328" s="5">
        <f t="shared" si="513"/>
        <v>8.0202812019074712E-2</v>
      </c>
      <c r="U328" s="5">
        <f t="shared" si="514"/>
        <v>5.8246756318501319E-2</v>
      </c>
      <c r="V328" s="5">
        <f t="shared" si="515"/>
        <v>4.257157445953428E-3</v>
      </c>
      <c r="W328" s="5">
        <f t="shared" si="516"/>
        <v>3.6811726880224757E-2</v>
      </c>
      <c r="X328" s="5">
        <f t="shared" si="517"/>
        <v>3.2589756459125499E-2</v>
      </c>
      <c r="Y328" s="5">
        <f t="shared" si="518"/>
        <v>1.4426003831888521E-2</v>
      </c>
      <c r="Z328" s="5">
        <f t="shared" si="519"/>
        <v>1.4100439191666541E-2</v>
      </c>
      <c r="AA328" s="5">
        <f t="shared" si="520"/>
        <v>1.7188794294911908E-2</v>
      </c>
      <c r="AB328" s="5">
        <f t="shared" si="521"/>
        <v>1.0476788889221694E-2</v>
      </c>
      <c r="AC328" s="5">
        <f t="shared" si="522"/>
        <v>2.8714907907626203E-4</v>
      </c>
      <c r="AD328" s="5">
        <f t="shared" si="523"/>
        <v>1.1218608023192328E-2</v>
      </c>
      <c r="AE328" s="5">
        <f t="shared" si="524"/>
        <v>9.9319356702778257E-3</v>
      </c>
      <c r="AF328" s="5">
        <f t="shared" si="525"/>
        <v>4.3964164696106128E-3</v>
      </c>
      <c r="AG328" s="5">
        <f t="shared" si="526"/>
        <v>1.2973958226562415E-3</v>
      </c>
      <c r="AH328" s="5">
        <f t="shared" si="527"/>
        <v>3.1208117505483021E-3</v>
      </c>
      <c r="AI328" s="5">
        <f t="shared" si="528"/>
        <v>3.8043489627629531E-3</v>
      </c>
      <c r="AJ328" s="5">
        <f t="shared" si="529"/>
        <v>2.3187991117908278E-3</v>
      </c>
      <c r="AK328" s="5">
        <f t="shared" si="530"/>
        <v>9.4222504708347296E-4</v>
      </c>
      <c r="AL328" s="5">
        <f t="shared" si="531"/>
        <v>1.239581588962408E-5</v>
      </c>
      <c r="AM328" s="5">
        <f t="shared" si="532"/>
        <v>2.735153748967867E-3</v>
      </c>
      <c r="AN328" s="5">
        <f t="shared" si="533"/>
        <v>2.4214564789953328E-3</v>
      </c>
      <c r="AO328" s="5">
        <f t="shared" si="534"/>
        <v>1.0718687170476421E-3</v>
      </c>
      <c r="AP328" s="5">
        <f t="shared" si="535"/>
        <v>3.1631170648778039E-4</v>
      </c>
      <c r="AQ328" s="5">
        <f t="shared" si="536"/>
        <v>7.0008407328649933E-5</v>
      </c>
      <c r="AR328" s="5">
        <f t="shared" si="537"/>
        <v>5.5257660275526512E-4</v>
      </c>
      <c r="AS328" s="5">
        <f t="shared" si="538"/>
        <v>6.7360494434492242E-4</v>
      </c>
      <c r="AT328" s="5">
        <f t="shared" si="539"/>
        <v>4.10570786732069E-4</v>
      </c>
      <c r="AU328" s="5">
        <f t="shared" si="540"/>
        <v>1.6683207997304894E-4</v>
      </c>
      <c r="AV328" s="5">
        <f t="shared" si="541"/>
        <v>5.0843138030477626E-5</v>
      </c>
      <c r="AW328" s="5">
        <f t="shared" si="542"/>
        <v>3.7160394384628298E-7</v>
      </c>
      <c r="AX328" s="5">
        <f t="shared" si="543"/>
        <v>5.5570367368121113E-4</v>
      </c>
      <c r="AY328" s="5">
        <f t="shared" si="544"/>
        <v>4.9196951416155478E-4</v>
      </c>
      <c r="AZ328" s="5">
        <f t="shared" si="545"/>
        <v>2.1777254166867639E-4</v>
      </c>
      <c r="BA328" s="5">
        <f t="shared" si="546"/>
        <v>6.4265336963219299E-5</v>
      </c>
      <c r="BB328" s="5">
        <f t="shared" si="547"/>
        <v>1.4223671760968504E-5</v>
      </c>
      <c r="BC328" s="5">
        <f t="shared" si="548"/>
        <v>2.5184691832184666E-6</v>
      </c>
      <c r="BD328" s="5">
        <f t="shared" si="549"/>
        <v>8.1533514973816147E-5</v>
      </c>
      <c r="BE328" s="5">
        <f t="shared" si="550"/>
        <v>9.9391430151645204E-5</v>
      </c>
      <c r="BF328" s="5">
        <f t="shared" si="551"/>
        <v>6.0580341659266287E-5</v>
      </c>
      <c r="BG328" s="5">
        <f t="shared" si="552"/>
        <v>2.4616326175902083E-5</v>
      </c>
      <c r="BH328" s="5">
        <f t="shared" si="553"/>
        <v>7.5019820514545854E-6</v>
      </c>
      <c r="BI328" s="5">
        <f t="shared" si="554"/>
        <v>1.8290214160532569E-6</v>
      </c>
      <c r="BJ328" s="8">
        <f t="shared" si="555"/>
        <v>0.43806076700780439</v>
      </c>
      <c r="BK328" s="8">
        <f t="shared" si="556"/>
        <v>0.29406272609057704</v>
      </c>
      <c r="BL328" s="8">
        <f t="shared" si="557"/>
        <v>0.25395270589904279</v>
      </c>
      <c r="BM328" s="8">
        <f t="shared" si="558"/>
        <v>0.35122396442039039</v>
      </c>
      <c r="BN328" s="8">
        <f t="shared" si="559"/>
        <v>0.64846107585848256</v>
      </c>
    </row>
    <row r="329" spans="1:66" x14ac:dyDescent="0.25">
      <c r="A329" t="s">
        <v>342</v>
      </c>
      <c r="B329" t="s">
        <v>430</v>
      </c>
      <c r="C329" t="s">
        <v>436</v>
      </c>
      <c r="D329" s="11">
        <v>44533</v>
      </c>
      <c r="E329">
        <f>VLOOKUP(A329,home!$A$2:$E$405,3,FALSE)</f>
        <v>1.17575757575758</v>
      </c>
      <c r="F329">
        <f>VLOOKUP(B329,home!$B$2:$E$405,3,FALSE)</f>
        <v>1.34</v>
      </c>
      <c r="G329">
        <f>VLOOKUP(C329,away!$B$2:$E$405,4,FALSE)</f>
        <v>1.02</v>
      </c>
      <c r="H329">
        <f>VLOOKUP(A329,away!$A$2:$E$405,3,FALSE)</f>
        <v>0.84848484848484795</v>
      </c>
      <c r="I329">
        <f>VLOOKUP(C329,away!$B$2:$E$405,3,FALSE)</f>
        <v>0.4</v>
      </c>
      <c r="J329">
        <f>VLOOKUP(B329,home!$B$2:$E$405,4,FALSE)</f>
        <v>1.01</v>
      </c>
      <c r="K329" s="3">
        <f t="shared" si="504"/>
        <v>1.6070254545454605</v>
      </c>
      <c r="L329" s="3">
        <f t="shared" si="505"/>
        <v>0.34278787878787859</v>
      </c>
      <c r="M329" s="5">
        <f t="shared" si="506"/>
        <v>0.14230063189209363</v>
      </c>
      <c r="N329" s="5">
        <f t="shared" si="507"/>
        <v>0.22868073764849806</v>
      </c>
      <c r="O329" s="5">
        <f t="shared" si="508"/>
        <v>4.877893175646552E-2</v>
      </c>
      <c r="P329" s="5">
        <f t="shared" si="509"/>
        <v>7.8388984978176007E-2</v>
      </c>
      <c r="Q329" s="5">
        <f t="shared" si="510"/>
        <v>0.18374788318268442</v>
      </c>
      <c r="R329" s="5">
        <f t="shared" si="511"/>
        <v>8.3604132731687503E-3</v>
      </c>
      <c r="S329" s="5">
        <f t="shared" si="512"/>
        <v>1.0795512437654392E-2</v>
      </c>
      <c r="T329" s="5">
        <f t="shared" si="513"/>
        <v>6.2986547107955301E-2</v>
      </c>
      <c r="U329" s="5">
        <f t="shared" si="514"/>
        <v>1.3435396940501915E-2</v>
      </c>
      <c r="V329" s="5">
        <f t="shared" si="515"/>
        <v>6.6076794292234896E-4</v>
      </c>
      <c r="W329" s="5">
        <f t="shared" si="516"/>
        <v>9.8429175164473193E-2</v>
      </c>
      <c r="X329" s="5">
        <f t="shared" si="517"/>
        <v>3.3740328165470304E-2</v>
      </c>
      <c r="Y329" s="5">
        <f t="shared" si="518"/>
        <v>5.7828877607242393E-3</v>
      </c>
      <c r="Z329" s="5">
        <f t="shared" si="519"/>
        <v>9.5528277723318027E-4</v>
      </c>
      <c r="AA329" s="5">
        <f t="shared" si="520"/>
        <v>1.5351637393026015E-3</v>
      </c>
      <c r="AB329" s="5">
        <f t="shared" si="521"/>
        <v>1.2335236029772363E-3</v>
      </c>
      <c r="AC329" s="5">
        <f t="shared" si="522"/>
        <v>2.2749779666771722E-5</v>
      </c>
      <c r="AD329" s="5">
        <f t="shared" si="523"/>
        <v>3.9544547489805598E-2</v>
      </c>
      <c r="AE329" s="5">
        <f t="shared" si="524"/>
        <v>1.3555391551656987E-2</v>
      </c>
      <c r="AF329" s="5">
        <f t="shared" si="525"/>
        <v>2.3233119580658144E-3</v>
      </c>
      <c r="AG329" s="5">
        <f t="shared" si="526"/>
        <v>2.6546772595596437E-4</v>
      </c>
      <c r="AH329" s="5">
        <f t="shared" si="527"/>
        <v>8.1864839212588854E-5</v>
      </c>
      <c r="AI329" s="5">
        <f t="shared" si="528"/>
        <v>1.3155888044690165E-4</v>
      </c>
      <c r="AJ329" s="5">
        <f t="shared" si="529"/>
        <v>1.0570923482483704E-4</v>
      </c>
      <c r="AK329" s="5">
        <f t="shared" si="530"/>
        <v>5.6625810381345512E-5</v>
      </c>
      <c r="AL329" s="5">
        <f t="shared" si="531"/>
        <v>5.0128579552835163E-7</v>
      </c>
      <c r="AM329" s="5">
        <f t="shared" si="532"/>
        <v>1.2709818880919868E-2</v>
      </c>
      <c r="AN329" s="5">
        <f t="shared" si="533"/>
        <v>4.3567718539686499E-3</v>
      </c>
      <c r="AO329" s="5">
        <f t="shared" si="534"/>
        <v>7.4672429109232325E-4</v>
      </c>
      <c r="AP329" s="5">
        <f t="shared" si="535"/>
        <v>8.5322678594306609E-5</v>
      </c>
      <c r="AQ329" s="5">
        <f t="shared" si="536"/>
        <v>7.3118950019605745E-6</v>
      </c>
      <c r="AR329" s="5">
        <f t="shared" si="537"/>
        <v>5.6124549161988185E-6</v>
      </c>
      <c r="AS329" s="5">
        <f t="shared" si="538"/>
        <v>9.0193579128203118E-6</v>
      </c>
      <c r="AT329" s="5">
        <f t="shared" si="539"/>
        <v>7.2471688747791308E-6</v>
      </c>
      <c r="AU329" s="5">
        <f t="shared" si="540"/>
        <v>3.8821282850532145E-6</v>
      </c>
      <c r="AV329" s="5">
        <f t="shared" si="541"/>
        <v>1.5596697429728589E-6</v>
      </c>
      <c r="AW329" s="5">
        <f t="shared" si="542"/>
        <v>7.6706313350195759E-9</v>
      </c>
      <c r="AX329" s="5">
        <f t="shared" si="543"/>
        <v>3.4041670773834491E-3</v>
      </c>
      <c r="AY329" s="5">
        <f t="shared" si="544"/>
        <v>1.1669072114958046E-3</v>
      </c>
      <c r="AZ329" s="5">
        <f t="shared" si="545"/>
        <v>2.000008238854626E-4</v>
      </c>
      <c r="BA329" s="5">
        <f t="shared" si="546"/>
        <v>2.2852619391841931E-5</v>
      </c>
      <c r="BB329" s="5">
        <f t="shared" si="547"/>
        <v>1.9584002315190591E-6</v>
      </c>
      <c r="BC329" s="5">
        <f t="shared" si="548"/>
        <v>1.3426317223602179E-7</v>
      </c>
      <c r="BD329" s="5">
        <f t="shared" si="549"/>
        <v>3.2064691925273197E-7</v>
      </c>
      <c r="BE329" s="5">
        <f t="shared" si="550"/>
        <v>5.1528776116072327E-7</v>
      </c>
      <c r="BF329" s="5">
        <f t="shared" si="551"/>
        <v>4.1404027430051205E-7</v>
      </c>
      <c r="BG329" s="5">
        <f t="shared" si="552"/>
        <v>2.2179108666930248E-7</v>
      </c>
      <c r="BH329" s="5">
        <f t="shared" si="553"/>
        <v>8.9105980467216913E-8</v>
      </c>
      <c r="BI329" s="5">
        <f t="shared" si="554"/>
        <v>2.8639115752609618E-8</v>
      </c>
      <c r="BJ329" s="8">
        <f t="shared" si="555"/>
        <v>0.69175824775042727</v>
      </c>
      <c r="BK329" s="8">
        <f t="shared" si="556"/>
        <v>0.23333605552780451</v>
      </c>
      <c r="BL329" s="8">
        <f t="shared" si="557"/>
        <v>7.3748098368151133E-2</v>
      </c>
      <c r="BM329" s="8">
        <f t="shared" si="558"/>
        <v>0.3083732021516653</v>
      </c>
      <c r="BN329" s="8">
        <f t="shared" si="559"/>
        <v>0.69025758273108639</v>
      </c>
    </row>
    <row r="330" spans="1:66" x14ac:dyDescent="0.25">
      <c r="A330" t="s">
        <v>40</v>
      </c>
      <c r="B330" t="s">
        <v>234</v>
      </c>
      <c r="C330" t="s">
        <v>320</v>
      </c>
      <c r="D330" s="11">
        <v>44533</v>
      </c>
      <c r="E330">
        <f>VLOOKUP(A330,home!$A$2:$E$405,3,FALSE)</f>
        <v>1.47741935483871</v>
      </c>
      <c r="F330">
        <f>VLOOKUP(B330,home!$B$2:$E$405,3,FALSE)</f>
        <v>0.9</v>
      </c>
      <c r="G330">
        <f>VLOOKUP(C330,away!$B$2:$E$405,4,FALSE)</f>
        <v>1.02</v>
      </c>
      <c r="H330">
        <f>VLOOKUP(A330,away!$A$2:$E$405,3,FALSE)</f>
        <v>1.1741935483871</v>
      </c>
      <c r="I330">
        <f>VLOOKUP(C330,away!$B$2:$E$405,3,FALSE)</f>
        <v>1.45</v>
      </c>
      <c r="J330">
        <f>VLOOKUP(B330,home!$B$2:$E$405,4,FALSE)</f>
        <v>1.36</v>
      </c>
      <c r="K330" s="3">
        <f t="shared" si="504"/>
        <v>1.3562709677419358</v>
      </c>
      <c r="L330" s="3">
        <f t="shared" si="505"/>
        <v>2.3155096774193615</v>
      </c>
      <c r="M330" s="5">
        <f t="shared" si="506"/>
        <v>2.5431145758867155E-2</v>
      </c>
      <c r="N330" s="5">
        <f t="shared" si="507"/>
        <v>3.4491524669164976E-2</v>
      </c>
      <c r="O330" s="5">
        <f t="shared" si="508"/>
        <v>5.8886064112519253E-2</v>
      </c>
      <c r="P330" s="5">
        <f t="shared" si="509"/>
        <v>7.9865459160400151E-2</v>
      </c>
      <c r="Q330" s="5">
        <f t="shared" si="510"/>
        <v>2.3389926770971622E-2</v>
      </c>
      <c r="R330" s="5">
        <f t="shared" si="511"/>
        <v>6.8175625658837669E-2</v>
      </c>
      <c r="S330" s="5">
        <f t="shared" si="512"/>
        <v>6.2703541037642196E-2</v>
      </c>
      <c r="T330" s="5">
        <f t="shared" si="513"/>
        <v>5.4159601792314993E-2</v>
      </c>
      <c r="U330" s="5">
        <f t="shared" si="514"/>
        <v>9.2464621788723694E-2</v>
      </c>
      <c r="V330" s="5">
        <f t="shared" si="515"/>
        <v>2.1879763514470074E-2</v>
      </c>
      <c r="W330" s="5">
        <f t="shared" si="516"/>
        <v>1.057435953902623E-2</v>
      </c>
      <c r="X330" s="5">
        <f t="shared" si="517"/>
        <v>2.4485031845126976E-2</v>
      </c>
      <c r="Y330" s="5">
        <f t="shared" si="518"/>
        <v>2.8347664094656385E-2</v>
      </c>
      <c r="Z330" s="5">
        <f t="shared" si="519"/>
        <v>5.2620440325719449E-2</v>
      </c>
      <c r="AA330" s="5">
        <f t="shared" si="520"/>
        <v>7.1367575523570287E-2</v>
      </c>
      <c r="AB330" s="5">
        <f t="shared" si="521"/>
        <v>4.8396885360374189E-2</v>
      </c>
      <c r="AC330" s="5">
        <f t="shared" si="522"/>
        <v>4.2945306514425297E-3</v>
      </c>
      <c r="AD330" s="5">
        <f t="shared" si="523"/>
        <v>3.5854242113115692E-3</v>
      </c>
      <c r="AE330" s="5">
        <f t="shared" si="524"/>
        <v>8.3020844589456206E-3</v>
      </c>
      <c r="AF330" s="5">
        <f t="shared" si="525"/>
        <v>9.611778453720736E-3</v>
      </c>
      <c r="AG330" s="5">
        <f t="shared" si="526"/>
        <v>7.4187220089337574E-3</v>
      </c>
      <c r="AH330" s="5">
        <f t="shared" si="527"/>
        <v>3.0460784701067844E-2</v>
      </c>
      <c r="AI330" s="5">
        <f t="shared" si="528"/>
        <v>4.1313077944696033E-2</v>
      </c>
      <c r="AJ330" s="5">
        <f t="shared" si="529"/>
        <v>2.8015864102225462E-2</v>
      </c>
      <c r="AK330" s="5">
        <f t="shared" si="530"/>
        <v>1.2665701039350627E-2</v>
      </c>
      <c r="AL330" s="5">
        <f t="shared" si="531"/>
        <v>5.3947182027578276E-4</v>
      </c>
      <c r="AM330" s="5">
        <f t="shared" si="532"/>
        <v>9.7256135296818185E-4</v>
      </c>
      <c r="AN330" s="5">
        <f t="shared" si="533"/>
        <v>2.2519752246818927E-3</v>
      </c>
      <c r="AO330" s="5">
        <f t="shared" si="534"/>
        <v>2.6072352130297825E-3</v>
      </c>
      <c r="AP330" s="5">
        <f t="shared" si="535"/>
        <v>2.0123594556929972E-3</v>
      </c>
      <c r="AQ330" s="5">
        <f t="shared" si="536"/>
        <v>1.1649094485258733E-3</v>
      </c>
      <c r="AR330" s="5">
        <f t="shared" si="537"/>
        <v>1.410644835142206E-2</v>
      </c>
      <c r="AS330" s="5">
        <f t="shared" si="538"/>
        <v>1.913216635698483E-2</v>
      </c>
      <c r="AT330" s="5">
        <f t="shared" si="539"/>
        <v>1.2974200889993763E-2</v>
      </c>
      <c r="AU330" s="5">
        <f t="shared" si="540"/>
        <v>5.865510665583374E-3</v>
      </c>
      <c r="AV330" s="5">
        <f t="shared" si="541"/>
        <v>1.9888054566778524E-3</v>
      </c>
      <c r="AW330" s="5">
        <f t="shared" si="542"/>
        <v>4.7060802528157529E-5</v>
      </c>
      <c r="AX330" s="5">
        <f t="shared" si="543"/>
        <v>2.1984278789642688E-4</v>
      </c>
      <c r="AY330" s="5">
        <f t="shared" si="544"/>
        <v>5.0904810288502863E-4</v>
      </c>
      <c r="AZ330" s="5">
        <f t="shared" si="545"/>
        <v>5.8935290425112538E-4</v>
      </c>
      <c r="BA330" s="5">
        <f t="shared" si="546"/>
        <v>4.5488411773622904E-4</v>
      </c>
      <c r="BB330" s="5">
        <f t="shared" si="547"/>
        <v>2.633221441806516E-4</v>
      </c>
      <c r="BC330" s="5">
        <f t="shared" si="548"/>
        <v>1.2194499462582316E-4</v>
      </c>
      <c r="BD330" s="5">
        <f t="shared" si="549"/>
        <v>5.4439362786223551E-3</v>
      </c>
      <c r="BE330" s="5">
        <f t="shared" si="550"/>
        <v>7.3834527249325736E-3</v>
      </c>
      <c r="BF330" s="5">
        <f t="shared" si="551"/>
        <v>5.006981286260568E-3</v>
      </c>
      <c r="BG330" s="5">
        <f t="shared" si="552"/>
        <v>2.2636077848607939E-3</v>
      </c>
      <c r="BH330" s="5">
        <f t="shared" si="553"/>
        <v>7.6751638024033226E-4</v>
      </c>
      <c r="BI330" s="5">
        <f t="shared" si="554"/>
        <v>2.0819203675726864E-4</v>
      </c>
      <c r="BJ330" s="8">
        <f t="shared" si="555"/>
        <v>0.21553355359064688</v>
      </c>
      <c r="BK330" s="8">
        <f t="shared" si="556"/>
        <v>0.19522296004598289</v>
      </c>
      <c r="BL330" s="8">
        <f t="shared" si="557"/>
        <v>0.52688701844370078</v>
      </c>
      <c r="BM330" s="8">
        <f t="shared" si="558"/>
        <v>0.6995622389749323</v>
      </c>
      <c r="BN330" s="8">
        <f t="shared" si="559"/>
        <v>0.29023974613076081</v>
      </c>
    </row>
    <row r="331" spans="1:66" x14ac:dyDescent="0.25">
      <c r="A331" t="s">
        <v>13</v>
      </c>
      <c r="B331" t="s">
        <v>52</v>
      </c>
      <c r="C331" t="s">
        <v>249</v>
      </c>
      <c r="D331" t="s">
        <v>493</v>
      </c>
      <c r="E331">
        <f>VLOOKUP(A331,home!$A$2:$E$405,3,FALSE)</f>
        <v>1.6196581196581199</v>
      </c>
      <c r="F331">
        <f>VLOOKUP(B331,home!$B$2:$E$405,3,FALSE)</f>
        <v>0.52</v>
      </c>
      <c r="G331">
        <f>VLOOKUP(C331,away!$B$2:$E$405,4,FALSE)</f>
        <v>0.98</v>
      </c>
      <c r="H331">
        <f>VLOOKUP(A331,away!$A$2:$E$405,3,FALSE)</f>
        <v>1.4017094017094001</v>
      </c>
      <c r="I331">
        <f>VLOOKUP(C331,away!$B$2:$E$405,3,FALSE)</f>
        <v>0.67</v>
      </c>
      <c r="J331">
        <f>VLOOKUP(B331,home!$B$2:$E$405,4,FALSE)</f>
        <v>1.1000000000000001</v>
      </c>
      <c r="K331" s="3">
        <f t="shared" si="504"/>
        <v>0.82537777777777799</v>
      </c>
      <c r="L331" s="3">
        <f t="shared" si="505"/>
        <v>1.0330598290598281</v>
      </c>
      <c r="M331" s="5">
        <f t="shared" si="506"/>
        <v>0.15591604232432874</v>
      </c>
      <c r="N331" s="5">
        <f t="shared" si="507"/>
        <v>0.12868963653356044</v>
      </c>
      <c r="O331" s="5">
        <f t="shared" si="508"/>
        <v>0.16107060003125595</v>
      </c>
      <c r="P331" s="5">
        <f t="shared" si="509"/>
        <v>0.13294409391913134</v>
      </c>
      <c r="Q331" s="5">
        <f t="shared" si="510"/>
        <v>5.3108783112550025E-2</v>
      </c>
      <c r="R331" s="5">
        <f t="shared" si="511"/>
        <v>8.3197783267426606E-2</v>
      </c>
      <c r="S331" s="5">
        <f t="shared" si="512"/>
        <v>2.8339181530810616E-2</v>
      </c>
      <c r="T331" s="5">
        <f t="shared" si="513"/>
        <v>5.4864550403826415E-2</v>
      </c>
      <c r="U331" s="5">
        <f t="shared" si="514"/>
        <v>6.8669601469305772E-2</v>
      </c>
      <c r="V331" s="5">
        <f t="shared" si="515"/>
        <v>2.6848686246340905E-3</v>
      </c>
      <c r="W331" s="5">
        <f t="shared" si="516"/>
        <v>1.4611603128639511E-2</v>
      </c>
      <c r="X331" s="5">
        <f t="shared" si="517"/>
        <v>1.5094660230362383E-2</v>
      </c>
      <c r="Y331" s="5">
        <f t="shared" si="518"/>
        <v>7.796843558647174E-3</v>
      </c>
      <c r="Z331" s="5">
        <f t="shared" si="519"/>
        <v>2.8649429253468119E-2</v>
      </c>
      <c r="AA331" s="5">
        <f t="shared" si="520"/>
        <v>2.3646602251829182E-2</v>
      </c>
      <c r="AB331" s="5">
        <f t="shared" si="521"/>
        <v>9.7586900093048837E-3</v>
      </c>
      <c r="AC331" s="5">
        <f t="shared" si="522"/>
        <v>1.430807813586783E-4</v>
      </c>
      <c r="AD331" s="5">
        <f t="shared" si="523"/>
        <v>3.0150231300218261E-3</v>
      </c>
      <c r="AE331" s="5">
        <f t="shared" si="524"/>
        <v>3.1146992793117754E-3</v>
      </c>
      <c r="AF331" s="5">
        <f t="shared" si="525"/>
        <v>1.6088353525292962E-3</v>
      </c>
      <c r="AG331" s="5">
        <f t="shared" si="526"/>
        <v>5.5400772475644097E-4</v>
      </c>
      <c r="AH331" s="5">
        <f t="shared" si="527"/>
        <v>7.399143621812352E-3</v>
      </c>
      <c r="AI331" s="5">
        <f t="shared" si="528"/>
        <v>6.1070887200300999E-3</v>
      </c>
      <c r="AJ331" s="5">
        <f t="shared" si="529"/>
        <v>2.5203276582150889E-3</v>
      </c>
      <c r="AK331" s="5">
        <f t="shared" si="530"/>
        <v>6.9340748060314717E-4</v>
      </c>
      <c r="AL331" s="5">
        <f t="shared" si="531"/>
        <v>4.879996837118982E-6</v>
      </c>
      <c r="AM331" s="5">
        <f t="shared" si="532"/>
        <v>4.9770661820120322E-4</v>
      </c>
      <c r="AN331" s="5">
        <f t="shared" si="533"/>
        <v>5.1416071392088015E-4</v>
      </c>
      <c r="AO331" s="5">
        <f t="shared" si="534"/>
        <v>2.6557938961619179E-4</v>
      </c>
      <c r="AP331" s="5">
        <f t="shared" si="535"/>
        <v>9.1453132946238863E-5</v>
      </c>
      <c r="AQ331" s="5">
        <f t="shared" si="536"/>
        <v>2.3619139472106809E-5</v>
      </c>
      <c r="AR331" s="5">
        <f t="shared" si="537"/>
        <v>1.5287516090277176E-3</v>
      </c>
      <c r="AS331" s="5">
        <f t="shared" si="538"/>
        <v>1.2617976058335002E-3</v>
      </c>
      <c r="AT331" s="5">
        <f t="shared" si="539"/>
        <v>5.2072985195408751E-4</v>
      </c>
      <c r="AU331" s="5">
        <f t="shared" si="540"/>
        <v>1.4326628267613873E-4</v>
      </c>
      <c r="AV331" s="5">
        <f t="shared" si="541"/>
        <v>2.9562201506428577E-5</v>
      </c>
      <c r="AW331" s="5">
        <f t="shared" si="542"/>
        <v>1.1558335216958857E-7</v>
      </c>
      <c r="AX331" s="5">
        <f t="shared" si="543"/>
        <v>6.8465997086033668E-5</v>
      </c>
      <c r="AY331" s="5">
        <f t="shared" si="544"/>
        <v>7.072947124610863E-5</v>
      </c>
      <c r="AZ331" s="5">
        <f t="shared" si="545"/>
        <v>3.6533887737498499E-5</v>
      </c>
      <c r="BA331" s="5">
        <f t="shared" si="546"/>
        <v>1.2580563940330384E-5</v>
      </c>
      <c r="BB331" s="5">
        <f t="shared" si="547"/>
        <v>3.2491188084184855E-6</v>
      </c>
      <c r="BC331" s="5">
        <f t="shared" si="548"/>
        <v>6.7130682416397479E-7</v>
      </c>
      <c r="BD331" s="5">
        <f t="shared" si="549"/>
        <v>2.6321531264951838E-4</v>
      </c>
      <c r="BE331" s="5">
        <f t="shared" si="550"/>
        <v>2.1725206983174255E-4</v>
      </c>
      <c r="BF331" s="5">
        <f t="shared" si="551"/>
        <v>8.9657515307673145E-5</v>
      </c>
      <c r="BG331" s="5">
        <f t="shared" si="552"/>
        <v>2.4667106915241464E-5</v>
      </c>
      <c r="BH331" s="5">
        <f t="shared" si="553"/>
        <v>5.0899204724772132E-6</v>
      </c>
      <c r="BI331" s="5">
        <f t="shared" si="554"/>
        <v>8.402214497277723E-7</v>
      </c>
      <c r="BJ331" s="8">
        <f t="shared" si="555"/>
        <v>0.28404339179400451</v>
      </c>
      <c r="BK331" s="8">
        <f t="shared" si="556"/>
        <v>0.32010287664834663</v>
      </c>
      <c r="BL331" s="8">
        <f t="shared" si="557"/>
        <v>0.3671480742074073</v>
      </c>
      <c r="BM331" s="8">
        <f t="shared" si="558"/>
        <v>0.2849462188270796</v>
      </c>
      <c r="BN331" s="8">
        <f t="shared" si="559"/>
        <v>0.71492693918825312</v>
      </c>
    </row>
    <row r="332" spans="1:66" x14ac:dyDescent="0.25">
      <c r="A332" t="s">
        <v>13</v>
      </c>
      <c r="B332" t="s">
        <v>14</v>
      </c>
      <c r="C332" t="s">
        <v>53</v>
      </c>
      <c r="D332" t="s">
        <v>493</v>
      </c>
      <c r="E332">
        <f>VLOOKUP(A332,home!$A$2:$E$405,3,FALSE)</f>
        <v>1.6196581196581199</v>
      </c>
      <c r="F332">
        <f>VLOOKUP(B332,home!$B$2:$E$405,3,FALSE)</f>
        <v>1.1399999999999999</v>
      </c>
      <c r="G332">
        <f>VLOOKUP(C332,away!$B$2:$E$405,4,FALSE)</f>
        <v>1.0900000000000001</v>
      </c>
      <c r="H332">
        <f>VLOOKUP(A332,away!$A$2:$E$405,3,FALSE)</f>
        <v>1.4017094017094001</v>
      </c>
      <c r="I332">
        <f>VLOOKUP(C332,away!$B$2:$E$405,3,FALSE)</f>
        <v>0.52</v>
      </c>
      <c r="J332">
        <f>VLOOKUP(B332,home!$B$2:$E$405,4,FALSE)</f>
        <v>0.77</v>
      </c>
      <c r="K332" s="3">
        <f t="shared" si="504"/>
        <v>2.0125871794871797</v>
      </c>
      <c r="L332" s="3">
        <f t="shared" si="505"/>
        <v>0.56124444444444377</v>
      </c>
      <c r="M332" s="5">
        <f t="shared" si="506"/>
        <v>7.6242851101825326E-2</v>
      </c>
      <c r="N332" s="5">
        <f t="shared" si="507"/>
        <v>0.15344538465508364</v>
      </c>
      <c r="O332" s="5">
        <f t="shared" si="508"/>
        <v>4.2790876609504397E-2</v>
      </c>
      <c r="P332" s="5">
        <f t="shared" si="509"/>
        <v>8.6120369663306398E-2</v>
      </c>
      <c r="Q332" s="5">
        <f t="shared" si="510"/>
        <v>0.15441110695415011</v>
      </c>
      <c r="R332" s="5">
        <f t="shared" si="511"/>
        <v>1.200807088499602E-2</v>
      </c>
      <c r="S332" s="5">
        <f t="shared" si="512"/>
        <v>2.4319388518928901E-2</v>
      </c>
      <c r="T332" s="5">
        <f t="shared" si="513"/>
        <v>8.666237593853357E-2</v>
      </c>
      <c r="U332" s="5">
        <f t="shared" si="514"/>
        <v>2.4167289513516262E-2</v>
      </c>
      <c r="V332" s="5">
        <f t="shared" si="515"/>
        <v>3.0522274824146094E-3</v>
      </c>
      <c r="W332" s="5">
        <f t="shared" si="516"/>
        <v>0.10358860474211538</v>
      </c>
      <c r="X332" s="5">
        <f t="shared" si="517"/>
        <v>5.8138528919263618E-2</v>
      </c>
      <c r="Y332" s="5">
        <f t="shared" si="518"/>
        <v>1.6314963182054668E-2</v>
      </c>
      <c r="Z332" s="5">
        <f t="shared" si="519"/>
        <v>2.2464876908996974E-3</v>
      </c>
      <c r="AA332" s="5">
        <f t="shared" si="520"/>
        <v>4.5212523255804896E-3</v>
      </c>
      <c r="AB332" s="5">
        <f t="shared" si="521"/>
        <v>4.5497072328449456E-3</v>
      </c>
      <c r="AC332" s="5">
        <f t="shared" si="522"/>
        <v>2.1547836558062246E-4</v>
      </c>
      <c r="AD332" s="5">
        <f t="shared" si="523"/>
        <v>5.2120274461236599E-2</v>
      </c>
      <c r="AE332" s="5">
        <f t="shared" si="524"/>
        <v>2.9252214484288663E-2</v>
      </c>
      <c r="AF332" s="5">
        <f t="shared" si="525"/>
        <v>8.2088214335021507E-3</v>
      </c>
      <c r="AG332" s="5">
        <f t="shared" si="526"/>
        <v>1.5357184749965193E-3</v>
      </c>
      <c r="AH332" s="5">
        <f t="shared" si="527"/>
        <v>3.1520718400757049E-4</v>
      </c>
      <c r="AI332" s="5">
        <f t="shared" si="528"/>
        <v>6.3438193741589279E-4</v>
      </c>
      <c r="AJ332" s="5">
        <f t="shared" si="529"/>
        <v>6.3837447707073224E-4</v>
      </c>
      <c r="AK332" s="5">
        <f t="shared" si="530"/>
        <v>4.2826142942146267E-4</v>
      </c>
      <c r="AL332" s="5">
        <f t="shared" si="531"/>
        <v>9.735772589860037E-6</v>
      </c>
      <c r="AM332" s="5">
        <f t="shared" si="532"/>
        <v>2.0979319234407559E-2</v>
      </c>
      <c r="AN332" s="5">
        <f t="shared" si="533"/>
        <v>1.1774526368537703E-2</v>
      </c>
      <c r="AO332" s="5">
        <f t="shared" si="534"/>
        <v>3.3041937551531982E-3</v>
      </c>
      <c r="AP332" s="5">
        <f t="shared" si="535"/>
        <v>6.1815346281591914E-4</v>
      </c>
      <c r="AQ332" s="5">
        <f t="shared" si="536"/>
        <v>8.673379920488242E-5</v>
      </c>
      <c r="AR332" s="5">
        <f t="shared" si="537"/>
        <v>3.5381656174645299E-5</v>
      </c>
      <c r="AS332" s="5">
        <f t="shared" si="538"/>
        <v>7.1208667606114542E-5</v>
      </c>
      <c r="AT332" s="5">
        <f t="shared" si="539"/>
        <v>7.1656825746215105E-5</v>
      </c>
      <c r="AU332" s="5">
        <f t="shared" si="540"/>
        <v>4.8071869606526451E-5</v>
      </c>
      <c r="AV332" s="5">
        <f t="shared" si="541"/>
        <v>2.4187207116018645E-5</v>
      </c>
      <c r="AW332" s="5">
        <f t="shared" si="542"/>
        <v>3.0547429922200244E-7</v>
      </c>
      <c r="AX332" s="5">
        <f t="shared" si="543"/>
        <v>7.0371181542562443E-3</v>
      </c>
      <c r="AY332" s="5">
        <f t="shared" si="544"/>
        <v>3.9495434689754546E-3</v>
      </c>
      <c r="AZ332" s="5">
        <f t="shared" si="545"/>
        <v>1.1083296650271552E-3</v>
      </c>
      <c r="BA332" s="5">
        <f t="shared" si="546"/>
        <v>2.073479557031541E-4</v>
      </c>
      <c r="BB332" s="5">
        <f t="shared" si="547"/>
        <v>2.9093222051326962E-5</v>
      </c>
      <c r="BC332" s="5">
        <f t="shared" si="548"/>
        <v>3.265681849459169E-6</v>
      </c>
      <c r="BD332" s="5">
        <f t="shared" si="549"/>
        <v>3.3096263272105202E-6</v>
      </c>
      <c r="BE332" s="5">
        <f t="shared" si="550"/>
        <v>6.6609115150371343E-6</v>
      </c>
      <c r="BF332" s="5">
        <f t="shared" si="551"/>
        <v>6.7028325594311335E-6</v>
      </c>
      <c r="BG332" s="5">
        <f t="shared" si="552"/>
        <v>4.496678291786779E-6</v>
      </c>
      <c r="BH332" s="5">
        <f t="shared" si="553"/>
        <v>2.2624892700820967E-6</v>
      </c>
      <c r="BI332" s="5">
        <f t="shared" si="554"/>
        <v>9.1069137973890642E-7</v>
      </c>
      <c r="BJ332" s="8">
        <f t="shared" si="555"/>
        <v>0.7127756180132071</v>
      </c>
      <c r="BK332" s="8">
        <f t="shared" si="556"/>
        <v>0.19390959437362112</v>
      </c>
      <c r="BL332" s="8">
        <f t="shared" si="557"/>
        <v>9.0328271049950573E-2</v>
      </c>
      <c r="BM332" s="8">
        <f t="shared" si="558"/>
        <v>0.47029207326413619</v>
      </c>
      <c r="BN332" s="8">
        <f t="shared" si="559"/>
        <v>0.52501865986886587</v>
      </c>
    </row>
    <row r="333" spans="1:66" x14ac:dyDescent="0.25">
      <c r="A333" t="s">
        <v>13</v>
      </c>
      <c r="B333" t="s">
        <v>57</v>
      </c>
      <c r="C333" t="s">
        <v>248</v>
      </c>
      <c r="D333" t="s">
        <v>493</v>
      </c>
      <c r="E333">
        <f>VLOOKUP(A333,home!$A$2:$E$405,3,FALSE)</f>
        <v>1.6196581196581199</v>
      </c>
      <c r="F333">
        <f>VLOOKUP(B333,home!$B$2:$E$405,3,FALSE)</f>
        <v>0.62</v>
      </c>
      <c r="G333">
        <f>VLOOKUP(C333,away!$B$2:$E$405,4,FALSE)</f>
        <v>0.81</v>
      </c>
      <c r="H333">
        <f>VLOOKUP(A333,away!$A$2:$E$405,3,FALSE)</f>
        <v>1.4017094017094001</v>
      </c>
      <c r="I333">
        <f>VLOOKUP(C333,away!$B$2:$E$405,3,FALSE)</f>
        <v>1.33</v>
      </c>
      <c r="J333">
        <f>VLOOKUP(B333,home!$B$2:$E$405,4,FALSE)</f>
        <v>1.04</v>
      </c>
      <c r="K333" s="3">
        <f t="shared" si="504"/>
        <v>0.81339230769230786</v>
      </c>
      <c r="L333" s="3">
        <f t="shared" si="505"/>
        <v>1.9388444444444424</v>
      </c>
      <c r="M333" s="5">
        <f t="shared" si="506"/>
        <v>6.3785030224856848E-2</v>
      </c>
      <c r="N333" s="5">
        <f t="shared" si="507"/>
        <v>5.1882252930819918E-2</v>
      </c>
      <c r="O333" s="5">
        <f t="shared" si="508"/>
        <v>0.12366925149018453</v>
      </c>
      <c r="P333" s="5">
        <f t="shared" si="509"/>
        <v>0.10059161786018157</v>
      </c>
      <c r="Q333" s="5">
        <f t="shared" si="510"/>
        <v>2.1100312719837807E-2</v>
      </c>
      <c r="R333" s="5">
        <f t="shared" si="511"/>
        <v>0.11988772060017346</v>
      </c>
      <c r="S333" s="5">
        <f t="shared" si="512"/>
        <v>3.9659280351746179E-2</v>
      </c>
      <c r="T333" s="5">
        <f t="shared" si="513"/>
        <v>4.0910224092897934E-2</v>
      </c>
      <c r="U333" s="5">
        <f t="shared" si="514"/>
        <v>9.7515749722945716E-2</v>
      </c>
      <c r="V333" s="5">
        <f t="shared" si="515"/>
        <v>6.9493685965171534E-3</v>
      </c>
      <c r="W333" s="5">
        <f t="shared" si="516"/>
        <v>5.7209440187394106E-3</v>
      </c>
      <c r="X333" s="5">
        <f t="shared" si="517"/>
        <v>1.1092020527710567E-2</v>
      </c>
      <c r="Y333" s="5">
        <f t="shared" si="518"/>
        <v>1.0752851188907675E-2</v>
      </c>
      <c r="Z333" s="5">
        <f t="shared" si="519"/>
        <v>7.748121368091794E-2</v>
      </c>
      <c r="AA333" s="5">
        <f t="shared" si="520"/>
        <v>6.3022623198722649E-2</v>
      </c>
      <c r="AB333" s="5">
        <f t="shared" si="521"/>
        <v>2.5631058460215898E-2</v>
      </c>
      <c r="AC333" s="5">
        <f t="shared" si="522"/>
        <v>6.8496501820851895E-4</v>
      </c>
      <c r="AD333" s="5">
        <f t="shared" si="523"/>
        <v>1.1633429643952385E-3</v>
      </c>
      <c r="AE333" s="5">
        <f t="shared" si="524"/>
        <v>2.2555410435012367E-3</v>
      </c>
      <c r="AF333" s="5">
        <f t="shared" si="525"/>
        <v>2.1865716107043972E-3</v>
      </c>
      <c r="AG333" s="5">
        <f t="shared" si="526"/>
        <v>1.4131407399313855E-3</v>
      </c>
      <c r="AH333" s="5">
        <f t="shared" si="527"/>
        <v>3.7556005173515122E-2</v>
      </c>
      <c r="AI333" s="5">
        <f t="shared" si="528"/>
        <v>3.054776571578972E-2</v>
      </c>
      <c r="AJ333" s="5">
        <f t="shared" si="529"/>
        <v>1.2423658825205082E-2</v>
      </c>
      <c r="AK333" s="5">
        <f t="shared" si="530"/>
        <v>3.3684361739384893E-3</v>
      </c>
      <c r="AL333" s="5">
        <f t="shared" si="531"/>
        <v>4.3208720990695928E-5</v>
      </c>
      <c r="AM333" s="5">
        <f t="shared" si="532"/>
        <v>1.8925084368941075E-4</v>
      </c>
      <c r="AN333" s="5">
        <f t="shared" si="533"/>
        <v>3.6692794689363757E-4</v>
      </c>
      <c r="AO333" s="5">
        <f t="shared" si="534"/>
        <v>3.557081056730674E-4</v>
      </c>
      <c r="AP333" s="5">
        <f t="shared" si="535"/>
        <v>2.2988756150936108E-4</v>
      </c>
      <c r="AQ333" s="5">
        <f t="shared" si="536"/>
        <v>1.1142905536982622E-4</v>
      </c>
      <c r="AR333" s="5">
        <f t="shared" si="537"/>
        <v>1.4563050397239301E-2</v>
      </c>
      <c r="AS333" s="5">
        <f t="shared" si="538"/>
        <v>1.1845473169649855E-2</v>
      </c>
      <c r="AT333" s="5">
        <f t="shared" si="539"/>
        <v>4.8175083785844067E-3</v>
      </c>
      <c r="AU333" s="5">
        <f t="shared" si="540"/>
        <v>1.3061747524612663E-3</v>
      </c>
      <c r="AV333" s="5">
        <f t="shared" si="541"/>
        <v>2.6560812403847456E-4</v>
      </c>
      <c r="AW333" s="5">
        <f t="shared" si="542"/>
        <v>1.8928314261203737E-6</v>
      </c>
      <c r="AX333" s="5">
        <f t="shared" si="543"/>
        <v>2.5655863413540999E-5</v>
      </c>
      <c r="AY333" s="5">
        <f t="shared" si="544"/>
        <v>4.9742728246769385E-5</v>
      </c>
      <c r="AZ333" s="5">
        <f t="shared" si="545"/>
        <v>4.8221706156379246E-5</v>
      </c>
      <c r="BA333" s="5">
        <f t="shared" si="546"/>
        <v>3.116479569430942E-5</v>
      </c>
      <c r="BB333" s="5">
        <f t="shared" si="547"/>
        <v>1.5105922748539476E-5</v>
      </c>
      <c r="BC333" s="5">
        <f t="shared" si="548"/>
        <v>5.8576068798425349E-6</v>
      </c>
      <c r="BD333" s="5">
        <f t="shared" si="549"/>
        <v>4.7059148928086415E-3</v>
      </c>
      <c r="BE333" s="5">
        <f t="shared" si="550"/>
        <v>3.8277549744652204E-3</v>
      </c>
      <c r="BF333" s="5">
        <f t="shared" si="551"/>
        <v>1.5567332259804885E-3</v>
      </c>
      <c r="BG333" s="5">
        <f t="shared" si="552"/>
        <v>4.2207827704718678E-4</v>
      </c>
      <c r="BH333" s="5">
        <f t="shared" si="553"/>
        <v>8.5828805948551121E-5</v>
      </c>
      <c r="BI333" s="5">
        <f t="shared" si="554"/>
        <v>1.3962498107393461E-5</v>
      </c>
      <c r="BJ333" s="8">
        <f t="shared" si="555"/>
        <v>0.1499061539737202</v>
      </c>
      <c r="BK333" s="8">
        <f t="shared" si="556"/>
        <v>0.21176321350074775</v>
      </c>
      <c r="BL333" s="8">
        <f t="shared" si="557"/>
        <v>0.55703235685702157</v>
      </c>
      <c r="BM333" s="8">
        <f t="shared" si="558"/>
        <v>0.51521890228953271</v>
      </c>
      <c r="BN333" s="8">
        <f t="shared" si="559"/>
        <v>0.48091618582605411</v>
      </c>
    </row>
    <row r="334" spans="1:66" x14ac:dyDescent="0.25">
      <c r="A334" t="s">
        <v>13</v>
      </c>
      <c r="B334" t="s">
        <v>59</v>
      </c>
      <c r="C334" t="s">
        <v>251</v>
      </c>
      <c r="D334" t="s">
        <v>493</v>
      </c>
      <c r="E334">
        <f>VLOOKUP(A334,home!$A$2:$E$405,3,FALSE)</f>
        <v>1.6196581196581199</v>
      </c>
      <c r="F334">
        <f>VLOOKUP(B334,home!$B$2:$E$405,3,FALSE)</f>
        <v>1.23</v>
      </c>
      <c r="G334">
        <f>VLOOKUP(C334,away!$B$2:$E$405,4,FALSE)</f>
        <v>2.06</v>
      </c>
      <c r="H334">
        <f>VLOOKUP(A334,away!$A$2:$E$405,3,FALSE)</f>
        <v>1.4017094017094001</v>
      </c>
      <c r="I334">
        <f>VLOOKUP(C334,away!$B$2:$E$405,3,FALSE)</f>
        <v>0.41</v>
      </c>
      <c r="J334">
        <f>VLOOKUP(B334,home!$B$2:$E$405,4,FALSE)</f>
        <v>0.48</v>
      </c>
      <c r="K334" s="3">
        <f t="shared" si="504"/>
        <v>4.1038897435897441</v>
      </c>
      <c r="L334" s="3">
        <f t="shared" si="505"/>
        <v>0.27585641025640989</v>
      </c>
      <c r="M334" s="5">
        <f t="shared" si="506"/>
        <v>1.2528538538773747E-2</v>
      </c>
      <c r="N334" s="5">
        <f t="shared" si="507"/>
        <v>5.1415740811442429E-2</v>
      </c>
      <c r="O334" s="5">
        <f t="shared" si="508"/>
        <v>3.4560776670652135E-3</v>
      </c>
      <c r="P334" s="5">
        <f t="shared" si="509"/>
        <v>1.4183361690918503E-2</v>
      </c>
      <c r="Q334" s="5">
        <f t="shared" si="510"/>
        <v>0.10550226568757362</v>
      </c>
      <c r="R334" s="5">
        <f t="shared" si="511"/>
        <v>4.7669058940197877E-4</v>
      </c>
      <c r="S334" s="5">
        <f t="shared" si="512"/>
        <v>4.0141902471871266E-3</v>
      </c>
      <c r="T334" s="5">
        <f t="shared" si="513"/>
        <v>2.9103476286492069E-2</v>
      </c>
      <c r="U334" s="5">
        <f t="shared" si="514"/>
        <v>1.9562856207125312E-3</v>
      </c>
      <c r="V334" s="5">
        <f t="shared" si="515"/>
        <v>5.049335252188794E-4</v>
      </c>
      <c r="W334" s="5">
        <f t="shared" si="516"/>
        <v>0.14432322202690451</v>
      </c>
      <c r="X334" s="5">
        <f t="shared" si="517"/>
        <v>3.9812485944980713E-2</v>
      </c>
      <c r="Y334" s="5">
        <f t="shared" si="518"/>
        <v>5.4912647280830756E-3</v>
      </c>
      <c r="Z334" s="5">
        <f t="shared" si="519"/>
        <v>4.3832718265147368E-5</v>
      </c>
      <c r="AA334" s="5">
        <f t="shared" si="520"/>
        <v>1.7988464292199716E-4</v>
      </c>
      <c r="AB334" s="5">
        <f t="shared" si="521"/>
        <v>3.6911337055844381E-4</v>
      </c>
      <c r="AC334" s="5">
        <f t="shared" si="522"/>
        <v>3.5726707049099095E-5</v>
      </c>
      <c r="AD334" s="5">
        <f t="shared" si="523"/>
        <v>0.14807164765950973</v>
      </c>
      <c r="AE334" s="5">
        <f t="shared" si="524"/>
        <v>4.0846513184104295E-2</v>
      </c>
      <c r="AF334" s="5">
        <f t="shared" si="525"/>
        <v>5.6338862492290656E-3</v>
      </c>
      <c r="AG334" s="5">
        <f t="shared" si="526"/>
        <v>5.1804787883509324E-4</v>
      </c>
      <c r="AH334" s="5">
        <f t="shared" si="527"/>
        <v>3.0228840781010306E-6</v>
      </c>
      <c r="AI334" s="5">
        <f t="shared" si="528"/>
        <v>1.2405582964179562E-5</v>
      </c>
      <c r="AJ334" s="5">
        <f t="shared" si="529"/>
        <v>2.5455572344974081E-5</v>
      </c>
      <c r="AK334" s="5">
        <f t="shared" si="530"/>
        <v>3.4822287421248619E-5</v>
      </c>
      <c r="AL334" s="5">
        <f t="shared" si="531"/>
        <v>1.6178257552854426E-6</v>
      </c>
      <c r="AM334" s="5">
        <f t="shared" si="532"/>
        <v>0.12153394322925924</v>
      </c>
      <c r="AN334" s="5">
        <f t="shared" si="533"/>
        <v>3.3525917303529773E-2</v>
      </c>
      <c r="AO334" s="5">
        <f t="shared" si="534"/>
        <v>4.6241695989524901E-3</v>
      </c>
      <c r="AP334" s="5">
        <f t="shared" si="535"/>
        <v>4.2520227532795224E-4</v>
      </c>
      <c r="AQ334" s="5">
        <f t="shared" si="536"/>
        <v>2.9323693326206634E-5</v>
      </c>
      <c r="AR334" s="5">
        <f t="shared" si="537"/>
        <v>1.6677639008124163E-7</v>
      </c>
      <c r="AS334" s="5">
        <f t="shared" si="538"/>
        <v>6.8443191672732994E-7</v>
      </c>
      <c r="AT334" s="5">
        <f t="shared" si="539"/>
        <v>1.4044165616213797E-6</v>
      </c>
      <c r="AU334" s="5">
        <f t="shared" si="540"/>
        <v>1.9211902409885176E-6</v>
      </c>
      <c r="AV334" s="5">
        <f t="shared" si="541"/>
        <v>1.9710882313693718E-6</v>
      </c>
      <c r="AW334" s="5">
        <f t="shared" si="542"/>
        <v>5.0875420165910069E-8</v>
      </c>
      <c r="AX334" s="5">
        <f t="shared" si="543"/>
        <v>8.3126983852762529E-2</v>
      </c>
      <c r="AY334" s="5">
        <f t="shared" si="544"/>
        <v>2.2931111361065626E-2</v>
      </c>
      <c r="AZ334" s="5">
        <f t="shared" si="545"/>
        <v>3.1628470316267705E-3</v>
      </c>
      <c r="BA334" s="5">
        <f t="shared" si="546"/>
        <v>2.9083054277823426E-4</v>
      </c>
      <c r="BB334" s="5">
        <f t="shared" si="547"/>
        <v>2.0056867380931737E-5</v>
      </c>
      <c r="BC334" s="5">
        <f t="shared" si="548"/>
        <v>1.1065630873385431E-6</v>
      </c>
      <c r="BD334" s="5">
        <f t="shared" si="549"/>
        <v>7.6677227138889999E-9</v>
      </c>
      <c r="BE334" s="5">
        <f t="shared" si="550"/>
        <v>3.1467488602219187E-8</v>
      </c>
      <c r="BF334" s="5">
        <f t="shared" si="551"/>
        <v>6.4569551865587258E-8</v>
      </c>
      <c r="BG334" s="5">
        <f t="shared" si="552"/>
        <v>8.8328773883123188E-8</v>
      </c>
      <c r="BH334" s="5">
        <f t="shared" si="553"/>
        <v>9.0622887300701729E-8</v>
      </c>
      <c r="BI334" s="5">
        <f t="shared" si="554"/>
        <v>7.4381267545567805E-8</v>
      </c>
      <c r="BJ334" s="8">
        <f t="shared" si="555"/>
        <v>0.84039004277625173</v>
      </c>
      <c r="BK334" s="8">
        <f t="shared" si="556"/>
        <v>5.419947989596826E-2</v>
      </c>
      <c r="BL334" s="8">
        <f t="shared" si="557"/>
        <v>6.5202631585013649E-3</v>
      </c>
      <c r="BM334" s="8">
        <f t="shared" si="558"/>
        <v>0.6906598830781655</v>
      </c>
      <c r="BN334" s="8">
        <f t="shared" si="559"/>
        <v>0.18756267498517548</v>
      </c>
    </row>
    <row r="335" spans="1:66" x14ac:dyDescent="0.25">
      <c r="A335" t="s">
        <v>13</v>
      </c>
      <c r="B335" t="s">
        <v>51</v>
      </c>
      <c r="C335" t="s">
        <v>54</v>
      </c>
      <c r="D335" t="s">
        <v>493</v>
      </c>
      <c r="E335">
        <f>VLOOKUP(A335,home!$A$2:$E$405,3,FALSE)</f>
        <v>1.6196581196581199</v>
      </c>
      <c r="F335">
        <f>VLOOKUP(B335,home!$B$2:$E$405,3,FALSE)</f>
        <v>1.39</v>
      </c>
      <c r="G335">
        <f>VLOOKUP(C335,away!$B$2:$E$405,4,FALSE)</f>
        <v>1</v>
      </c>
      <c r="H335">
        <f>VLOOKUP(A335,away!$A$2:$E$405,3,FALSE)</f>
        <v>1.4017094017094001</v>
      </c>
      <c r="I335">
        <f>VLOOKUP(C335,away!$B$2:$E$405,3,FALSE)</f>
        <v>0.71</v>
      </c>
      <c r="J335">
        <f>VLOOKUP(B335,home!$B$2:$E$405,4,FALSE)</f>
        <v>0.83</v>
      </c>
      <c r="K335" s="3">
        <f t="shared" si="504"/>
        <v>2.2513247863247865</v>
      </c>
      <c r="L335" s="3">
        <f t="shared" si="505"/>
        <v>0.82602735042734932</v>
      </c>
      <c r="M335" s="5">
        <f t="shared" si="506"/>
        <v>4.6081111732226884E-2</v>
      </c>
      <c r="N335" s="5">
        <f t="shared" si="507"/>
        <v>0.10374354902416431</v>
      </c>
      <c r="O335" s="5">
        <f t="shared" si="508"/>
        <v>3.8064258628918012E-2</v>
      </c>
      <c r="P335" s="5">
        <f t="shared" si="509"/>
        <v>8.5695008924360272E-2</v>
      </c>
      <c r="Q335" s="5">
        <f t="shared" si="510"/>
        <v>0.11678021166970089</v>
      </c>
      <c r="R335" s="5">
        <f t="shared" si="511"/>
        <v>1.5721059350613253E-2</v>
      </c>
      <c r="S335" s="5">
        <f t="shared" si="512"/>
        <v>3.9840806126919044E-2</v>
      </c>
      <c r="T335" s="5">
        <f t="shared" si="513"/>
        <v>9.6463648827868037E-2</v>
      </c>
      <c r="U335" s="5">
        <f t="shared" si="514"/>
        <v>3.5393210583318672E-2</v>
      </c>
      <c r="V335" s="5">
        <f t="shared" si="515"/>
        <v>8.2322431234331979E-3</v>
      </c>
      <c r="W335" s="5">
        <f t="shared" si="516"/>
        <v>8.7636728361417546E-2</v>
      </c>
      <c r="X335" s="5">
        <f t="shared" si="517"/>
        <v>7.2390334528503075E-2</v>
      </c>
      <c r="Y335" s="5">
        <f t="shared" si="518"/>
        <v>2.9898198113564416E-2</v>
      </c>
      <c r="Z335" s="5">
        <f t="shared" si="519"/>
        <v>4.3286750004327247E-3</v>
      </c>
      <c r="AA335" s="5">
        <f t="shared" si="520"/>
        <v>9.7452533204186488E-3</v>
      </c>
      <c r="AB335" s="5">
        <f t="shared" si="521"/>
        <v>1.0969865174636217E-2</v>
      </c>
      <c r="AC335" s="5">
        <f t="shared" si="522"/>
        <v>9.5682119176817952E-4</v>
      </c>
      <c r="AD335" s="5">
        <f t="shared" si="523"/>
        <v>4.9324684688117952E-2</v>
      </c>
      <c r="AE335" s="5">
        <f t="shared" si="524"/>
        <v>4.0743538603590521E-2</v>
      </c>
      <c r="AF335" s="5">
        <f t="shared" si="525"/>
        <v>1.6827638619879143E-2</v>
      </c>
      <c r="AG335" s="5">
        <f t="shared" si="526"/>
        <v>4.6333632477092365E-3</v>
      </c>
      <c r="AH335" s="5">
        <f t="shared" si="527"/>
        <v>8.9390098536713683E-4</v>
      </c>
      <c r="AI335" s="5">
        <f t="shared" si="528"/>
        <v>2.0124614448771855E-3</v>
      </c>
      <c r="AJ335" s="5">
        <f t="shared" si="529"/>
        <v>2.2653521661875008E-3</v>
      </c>
      <c r="AK335" s="5">
        <f t="shared" si="530"/>
        <v>1.7000144938308223E-3</v>
      </c>
      <c r="AL335" s="5">
        <f t="shared" si="531"/>
        <v>7.1174324998108063E-5</v>
      </c>
      <c r="AM335" s="5">
        <f t="shared" si="532"/>
        <v>2.2209177043202917E-2</v>
      </c>
      <c r="AN335" s="5">
        <f t="shared" si="533"/>
        <v>1.8345387668168817E-2</v>
      </c>
      <c r="AO335" s="5">
        <f t="shared" si="534"/>
        <v>7.5768959840500257E-3</v>
      </c>
      <c r="AP335" s="5">
        <f t="shared" si="535"/>
        <v>2.0862411047228228E-3</v>
      </c>
      <c r="AQ335" s="5">
        <f t="shared" si="536"/>
        <v>4.3082305302170475E-4</v>
      </c>
      <c r="AR335" s="5">
        <f t="shared" si="537"/>
        <v>1.4767733249744261E-4</v>
      </c>
      <c r="AS335" s="5">
        <f t="shared" si="538"/>
        <v>3.3246963902981946E-4</v>
      </c>
      <c r="AT335" s="5">
        <f t="shared" si="539"/>
        <v>3.7424856952414365E-4</v>
      </c>
      <c r="AU335" s="5">
        <f t="shared" si="540"/>
        <v>2.8085169360543322E-4</v>
      </c>
      <c r="AV335" s="5">
        <f t="shared" si="541"/>
        <v>1.5807209477380164E-4</v>
      </c>
      <c r="AW335" s="5">
        <f t="shared" si="542"/>
        <v>3.6766597145657757E-6</v>
      </c>
      <c r="AX335" s="5">
        <f t="shared" si="543"/>
        <v>8.3333451268730249E-3</v>
      </c>
      <c r="AY335" s="5">
        <f t="shared" si="544"/>
        <v>6.8835709953475885E-3</v>
      </c>
      <c r="AZ335" s="5">
        <f t="shared" si="545"/>
        <v>2.8430089553827592E-3</v>
      </c>
      <c r="BA335" s="5">
        <f t="shared" si="546"/>
        <v>7.8280105155201576E-4</v>
      </c>
      <c r="BB335" s="5">
        <f t="shared" si="547"/>
        <v>1.6165376963131356E-4</v>
      </c>
      <c r="BC335" s="5">
        <f t="shared" si="548"/>
        <v>2.670608700302942E-5</v>
      </c>
      <c r="BD335" s="5">
        <f t="shared" si="549"/>
        <v>2.0330919280173529E-5</v>
      </c>
      <c r="BE335" s="5">
        <f t="shared" si="550"/>
        <v>4.5771502504223154E-5</v>
      </c>
      <c r="BF335" s="5">
        <f t="shared" si="551"/>
        <v>5.1523259047542323E-5</v>
      </c>
      <c r="BG335" s="5">
        <f t="shared" si="552"/>
        <v>3.8665196721988271E-5</v>
      </c>
      <c r="BH335" s="5">
        <f t="shared" si="553"/>
        <v>2.1761978937084031E-5</v>
      </c>
      <c r="BI335" s="5">
        <f t="shared" si="554"/>
        <v>9.7986565161070405E-6</v>
      </c>
      <c r="BJ335" s="8">
        <f t="shared" si="555"/>
        <v>0.68812150652347104</v>
      </c>
      <c r="BK335" s="8">
        <f t="shared" si="556"/>
        <v>0.1877607364190533</v>
      </c>
      <c r="BL335" s="8">
        <f t="shared" si="557"/>
        <v>0.11824654699060522</v>
      </c>
      <c r="BM335" s="8">
        <f t="shared" si="558"/>
        <v>0.58549237126794584</v>
      </c>
      <c r="BN335" s="8">
        <f t="shared" si="559"/>
        <v>0.4060851993299836</v>
      </c>
    </row>
    <row r="336" spans="1:66" x14ac:dyDescent="0.25">
      <c r="A336" t="s">
        <v>16</v>
      </c>
      <c r="B336" t="s">
        <v>253</v>
      </c>
      <c r="C336" t="s">
        <v>65</v>
      </c>
      <c r="D336" t="s">
        <v>493</v>
      </c>
      <c r="E336">
        <f>VLOOKUP(A336,home!$A$2:$E$405,3,FALSE)</f>
        <v>1.5608695652173901</v>
      </c>
      <c r="F336">
        <f>VLOOKUP(B336,home!$B$2:$E$405,3,FALSE)</f>
        <v>0.89</v>
      </c>
      <c r="G336">
        <f>VLOOKUP(C336,away!$B$2:$E$405,4,FALSE)</f>
        <v>1.03</v>
      </c>
      <c r="H336">
        <f>VLOOKUP(A336,away!$A$2:$E$405,3,FALSE)</f>
        <v>1.2652173913043501</v>
      </c>
      <c r="I336">
        <f>VLOOKUP(C336,away!$B$2:$E$405,3,FALSE)</f>
        <v>0.59</v>
      </c>
      <c r="J336">
        <f>VLOOKUP(B336,home!$B$2:$E$405,4,FALSE)</f>
        <v>1.03</v>
      </c>
      <c r="K336" s="3">
        <f t="shared" si="504"/>
        <v>1.4308491304347817</v>
      </c>
      <c r="L336" s="3">
        <f t="shared" si="505"/>
        <v>0.76887260869565355</v>
      </c>
      <c r="M336" s="5">
        <f t="shared" si="506"/>
        <v>0.11083399483562327</v>
      </c>
      <c r="N336" s="5">
        <f t="shared" si="507"/>
        <v>0.1585867251331646</v>
      </c>
      <c r="O336" s="5">
        <f t="shared" si="508"/>
        <v>8.5217222741426263E-2</v>
      </c>
      <c r="P336" s="5">
        <f t="shared" si="509"/>
        <v>0.12193298905763685</v>
      </c>
      <c r="Q336" s="5">
        <f t="shared" si="510"/>
        <v>0.11345683887764421</v>
      </c>
      <c r="R336" s="5">
        <f t="shared" si="511"/>
        <v>3.2760594177499491E-2</v>
      </c>
      <c r="S336" s="5">
        <f t="shared" si="512"/>
        <v>3.353586109248307E-2</v>
      </c>
      <c r="T336" s="5">
        <f t="shared" si="513"/>
        <v>8.7233855682216754E-2</v>
      </c>
      <c r="U336" s="5">
        <f t="shared" si="514"/>
        <v>4.6875467691401905E-2</v>
      </c>
      <c r="V336" s="5">
        <f t="shared" si="515"/>
        <v>4.0993517574466126E-3</v>
      </c>
      <c r="W336" s="5">
        <f t="shared" si="516"/>
        <v>5.411320641665212E-2</v>
      </c>
      <c r="X336" s="5">
        <f t="shared" si="517"/>
        <v>4.1606162182457697E-2</v>
      </c>
      <c r="Y336" s="5">
        <f t="shared" si="518"/>
        <v>1.5994919227520346E-2</v>
      </c>
      <c r="Z336" s="5">
        <f t="shared" si="519"/>
        <v>8.3962411692245584E-3</v>
      </c>
      <c r="AA336" s="5">
        <f t="shared" si="520"/>
        <v>1.2013754375905671E-2</v>
      </c>
      <c r="AB336" s="5">
        <f t="shared" si="521"/>
        <v>8.5949350010108456E-3</v>
      </c>
      <c r="AC336" s="5">
        <f t="shared" si="522"/>
        <v>2.8186648291294713E-4</v>
      </c>
      <c r="AD336" s="5">
        <f t="shared" si="523"/>
        <v>1.9356958586576128E-2</v>
      </c>
      <c r="AE336" s="5">
        <f t="shared" si="524"/>
        <v>1.4883035244874519E-2</v>
      </c>
      <c r="AF336" s="5">
        <f t="shared" si="525"/>
        <v>5.7215790670180127E-3</v>
      </c>
      <c r="AG336" s="5">
        <f t="shared" si="526"/>
        <v>1.4663884743721946E-3</v>
      </c>
      <c r="AH336" s="5">
        <f t="shared" si="527"/>
        <v>1.6139099627548823E-3</v>
      </c>
      <c r="AI336" s="5">
        <f t="shared" si="528"/>
        <v>2.3092616668078537E-3</v>
      </c>
      <c r="AJ336" s="5">
        <f t="shared" si="529"/>
        <v>1.6521025239491967E-3</v>
      </c>
      <c r="AK336" s="5">
        <f t="shared" si="530"/>
        <v>7.8796981992727215E-4</v>
      </c>
      <c r="AL336" s="5">
        <f t="shared" si="531"/>
        <v>1.2403711632955578E-5</v>
      </c>
      <c r="AM336" s="5">
        <f t="shared" si="532"/>
        <v>5.5393774722929051E-3</v>
      </c>
      <c r="AN336" s="5">
        <f t="shared" si="533"/>
        <v>4.2590756076717811E-3</v>
      </c>
      <c r="AO336" s="5">
        <f t="shared" si="534"/>
        <v>1.637343286551314E-3</v>
      </c>
      <c r="AP336" s="5">
        <f t="shared" si="535"/>
        <v>4.1963613468700805E-4</v>
      </c>
      <c r="AQ336" s="5">
        <f t="shared" si="536"/>
        <v>8.0661682394940107E-5</v>
      </c>
      <c r="AR336" s="5">
        <f t="shared" si="537"/>
        <v>2.4817823265265034E-4</v>
      </c>
      <c r="AS336" s="5">
        <f t="shared" si="538"/>
        <v>3.5510560838388562E-4</v>
      </c>
      <c r="AT336" s="5">
        <f t="shared" si="539"/>
        <v>2.540512754842985E-4</v>
      </c>
      <c r="AU336" s="5">
        <f t="shared" si="540"/>
        <v>1.2116968220418524E-4</v>
      </c>
      <c r="AV336" s="5">
        <f t="shared" si="541"/>
        <v>4.3343883604229317E-5</v>
      </c>
      <c r="AW336" s="5">
        <f t="shared" si="542"/>
        <v>3.7905077896460129E-7</v>
      </c>
      <c r="AX336" s="5">
        <f t="shared" si="543"/>
        <v>1.3210022398967227E-3</v>
      </c>
      <c r="AY336" s="5">
        <f t="shared" si="544"/>
        <v>1.0156824382821948E-3</v>
      </c>
      <c r="AZ336" s="5">
        <f t="shared" si="545"/>
        <v>3.9046520296419655E-4</v>
      </c>
      <c r="BA336" s="5">
        <f t="shared" si="546"/>
        <v>1.0007266640265323E-4</v>
      </c>
      <c r="BB336" s="5">
        <f t="shared" si="547"/>
        <v>1.9235783019034463E-5</v>
      </c>
      <c r="BC336" s="5">
        <f t="shared" si="548"/>
        <v>2.9579733340297172E-6</v>
      </c>
      <c r="BD336" s="5">
        <f t="shared" si="549"/>
        <v>3.180290752685334E-5</v>
      </c>
      <c r="BE336" s="5">
        <f t="shared" si="550"/>
        <v>4.5505162580095862E-5</v>
      </c>
      <c r="BF336" s="5">
        <f t="shared" si="551"/>
        <v>3.255551115401178E-5</v>
      </c>
      <c r="BG336" s="5">
        <f t="shared" si="552"/>
        <v>1.5527341608525866E-5</v>
      </c>
      <c r="BH336" s="5">
        <f t="shared" si="553"/>
        <v>5.5543208096307582E-6</v>
      </c>
      <c r="BI336" s="5">
        <f t="shared" si="554"/>
        <v>1.5894790201231962E-6</v>
      </c>
      <c r="BJ336" s="8">
        <f t="shared" si="555"/>
        <v>0.52720517937999334</v>
      </c>
      <c r="BK336" s="8">
        <f t="shared" si="556"/>
        <v>0.27171214937601795</v>
      </c>
      <c r="BL336" s="8">
        <f t="shared" si="557"/>
        <v>0.19297960136571193</v>
      </c>
      <c r="BM336" s="8">
        <f t="shared" si="558"/>
        <v>0.37648950308044987</v>
      </c>
      <c r="BN336" s="8">
        <f t="shared" si="559"/>
        <v>0.6227883648229946</v>
      </c>
    </row>
    <row r="337" spans="1:66" x14ac:dyDescent="0.25">
      <c r="A337" t="s">
        <v>16</v>
      </c>
      <c r="B337" t="s">
        <v>257</v>
      </c>
      <c r="C337" t="s">
        <v>66</v>
      </c>
      <c r="D337" t="s">
        <v>493</v>
      </c>
      <c r="E337">
        <f>VLOOKUP(A337,home!$A$2:$E$405,3,FALSE)</f>
        <v>1.5608695652173901</v>
      </c>
      <c r="F337">
        <f>VLOOKUP(B337,home!$B$2:$E$405,3,FALSE)</f>
        <v>0.99</v>
      </c>
      <c r="G337">
        <f>VLOOKUP(C337,away!$B$2:$E$405,4,FALSE)</f>
        <v>0.99</v>
      </c>
      <c r="H337">
        <f>VLOOKUP(A337,away!$A$2:$E$405,3,FALSE)</f>
        <v>1.2652173913043501</v>
      </c>
      <c r="I337">
        <f>VLOOKUP(C337,away!$B$2:$E$405,3,FALSE)</f>
        <v>0.74</v>
      </c>
      <c r="J337">
        <f>VLOOKUP(B337,home!$B$2:$E$405,4,FALSE)</f>
        <v>1.0900000000000001</v>
      </c>
      <c r="K337" s="3">
        <f t="shared" si="504"/>
        <v>1.529808260869564</v>
      </c>
      <c r="L337" s="3">
        <f t="shared" si="505"/>
        <v>1.0205243478260888</v>
      </c>
      <c r="M337" s="5">
        <f t="shared" si="506"/>
        <v>7.8055699678621818E-2</v>
      </c>
      <c r="N337" s="5">
        <f t="shared" si="507"/>
        <v>0.11941025417630945</v>
      </c>
      <c r="O337" s="5">
        <f t="shared" si="508"/>
        <v>7.9657742008634597E-2</v>
      </c>
      <c r="P337" s="5">
        <f t="shared" si="509"/>
        <v>0.12186107176702572</v>
      </c>
      <c r="Q337" s="5">
        <f t="shared" si="510"/>
        <v>9.1337396635726265E-2</v>
      </c>
      <c r="R337" s="5">
        <f t="shared" si="511"/>
        <v>4.064633260633032E-2</v>
      </c>
      <c r="S337" s="5">
        <f t="shared" si="512"/>
        <v>4.7562576702759957E-2</v>
      </c>
      <c r="T337" s="5">
        <f t="shared" si="513"/>
        <v>9.3212037133807366E-2</v>
      </c>
      <c r="U337" s="5">
        <f t="shared" si="514"/>
        <v>6.2181095395216046E-2</v>
      </c>
      <c r="V337" s="5">
        <f t="shared" si="515"/>
        <v>8.2505564001997371E-3</v>
      </c>
      <c r="W337" s="5">
        <f t="shared" si="516"/>
        <v>4.6576234633218E-2</v>
      </c>
      <c r="X337" s="5">
        <f t="shared" si="517"/>
        <v>4.7532181473259695E-2</v>
      </c>
      <c r="Y337" s="5">
        <f t="shared" si="518"/>
        <v>2.4253874249374821E-2</v>
      </c>
      <c r="Z337" s="5">
        <f t="shared" si="519"/>
        <v>1.3826857358199182E-2</v>
      </c>
      <c r="AA337" s="5">
        <f t="shared" si="520"/>
        <v>2.1152440608438228E-2</v>
      </c>
      <c r="AB337" s="5">
        <f t="shared" si="521"/>
        <v>1.6179589190170811E-2</v>
      </c>
      <c r="AC337" s="5">
        <f t="shared" si="522"/>
        <v>8.0505143261658642E-4</v>
      </c>
      <c r="AD337" s="5">
        <f t="shared" si="523"/>
        <v>1.7813177125523983E-2</v>
      </c>
      <c r="AE337" s="5">
        <f t="shared" si="524"/>
        <v>1.8178780968735968E-2</v>
      </c>
      <c r="AF337" s="5">
        <f t="shared" si="525"/>
        <v>9.2759442961962927E-3</v>
      </c>
      <c r="AG337" s="5">
        <f t="shared" si="526"/>
        <v>3.1554423344489504E-3</v>
      </c>
      <c r="AH337" s="5">
        <f t="shared" si="527"/>
        <v>3.5276611469901437E-3</v>
      </c>
      <c r="AI337" s="5">
        <f t="shared" si="528"/>
        <v>5.3966451642141235E-3</v>
      </c>
      <c r="AJ337" s="5">
        <f t="shared" si="529"/>
        <v>4.1279161765982756E-3</v>
      </c>
      <c r="AK337" s="5">
        <f t="shared" si="530"/>
        <v>2.1049734223790497E-3</v>
      </c>
      <c r="AL337" s="5">
        <f t="shared" si="531"/>
        <v>5.027406368024955E-5</v>
      </c>
      <c r="AM337" s="5">
        <f t="shared" si="532"/>
        <v>5.4501491037918671E-3</v>
      </c>
      <c r="AN337" s="5">
        <f t="shared" si="533"/>
        <v>5.562009859702139E-3</v>
      </c>
      <c r="AO337" s="5">
        <f t="shared" si="534"/>
        <v>2.8380832423373996E-3</v>
      </c>
      <c r="AP337" s="5">
        <f t="shared" si="535"/>
        <v>9.6544434998750901E-4</v>
      </c>
      <c r="AQ337" s="5">
        <f t="shared" si="536"/>
        <v>2.4631486640834619E-4</v>
      </c>
      <c r="AR337" s="5">
        <f t="shared" si="537"/>
        <v>7.2001281827670997E-4</v>
      </c>
      <c r="AS337" s="5">
        <f t="shared" si="538"/>
        <v>1.1014815573316874E-3</v>
      </c>
      <c r="AT337" s="5">
        <f t="shared" si="539"/>
        <v>8.4252779280074371E-4</v>
      </c>
      <c r="AU337" s="5">
        <f t="shared" si="540"/>
        <v>4.2963532581292611E-4</v>
      </c>
      <c r="AV337" s="5">
        <f t="shared" si="541"/>
        <v>1.6431491764750013E-4</v>
      </c>
      <c r="AW337" s="5">
        <f t="shared" si="542"/>
        <v>2.1802277474017887E-6</v>
      </c>
      <c r="AX337" s="5">
        <f t="shared" si="543"/>
        <v>1.3896138536586111E-3</v>
      </c>
      <c r="AY337" s="5">
        <f t="shared" si="544"/>
        <v>1.4181347717350523E-3</v>
      </c>
      <c r="AZ337" s="5">
        <f t="shared" si="545"/>
        <v>7.2362053152720659E-4</v>
      </c>
      <c r="BA337" s="5">
        <f t="shared" si="546"/>
        <v>2.4615745700345677E-4</v>
      </c>
      <c r="BB337" s="5">
        <f t="shared" si="547"/>
        <v>6.2802419567745306E-5</v>
      </c>
      <c r="BC337" s="5">
        <f t="shared" si="548"/>
        <v>1.2818279654254738E-5</v>
      </c>
      <c r="BD337" s="5">
        <f t="shared" si="549"/>
        <v>1.224651019663772E-4</v>
      </c>
      <c r="BE337" s="5">
        <f t="shared" si="550"/>
        <v>1.8734812465639737E-4</v>
      </c>
      <c r="BF337" s="5">
        <f t="shared" si="551"/>
        <v>1.4330335437888876E-4</v>
      </c>
      <c r="BG337" s="5">
        <f t="shared" si="552"/>
        <v>7.3075551779714219E-5</v>
      </c>
      <c r="BH337" s="5">
        <f t="shared" si="553"/>
        <v>2.7947895695052075E-5</v>
      </c>
      <c r="BI337" s="5">
        <f t="shared" si="554"/>
        <v>8.5509843416423159E-6</v>
      </c>
      <c r="BJ337" s="8">
        <f t="shared" si="555"/>
        <v>0.48966047176197447</v>
      </c>
      <c r="BK337" s="8">
        <f t="shared" si="556"/>
        <v>0.2580033648166391</v>
      </c>
      <c r="BL337" s="8">
        <f t="shared" si="557"/>
        <v>0.23879505914365926</v>
      </c>
      <c r="BM337" s="8">
        <f t="shared" si="558"/>
        <v>0.4679013016638362</v>
      </c>
      <c r="BN337" s="8">
        <f t="shared" si="559"/>
        <v>0.53096849687264813</v>
      </c>
    </row>
    <row r="338" spans="1:66" x14ac:dyDescent="0.25">
      <c r="A338" t="s">
        <v>69</v>
      </c>
      <c r="B338" t="s">
        <v>72</v>
      </c>
      <c r="C338" t="s">
        <v>77</v>
      </c>
      <c r="D338" t="s">
        <v>493</v>
      </c>
      <c r="E338">
        <f>VLOOKUP(A338,home!$A$2:$E$405,3,FALSE)</f>
        <v>1.32758620689655</v>
      </c>
      <c r="F338">
        <f>VLOOKUP(B338,home!$B$2:$E$405,3,FALSE)</f>
        <v>1.02</v>
      </c>
      <c r="G338">
        <f>VLOOKUP(C338,away!$B$2:$E$405,4,FALSE)</f>
        <v>0.7</v>
      </c>
      <c r="H338">
        <f>VLOOKUP(A338,away!$A$2:$E$405,3,FALSE)</f>
        <v>1.2896551724137899</v>
      </c>
      <c r="I338">
        <f>VLOOKUP(C338,away!$B$2:$E$405,3,FALSE)</f>
        <v>0.95</v>
      </c>
      <c r="J338">
        <f>VLOOKUP(B338,home!$B$2:$E$405,4,FALSE)</f>
        <v>0.94</v>
      </c>
      <c r="K338" s="3">
        <f t="shared" si="504"/>
        <v>0.94789655172413667</v>
      </c>
      <c r="L338" s="3">
        <f t="shared" si="505"/>
        <v>1.1516620689655144</v>
      </c>
      <c r="M338" s="5">
        <f t="shared" si="506"/>
        <v>0.12251048991680429</v>
      </c>
      <c r="N338" s="5">
        <f t="shared" si="507"/>
        <v>0.1161272709421734</v>
      </c>
      <c r="O338" s="5">
        <f t="shared" si="508"/>
        <v>0.1410906842875656</v>
      </c>
      <c r="P338" s="5">
        <f t="shared" si="509"/>
        <v>0.13373937311658227</v>
      </c>
      <c r="Q338" s="5">
        <f t="shared" si="510"/>
        <v>5.5038319843610337E-2</v>
      </c>
      <c r="R338" s="5">
        <f t="shared" si="511"/>
        <v>8.1244394689189009E-2</v>
      </c>
      <c r="S338" s="5">
        <f t="shared" si="512"/>
        <v>3.6499364123355423E-2</v>
      </c>
      <c r="T338" s="5">
        <f t="shared" si="513"/>
        <v>6.3385545303478008E-2</v>
      </c>
      <c r="U338" s="5">
        <f t="shared" si="514"/>
        <v>7.7011281572797033E-2</v>
      </c>
      <c r="V338" s="5">
        <f t="shared" si="515"/>
        <v>4.4271964704830523E-3</v>
      </c>
      <c r="W338" s="5">
        <f t="shared" si="516"/>
        <v>1.7390211197482793E-2</v>
      </c>
      <c r="X338" s="5">
        <f t="shared" si="517"/>
        <v>2.0027646607440285E-2</v>
      </c>
      <c r="Y338" s="5">
        <f t="shared" si="518"/>
        <v>1.1532540464217424E-2</v>
      </c>
      <c r="Z338" s="5">
        <f t="shared" si="519"/>
        <v>3.1188695893200762E-2</v>
      </c>
      <c r="AA338" s="5">
        <f t="shared" si="520"/>
        <v>2.9563657289937748E-2</v>
      </c>
      <c r="AB338" s="5">
        <f t="shared" si="521"/>
        <v>1.4011644400743059E-2</v>
      </c>
      <c r="AC338" s="5">
        <f t="shared" si="522"/>
        <v>3.0206111382198375E-4</v>
      </c>
      <c r="AD338" s="5">
        <f t="shared" si="523"/>
        <v>4.1210303069621019E-3</v>
      </c>
      <c r="AE338" s="5">
        <f t="shared" si="524"/>
        <v>4.7460342895855627E-3</v>
      </c>
      <c r="AF338" s="5">
        <f t="shared" si="525"/>
        <v>2.7329138346626927E-3</v>
      </c>
      <c r="AG338" s="5">
        <f t="shared" si="526"/>
        <v>1.0491310670440383E-3</v>
      </c>
      <c r="AH338" s="5">
        <f t="shared" si="527"/>
        <v>8.9797095101749567E-3</v>
      </c>
      <c r="AI338" s="5">
        <f t="shared" si="528"/>
        <v>8.5118356801792798E-3</v>
      </c>
      <c r="AJ338" s="5">
        <f t="shared" si="529"/>
        <v>4.0341698450422044E-3</v>
      </c>
      <c r="AK338" s="5">
        <f t="shared" si="530"/>
        <v>1.2746585617283337E-3</v>
      </c>
      <c r="AL338" s="5">
        <f t="shared" si="531"/>
        <v>1.3189879179450592E-5</v>
      </c>
      <c r="AM338" s="5">
        <f t="shared" si="532"/>
        <v>7.8126208350400765E-4</v>
      </c>
      <c r="AN338" s="5">
        <f t="shared" si="533"/>
        <v>8.9974990749253385E-4</v>
      </c>
      <c r="AO338" s="5">
        <f t="shared" si="534"/>
        <v>5.1810392000719099E-4</v>
      </c>
      <c r="AP338" s="5">
        <f t="shared" si="535"/>
        <v>1.9889354415154165E-4</v>
      </c>
      <c r="AQ338" s="5">
        <f t="shared" si="536"/>
        <v>5.7264537640362087E-5</v>
      </c>
      <c r="AR338" s="5">
        <f t="shared" si="537"/>
        <v>2.0683181666394787E-3</v>
      </c>
      <c r="AS338" s="5">
        <f t="shared" si="538"/>
        <v>1.9605516580259506E-3</v>
      </c>
      <c r="AT338" s="5">
        <f t="shared" si="539"/>
        <v>9.2920007805991837E-4</v>
      </c>
      <c r="AU338" s="5">
        <f t="shared" si="540"/>
        <v>2.9359518328493184E-4</v>
      </c>
      <c r="AV338" s="5">
        <f t="shared" si="541"/>
        <v>6.9574465459650676E-5</v>
      </c>
      <c r="AW338" s="5">
        <f t="shared" si="542"/>
        <v>3.9996714978382246E-7</v>
      </c>
      <c r="AX338" s="5">
        <f t="shared" si="543"/>
        <v>1.2342593915771051E-4</v>
      </c>
      <c r="AY338" s="5">
        <f t="shared" si="544"/>
        <v>1.4214497245438056E-4</v>
      </c>
      <c r="AZ338" s="5">
        <f t="shared" si="545"/>
        <v>8.1851486534929003E-5</v>
      </c>
      <c r="BA338" s="5">
        <f t="shared" si="546"/>
        <v>3.1421750776906433E-5</v>
      </c>
      <c r="BB338" s="5">
        <f t="shared" si="547"/>
        <v>9.046809627562705E-6</v>
      </c>
      <c r="BC338" s="5">
        <f t="shared" si="548"/>
        <v>2.0837734986431992E-6</v>
      </c>
      <c r="BD338" s="5">
        <f t="shared" si="549"/>
        <v>3.9700059651183022E-4</v>
      </c>
      <c r="BE338" s="5">
        <f t="shared" si="550"/>
        <v>3.763154964659892E-4</v>
      </c>
      <c r="BF338" s="5">
        <f t="shared" si="551"/>
        <v>1.7835408073023381E-4</v>
      </c>
      <c r="BG338" s="5">
        <f t="shared" si="552"/>
        <v>5.6353739370038983E-5</v>
      </c>
      <c r="BH338" s="5">
        <f t="shared" si="553"/>
        <v>1.3354378806405168E-5</v>
      </c>
      <c r="BI338" s="5">
        <f t="shared" si="554"/>
        <v>2.5317139242018712E-6</v>
      </c>
      <c r="BJ338" s="8">
        <f t="shared" si="555"/>
        <v>0.29899589258150239</v>
      </c>
      <c r="BK338" s="8">
        <f t="shared" si="556"/>
        <v>0.29763381959268087</v>
      </c>
      <c r="BL338" s="8">
        <f t="shared" si="557"/>
        <v>0.37206718539463579</v>
      </c>
      <c r="BM338" s="8">
        <f t="shared" si="558"/>
        <v>0.34999331566079028</v>
      </c>
      <c r="BN338" s="8">
        <f t="shared" si="559"/>
        <v>0.64975053279592487</v>
      </c>
    </row>
    <row r="339" spans="1:66" x14ac:dyDescent="0.25">
      <c r="A339" t="s">
        <v>69</v>
      </c>
      <c r="B339" t="s">
        <v>263</v>
      </c>
      <c r="C339" t="s">
        <v>71</v>
      </c>
      <c r="D339" t="s">
        <v>493</v>
      </c>
      <c r="E339">
        <f>VLOOKUP(A339,home!$A$2:$E$405,3,FALSE)</f>
        <v>1.32758620689655</v>
      </c>
      <c r="F339">
        <f>VLOOKUP(B339,home!$B$2:$E$405,3,FALSE)</f>
        <v>0.75</v>
      </c>
      <c r="G339">
        <f>VLOOKUP(C339,away!$B$2:$E$405,4,FALSE)</f>
        <v>1.29</v>
      </c>
      <c r="H339">
        <f>VLOOKUP(A339,away!$A$2:$E$405,3,FALSE)</f>
        <v>1.2896551724137899</v>
      </c>
      <c r="I339">
        <f>VLOOKUP(C339,away!$B$2:$E$405,3,FALSE)</f>
        <v>0.59</v>
      </c>
      <c r="J339">
        <f>VLOOKUP(B339,home!$B$2:$E$405,4,FALSE)</f>
        <v>1.0900000000000001</v>
      </c>
      <c r="K339" s="3">
        <f t="shared" si="504"/>
        <v>1.2844396551724122</v>
      </c>
      <c r="L339" s="3">
        <f t="shared" si="505"/>
        <v>0.82937724137930824</v>
      </c>
      <c r="M339" s="5">
        <f t="shared" si="506"/>
        <v>0.12077609567455573</v>
      </c>
      <c r="N339" s="5">
        <f t="shared" si="507"/>
        <v>0.15512960668129663</v>
      </c>
      <c r="O339" s="5">
        <f t="shared" si="508"/>
        <v>0.10016894505512644</v>
      </c>
      <c r="P339" s="5">
        <f t="shared" si="509"/>
        <v>0.1286609652455909</v>
      </c>
      <c r="Q339" s="5">
        <f t="shared" si="510"/>
        <v>9.9627309256378305E-2</v>
      </c>
      <c r="R339" s="5">
        <f t="shared" si="511"/>
        <v>4.1538921660848126E-2</v>
      </c>
      <c r="S339" s="5">
        <f t="shared" si="512"/>
        <v>3.4265149666977017E-2</v>
      </c>
      <c r="T339" s="5">
        <f t="shared" si="513"/>
        <v>8.2628622917098257E-2</v>
      </c>
      <c r="U339" s="5">
        <f t="shared" si="514"/>
        <v>5.3354238214293609E-2</v>
      </c>
      <c r="V339" s="5">
        <f t="shared" si="515"/>
        <v>4.0557945085768149E-3</v>
      </c>
      <c r="W339" s="5">
        <f t="shared" si="516"/>
        <v>4.2655088915672594E-2</v>
      </c>
      <c r="X339" s="5">
        <f t="shared" si="517"/>
        <v>3.5377159975669648E-2</v>
      </c>
      <c r="Y339" s="5">
        <f t="shared" si="518"/>
        <v>1.4670505674227683E-2</v>
      </c>
      <c r="Z339" s="5">
        <f t="shared" si="519"/>
        <v>1.1483812085648472E-2</v>
      </c>
      <c r="AA339" s="5">
        <f t="shared" si="520"/>
        <v>1.4750263635355103E-2</v>
      </c>
      <c r="AB339" s="5">
        <f t="shared" si="521"/>
        <v>9.4729117687488429E-3</v>
      </c>
      <c r="AC339" s="5">
        <f t="shared" si="522"/>
        <v>2.7003607036060713E-4</v>
      </c>
      <c r="AD339" s="5">
        <f t="shared" si="523"/>
        <v>1.3696971924548777E-2</v>
      </c>
      <c r="AE339" s="5">
        <f t="shared" si="524"/>
        <v>1.1359956790032098E-2</v>
      </c>
      <c r="AF339" s="5">
        <f t="shared" si="525"/>
        <v>4.7108448123524809E-3</v>
      </c>
      <c r="AG339" s="5">
        <f t="shared" si="526"/>
        <v>1.3023558250116422E-3</v>
      </c>
      <c r="AH339" s="5">
        <f t="shared" si="527"/>
        <v>2.3811030970283722E-3</v>
      </c>
      <c r="AI339" s="5">
        <f t="shared" si="528"/>
        <v>3.0583832408770848E-3</v>
      </c>
      <c r="AJ339" s="5">
        <f t="shared" si="529"/>
        <v>1.9641543576486239E-3</v>
      </c>
      <c r="AK339" s="5">
        <f t="shared" si="530"/>
        <v>8.4094591528119627E-4</v>
      </c>
      <c r="AL339" s="5">
        <f t="shared" si="531"/>
        <v>1.1506615202180761E-5</v>
      </c>
      <c r="AM339" s="5">
        <f t="shared" si="532"/>
        <v>3.5185867791347283E-3</v>
      </c>
      <c r="AN339" s="5">
        <f t="shared" si="533"/>
        <v>2.9182357964324663E-3</v>
      </c>
      <c r="AO339" s="5">
        <f t="shared" si="534"/>
        <v>1.2101591772697537E-3</v>
      </c>
      <c r="AP339" s="5">
        <f t="shared" si="535"/>
        <v>3.3455949335794722E-4</v>
      </c>
      <c r="AQ339" s="5">
        <f t="shared" si="536"/>
        <v>6.9369007419618298E-5</v>
      </c>
      <c r="AR339" s="5">
        <f t="shared" si="537"/>
        <v>3.9496654361062381E-4</v>
      </c>
      <c r="AS339" s="5">
        <f t="shared" si="538"/>
        <v>5.0731069107986908E-4</v>
      </c>
      <c r="AT339" s="5">
        <f t="shared" si="539"/>
        <v>3.258049845579527E-4</v>
      </c>
      <c r="AU339" s="5">
        <f t="shared" si="540"/>
        <v>1.3949228067302325E-4</v>
      </c>
      <c r="AV339" s="5">
        <f t="shared" si="541"/>
        <v>4.4792354221717836E-5</v>
      </c>
      <c r="AW339" s="5">
        <f t="shared" si="542"/>
        <v>3.4049513283089378E-7</v>
      </c>
      <c r="AX339" s="5">
        <f t="shared" si="543"/>
        <v>7.5323539821433596E-4</v>
      </c>
      <c r="AY339" s="5">
        <f t="shared" si="544"/>
        <v>6.2471629668025067E-4</v>
      </c>
      <c r="AZ339" s="5">
        <f t="shared" si="545"/>
        <v>2.5906273939268191E-4</v>
      </c>
      <c r="BA339" s="5">
        <f t="shared" si="546"/>
        <v>7.1620246713889724E-5</v>
      </c>
      <c r="BB339" s="5">
        <f t="shared" si="547"/>
        <v>1.4850050661617828E-5</v>
      </c>
      <c r="BC339" s="5">
        <f t="shared" si="548"/>
        <v>2.4632588104151136E-6</v>
      </c>
      <c r="BD339" s="5">
        <f t="shared" si="549"/>
        <v>5.4596043729483221E-5</v>
      </c>
      <c r="BE339" s="5">
        <f t="shared" si="550"/>
        <v>7.0125323581675354E-5</v>
      </c>
      <c r="BF339" s="5">
        <f t="shared" si="551"/>
        <v>4.5035873220050472E-5</v>
      </c>
      <c r="BG339" s="5">
        <f t="shared" si="552"/>
        <v>1.928195382305003E-5</v>
      </c>
      <c r="BH339" s="5">
        <f t="shared" si="553"/>
        <v>6.19162652988219E-6</v>
      </c>
      <c r="BI339" s="5">
        <f t="shared" si="554"/>
        <v>1.5905541289996479E-6</v>
      </c>
      <c r="BJ339" s="8">
        <f t="shared" si="555"/>
        <v>0.47093528101637572</v>
      </c>
      <c r="BK339" s="8">
        <f t="shared" si="556"/>
        <v>0.28866426407794343</v>
      </c>
      <c r="BL339" s="8">
        <f t="shared" si="557"/>
        <v>0.22913905517436375</v>
      </c>
      <c r="BM339" s="8">
        <f t="shared" si="558"/>
        <v>0.35369619297898786</v>
      </c>
      <c r="BN339" s="8">
        <f t="shared" si="559"/>
        <v>0.64590184357379621</v>
      </c>
    </row>
    <row r="340" spans="1:66" x14ac:dyDescent="0.25">
      <c r="A340" t="s">
        <v>69</v>
      </c>
      <c r="B340" t="s">
        <v>381</v>
      </c>
      <c r="C340" t="s">
        <v>75</v>
      </c>
      <c r="D340" t="s">
        <v>493</v>
      </c>
      <c r="E340">
        <f>VLOOKUP(A340,home!$A$2:$E$405,3,FALSE)</f>
        <v>1.32758620689655</v>
      </c>
      <c r="F340">
        <f>VLOOKUP(B340,home!$B$2:$E$405,3,FALSE)</f>
        <v>1.02</v>
      </c>
      <c r="G340">
        <f>VLOOKUP(C340,away!$B$2:$E$405,4,FALSE)</f>
        <v>1.1299999999999999</v>
      </c>
      <c r="H340">
        <f>VLOOKUP(A340,away!$A$2:$E$405,3,FALSE)</f>
        <v>1.2896551724137899</v>
      </c>
      <c r="I340">
        <f>VLOOKUP(C340,away!$B$2:$E$405,3,FALSE)</f>
        <v>0.54</v>
      </c>
      <c r="J340">
        <f>VLOOKUP(B340,home!$B$2:$E$405,4,FALSE)</f>
        <v>1.22</v>
      </c>
      <c r="K340" s="3">
        <f t="shared" si="504"/>
        <v>1.5301758620689634</v>
      </c>
      <c r="L340" s="3">
        <f t="shared" si="505"/>
        <v>0.84962482758620483</v>
      </c>
      <c r="M340" s="5">
        <f t="shared" si="506"/>
        <v>9.2569025636251343E-2</v>
      </c>
      <c r="N340" s="5">
        <f t="shared" si="507"/>
        <v>0.14164688860383487</v>
      </c>
      <c r="O340" s="5">
        <f t="shared" si="508"/>
        <v>7.8648942446023024E-2</v>
      </c>
      <c r="P340" s="5">
        <f t="shared" si="509"/>
        <v>0.12034671330815555</v>
      </c>
      <c r="Q340" s="5">
        <f t="shared" si="510"/>
        <v>0.10837232493937973</v>
      </c>
      <c r="R340" s="5">
        <f t="shared" si="511"/>
        <v>3.3411047082769825E-2</v>
      </c>
      <c r="S340" s="5">
        <f t="shared" si="512"/>
        <v>3.9114950450562777E-2</v>
      </c>
      <c r="T340" s="5">
        <f t="shared" si="513"/>
        <v>9.2075817891736661E-2</v>
      </c>
      <c r="U340" s="5">
        <f t="shared" si="514"/>
        <v>5.1124777772504036E-2</v>
      </c>
      <c r="V340" s="5">
        <f t="shared" si="515"/>
        <v>5.6502649966476259E-3</v>
      </c>
      <c r="W340" s="5">
        <f t="shared" si="516"/>
        <v>5.5276238579511069E-2</v>
      </c>
      <c r="X340" s="5">
        <f t="shared" si="517"/>
        <v>4.696406467273101E-2</v>
      </c>
      <c r="Y340" s="5">
        <f t="shared" si="518"/>
        <v>1.995091767515823E-2</v>
      </c>
      <c r="Z340" s="5">
        <f t="shared" si="519"/>
        <v>9.4622850390576295E-3</v>
      </c>
      <c r="AA340" s="5">
        <f t="shared" si="520"/>
        <v>1.4478960166782261E-2</v>
      </c>
      <c r="AB340" s="5">
        <f t="shared" si="521"/>
        <v>1.1077677677534117E-2</v>
      </c>
      <c r="AC340" s="5">
        <f t="shared" si="522"/>
        <v>4.5911065890621994E-4</v>
      </c>
      <c r="AD340" s="5">
        <f t="shared" si="523"/>
        <v>2.1145591505083251E-2</v>
      </c>
      <c r="AE340" s="5">
        <f t="shared" si="524"/>
        <v>1.7965819536714674E-2</v>
      </c>
      <c r="AF340" s="5">
        <f t="shared" si="525"/>
        <v>7.6321031631630372E-3</v>
      </c>
      <c r="AG340" s="5">
        <f t="shared" si="526"/>
        <v>2.1614747780408414E-3</v>
      </c>
      <c r="AH340" s="5">
        <f t="shared" si="527"/>
        <v>2.0098480737202151E-3</v>
      </c>
      <c r="AI340" s="5">
        <f t="shared" si="528"/>
        <v>3.0754210088324756E-3</v>
      </c>
      <c r="AJ340" s="5">
        <f t="shared" si="529"/>
        <v>2.3529674967076178E-3</v>
      </c>
      <c r="AK340" s="5">
        <f t="shared" si="530"/>
        <v>1.2001513558982766E-3</v>
      </c>
      <c r="AL340" s="5">
        <f t="shared" si="531"/>
        <v>2.3875138995723681E-5</v>
      </c>
      <c r="AM340" s="5">
        <f t="shared" si="532"/>
        <v>6.4712947420497782E-3</v>
      </c>
      <c r="AN340" s="5">
        <f t="shared" si="533"/>
        <v>5.4981726794735564E-3</v>
      </c>
      <c r="AO340" s="5">
        <f t="shared" si="534"/>
        <v>2.3356920074184512E-3</v>
      </c>
      <c r="AP340" s="5">
        <f t="shared" si="535"/>
        <v>6.6148730636579275E-4</v>
      </c>
      <c r="AQ340" s="5">
        <f t="shared" si="536"/>
        <v>1.405040096553749E-4</v>
      </c>
      <c r="AR340" s="5">
        <f t="shared" si="537"/>
        <v>3.4152336462180089E-4</v>
      </c>
      <c r="AS340" s="5">
        <f t="shared" si="538"/>
        <v>5.2259080887685706E-4</v>
      </c>
      <c r="AT340" s="5">
        <f t="shared" si="539"/>
        <v>3.9982792074123093E-4</v>
      </c>
      <c r="AU340" s="5">
        <f t="shared" si="540"/>
        <v>2.0393567776648473E-4</v>
      </c>
      <c r="AV340" s="5">
        <f t="shared" si="541"/>
        <v>7.8014362883237242E-5</v>
      </c>
      <c r="AW340" s="5">
        <f t="shared" si="542"/>
        <v>8.6220780420094821E-7</v>
      </c>
      <c r="AX340" s="5">
        <f t="shared" si="543"/>
        <v>1.6503698351030651E-3</v>
      </c>
      <c r="AY340" s="5">
        <f t="shared" si="544"/>
        <v>1.4021951866029149E-3</v>
      </c>
      <c r="AZ340" s="5">
        <f t="shared" si="545"/>
        <v>5.9566992182985394E-4</v>
      </c>
      <c r="BA340" s="5">
        <f t="shared" si="546"/>
        <v>1.6869865154432593E-4</v>
      </c>
      <c r="BB340" s="5">
        <f t="shared" si="547"/>
        <v>3.583264068309328E-5</v>
      </c>
      <c r="BC340" s="5">
        <f t="shared" si="548"/>
        <v>6.0888602324663137E-6</v>
      </c>
      <c r="BD340" s="5">
        <f t="shared" si="549"/>
        <v>4.8361121630576345E-5</v>
      </c>
      <c r="BE340" s="5">
        <f t="shared" si="550"/>
        <v>7.4001020981689149E-5</v>
      </c>
      <c r="BF340" s="5">
        <f t="shared" si="551"/>
        <v>5.6617288037319829E-5</v>
      </c>
      <c r="BG340" s="5">
        <f t="shared" si="552"/>
        <v>2.8878135843504225E-5</v>
      </c>
      <c r="BH340" s="5">
        <f t="shared" si="553"/>
        <v>1.1047156602319672E-5</v>
      </c>
      <c r="BI340" s="5">
        <f t="shared" si="554"/>
        <v>3.3808184754730667E-6</v>
      </c>
      <c r="BJ340" s="8">
        <f t="shared" si="555"/>
        <v>0.53215724718631185</v>
      </c>
      <c r="BK340" s="8">
        <f t="shared" si="556"/>
        <v>0.25956613537612216</v>
      </c>
      <c r="BL340" s="8">
        <f t="shared" si="557"/>
        <v>0.19914797075723234</v>
      </c>
      <c r="BM340" s="8">
        <f t="shared" si="558"/>
        <v>0.42393736336351101</v>
      </c>
      <c r="BN340" s="8">
        <f t="shared" si="559"/>
        <v>0.57499494201641432</v>
      </c>
    </row>
    <row r="341" spans="1:66" x14ac:dyDescent="0.25">
      <c r="A341" t="s">
        <v>69</v>
      </c>
      <c r="B341" t="s">
        <v>76</v>
      </c>
      <c r="C341" t="s">
        <v>262</v>
      </c>
      <c r="D341" t="s">
        <v>493</v>
      </c>
      <c r="E341">
        <f>VLOOKUP(A341,home!$A$2:$E$405,3,FALSE)</f>
        <v>1.32758620689655</v>
      </c>
      <c r="F341">
        <f>VLOOKUP(B341,home!$B$2:$E$405,3,FALSE)</f>
        <v>0.42</v>
      </c>
      <c r="G341">
        <f>VLOOKUP(C341,away!$B$2:$E$405,4,FALSE)</f>
        <v>0.43</v>
      </c>
      <c r="H341">
        <f>VLOOKUP(A341,away!$A$2:$E$405,3,FALSE)</f>
        <v>1.2896551724137899</v>
      </c>
      <c r="I341">
        <f>VLOOKUP(C341,away!$B$2:$E$405,3,FALSE)</f>
        <v>1.51</v>
      </c>
      <c r="J341">
        <f>VLOOKUP(B341,home!$B$2:$E$405,4,FALSE)</f>
        <v>1.1100000000000001</v>
      </c>
      <c r="K341" s="3">
        <f t="shared" si="504"/>
        <v>0.23976206896551694</v>
      </c>
      <c r="L341" s="3">
        <f t="shared" si="505"/>
        <v>2.1615910344827536</v>
      </c>
      <c r="M341" s="5">
        <f t="shared" si="506"/>
        <v>9.0595285523800792E-2</v>
      </c>
      <c r="N341" s="5">
        <f t="shared" si="507"/>
        <v>2.1721313095708229E-2</v>
      </c>
      <c r="O341" s="5">
        <f t="shared" si="508"/>
        <v>0.195829956954653</v>
      </c>
      <c r="P341" s="5">
        <f t="shared" si="509"/>
        <v>4.6952595644875736E-2</v>
      </c>
      <c r="Q341" s="5">
        <f t="shared" si="510"/>
        <v>2.6039734842373909E-3</v>
      </c>
      <c r="R341" s="5">
        <f t="shared" si="511"/>
        <v>0.21165213961816076</v>
      </c>
      <c r="S341" s="5">
        <f t="shared" si="512"/>
        <v>6.0835015449342408E-3</v>
      </c>
      <c r="T341" s="5">
        <f t="shared" si="513"/>
        <v>5.6287257375583627E-3</v>
      </c>
      <c r="U341" s="5">
        <f t="shared" si="514"/>
        <v>5.0746154895828684E-2</v>
      </c>
      <c r="V341" s="5">
        <f t="shared" si="515"/>
        <v>3.5032015247542654E-4</v>
      </c>
      <c r="W341" s="5">
        <f t="shared" si="516"/>
        <v>2.0811135670403434E-4</v>
      </c>
      <c r="X341" s="5">
        <f t="shared" si="517"/>
        <v>4.4985164282548297E-4</v>
      </c>
      <c r="Y341" s="5">
        <f t="shared" si="518"/>
        <v>4.8619763898945099E-4</v>
      </c>
      <c r="Z341" s="5">
        <f t="shared" si="519"/>
        <v>0.15250178914256943</v>
      </c>
      <c r="AA341" s="5">
        <f t="shared" si="520"/>
        <v>3.6564144485765462E-2</v>
      </c>
      <c r="AB341" s="5">
        <f t="shared" si="521"/>
        <v>4.3833474659306119E-3</v>
      </c>
      <c r="AC341" s="5">
        <f t="shared" si="522"/>
        <v>1.1347472698447325E-5</v>
      </c>
      <c r="AD341" s="5">
        <f t="shared" si="523"/>
        <v>1.2474302364644993E-5</v>
      </c>
      <c r="AE341" s="5">
        <f t="shared" si="524"/>
        <v>2.6964340152843627E-5</v>
      </c>
      <c r="AF341" s="5">
        <f t="shared" si="525"/>
        <v>2.9142937962565056E-5</v>
      </c>
      <c r="AG341" s="5">
        <f t="shared" si="526"/>
        <v>2.0998371139455904E-5</v>
      </c>
      <c r="AH341" s="5">
        <f t="shared" si="527"/>
        <v>8.2411625038289388E-2</v>
      </c>
      <c r="AI341" s="5">
        <f t="shared" si="528"/>
        <v>1.9759181725990664E-2</v>
      </c>
      <c r="AJ341" s="5">
        <f t="shared" si="529"/>
        <v>2.3687511458445778E-3</v>
      </c>
      <c r="AK341" s="5">
        <f t="shared" si="530"/>
        <v>1.893122251973784E-4</v>
      </c>
      <c r="AL341" s="5">
        <f t="shared" si="531"/>
        <v>2.3524106982873441E-7</v>
      </c>
      <c r="AM341" s="5">
        <f t="shared" si="532"/>
        <v>5.9817290876974503E-7</v>
      </c>
      <c r="AN341" s="5">
        <f t="shared" si="533"/>
        <v>1.293005196667151E-6</v>
      </c>
      <c r="AO341" s="5">
        <f t="shared" si="534"/>
        <v>1.3974742203276618E-6</v>
      </c>
      <c r="AP341" s="5">
        <f t="shared" si="535"/>
        <v>1.0069225818603499E-6</v>
      </c>
      <c r="AQ341" s="5">
        <f t="shared" si="536"/>
        <v>5.4413870634188994E-7</v>
      </c>
      <c r="AR341" s="5">
        <f t="shared" si="537"/>
        <v>3.5628045963984112E-2</v>
      </c>
      <c r="AS341" s="5">
        <f t="shared" si="538"/>
        <v>8.5422540135233673E-3</v>
      </c>
      <c r="AT341" s="5">
        <f t="shared" si="539"/>
        <v>1.0240542479556768E-3</v>
      </c>
      <c r="AU341" s="5">
        <f t="shared" si="540"/>
        <v>8.1843121740926553E-5</v>
      </c>
      <c r="AV341" s="5">
        <f t="shared" si="541"/>
        <v>4.9057190498003066E-6</v>
      </c>
      <c r="AW341" s="5">
        <f t="shared" si="542"/>
        <v>3.3866058404927799E-9</v>
      </c>
      <c r="AX341" s="5">
        <f t="shared" si="543"/>
        <v>2.3903195700959235E-8</v>
      </c>
      <c r="AY341" s="5">
        <f t="shared" si="544"/>
        <v>5.1668933522680189E-8</v>
      </c>
      <c r="AZ341" s="5">
        <f t="shared" si="545"/>
        <v>5.5843551731955448E-8</v>
      </c>
      <c r="BA341" s="5">
        <f t="shared" si="546"/>
        <v>4.0236973585822915E-8</v>
      </c>
      <c r="BB341" s="5">
        <f t="shared" si="547"/>
        <v>2.1743970339458555E-8</v>
      </c>
      <c r="BC341" s="5">
        <f t="shared" si="548"/>
        <v>9.4003142679664968E-9</v>
      </c>
      <c r="BD341" s="5">
        <f t="shared" si="549"/>
        <v>1.2835544121981249E-2</v>
      </c>
      <c r="BE341" s="5">
        <f t="shared" si="550"/>
        <v>3.0774766149844041E-3</v>
      </c>
      <c r="BF341" s="5">
        <f t="shared" si="551"/>
        <v>3.6893108020082815E-4</v>
      </c>
      <c r="BG341" s="5">
        <f t="shared" si="552"/>
        <v>2.9485226364877885E-5</v>
      </c>
      <c r="BH341" s="5">
        <f t="shared" si="553"/>
        <v>1.7673597192899321E-6</v>
      </c>
      <c r="BI341" s="5">
        <f t="shared" si="554"/>
        <v>8.4749164580653923E-8</v>
      </c>
      <c r="BJ341" s="8">
        <f t="shared" si="555"/>
        <v>3.1192795418195574E-2</v>
      </c>
      <c r="BK341" s="8">
        <f t="shared" si="556"/>
        <v>0.14399333724878799</v>
      </c>
      <c r="BL341" s="8">
        <f t="shared" si="557"/>
        <v>0.66549900577432974</v>
      </c>
      <c r="BM341" s="8">
        <f t="shared" si="558"/>
        <v>0.42383161498011901</v>
      </c>
      <c r="BN341" s="8">
        <f t="shared" si="559"/>
        <v>0.56935526432143591</v>
      </c>
    </row>
    <row r="342" spans="1:66" x14ac:dyDescent="0.25">
      <c r="A342" t="s">
        <v>80</v>
      </c>
      <c r="B342" t="s">
        <v>86</v>
      </c>
      <c r="C342" t="s">
        <v>98</v>
      </c>
      <c r="D342" t="s">
        <v>493</v>
      </c>
      <c r="E342">
        <f>VLOOKUP(A342,home!$A$2:$E$405,3,FALSE)</f>
        <v>1.20888888888889</v>
      </c>
      <c r="F342">
        <f>VLOOKUP(B342,home!$B$2:$E$405,3,FALSE)</f>
        <v>1.01</v>
      </c>
      <c r="G342">
        <f>VLOOKUP(C342,away!$B$2:$E$405,4,FALSE)</f>
        <v>0.83</v>
      </c>
      <c r="H342">
        <f>VLOOKUP(A342,away!$A$2:$E$405,3,FALSE)</f>
        <v>1.02444444444444</v>
      </c>
      <c r="I342">
        <f>VLOOKUP(C342,away!$B$2:$E$405,3,FALSE)</f>
        <v>1.01</v>
      </c>
      <c r="J342">
        <f>VLOOKUP(B342,home!$B$2:$E$405,4,FALSE)</f>
        <v>1.08</v>
      </c>
      <c r="K342" s="3">
        <f t="shared" si="504"/>
        <v>1.0134115555555563</v>
      </c>
      <c r="L342" s="3">
        <f t="shared" si="505"/>
        <v>1.1174639999999953</v>
      </c>
      <c r="M342" s="5">
        <f t="shared" si="506"/>
        <v>0.11873329073646746</v>
      </c>
      <c r="N342" s="5">
        <f t="shared" si="507"/>
        <v>0.12032568886147359</v>
      </c>
      <c r="O342" s="5">
        <f t="shared" si="508"/>
        <v>0.13268017799953533</v>
      </c>
      <c r="P342" s="5">
        <f t="shared" si="509"/>
        <v>0.13445962557789717</v>
      </c>
      <c r="Q342" s="5">
        <f t="shared" si="510"/>
        <v>6.0969721761199913E-2</v>
      </c>
      <c r="R342" s="5">
        <f t="shared" si="511"/>
        <v>7.4132661214036069E-2</v>
      </c>
      <c r="S342" s="5">
        <f t="shared" si="512"/>
        <v>3.8067232025675343E-2</v>
      </c>
      <c r="T342" s="5">
        <f t="shared" si="513"/>
        <v>6.813146915815721E-2</v>
      </c>
      <c r="U342" s="5">
        <f t="shared" si="514"/>
        <v>7.5126895518389331E-2</v>
      </c>
      <c r="V342" s="5">
        <f t="shared" si="515"/>
        <v>4.7899191477439049E-3</v>
      </c>
      <c r="W342" s="5">
        <f t="shared" si="516"/>
        <v>2.0595806857269024E-2</v>
      </c>
      <c r="X342" s="5">
        <f t="shared" si="517"/>
        <v>2.3015072713951177E-2</v>
      </c>
      <c r="Y342" s="5">
        <f t="shared" si="518"/>
        <v>1.2859257607611318E-2</v>
      </c>
      <c r="Z342" s="5">
        <f t="shared" si="519"/>
        <v>2.7613526710293754E-2</v>
      </c>
      <c r="AA342" s="5">
        <f t="shared" si="520"/>
        <v>2.7983867057853693E-2</v>
      </c>
      <c r="AB342" s="5">
        <f t="shared" si="521"/>
        <v>1.4179587122779698E-2</v>
      </c>
      <c r="AC342" s="5">
        <f t="shared" si="522"/>
        <v>3.3902177474783479E-4</v>
      </c>
      <c r="AD342" s="5">
        <f t="shared" si="523"/>
        <v>5.2180071662866964E-3</v>
      </c>
      <c r="AE342" s="5">
        <f t="shared" si="524"/>
        <v>5.8309351600673732E-3</v>
      </c>
      <c r="AF342" s="5">
        <f t="shared" si="525"/>
        <v>3.2579300638547501E-3</v>
      </c>
      <c r="AG342" s="5">
        <f t="shared" si="526"/>
        <v>1.2135398536251233E-3</v>
      </c>
      <c r="AH342" s="5">
        <f t="shared" si="527"/>
        <v>7.714280502947893E-3</v>
      </c>
      <c r="AI342" s="5">
        <f t="shared" si="528"/>
        <v>7.8177410044843222E-3</v>
      </c>
      <c r="AJ342" s="5">
        <f t="shared" si="529"/>
        <v>3.9612945361424574E-3</v>
      </c>
      <c r="AK342" s="5">
        <f t="shared" si="530"/>
        <v>1.338140552628618E-3</v>
      </c>
      <c r="AL342" s="5">
        <f t="shared" si="531"/>
        <v>1.5357020971152866E-5</v>
      </c>
      <c r="AM342" s="5">
        <f t="shared" si="532"/>
        <v>1.0575977518573287E-3</v>
      </c>
      <c r="AN342" s="5">
        <f t="shared" si="533"/>
        <v>1.181827414181493E-3</v>
      </c>
      <c r="AO342" s="5">
        <f t="shared" si="534"/>
        <v>6.6032479478045131E-4</v>
      </c>
      <c r="AP342" s="5">
        <f t="shared" si="535"/>
        <v>2.4596306215817973E-4</v>
      </c>
      <c r="AQ342" s="5">
        <f t="shared" si="536"/>
        <v>6.871371682288175E-5</v>
      </c>
      <c r="AR342" s="5">
        <f t="shared" si="537"/>
        <v>1.7240861495892239E-3</v>
      </c>
      <c r="AS342" s="5">
        <f t="shared" si="538"/>
        <v>1.7472088267670046E-3</v>
      </c>
      <c r="AT342" s="5">
        <f t="shared" si="539"/>
        <v>8.8532080750717429E-4</v>
      </c>
      <c r="AU342" s="5">
        <f t="shared" si="540"/>
        <v>2.9906477890051568E-4</v>
      </c>
      <c r="AV342" s="5">
        <f t="shared" si="541"/>
        <v>7.5768925699362484E-5</v>
      </c>
      <c r="AW342" s="5">
        <f t="shared" si="542"/>
        <v>4.8308535246545042E-7</v>
      </c>
      <c r="AX342" s="5">
        <f t="shared" si="543"/>
        <v>1.7863029714363242E-4</v>
      </c>
      <c r="AY342" s="5">
        <f t="shared" si="544"/>
        <v>1.996129263673112E-4</v>
      </c>
      <c r="AZ342" s="5">
        <f t="shared" si="545"/>
        <v>1.1153012957506008E-4</v>
      </c>
      <c r="BA342" s="5">
        <f t="shared" si="546"/>
        <v>4.1543634905154809E-5</v>
      </c>
      <c r="BB342" s="5">
        <f t="shared" si="547"/>
        <v>1.160587910891343E-5</v>
      </c>
      <c r="BC342" s="5">
        <f t="shared" si="548"/>
        <v>2.5938304185125537E-6</v>
      </c>
      <c r="BD342" s="5">
        <f t="shared" si="549"/>
        <v>3.2110070084409435E-4</v>
      </c>
      <c r="BE342" s="5">
        <f t="shared" si="550"/>
        <v>3.2540716073239289E-4</v>
      </c>
      <c r="BF342" s="5">
        <f t="shared" si="551"/>
        <v>1.6488568847336562E-4</v>
      </c>
      <c r="BG342" s="5">
        <f t="shared" si="552"/>
        <v>5.5699020681547447E-5</v>
      </c>
      <c r="BH342" s="5">
        <f t="shared" si="553"/>
        <v>1.4111507797952021E-5</v>
      </c>
      <c r="BI342" s="5">
        <f t="shared" si="554"/>
        <v>2.860153013751385E-6</v>
      </c>
      <c r="BJ342" s="8">
        <f t="shared" si="555"/>
        <v>0.32517737264081514</v>
      </c>
      <c r="BK342" s="8">
        <f t="shared" si="556"/>
        <v>0.29660405920987021</v>
      </c>
      <c r="BL342" s="8">
        <f t="shared" si="557"/>
        <v>0.35055015922880389</v>
      </c>
      <c r="BM342" s="8">
        <f t="shared" si="558"/>
        <v>0.35844482179815845</v>
      </c>
      <c r="BN342" s="8">
        <f t="shared" si="559"/>
        <v>0.64130116615060939</v>
      </c>
    </row>
    <row r="343" spans="1:66" x14ac:dyDescent="0.25">
      <c r="A343" t="s">
        <v>80</v>
      </c>
      <c r="B343" t="s">
        <v>82</v>
      </c>
      <c r="C343" t="s">
        <v>87</v>
      </c>
      <c r="D343" t="s">
        <v>493</v>
      </c>
      <c r="E343">
        <f>VLOOKUP(A343,home!$A$2:$E$405,3,FALSE)</f>
        <v>1.20888888888889</v>
      </c>
      <c r="F343">
        <f>VLOOKUP(B343,home!$B$2:$E$405,3,FALSE)</f>
        <v>0.61</v>
      </c>
      <c r="G343">
        <f>VLOOKUP(C343,away!$B$2:$E$405,4,FALSE)</f>
        <v>1.22</v>
      </c>
      <c r="H343">
        <f>VLOOKUP(A343,away!$A$2:$E$405,3,FALSE)</f>
        <v>1.02444444444444</v>
      </c>
      <c r="I343">
        <f>VLOOKUP(C343,away!$B$2:$E$405,3,FALSE)</f>
        <v>1.04</v>
      </c>
      <c r="J343">
        <f>VLOOKUP(B343,home!$B$2:$E$405,4,FALSE)</f>
        <v>1.64</v>
      </c>
      <c r="K343" s="3">
        <f t="shared" si="504"/>
        <v>0.89965511111111185</v>
      </c>
      <c r="L343" s="3">
        <f t="shared" si="505"/>
        <v>1.7472924444444369</v>
      </c>
      <c r="M343" s="5">
        <f t="shared" si="506"/>
        <v>7.0867201441792552E-2</v>
      </c>
      <c r="N343" s="5">
        <f t="shared" si="507"/>
        <v>6.3756039987249435E-2</v>
      </c>
      <c r="O343" s="5">
        <f t="shared" si="508"/>
        <v>0.12382572563816605</v>
      </c>
      <c r="P343" s="5">
        <f t="shared" si="509"/>
        <v>0.11140044695741834</v>
      </c>
      <c r="Q343" s="5">
        <f t="shared" si="510"/>
        <v>2.8679223619366683E-2</v>
      </c>
      <c r="R343" s="5">
        <f t="shared" si="511"/>
        <v>0.10817987741770869</v>
      </c>
      <c r="S343" s="5">
        <f t="shared" si="512"/>
        <v>4.3779277754130361E-2</v>
      </c>
      <c r="T343" s="5">
        <f t="shared" si="513"/>
        <v>5.0110990742651851E-2</v>
      </c>
      <c r="U343" s="5">
        <f t="shared" si="514"/>
        <v>9.7324579638215183E-2</v>
      </c>
      <c r="V343" s="5">
        <f t="shared" si="515"/>
        <v>7.6465887526401977E-3</v>
      </c>
      <c r="W343" s="5">
        <f t="shared" si="516"/>
        <v>8.6004700372872538E-3</v>
      </c>
      <c r="X343" s="5">
        <f t="shared" si="517"/>
        <v>1.5027536314822783E-2</v>
      </c>
      <c r="Y343" s="5">
        <f t="shared" si="518"/>
        <v>1.3128750330752127E-2</v>
      </c>
      <c r="Z343" s="5">
        <f t="shared" si="519"/>
        <v>6.3007294150962581E-2</v>
      </c>
      <c r="AA343" s="5">
        <f t="shared" si="520"/>
        <v>5.6684834220194755E-2</v>
      </c>
      <c r="AB343" s="5">
        <f t="shared" si="521"/>
        <v>2.5498400414342131E-2</v>
      </c>
      <c r="AC343" s="5">
        <f t="shared" si="522"/>
        <v>7.5125850482764169E-4</v>
      </c>
      <c r="AD343" s="5">
        <f t="shared" si="523"/>
        <v>1.9343642067508626E-3</v>
      </c>
      <c r="AE343" s="5">
        <f t="shared" si="524"/>
        <v>3.379899963259539E-3</v>
      </c>
      <c r="AF343" s="5">
        <f t="shared" si="525"/>
        <v>2.9528368343907118E-3</v>
      </c>
      <c r="AG343" s="5">
        <f t="shared" si="526"/>
        <v>1.7198231634693733E-3</v>
      </c>
      <c r="AH343" s="5">
        <f t="shared" si="527"/>
        <v>2.7523042253716285E-2</v>
      </c>
      <c r="AI343" s="5">
        <f t="shared" si="528"/>
        <v>2.476124563688295E-2</v>
      </c>
      <c r="AJ343" s="5">
        <f t="shared" si="529"/>
        <v>1.1138290597349731E-2</v>
      </c>
      <c r="AK343" s="5">
        <f t="shared" si="530"/>
        <v>3.3402066883155088E-3</v>
      </c>
      <c r="AL343" s="5">
        <f t="shared" si="531"/>
        <v>4.7237950146571605E-5</v>
      </c>
      <c r="AM343" s="5">
        <f t="shared" si="532"/>
        <v>3.4805212907076109E-4</v>
      </c>
      <c r="AN343" s="5">
        <f t="shared" si="533"/>
        <v>6.0814885539814086E-4</v>
      </c>
      <c r="AO343" s="5">
        <f t="shared" si="534"/>
        <v>5.313069500673521E-4</v>
      </c>
      <c r="AP343" s="5">
        <f t="shared" si="535"/>
        <v>3.094495398445007E-4</v>
      </c>
      <c r="AQ343" s="5">
        <f t="shared" si="536"/>
        <v>1.3517471072677599E-4</v>
      </c>
      <c r="AR343" s="5">
        <f t="shared" si="537"/>
        <v>9.6181607556086873E-3</v>
      </c>
      <c r="AS343" s="5">
        <f t="shared" si="538"/>
        <v>8.6530274832716698E-3</v>
      </c>
      <c r="AT343" s="5">
        <f t="shared" si="539"/>
        <v>3.8923702009551388E-3</v>
      </c>
      <c r="AU343" s="5">
        <f t="shared" si="540"/>
        <v>1.1672635818752921E-3</v>
      </c>
      <c r="AV343" s="5">
        <f t="shared" si="541"/>
        <v>2.6253366186199253E-4</v>
      </c>
      <c r="AW343" s="5">
        <f t="shared" si="542"/>
        <v>2.0626720952156091E-6</v>
      </c>
      <c r="AX343" s="5">
        <f t="shared" si="543"/>
        <v>5.2187812808602413E-5</v>
      </c>
      <c r="AY343" s="5">
        <f t="shared" si="544"/>
        <v>9.118737101255162E-5</v>
      </c>
      <c r="AZ343" s="5">
        <f t="shared" si="545"/>
        <v>7.9665502199491577E-5</v>
      </c>
      <c r="BA343" s="5">
        <f t="shared" si="546"/>
        <v>4.6399643358681095E-5</v>
      </c>
      <c r="BB343" s="5">
        <f t="shared" si="547"/>
        <v>2.0268436566385002E-5</v>
      </c>
      <c r="BC343" s="5">
        <f t="shared" si="548"/>
        <v>7.0829772146291705E-6</v>
      </c>
      <c r="BD343" s="5">
        <f t="shared" si="549"/>
        <v>2.80095660295451E-3</v>
      </c>
      <c r="BE343" s="5">
        <f t="shared" si="550"/>
        <v>2.5198949238484421E-3</v>
      </c>
      <c r="BF343" s="5">
        <f t="shared" si="551"/>
        <v>1.1335181738515983E-3</v>
      </c>
      <c r="BG343" s="5">
        <f t="shared" si="552"/>
        <v>3.3992513954764149E-4</v>
      </c>
      <c r="BH343" s="5">
        <f t="shared" si="553"/>
        <v>7.6453847297298371E-5</v>
      </c>
      <c r="BI343" s="5">
        <f t="shared" si="554"/>
        <v>1.3756418897024593E-5</v>
      </c>
      <c r="BJ343" s="8">
        <f t="shared" si="555"/>
        <v>0.19151885912826849</v>
      </c>
      <c r="BK343" s="8">
        <f t="shared" si="556"/>
        <v>0.23458319873196823</v>
      </c>
      <c r="BL343" s="8">
        <f t="shared" si="557"/>
        <v>0.50875406329486039</v>
      </c>
      <c r="BM343" s="8">
        <f t="shared" si="558"/>
        <v>0.49106577554544079</v>
      </c>
      <c r="BN343" s="8">
        <f t="shared" si="559"/>
        <v>0.50670851506170178</v>
      </c>
    </row>
    <row r="344" spans="1:66" x14ac:dyDescent="0.25">
      <c r="A344" t="s">
        <v>80</v>
      </c>
      <c r="B344" t="s">
        <v>85</v>
      </c>
      <c r="C344" t="s">
        <v>97</v>
      </c>
      <c r="D344" t="s">
        <v>493</v>
      </c>
      <c r="E344">
        <f>VLOOKUP(A344,home!$A$2:$E$405,3,FALSE)</f>
        <v>1.20888888888889</v>
      </c>
      <c r="F344">
        <f>VLOOKUP(B344,home!$B$2:$E$405,3,FALSE)</f>
        <v>1.44</v>
      </c>
      <c r="G344">
        <f>VLOOKUP(C344,away!$B$2:$E$405,4,FALSE)</f>
        <v>1</v>
      </c>
      <c r="H344">
        <f>VLOOKUP(A344,away!$A$2:$E$405,3,FALSE)</f>
        <v>1.02444444444444</v>
      </c>
      <c r="I344">
        <f>VLOOKUP(C344,away!$B$2:$E$405,3,FALSE)</f>
        <v>1.0900000000000001</v>
      </c>
      <c r="J344">
        <f>VLOOKUP(B344,home!$B$2:$E$405,4,FALSE)</f>
        <v>0.98</v>
      </c>
      <c r="K344" s="3">
        <f t="shared" si="504"/>
        <v>1.7408000000000015</v>
      </c>
      <c r="L344" s="3">
        <f t="shared" si="505"/>
        <v>1.0943115555555509</v>
      </c>
      <c r="M344" s="5">
        <f t="shared" si="506"/>
        <v>5.8711975821453599E-2</v>
      </c>
      <c r="N344" s="5">
        <f t="shared" si="507"/>
        <v>0.10220580750998651</v>
      </c>
      <c r="O344" s="5">
        <f t="shared" si="508"/>
        <v>6.4249193590914772E-2</v>
      </c>
      <c r="P344" s="5">
        <f t="shared" si="509"/>
        <v>0.11184499620306454</v>
      </c>
      <c r="Q344" s="5">
        <f t="shared" si="510"/>
        <v>8.8959934856692346E-2</v>
      </c>
      <c r="R344" s="5">
        <f t="shared" si="511"/>
        <v>3.5154317490831838E-2</v>
      </c>
      <c r="S344" s="5">
        <f t="shared" si="512"/>
        <v>5.3265551876950173E-2</v>
      </c>
      <c r="T344" s="5">
        <f t="shared" si="513"/>
        <v>9.7349884695147479E-2</v>
      </c>
      <c r="U344" s="5">
        <f t="shared" si="514"/>
        <v>6.119663588804012E-2</v>
      </c>
      <c r="V344" s="5">
        <f t="shared" si="515"/>
        <v>1.1274408980978746E-2</v>
      </c>
      <c r="W344" s="5">
        <f t="shared" si="516"/>
        <v>5.1620484866176729E-2</v>
      </c>
      <c r="X344" s="5">
        <f t="shared" si="517"/>
        <v>5.6488893092437625E-2</v>
      </c>
      <c r="Y344" s="5">
        <f t="shared" si="518"/>
        <v>3.0908224235798316E-2</v>
      </c>
      <c r="Z344" s="5">
        <f t="shared" si="519"/>
        <v>1.2823258619295301E-2</v>
      </c>
      <c r="AA344" s="5">
        <f t="shared" si="520"/>
        <v>2.232272860446928E-2</v>
      </c>
      <c r="AB344" s="5">
        <f t="shared" si="521"/>
        <v>1.9429702977330082E-2</v>
      </c>
      <c r="AC344" s="5">
        <f t="shared" si="522"/>
        <v>1.3423435040579427E-3</v>
      </c>
      <c r="AD344" s="5">
        <f t="shared" si="523"/>
        <v>2.2465235013760118E-2</v>
      </c>
      <c r="AE344" s="5">
        <f t="shared" si="524"/>
        <v>2.4583966273828861E-2</v>
      </c>
      <c r="AF344" s="5">
        <f t="shared" si="525"/>
        <v>1.3451259187419431E-2</v>
      </c>
      <c r="AG344" s="5">
        <f t="shared" si="526"/>
        <v>4.906622788521952E-3</v>
      </c>
      <c r="AH344" s="5">
        <f t="shared" si="527"/>
        <v>3.5081600217430416E-3</v>
      </c>
      <c r="AI344" s="5">
        <f t="shared" si="528"/>
        <v>6.1070049658502922E-3</v>
      </c>
      <c r="AJ344" s="5">
        <f t="shared" si="529"/>
        <v>5.3155371222760994E-3</v>
      </c>
      <c r="AK344" s="5">
        <f t="shared" si="530"/>
        <v>3.0844290074860808E-3</v>
      </c>
      <c r="AL344" s="5">
        <f t="shared" si="531"/>
        <v>1.0228536990213795E-4</v>
      </c>
      <c r="AM344" s="5">
        <f t="shared" si="532"/>
        <v>7.8214962223907315E-3</v>
      </c>
      <c r="AN344" s="5">
        <f t="shared" si="533"/>
        <v>8.559153697896265E-3</v>
      </c>
      <c r="AO344" s="5">
        <f t="shared" si="534"/>
        <v>4.6831903986919539E-3</v>
      </c>
      <c r="AP344" s="5">
        <f t="shared" si="535"/>
        <v>1.7082897900518046E-3</v>
      </c>
      <c r="AQ344" s="5">
        <f t="shared" si="536"/>
        <v>4.6735031437281386E-4</v>
      </c>
      <c r="AR344" s="5">
        <f t="shared" si="537"/>
        <v>7.678040101062847E-4</v>
      </c>
      <c r="AS344" s="5">
        <f t="shared" si="538"/>
        <v>1.3365932207930217E-3</v>
      </c>
      <c r="AT344" s="5">
        <f t="shared" si="539"/>
        <v>1.1633707393782472E-3</v>
      </c>
      <c r="AU344" s="5">
        <f t="shared" si="540"/>
        <v>6.7506526103655151E-4</v>
      </c>
      <c r="AV344" s="5">
        <f t="shared" si="541"/>
        <v>2.9378840160310734E-4</v>
      </c>
      <c r="AW344" s="5">
        <f t="shared" si="542"/>
        <v>5.4125370544899427E-6</v>
      </c>
      <c r="AX344" s="5">
        <f t="shared" si="543"/>
        <v>2.2692767706562994E-3</v>
      </c>
      <c r="AY344" s="5">
        <f t="shared" si="544"/>
        <v>2.4832957928829719E-3</v>
      </c>
      <c r="AZ344" s="5">
        <f t="shared" si="545"/>
        <v>1.3587496410071599E-3</v>
      </c>
      <c r="BA344" s="5">
        <f t="shared" si="546"/>
        <v>4.9563181108703061E-4</v>
      </c>
      <c r="BB344" s="5">
        <f t="shared" si="547"/>
        <v>1.3559390454336584E-4</v>
      </c>
      <c r="BC344" s="5">
        <f t="shared" si="548"/>
        <v>2.9676395320940312E-5</v>
      </c>
      <c r="BD344" s="5">
        <f t="shared" si="549"/>
        <v>1.4003613344353301E-4</v>
      </c>
      <c r="BE344" s="5">
        <f t="shared" si="550"/>
        <v>2.437749010985025E-4</v>
      </c>
      <c r="BF344" s="5">
        <f t="shared" si="551"/>
        <v>2.121816739161368E-4</v>
      </c>
      <c r="BG344" s="5">
        <f t="shared" si="552"/>
        <v>1.2312195265107043E-4</v>
      </c>
      <c r="BH344" s="5">
        <f t="shared" si="553"/>
        <v>5.3582673793745865E-5</v>
      </c>
      <c r="BI344" s="5">
        <f t="shared" si="554"/>
        <v>1.865534370803058E-5</v>
      </c>
      <c r="BJ344" s="8">
        <f t="shared" si="555"/>
        <v>0.52295201725867047</v>
      </c>
      <c r="BK344" s="8">
        <f t="shared" si="556"/>
        <v>0.23902485754929012</v>
      </c>
      <c r="BL344" s="8">
        <f t="shared" si="557"/>
        <v>0.22539568398046983</v>
      </c>
      <c r="BM344" s="8">
        <f t="shared" si="558"/>
        <v>0.53659170867895345</v>
      </c>
      <c r="BN344" s="8">
        <f t="shared" si="559"/>
        <v>0.46112622547294357</v>
      </c>
    </row>
    <row r="345" spans="1:66" x14ac:dyDescent="0.25">
      <c r="A345" t="s">
        <v>80</v>
      </c>
      <c r="B345" t="s">
        <v>89</v>
      </c>
      <c r="C345" t="s">
        <v>95</v>
      </c>
      <c r="D345" t="s">
        <v>493</v>
      </c>
      <c r="E345">
        <f>VLOOKUP(A345,home!$A$2:$E$405,3,FALSE)</f>
        <v>1.20888888888889</v>
      </c>
      <c r="F345">
        <f>VLOOKUP(B345,home!$B$2:$E$405,3,FALSE)</f>
        <v>1.39</v>
      </c>
      <c r="G345">
        <f>VLOOKUP(C345,away!$B$2:$E$405,4,FALSE)</f>
        <v>0.61</v>
      </c>
      <c r="H345">
        <f>VLOOKUP(A345,away!$A$2:$E$405,3,FALSE)</f>
        <v>1.02444444444444</v>
      </c>
      <c r="I345">
        <f>VLOOKUP(C345,away!$B$2:$E$405,3,FALSE)</f>
        <v>0.74</v>
      </c>
      <c r="J345">
        <f>VLOOKUP(B345,home!$B$2:$E$405,4,FALSE)</f>
        <v>1.08</v>
      </c>
      <c r="K345" s="3">
        <f t="shared" si="504"/>
        <v>1.0250168888888898</v>
      </c>
      <c r="L345" s="3">
        <f t="shared" si="505"/>
        <v>0.81873599999999647</v>
      </c>
      <c r="M345" s="5">
        <f t="shared" si="506"/>
        <v>0.15822251896156159</v>
      </c>
      <c r="N345" s="5">
        <f t="shared" si="507"/>
        <v>0.1621807541381432</v>
      </c>
      <c r="O345" s="5">
        <f t="shared" si="508"/>
        <v>0.12954247228451254</v>
      </c>
      <c r="P345" s="5">
        <f t="shared" si="509"/>
        <v>0.13278322192004627</v>
      </c>
      <c r="Q345" s="5">
        <f t="shared" si="510"/>
        <v>8.311900602216675E-2</v>
      </c>
      <c r="R345" s="5">
        <f t="shared" si="511"/>
        <v>5.3030542794166087E-2</v>
      </c>
      <c r="S345" s="5">
        <f t="shared" si="512"/>
        <v>2.7858525036742084E-2</v>
      </c>
      <c r="T345" s="5">
        <f t="shared" si="513"/>
        <v>6.8052522514564423E-2</v>
      </c>
      <c r="U345" s="5">
        <f t="shared" si="514"/>
        <v>5.4357201990965255E-2</v>
      </c>
      <c r="V345" s="5">
        <f t="shared" si="515"/>
        <v>2.5977091114722747E-3</v>
      </c>
      <c r="W345" s="5">
        <f t="shared" si="516"/>
        <v>2.8399461653459416E-2</v>
      </c>
      <c r="X345" s="5">
        <f t="shared" si="517"/>
        <v>2.325166163630665E-2</v>
      </c>
      <c r="Y345" s="5">
        <f t="shared" si="518"/>
        <v>9.5184862207315386E-3</v>
      </c>
      <c r="Z345" s="5">
        <f t="shared" si="519"/>
        <v>1.4472671495041394E-2</v>
      </c>
      <c r="AA345" s="5">
        <f t="shared" si="520"/>
        <v>1.4834732709758247E-2</v>
      </c>
      <c r="AB345" s="5">
        <f t="shared" si="521"/>
        <v>7.6029257848273246E-3</v>
      </c>
      <c r="AC345" s="5">
        <f t="shared" si="522"/>
        <v>1.3625280226235787E-4</v>
      </c>
      <c r="AD345" s="5">
        <f t="shared" si="523"/>
        <v>7.2774819575370745E-3</v>
      </c>
      <c r="AE345" s="5">
        <f t="shared" si="524"/>
        <v>5.9583364679860491E-3</v>
      </c>
      <c r="AF345" s="5">
        <f t="shared" si="525"/>
        <v>2.4391522832265017E-3</v>
      </c>
      <c r="AG345" s="5">
        <f t="shared" si="526"/>
        <v>6.6567392791990832E-4</v>
      </c>
      <c r="AH345" s="5">
        <f t="shared" si="527"/>
        <v>2.9623242922910391E-3</v>
      </c>
      <c r="AI345" s="5">
        <f t="shared" si="528"/>
        <v>3.0364324299641432E-3</v>
      </c>
      <c r="AJ345" s="5">
        <f t="shared" si="529"/>
        <v>1.5561972613415888E-3</v>
      </c>
      <c r="AK345" s="5">
        <f t="shared" si="530"/>
        <v>5.3170949177258869E-4</v>
      </c>
      <c r="AL345" s="5">
        <f t="shared" si="531"/>
        <v>4.5738334084862166E-6</v>
      </c>
      <c r="AM345" s="5">
        <f t="shared" si="532"/>
        <v>1.4919083830119359E-3</v>
      </c>
      <c r="AN345" s="5">
        <f t="shared" si="533"/>
        <v>1.2214791018736553E-3</v>
      </c>
      <c r="AO345" s="5">
        <f t="shared" si="534"/>
        <v>5.0003445697581223E-4</v>
      </c>
      <c r="AP345" s="5">
        <f t="shared" si="535"/>
        <v>1.3646540372218231E-4</v>
      </c>
      <c r="AQ345" s="5">
        <f t="shared" si="536"/>
        <v>2.7932284695471034E-5</v>
      </c>
      <c r="AR345" s="5">
        <f t="shared" si="537"/>
        <v>4.8507230835463736E-4</v>
      </c>
      <c r="AS345" s="5">
        <f t="shared" si="538"/>
        <v>4.972073083958226E-4</v>
      </c>
      <c r="AT345" s="5">
        <f t="shared" si="539"/>
        <v>2.5482294419235243E-4</v>
      </c>
      <c r="AU345" s="5">
        <f t="shared" si="540"/>
        <v>8.7065940491184085E-5</v>
      </c>
      <c r="AV345" s="5">
        <f t="shared" si="541"/>
        <v>2.2311014862614683E-5</v>
      </c>
      <c r="AW345" s="5">
        <f t="shared" si="542"/>
        <v>1.0662345461497559E-7</v>
      </c>
      <c r="AX345" s="5">
        <f t="shared" si="543"/>
        <v>2.5487188154369139E-4</v>
      </c>
      <c r="AY345" s="5">
        <f t="shared" si="544"/>
        <v>2.0867278480755482E-4</v>
      </c>
      <c r="AZ345" s="5">
        <f t="shared" si="545"/>
        <v>8.5423960571098722E-5</v>
      </c>
      <c r="BA345" s="5">
        <f t="shared" si="546"/>
        <v>2.3313223927379598E-5</v>
      </c>
      <c r="BB345" s="5">
        <f t="shared" si="547"/>
        <v>4.7718439263517432E-6</v>
      </c>
      <c r="BC345" s="5">
        <f t="shared" si="548"/>
        <v>7.8137608177710116E-7</v>
      </c>
      <c r="BD345" s="5">
        <f t="shared" si="549"/>
        <v>6.6191026908840069E-5</v>
      </c>
      <c r="BE345" s="5">
        <f t="shared" si="550"/>
        <v>6.7846920474460041E-5</v>
      </c>
      <c r="BF345" s="5">
        <f t="shared" si="551"/>
        <v>3.477211967271147E-5</v>
      </c>
      <c r="BG345" s="5">
        <f t="shared" si="552"/>
        <v>1.1880669975664958E-5</v>
      </c>
      <c r="BH345" s="5">
        <f t="shared" si="553"/>
        <v>3.0444718440929341E-6</v>
      </c>
      <c r="BI345" s="5">
        <f t="shared" si="554"/>
        <v>6.241270115883921E-7</v>
      </c>
      <c r="BJ345" s="8">
        <f t="shared" si="555"/>
        <v>0.39481819152317849</v>
      </c>
      <c r="BK345" s="8">
        <f t="shared" si="556"/>
        <v>0.32181147445030062</v>
      </c>
      <c r="BL345" s="8">
        <f t="shared" si="557"/>
        <v>0.26898537789178284</v>
      </c>
      <c r="BM345" s="8">
        <f t="shared" si="558"/>
        <v>0.28100063307835393</v>
      </c>
      <c r="BN345" s="8">
        <f t="shared" si="559"/>
        <v>0.71887851612059639</v>
      </c>
    </row>
    <row r="346" spans="1:66" x14ac:dyDescent="0.25">
      <c r="A346" t="s">
        <v>80</v>
      </c>
      <c r="B346" t="s">
        <v>91</v>
      </c>
      <c r="C346" t="s">
        <v>94</v>
      </c>
      <c r="D346" t="s">
        <v>493</v>
      </c>
      <c r="E346">
        <f>VLOOKUP(A346,home!$A$2:$E$405,3,FALSE)</f>
        <v>1.20888888888889</v>
      </c>
      <c r="F346">
        <f>VLOOKUP(B346,home!$B$2:$E$405,3,FALSE)</f>
        <v>0.61</v>
      </c>
      <c r="G346">
        <f>VLOOKUP(C346,away!$B$2:$E$405,4,FALSE)</f>
        <v>0.87</v>
      </c>
      <c r="H346">
        <f>VLOOKUP(A346,away!$A$2:$E$405,3,FALSE)</f>
        <v>1.02444444444444</v>
      </c>
      <c r="I346">
        <f>VLOOKUP(C346,away!$B$2:$E$405,3,FALSE)</f>
        <v>0.87</v>
      </c>
      <c r="J346">
        <f>VLOOKUP(B346,home!$B$2:$E$405,4,FALSE)</f>
        <v>1.03</v>
      </c>
      <c r="K346" s="3">
        <f t="shared" si="504"/>
        <v>0.64155733333333387</v>
      </c>
      <c r="L346" s="3">
        <f t="shared" si="505"/>
        <v>0.91800466666666281</v>
      </c>
      <c r="M346" s="5">
        <f t="shared" si="506"/>
        <v>0.2102281309595668</v>
      </c>
      <c r="N346" s="5">
        <f t="shared" si="507"/>
        <v>0.13487339909007057</v>
      </c>
      <c r="O346" s="5">
        <f t="shared" si="508"/>
        <v>0.19299040528549263</v>
      </c>
      <c r="P346" s="5">
        <f t="shared" si="509"/>
        <v>0.12381440977388</v>
      </c>
      <c r="Q346" s="5">
        <f t="shared" si="510"/>
        <v>4.3264509128914073E-2</v>
      </c>
      <c r="R346" s="5">
        <f t="shared" si="511"/>
        <v>8.858304633698641E-2</v>
      </c>
      <c r="S346" s="5">
        <f t="shared" si="512"/>
        <v>1.8230205441205547E-2</v>
      </c>
      <c r="T346" s="5">
        <f t="shared" si="513"/>
        <v>3.9717021281385552E-2</v>
      </c>
      <c r="U346" s="5">
        <f t="shared" si="514"/>
        <v>5.6831102986500147E-2</v>
      </c>
      <c r="V346" s="5">
        <f t="shared" si="515"/>
        <v>1.1929697073242579E-3</v>
      </c>
      <c r="W346" s="5">
        <f t="shared" si="516"/>
        <v>9.252221034907266E-3</v>
      </c>
      <c r="X346" s="5">
        <f t="shared" si="517"/>
        <v>8.49358208707633E-3</v>
      </c>
      <c r="Y346" s="5">
        <f t="shared" si="518"/>
        <v>3.8985739963262218E-3</v>
      </c>
      <c r="Z346" s="5">
        <f t="shared" si="519"/>
        <v>2.710654997496759E-2</v>
      </c>
      <c r="AA346" s="5">
        <f t="shared" si="520"/>
        <v>1.7390405917806953E-2</v>
      </c>
      <c r="AB346" s="5">
        <f t="shared" si="521"/>
        <v>5.5784712231062277E-3</v>
      </c>
      <c r="AC346" s="5">
        <f t="shared" si="522"/>
        <v>4.391266511178748E-5</v>
      </c>
      <c r="AD346" s="5">
        <f t="shared" si="523"/>
        <v>1.4839575636414208E-3</v>
      </c>
      <c r="AE346" s="5">
        <f t="shared" si="524"/>
        <v>1.3622799685581155E-3</v>
      </c>
      <c r="AF346" s="5">
        <f t="shared" si="525"/>
        <v>6.2528968422143234E-4</v>
      </c>
      <c r="AG346" s="5">
        <f t="shared" si="526"/>
        <v>1.9133961604459964E-4</v>
      </c>
      <c r="AH346" s="5">
        <f t="shared" si="527"/>
        <v>6.2209848435633387E-3</v>
      </c>
      <c r="AI346" s="5">
        <f t="shared" si="528"/>
        <v>3.9911184469435829E-3</v>
      </c>
      <c r="AJ346" s="5">
        <f t="shared" si="529"/>
        <v>1.2802656539193007E-3</v>
      </c>
      <c r="AK346" s="5">
        <f t="shared" si="530"/>
        <v>2.7378793962890783E-4</v>
      </c>
      <c r="AL346" s="5">
        <f t="shared" si="531"/>
        <v>1.0344991771742905E-6</v>
      </c>
      <c r="AM346" s="5">
        <f t="shared" si="532"/>
        <v>1.9040877146192422E-4</v>
      </c>
      <c r="AN346" s="5">
        <f t="shared" si="533"/>
        <v>1.7479614077631252E-4</v>
      </c>
      <c r="AO346" s="5">
        <f t="shared" si="534"/>
        <v>8.0231836473988909E-5</v>
      </c>
      <c r="AP346" s="5">
        <f t="shared" si="535"/>
        <v>2.4551066766119467E-5</v>
      </c>
      <c r="AQ346" s="5">
        <f t="shared" si="536"/>
        <v>5.63449846573562E-6</v>
      </c>
      <c r="AR346" s="5">
        <f t="shared" si="537"/>
        <v>1.142178623530745E-3</v>
      </c>
      <c r="AS346" s="5">
        <f t="shared" si="538"/>
        <v>7.3277307190272275E-4</v>
      </c>
      <c r="AT346" s="5">
        <f t="shared" si="539"/>
        <v>2.3505796897419301E-4</v>
      </c>
      <c r="AU346" s="5">
        <f t="shared" si="540"/>
        <v>5.0267721251277607E-5</v>
      </c>
      <c r="AV346" s="5">
        <f t="shared" si="541"/>
        <v>8.0624062996782533E-6</v>
      </c>
      <c r="AW346" s="5">
        <f t="shared" si="542"/>
        <v>1.6924194636766338E-8</v>
      </c>
      <c r="AX346" s="5">
        <f t="shared" si="543"/>
        <v>2.0359690610398048E-5</v>
      </c>
      <c r="AY346" s="5">
        <f t="shared" si="544"/>
        <v>1.8690290992234844E-5</v>
      </c>
      <c r="AZ346" s="5">
        <f t="shared" si="545"/>
        <v>8.5788871761147376E-6</v>
      </c>
      <c r="BA346" s="5">
        <f t="shared" si="546"/>
        <v>2.6251528208267065E-6</v>
      </c>
      <c r="BB346" s="5">
        <f t="shared" si="547"/>
        <v>6.024756350580175E-7</v>
      </c>
      <c r="BC346" s="5">
        <f t="shared" si="548"/>
        <v>1.106150889072443E-7</v>
      </c>
      <c r="BD346" s="5">
        <f t="shared" si="549"/>
        <v>1.7475421776135482E-4</v>
      </c>
      <c r="BE346" s="5">
        <f t="shared" si="550"/>
        <v>1.1211484993572753E-4</v>
      </c>
      <c r="BF346" s="5">
        <f t="shared" si="551"/>
        <v>3.596405207591612E-5</v>
      </c>
      <c r="BG346" s="5">
        <f t="shared" si="552"/>
        <v>7.691000448561967E-6</v>
      </c>
      <c r="BH346" s="5">
        <f t="shared" si="553"/>
        <v>1.2335544346112224E-6</v>
      </c>
      <c r="BI346" s="5">
        <f t="shared" si="554"/>
        <v>1.5827917871813684E-7</v>
      </c>
      <c r="BJ346" s="8">
        <f t="shared" si="555"/>
        <v>0.2436887628774132</v>
      </c>
      <c r="BK346" s="8">
        <f t="shared" si="556"/>
        <v>0.35352935333725777</v>
      </c>
      <c r="BL346" s="8">
        <f t="shared" si="557"/>
        <v>0.37563984437974096</v>
      </c>
      <c r="BM346" s="8">
        <f t="shared" si="558"/>
        <v>0.20619193662767152</v>
      </c>
      <c r="BN346" s="8">
        <f t="shared" si="559"/>
        <v>0.79375390057491058</v>
      </c>
    </row>
    <row r="347" spans="1:66" x14ac:dyDescent="0.25">
      <c r="A347" t="s">
        <v>80</v>
      </c>
      <c r="B347" t="s">
        <v>81</v>
      </c>
      <c r="C347" t="s">
        <v>84</v>
      </c>
      <c r="D347" t="s">
        <v>493</v>
      </c>
      <c r="E347">
        <f>VLOOKUP(A347,home!$A$2:$E$405,3,FALSE)</f>
        <v>1.20888888888889</v>
      </c>
      <c r="F347">
        <f>VLOOKUP(B347,home!$B$2:$E$405,3,FALSE)</f>
        <v>1.0900000000000001</v>
      </c>
      <c r="G347">
        <f>VLOOKUP(C347,away!$B$2:$E$405,4,FALSE)</f>
        <v>0.91</v>
      </c>
      <c r="H347">
        <f>VLOOKUP(A347,away!$A$2:$E$405,3,FALSE)</f>
        <v>1.02444444444444</v>
      </c>
      <c r="I347">
        <f>VLOOKUP(C347,away!$B$2:$E$405,3,FALSE)</f>
        <v>0.7</v>
      </c>
      <c r="J347">
        <f>VLOOKUP(B347,home!$B$2:$E$405,4,FALSE)</f>
        <v>0.92</v>
      </c>
      <c r="K347" s="3">
        <f t="shared" si="504"/>
        <v>1.1990968888888902</v>
      </c>
      <c r="L347" s="3">
        <f t="shared" si="505"/>
        <v>0.65974222222221945</v>
      </c>
      <c r="M347" s="5">
        <f t="shared" si="506"/>
        <v>0.15585345393262193</v>
      </c>
      <c r="N347" s="5">
        <f t="shared" si="507"/>
        <v>0.1868833917331949</v>
      </c>
      <c r="O347" s="5">
        <f t="shared" si="508"/>
        <v>0.1028231040385163</v>
      </c>
      <c r="P347" s="5">
        <f t="shared" si="509"/>
        <v>0.12329486415848356</v>
      </c>
      <c r="Q347" s="5">
        <f t="shared" si="510"/>
        <v>0.11204564680613893</v>
      </c>
      <c r="R347" s="5">
        <f t="shared" si="511"/>
        <v>3.3918371577078603E-2</v>
      </c>
      <c r="S347" s="5">
        <f t="shared" si="512"/>
        <v>2.4384482897682268E-2</v>
      </c>
      <c r="T347" s="5">
        <f t="shared" si="513"/>
        <v>7.3921244014208021E-2</v>
      </c>
      <c r="U347" s="5">
        <f t="shared" si="514"/>
        <v>4.067141383425231E-2</v>
      </c>
      <c r="V347" s="5">
        <f t="shared" si="515"/>
        <v>2.1433820828923281E-3</v>
      </c>
      <c r="W347" s="5">
        <f t="shared" si="516"/>
        <v>4.4784528832928189E-2</v>
      </c>
      <c r="X347" s="5">
        <f t="shared" si="517"/>
        <v>2.9546244573411103E-2</v>
      </c>
      <c r="Y347" s="5">
        <f t="shared" si="518"/>
        <v>9.7464525265917156E-3</v>
      </c>
      <c r="Z347" s="5">
        <f t="shared" si="519"/>
        <v>7.4591272794736017E-3</v>
      </c>
      <c r="AA347" s="5">
        <f t="shared" si="520"/>
        <v>8.9442163146430456E-3</v>
      </c>
      <c r="AB347" s="5">
        <f t="shared" si="521"/>
        <v>5.3624909782188689E-3</v>
      </c>
      <c r="AC347" s="5">
        <f t="shared" si="522"/>
        <v>1.0597615744217986E-4</v>
      </c>
      <c r="AD347" s="5">
        <f t="shared" si="523"/>
        <v>1.3425247298479746E-2</v>
      </c>
      <c r="AE347" s="5">
        <f t="shared" si="524"/>
        <v>8.8572024865818753E-3</v>
      </c>
      <c r="AF347" s="5">
        <f t="shared" si="525"/>
        <v>2.9217352255848468E-3</v>
      </c>
      <c r="AG347" s="5">
        <f t="shared" si="526"/>
        <v>6.4253069682409494E-4</v>
      </c>
      <c r="AH347" s="5">
        <f t="shared" si="527"/>
        <v>1.2302753017995728E-3</v>
      </c>
      <c r="AI347" s="5">
        <f t="shared" si="528"/>
        <v>1.475219286864708E-3</v>
      </c>
      <c r="AJ347" s="5">
        <f t="shared" si="529"/>
        <v>8.8446542865417983E-4</v>
      </c>
      <c r="AK347" s="5">
        <f t="shared" si="530"/>
        <v>3.5351991460966844E-4</v>
      </c>
      <c r="AL347" s="5">
        <f t="shared" si="531"/>
        <v>3.3534876786292931E-6</v>
      </c>
      <c r="AM347" s="5">
        <f t="shared" si="532"/>
        <v>3.2196344536342091E-3</v>
      </c>
      <c r="AN347" s="5">
        <f t="shared" si="533"/>
        <v>2.1241287891838544E-3</v>
      </c>
      <c r="AO347" s="5">
        <f t="shared" si="534"/>
        <v>7.0068872383117424E-4</v>
      </c>
      <c r="AP347" s="5">
        <f t="shared" si="535"/>
        <v>1.5409131191547665E-4</v>
      </c>
      <c r="AQ347" s="5">
        <f t="shared" si="536"/>
        <v>2.5415136137063424E-5</v>
      </c>
      <c r="AR347" s="5">
        <f t="shared" si="537"/>
        <v>1.6233291231087244E-4</v>
      </c>
      <c r="AS347" s="5">
        <f t="shared" si="538"/>
        <v>1.9465289011624015E-4</v>
      </c>
      <c r="AT347" s="5">
        <f t="shared" si="539"/>
        <v>1.1670383747580733E-4</v>
      </c>
      <c r="AU347" s="5">
        <f t="shared" si="540"/>
        <v>4.6646402812878404E-5</v>
      </c>
      <c r="AV347" s="5">
        <f t="shared" si="541"/>
        <v>1.3983389122695113E-5</v>
      </c>
      <c r="AW347" s="5">
        <f t="shared" si="542"/>
        <v>7.3692411642830024E-8</v>
      </c>
      <c r="AX347" s="5">
        <f t="shared" si="543"/>
        <v>6.4344227611870942E-4</v>
      </c>
      <c r="AY347" s="5">
        <f t="shared" si="544"/>
        <v>4.245060371182803E-4</v>
      </c>
      <c r="AZ347" s="5">
        <f t="shared" si="545"/>
        <v>1.4003227813758109E-4</v>
      </c>
      <c r="BA347" s="5">
        <f t="shared" si="546"/>
        <v>3.0795068787109227E-5</v>
      </c>
      <c r="BB347" s="5">
        <f t="shared" si="547"/>
        <v>5.0792017787733867E-6</v>
      </c>
      <c r="BC347" s="5">
        <f t="shared" si="548"/>
        <v>6.7019277372860101E-7</v>
      </c>
      <c r="BD347" s="5">
        <f t="shared" si="549"/>
        <v>1.7849646051296602E-5</v>
      </c>
      <c r="BE347" s="5">
        <f t="shared" si="550"/>
        <v>2.1403455047877619E-5</v>
      </c>
      <c r="BF347" s="5">
        <f t="shared" si="551"/>
        <v>1.2832408179691639E-5</v>
      </c>
      <c r="BG347" s="5">
        <f t="shared" si="552"/>
        <v>5.1291002417401951E-6</v>
      </c>
      <c r="BH347" s="5">
        <f t="shared" si="553"/>
        <v>1.5375720356674804E-6</v>
      </c>
      <c r="BI347" s="5">
        <f t="shared" si="554"/>
        <v>3.687395688822868E-7</v>
      </c>
      <c r="BJ347" s="8">
        <f t="shared" si="555"/>
        <v>0.49024270766335948</v>
      </c>
      <c r="BK347" s="8">
        <f t="shared" si="556"/>
        <v>0.30621001875391918</v>
      </c>
      <c r="BL347" s="8">
        <f t="shared" si="557"/>
        <v>0.19625651702760094</v>
      </c>
      <c r="BM347" s="8">
        <f t="shared" si="558"/>
        <v>0.28492510613361216</v>
      </c>
      <c r="BN347" s="8">
        <f t="shared" si="559"/>
        <v>0.71481883224603415</v>
      </c>
    </row>
    <row r="348" spans="1:66" x14ac:dyDescent="0.25">
      <c r="A348" t="s">
        <v>80</v>
      </c>
      <c r="B348" t="s">
        <v>93</v>
      </c>
      <c r="C348" t="s">
        <v>412</v>
      </c>
      <c r="D348" t="s">
        <v>493</v>
      </c>
      <c r="E348">
        <f>VLOOKUP(A348,home!$A$2:$E$405,3,FALSE)</f>
        <v>1.20888888888889</v>
      </c>
      <c r="F348">
        <f>VLOOKUP(B348,home!$B$2:$E$405,3,FALSE)</f>
        <v>0.7</v>
      </c>
      <c r="G348">
        <f>VLOOKUP(C348,away!$B$2:$E$405,4,FALSE)</f>
        <v>0.87</v>
      </c>
      <c r="H348">
        <f>VLOOKUP(A348,away!$A$2:$E$405,3,FALSE)</f>
        <v>1.02444444444444</v>
      </c>
      <c r="I348">
        <f>VLOOKUP(C348,away!$B$2:$E$405,3,FALSE)</f>
        <v>1</v>
      </c>
      <c r="J348">
        <f>VLOOKUP(B348,home!$B$2:$E$405,4,FALSE)</f>
        <v>0.92</v>
      </c>
      <c r="K348" s="3">
        <f t="shared" si="504"/>
        <v>0.73621333333333394</v>
      </c>
      <c r="L348" s="3">
        <f t="shared" si="505"/>
        <v>0.94248888888888493</v>
      </c>
      <c r="M348" s="5">
        <f t="shared" si="506"/>
        <v>0.18661600505984346</v>
      </c>
      <c r="N348" s="5">
        <f t="shared" si="507"/>
        <v>0.13738919113845766</v>
      </c>
      <c r="O348" s="5">
        <f t="shared" si="508"/>
        <v>0.17588351125773438</v>
      </c>
      <c r="P348" s="5">
        <f t="shared" si="509"/>
        <v>0.12948778610142758</v>
      </c>
      <c r="Q348" s="5">
        <f t="shared" si="510"/>
        <v>5.057387718600722E-2</v>
      </c>
      <c r="R348" s="5">
        <f t="shared" si="511"/>
        <v>8.2884127549588876E-2</v>
      </c>
      <c r="S348" s="5">
        <f t="shared" si="512"/>
        <v>2.2462015977772434E-2</v>
      </c>
      <c r="T348" s="5">
        <f t="shared" si="513"/>
        <v>4.7665317315842864E-2</v>
      </c>
      <c r="U348" s="5">
        <f t="shared" si="514"/>
        <v>6.1020399823708035E-2</v>
      </c>
      <c r="V348" s="5">
        <f t="shared" si="515"/>
        <v>1.7317537626135549E-3</v>
      </c>
      <c r="W348" s="5">
        <f t="shared" si="516"/>
        <v>1.2411054234233677E-2</v>
      </c>
      <c r="X348" s="5">
        <f t="shared" si="517"/>
        <v>1.1697280715162588E-2</v>
      </c>
      <c r="Y348" s="5">
        <f t="shared" si="518"/>
        <v>5.5122785521274842E-3</v>
      </c>
      <c r="Z348" s="5">
        <f t="shared" si="519"/>
        <v>2.6039123093578882E-2</v>
      </c>
      <c r="AA348" s="5">
        <f t="shared" si="520"/>
        <v>1.9170349609800699E-2</v>
      </c>
      <c r="AB348" s="5">
        <f t="shared" si="521"/>
        <v>7.0567334936983746E-3</v>
      </c>
      <c r="AC348" s="5">
        <f t="shared" si="522"/>
        <v>7.5101061375247994E-5</v>
      </c>
      <c r="AD348" s="5">
        <f t="shared" si="523"/>
        <v>2.2842959019914902E-3</v>
      </c>
      <c r="AE348" s="5">
        <f t="shared" si="524"/>
        <v>2.1529235065613928E-3</v>
      </c>
      <c r="AF348" s="5">
        <f t="shared" si="525"/>
        <v>1.0145532417809044E-3</v>
      </c>
      <c r="AG348" s="5">
        <f t="shared" si="526"/>
        <v>3.1873505252156701E-4</v>
      </c>
      <c r="AH348" s="5">
        <f t="shared" si="527"/>
        <v>6.1353960480270142E-3</v>
      </c>
      <c r="AI348" s="5">
        <f t="shared" si="528"/>
        <v>4.5169603758381319E-3</v>
      </c>
      <c r="AJ348" s="5">
        <f t="shared" si="529"/>
        <v>1.6627232274151896E-3</v>
      </c>
      <c r="AK348" s="5">
        <f t="shared" si="530"/>
        <v>4.0803966988869867E-4</v>
      </c>
      <c r="AL348" s="5">
        <f t="shared" si="531"/>
        <v>2.0844236094819045E-6</v>
      </c>
      <c r="AM348" s="5">
        <f t="shared" si="532"/>
        <v>3.3634582006496607E-4</v>
      </c>
      <c r="AN348" s="5">
        <f t="shared" si="533"/>
        <v>3.1700219823545066E-4</v>
      </c>
      <c r="AO348" s="5">
        <f t="shared" si="534"/>
        <v>1.4938552479513197E-4</v>
      </c>
      <c r="AP348" s="5">
        <f t="shared" si="535"/>
        <v>4.6931399093415638E-5</v>
      </c>
      <c r="AQ348" s="5">
        <f t="shared" si="536"/>
        <v>1.1058080546388529E-5</v>
      </c>
      <c r="AR348" s="5">
        <f t="shared" si="537"/>
        <v>1.1565085208396478E-3</v>
      </c>
      <c r="AS348" s="5">
        <f t="shared" si="538"/>
        <v>8.5143699315576044E-4</v>
      </c>
      <c r="AT348" s="5">
        <f t="shared" si="539"/>
        <v>3.1341963342725667E-4</v>
      </c>
      <c r="AU348" s="5">
        <f t="shared" si="540"/>
        <v>7.6914571019197437E-5</v>
      </c>
      <c r="AV348" s="5">
        <f t="shared" si="541"/>
        <v>1.4156383177986692E-5</v>
      </c>
      <c r="AW348" s="5">
        <f t="shared" si="542"/>
        <v>4.0175695184404228E-8</v>
      </c>
      <c r="AX348" s="5">
        <f t="shared" si="543"/>
        <v>4.1270379557127057E-5</v>
      </c>
      <c r="AY348" s="5">
        <f t="shared" si="544"/>
        <v>3.889687417281923E-5</v>
      </c>
      <c r="AZ348" s="5">
        <f t="shared" si="545"/>
        <v>1.832993586019558E-5</v>
      </c>
      <c r="BA348" s="5">
        <f t="shared" si="546"/>
        <v>5.7585869607600871E-6</v>
      </c>
      <c r="BB348" s="5">
        <f t="shared" si="547"/>
        <v>1.3568510565541984E-6</v>
      </c>
      <c r="BC348" s="5">
        <f t="shared" si="548"/>
        <v>2.5576340893589532E-7</v>
      </c>
      <c r="BD348" s="5">
        <f t="shared" si="549"/>
        <v>1.8166607179944782E-4</v>
      </c>
      <c r="BE348" s="5">
        <f t="shared" si="550"/>
        <v>1.3374498427304424E-4</v>
      </c>
      <c r="BF348" s="5">
        <f t="shared" si="551"/>
        <v>4.9232420344136105E-5</v>
      </c>
      <c r="BG348" s="5">
        <f t="shared" si="552"/>
        <v>1.2081854763208096E-5</v>
      </c>
      <c r="BH348" s="5">
        <f t="shared" si="553"/>
        <v>2.2237056420176622E-6</v>
      </c>
      <c r="BI348" s="5">
        <f t="shared" si="554"/>
        <v>3.2742434861239301E-7</v>
      </c>
      <c r="BJ348" s="8">
        <f t="shared" si="555"/>
        <v>0.27198609825843861</v>
      </c>
      <c r="BK348" s="8">
        <f t="shared" si="556"/>
        <v>0.34041364326081458</v>
      </c>
      <c r="BL348" s="8">
        <f t="shared" si="557"/>
        <v>0.36152995361848966</v>
      </c>
      <c r="BM348" s="8">
        <f t="shared" si="558"/>
        <v>0.23709546323978498</v>
      </c>
      <c r="BN348" s="8">
        <f t="shared" si="559"/>
        <v>0.76283449829305916</v>
      </c>
    </row>
    <row r="349" spans="1:66" x14ac:dyDescent="0.25">
      <c r="A349" t="s">
        <v>80</v>
      </c>
      <c r="B349" t="s">
        <v>410</v>
      </c>
      <c r="C349" t="s">
        <v>96</v>
      </c>
      <c r="D349" t="s">
        <v>493</v>
      </c>
      <c r="E349">
        <f>VLOOKUP(A349,home!$A$2:$E$405,3,FALSE)</f>
        <v>1.20888888888889</v>
      </c>
      <c r="F349">
        <f>VLOOKUP(B349,home!$B$2:$E$405,3,FALSE)</f>
        <v>0.91</v>
      </c>
      <c r="G349">
        <f>VLOOKUP(C349,away!$B$2:$E$405,4,FALSE)</f>
        <v>1.48</v>
      </c>
      <c r="H349">
        <f>VLOOKUP(A349,away!$A$2:$E$405,3,FALSE)</f>
        <v>1.02444444444444</v>
      </c>
      <c r="I349">
        <f>VLOOKUP(C349,away!$B$2:$E$405,3,FALSE)</f>
        <v>0.7</v>
      </c>
      <c r="J349">
        <f>VLOOKUP(B349,home!$B$2:$E$405,4,FALSE)</f>
        <v>1.1299999999999999</v>
      </c>
      <c r="K349" s="3">
        <f t="shared" si="504"/>
        <v>1.6281315555555571</v>
      </c>
      <c r="L349" s="3">
        <f t="shared" si="505"/>
        <v>0.81033555555555203</v>
      </c>
      <c r="M349" s="5">
        <f t="shared" si="506"/>
        <v>8.7294561818111099E-2</v>
      </c>
      <c r="N349" s="5">
        <f t="shared" si="507"/>
        <v>0.14212703072446195</v>
      </c>
      <c r="O349" s="5">
        <f t="shared" si="508"/>
        <v>7.0737887247857539E-2</v>
      </c>
      <c r="P349" s="5">
        <f t="shared" si="509"/>
        <v>0.1151705864015679</v>
      </c>
      <c r="Q349" s="5">
        <f t="shared" si="510"/>
        <v>0.11570075180995538</v>
      </c>
      <c r="R349" s="5">
        <f t="shared" si="511"/>
        <v>2.8660712580909315E-2</v>
      </c>
      <c r="S349" s="5">
        <f t="shared" si="512"/>
        <v>3.7987085609406959E-2</v>
      </c>
      <c r="T349" s="5">
        <f t="shared" si="513"/>
        <v>9.3756432996115233E-2</v>
      </c>
      <c r="U349" s="5">
        <f t="shared" si="514"/>
        <v>4.6663410557686608E-2</v>
      </c>
      <c r="V349" s="5">
        <f t="shared" si="515"/>
        <v>5.5686234873469744E-3</v>
      </c>
      <c r="W349" s="5">
        <f t="shared" si="516"/>
        <v>6.279201500776338E-2</v>
      </c>
      <c r="X349" s="5">
        <f t="shared" si="517"/>
        <v>5.0882602365768498E-2</v>
      </c>
      <c r="Y349" s="5">
        <f t="shared" si="518"/>
        <v>2.0615990928088627E-2</v>
      </c>
      <c r="Z349" s="5">
        <f t="shared" si="519"/>
        <v>7.7415981506230528E-3</v>
      </c>
      <c r="AA349" s="5">
        <f t="shared" si="520"/>
        <v>1.2604340239459935E-2</v>
      </c>
      <c r="AB349" s="5">
        <f t="shared" si="521"/>
        <v>1.0260762040411705E-2</v>
      </c>
      <c r="AC349" s="5">
        <f t="shared" si="522"/>
        <v>4.5917925693900093E-4</v>
      </c>
      <c r="AD349" s="5">
        <f t="shared" si="523"/>
        <v>2.5558415267764426E-2</v>
      </c>
      <c r="AE349" s="5">
        <f t="shared" si="524"/>
        <v>2.0710892635123389E-2</v>
      </c>
      <c r="AF349" s="5">
        <f t="shared" si="525"/>
        <v>8.3913863447670507E-3</v>
      </c>
      <c r="AG349" s="5">
        <f t="shared" si="526"/>
        <v>2.2666129051893608E-3</v>
      </c>
      <c r="AH349" s="5">
        <f t="shared" si="527"/>
        <v>1.5683230595682407E-3</v>
      </c>
      <c r="AI349" s="5">
        <f t="shared" si="528"/>
        <v>2.5534362625884901E-3</v>
      </c>
      <c r="AJ349" s="5">
        <f t="shared" si="529"/>
        <v>2.0786650771100839E-3</v>
      </c>
      <c r="AK349" s="5">
        <f t="shared" si="530"/>
        <v>1.128113401824751E-3</v>
      </c>
      <c r="AL349" s="5">
        <f t="shared" si="531"/>
        <v>2.4232411817492672E-5</v>
      </c>
      <c r="AM349" s="5">
        <f t="shared" si="532"/>
        <v>8.3224924814880412E-3</v>
      </c>
      <c r="AN349" s="5">
        <f t="shared" si="533"/>
        <v>6.7440115685935163E-3</v>
      </c>
      <c r="AO349" s="5">
        <f t="shared" si="534"/>
        <v>2.7324561805546483E-3</v>
      </c>
      <c r="AP349" s="5">
        <f t="shared" si="535"/>
        <v>7.3806879903365113E-4</v>
      </c>
      <c r="AQ349" s="5">
        <f t="shared" si="536"/>
        <v>1.4952084757578814E-4</v>
      </c>
      <c r="AR349" s="5">
        <f t="shared" si="537"/>
        <v>2.5417358755316281E-4</v>
      </c>
      <c r="AS349" s="5">
        <f t="shared" si="538"/>
        <v>4.1382803848406753E-4</v>
      </c>
      <c r="AT349" s="5">
        <f t="shared" si="539"/>
        <v>3.36883244014785E-4</v>
      </c>
      <c r="AU349" s="5">
        <f t="shared" si="540"/>
        <v>1.8283008003946476E-4</v>
      </c>
      <c r="AV349" s="5">
        <f t="shared" si="541"/>
        <v>7.4417855654250215E-5</v>
      </c>
      <c r="AW349" s="5">
        <f t="shared" si="542"/>
        <v>8.8807271890672224E-7</v>
      </c>
      <c r="AX349" s="5">
        <f t="shared" si="543"/>
        <v>2.2583521049974234E-3</v>
      </c>
      <c r="AY349" s="5">
        <f t="shared" si="544"/>
        <v>1.8300230076431375E-3</v>
      </c>
      <c r="AZ349" s="5">
        <f t="shared" si="545"/>
        <v>7.4146635528897194E-4</v>
      </c>
      <c r="BA349" s="5">
        <f t="shared" si="546"/>
        <v>2.0027885031294654E-4</v>
      </c>
      <c r="BB349" s="5">
        <f t="shared" si="547"/>
        <v>4.0573268358592177E-5</v>
      </c>
      <c r="BC349" s="5">
        <f t="shared" si="548"/>
        <v>6.5755923912128622E-6</v>
      </c>
      <c r="BD349" s="5">
        <f t="shared" si="549"/>
        <v>3.4327649212906645E-5</v>
      </c>
      <c r="BE349" s="5">
        <f t="shared" si="550"/>
        <v>5.5889928911575189E-5</v>
      </c>
      <c r="BF349" s="5">
        <f t="shared" si="551"/>
        <v>4.5498078449346219E-5</v>
      </c>
      <c r="BG349" s="5">
        <f t="shared" si="552"/>
        <v>2.4692285746840947E-5</v>
      </c>
      <c r="BH349" s="5">
        <f t="shared" si="553"/>
        <v>1.0050572400806619E-5</v>
      </c>
      <c r="BI349" s="5">
        <f t="shared" si="554"/>
        <v>3.2727308154298071E-6</v>
      </c>
      <c r="BJ349" s="8">
        <f t="shared" si="555"/>
        <v>0.56656595004123533</v>
      </c>
      <c r="BK349" s="8">
        <f t="shared" si="556"/>
        <v>0.24833429199283252</v>
      </c>
      <c r="BL349" s="8">
        <f t="shared" si="557"/>
        <v>0.1776915145186993</v>
      </c>
      <c r="BM349" s="8">
        <f t="shared" si="558"/>
        <v>0.43881268918560257</v>
      </c>
      <c r="BN349" s="8">
        <f t="shared" si="559"/>
        <v>0.55969153058286314</v>
      </c>
    </row>
    <row r="350" spans="1:66" x14ac:dyDescent="0.25">
      <c r="A350" t="s">
        <v>80</v>
      </c>
      <c r="B350" t="s">
        <v>435</v>
      </c>
      <c r="C350" t="s">
        <v>88</v>
      </c>
      <c r="D350" t="s">
        <v>493</v>
      </c>
      <c r="E350">
        <f>VLOOKUP(A350,home!$A$2:$E$405,3,FALSE)</f>
        <v>1.20888888888889</v>
      </c>
      <c r="F350">
        <f>VLOOKUP(B350,home!$B$2:$E$405,3,FALSE)</f>
        <v>0.52</v>
      </c>
      <c r="G350">
        <f>VLOOKUP(C350,away!$B$2:$E$405,4,FALSE)</f>
        <v>1.35</v>
      </c>
      <c r="H350">
        <f>VLOOKUP(A350,away!$A$2:$E$405,3,FALSE)</f>
        <v>1.02444444444444</v>
      </c>
      <c r="I350">
        <f>VLOOKUP(C350,away!$B$2:$E$405,3,FALSE)</f>
        <v>1.04</v>
      </c>
      <c r="J350">
        <f>VLOOKUP(B350,home!$B$2:$E$405,4,FALSE)</f>
        <v>1.23</v>
      </c>
      <c r="K350" s="3">
        <f t="shared" si="504"/>
        <v>0.84864000000000095</v>
      </c>
      <c r="L350" s="3">
        <f t="shared" si="505"/>
        <v>1.3104693333333277</v>
      </c>
      <c r="M350" s="5">
        <f t="shared" si="506"/>
        <v>0.11542788303575063</v>
      </c>
      <c r="N350" s="5">
        <f t="shared" si="507"/>
        <v>9.7956718659459513E-2</v>
      </c>
      <c r="O350" s="5">
        <f t="shared" si="508"/>
        <v>0.15126470092993743</v>
      </c>
      <c r="P350" s="5">
        <f t="shared" si="509"/>
        <v>0.12836927579718224</v>
      </c>
      <c r="Q350" s="5">
        <f t="shared" si="510"/>
        <v>4.1564994861581911E-2</v>
      </c>
      <c r="R350" s="5">
        <f t="shared" si="511"/>
        <v>9.9113875892260186E-2</v>
      </c>
      <c r="S350" s="5">
        <f t="shared" si="512"/>
        <v>3.5690403686060045E-2</v>
      </c>
      <c r="T350" s="5">
        <f t="shared" si="513"/>
        <v>5.4469651106260432E-2</v>
      </c>
      <c r="U350" s="5">
        <f t="shared" si="514"/>
        <v>8.4111999637207766E-2</v>
      </c>
      <c r="V350" s="5">
        <f t="shared" si="515"/>
        <v>4.4102104213316028E-3</v>
      </c>
      <c r="W350" s="5">
        <f t="shared" si="516"/>
        <v>1.1757905746444305E-2</v>
      </c>
      <c r="X350" s="5">
        <f t="shared" si="517"/>
        <v>1.540837490493897E-2</v>
      </c>
      <c r="Y350" s="5">
        <f t="shared" si="518"/>
        <v>1.0096101394712677E-2</v>
      </c>
      <c r="Z350" s="5">
        <f t="shared" si="519"/>
        <v>4.3295231621537478E-2</v>
      </c>
      <c r="AA350" s="5">
        <f t="shared" si="520"/>
        <v>3.6742065363301601E-2</v>
      </c>
      <c r="AB350" s="5">
        <f t="shared" si="521"/>
        <v>1.5590393174956155E-2</v>
      </c>
      <c r="AC350" s="5">
        <f t="shared" si="522"/>
        <v>3.0654178988764067E-4</v>
      </c>
      <c r="AD350" s="5">
        <f t="shared" si="523"/>
        <v>2.494557283165626E-3</v>
      </c>
      <c r="AE350" s="5">
        <f t="shared" si="524"/>
        <v>3.2690408198318547E-3</v>
      </c>
      <c r="AF350" s="5">
        <f t="shared" si="525"/>
        <v>2.141988871902244E-3</v>
      </c>
      <c r="AG350" s="5">
        <f t="shared" si="526"/>
        <v>9.3567024298971374E-4</v>
      </c>
      <c r="AH350" s="5">
        <f t="shared" si="527"/>
        <v>1.4184268329897054E-2</v>
      </c>
      <c r="AI350" s="5">
        <f t="shared" si="528"/>
        <v>1.2037337475483847E-2</v>
      </c>
      <c r="AJ350" s="5">
        <f t="shared" si="529"/>
        <v>5.1076830375973124E-3</v>
      </c>
      <c r="AK350" s="5">
        <f t="shared" si="530"/>
        <v>1.4448613776755295E-3</v>
      </c>
      <c r="AL350" s="5">
        <f t="shared" si="531"/>
        <v>1.3636409690459515E-5</v>
      </c>
      <c r="AM350" s="5">
        <f t="shared" si="532"/>
        <v>4.2339621855713591E-4</v>
      </c>
      <c r="AN350" s="5">
        <f t="shared" si="533"/>
        <v>5.5484776026842181E-4</v>
      </c>
      <c r="AO350" s="5">
        <f t="shared" si="534"/>
        <v>3.6355548725022449E-4</v>
      </c>
      <c r="AP350" s="5">
        <f t="shared" si="535"/>
        <v>1.5880943900215832E-4</v>
      </c>
      <c r="AQ350" s="5">
        <f t="shared" si="536"/>
        <v>5.2028724914049534E-5</v>
      </c>
      <c r="AR350" s="5">
        <f t="shared" si="537"/>
        <v>3.717609732420244E-3</v>
      </c>
      <c r="AS350" s="5">
        <f t="shared" si="538"/>
        <v>3.1549123233211192E-3</v>
      </c>
      <c r="AT350" s="5">
        <f t="shared" si="539"/>
        <v>1.3386923970316188E-3</v>
      </c>
      <c r="AU350" s="5">
        <f t="shared" si="540"/>
        <v>3.7868930527230481E-4</v>
      </c>
      <c r="AV350" s="5">
        <f t="shared" si="541"/>
        <v>8.0342723006572266E-5</v>
      </c>
      <c r="AW350" s="5">
        <f t="shared" si="542"/>
        <v>4.2125774658792258E-7</v>
      </c>
      <c r="AX350" s="5">
        <f t="shared" si="543"/>
        <v>5.9885161152721349E-5</v>
      </c>
      <c r="AY350" s="5">
        <f t="shared" si="544"/>
        <v>7.8477667212365626E-5</v>
      </c>
      <c r="AZ350" s="5">
        <f t="shared" si="545"/>
        <v>5.1421288116671791E-5</v>
      </c>
      <c r="BA350" s="5">
        <f t="shared" si="546"/>
        <v>2.246200705246529E-5</v>
      </c>
      <c r="BB350" s="5">
        <f t="shared" si="547"/>
        <v>7.3589428518431718E-6</v>
      </c>
      <c r="BC350" s="5">
        <f t="shared" si="548"/>
        <v>1.9287337866185952E-6</v>
      </c>
      <c r="BD350" s="5">
        <f t="shared" si="549"/>
        <v>8.119689246063748E-4</v>
      </c>
      <c r="BE350" s="5">
        <f t="shared" si="550"/>
        <v>6.8906930817795456E-4</v>
      </c>
      <c r="BF350" s="5">
        <f t="shared" si="551"/>
        <v>2.9238588884607003E-4</v>
      </c>
      <c r="BG350" s="5">
        <f t="shared" si="552"/>
        <v>8.2710120236776386E-5</v>
      </c>
      <c r="BH350" s="5">
        <f t="shared" si="553"/>
        <v>1.7547779109434496E-5</v>
      </c>
      <c r="BI350" s="5">
        <f t="shared" si="554"/>
        <v>2.9783494526861019E-6</v>
      </c>
      <c r="BJ350" s="8">
        <f t="shared" si="555"/>
        <v>0.24186917532145191</v>
      </c>
      <c r="BK350" s="8">
        <f t="shared" si="556"/>
        <v>0.28429642880711498</v>
      </c>
      <c r="BL350" s="8">
        <f t="shared" si="557"/>
        <v>0.43016409206979794</v>
      </c>
      <c r="BM350" s="8">
        <f t="shared" si="558"/>
        <v>0.3658494222342647</v>
      </c>
      <c r="BN350" s="8">
        <f t="shared" si="559"/>
        <v>0.63369744917617199</v>
      </c>
    </row>
    <row r="351" spans="1:66" x14ac:dyDescent="0.25">
      <c r="A351" t="s">
        <v>99</v>
      </c>
      <c r="B351" t="s">
        <v>120</v>
      </c>
      <c r="C351" t="s">
        <v>103</v>
      </c>
      <c r="D351" t="s">
        <v>493</v>
      </c>
      <c r="E351">
        <f>VLOOKUP(A351,home!$A$2:$E$405,3,FALSE)</f>
        <v>1.3341067285382799</v>
      </c>
      <c r="F351">
        <f>VLOOKUP(B351,home!$B$2:$E$405,3,FALSE)</f>
        <v>0.83</v>
      </c>
      <c r="G351">
        <f>VLOOKUP(C351,away!$B$2:$E$405,4,FALSE)</f>
        <v>0.87</v>
      </c>
      <c r="H351">
        <f>VLOOKUP(A351,away!$A$2:$E$405,3,FALSE)</f>
        <v>1.26682134570766</v>
      </c>
      <c r="I351">
        <f>VLOOKUP(C351,away!$B$2:$E$405,3,FALSE)</f>
        <v>1.08</v>
      </c>
      <c r="J351">
        <f>VLOOKUP(B351,home!$B$2:$E$405,4,FALSE)</f>
        <v>1.25</v>
      </c>
      <c r="K351" s="3">
        <f t="shared" si="504"/>
        <v>0.96335846867749186</v>
      </c>
      <c r="L351" s="3">
        <f t="shared" si="505"/>
        <v>1.7102088167053411</v>
      </c>
      <c r="M351" s="5">
        <f t="shared" si="506"/>
        <v>6.9005622970243083E-2</v>
      </c>
      <c r="N351" s="5">
        <f t="shared" si="507"/>
        <v>6.6477151274749735E-2</v>
      </c>
      <c r="O351" s="5">
        <f t="shared" si="508"/>
        <v>0.11801402480595434</v>
      </c>
      <c r="P351" s="5">
        <f t="shared" si="509"/>
        <v>0.1136898102195317</v>
      </c>
      <c r="Q351" s="5">
        <f t="shared" si="510"/>
        <v>3.202066332704244E-2</v>
      </c>
      <c r="R351" s="5">
        <f t="shared" si="511"/>
        <v>0.10091431285901299</v>
      </c>
      <c r="S351" s="5">
        <f t="shared" si="512"/>
        <v>4.6827245343929708E-2</v>
      </c>
      <c r="T351" s="5">
        <f t="shared" si="513"/>
        <v>5.4762020738661363E-2</v>
      </c>
      <c r="U351" s="5">
        <f t="shared" si="514"/>
        <v>9.7216657903500078E-2</v>
      </c>
      <c r="V351" s="5">
        <f t="shared" si="515"/>
        <v>8.5722171084691694E-3</v>
      </c>
      <c r="W351" s="5">
        <f t="shared" si="516"/>
        <v>1.0282459062925709E-2</v>
      </c>
      <c r="X351" s="5">
        <f t="shared" si="517"/>
        <v>1.758515214682729E-2</v>
      </c>
      <c r="Y351" s="5">
        <f t="shared" si="518"/>
        <v>1.5037141122304446E-2</v>
      </c>
      <c r="Z351" s="5">
        <f t="shared" si="519"/>
        <v>5.7528182527748391E-2</v>
      </c>
      <c r="AA351" s="5">
        <f t="shared" si="520"/>
        <v>5.5420261825730927E-2</v>
      </c>
      <c r="AB351" s="5">
        <f t="shared" si="521"/>
        <v>2.6694789283070904E-2</v>
      </c>
      <c r="AC351" s="5">
        <f t="shared" si="522"/>
        <v>8.8269413262411119E-4</v>
      </c>
      <c r="AD351" s="5">
        <f t="shared" si="523"/>
        <v>2.476423504274777E-3</v>
      </c>
      <c r="AE351" s="5">
        <f t="shared" si="524"/>
        <v>4.2352013109070615E-3</v>
      </c>
      <c r="AF351" s="5">
        <f t="shared" si="525"/>
        <v>3.621539311217638E-3</v>
      </c>
      <c r="AG351" s="5">
        <f t="shared" si="526"/>
        <v>2.0645294866964638E-3</v>
      </c>
      <c r="AH351" s="5">
        <f t="shared" si="527"/>
        <v>2.4596301241997364E-2</v>
      </c>
      <c r="AI351" s="5">
        <f t="shared" si="528"/>
        <v>2.369505509962087E-2</v>
      </c>
      <c r="AJ351" s="5">
        <f t="shared" si="529"/>
        <v>1.1413415997999776E-2</v>
      </c>
      <c r="AK351" s="5">
        <f t="shared" si="530"/>
        <v>3.6650703194040847E-3</v>
      </c>
      <c r="AL351" s="5">
        <f t="shared" si="531"/>
        <v>5.8171102064076228E-5</v>
      </c>
      <c r="AM351" s="5">
        <f t="shared" si="532"/>
        <v>4.771367109750196E-4</v>
      </c>
      <c r="AN351" s="5">
        <f t="shared" si="533"/>
        <v>8.1600340988326658E-4</v>
      </c>
      <c r="AO351" s="5">
        <f t="shared" si="534"/>
        <v>6.9776811302199257E-4</v>
      </c>
      <c r="AP351" s="5">
        <f t="shared" si="535"/>
        <v>3.977763929686868E-4</v>
      </c>
      <c r="AQ351" s="5">
        <f t="shared" si="536"/>
        <v>1.7007017358307416E-4</v>
      </c>
      <c r="AR351" s="5">
        <f t="shared" si="537"/>
        <v>8.412962248480883E-3</v>
      </c>
      <c r="AS351" s="5">
        <f t="shared" si="538"/>
        <v>8.1046984287380906E-3</v>
      </c>
      <c r="AT351" s="5">
        <f t="shared" si="539"/>
        <v>3.9038649337010006E-3</v>
      </c>
      <c r="AU351" s="5">
        <f t="shared" si="540"/>
        <v>1.2536071148179849E-3</v>
      </c>
      <c r="AV351" s="5">
        <f t="shared" si="541"/>
        <v>3.0191825761356566E-4</v>
      </c>
      <c r="AW351" s="5">
        <f t="shared" si="542"/>
        <v>2.6622071865947481E-6</v>
      </c>
      <c r="AX351" s="5">
        <f t="shared" si="543"/>
        <v>7.6608948539118286E-5</v>
      </c>
      <c r="AY351" s="5">
        <f t="shared" si="544"/>
        <v>1.3101729923012588E-4</v>
      </c>
      <c r="AZ351" s="5">
        <f t="shared" si="545"/>
        <v>1.120334701421416E-4</v>
      </c>
      <c r="BA351" s="5">
        <f t="shared" si="546"/>
        <v>6.3866876134395043E-5</v>
      </c>
      <c r="BB351" s="5">
        <f t="shared" si="547"/>
        <v>2.7306423665117581E-5</v>
      </c>
      <c r="BC351" s="5">
        <f t="shared" si="548"/>
        <v>9.3399373009550901E-6</v>
      </c>
      <c r="BD351" s="5">
        <f t="shared" si="549"/>
        <v>2.3979870353268667E-3</v>
      </c>
      <c r="BE351" s="5">
        <f t="shared" si="550"/>
        <v>2.3101211182609688E-3</v>
      </c>
      <c r="BF351" s="5">
        <f t="shared" si="551"/>
        <v>1.1127373714737111E-3</v>
      </c>
      <c r="BG351" s="5">
        <f t="shared" si="552"/>
        <v>3.5732165674104394E-4</v>
      </c>
      <c r="BH351" s="5">
        <f t="shared" si="553"/>
        <v>8.6057211015839113E-5</v>
      </c>
      <c r="BI351" s="5">
        <f t="shared" si="554"/>
        <v>1.6580788604574912E-5</v>
      </c>
      <c r="BJ351" s="8">
        <f t="shared" si="555"/>
        <v>0.21154120904105081</v>
      </c>
      <c r="BK351" s="8">
        <f t="shared" si="556"/>
        <v>0.23916677817609197</v>
      </c>
      <c r="BL351" s="8">
        <f t="shared" si="557"/>
        <v>0.48988774550106573</v>
      </c>
      <c r="BM351" s="8">
        <f t="shared" si="558"/>
        <v>0.49787397469737904</v>
      </c>
      <c r="BN351" s="8">
        <f t="shared" si="559"/>
        <v>0.50012158545653429</v>
      </c>
    </row>
    <row r="352" spans="1:66" x14ac:dyDescent="0.25">
      <c r="A352" t="s">
        <v>99</v>
      </c>
      <c r="B352" t="s">
        <v>111</v>
      </c>
      <c r="C352" t="s">
        <v>108</v>
      </c>
      <c r="D352" t="s">
        <v>493</v>
      </c>
      <c r="E352">
        <f>VLOOKUP(A352,home!$A$2:$E$405,3,FALSE)</f>
        <v>1.3341067285382799</v>
      </c>
      <c r="F352">
        <f>VLOOKUP(B352,home!$B$2:$E$405,3,FALSE)</f>
        <v>0.94</v>
      </c>
      <c r="G352">
        <f>VLOOKUP(C352,away!$B$2:$E$405,4,FALSE)</f>
        <v>0.79</v>
      </c>
      <c r="H352">
        <f>VLOOKUP(A352,away!$A$2:$E$405,3,FALSE)</f>
        <v>1.26682134570766</v>
      </c>
      <c r="I352">
        <f>VLOOKUP(C352,away!$B$2:$E$405,3,FALSE)</f>
        <v>0.71</v>
      </c>
      <c r="J352">
        <f>VLOOKUP(B352,home!$B$2:$E$405,4,FALSE)</f>
        <v>0.69</v>
      </c>
      <c r="K352" s="3">
        <f t="shared" si="504"/>
        <v>0.9907076566125268</v>
      </c>
      <c r="L352" s="3">
        <f t="shared" si="505"/>
        <v>0.62061577726218253</v>
      </c>
      <c r="M352" s="5">
        <f t="shared" si="506"/>
        <v>0.19962325100764752</v>
      </c>
      <c r="N352" s="5">
        <f t="shared" si="507"/>
        <v>0.19776828321116069</v>
      </c>
      <c r="O352" s="5">
        <f t="shared" si="508"/>
        <v>0.12388933908371491</v>
      </c>
      <c r="P352" s="5">
        <f t="shared" si="509"/>
        <v>0.12273811680290192</v>
      </c>
      <c r="Q352" s="5">
        <f t="shared" si="510"/>
        <v>9.7965276206205765E-2</v>
      </c>
      <c r="R352" s="5">
        <f t="shared" si="511"/>
        <v>3.8443839234968906E-2</v>
      </c>
      <c r="S352" s="5">
        <f t="shared" si="512"/>
        <v>1.8866346029683779E-2</v>
      </c>
      <c r="T352" s="5">
        <f t="shared" si="513"/>
        <v>6.0798796037418779E-2</v>
      </c>
      <c r="U352" s="5">
        <f t="shared" si="514"/>
        <v>3.808660587966476E-2</v>
      </c>
      <c r="V352" s="5">
        <f t="shared" si="515"/>
        <v>1.2888833623374879E-3</v>
      </c>
      <c r="W352" s="5">
        <f t="shared" si="516"/>
        <v>3.2351649739883019E-2</v>
      </c>
      <c r="X352" s="5">
        <f t="shared" si="517"/>
        <v>2.0077944249031383E-2</v>
      </c>
      <c r="Y352" s="5">
        <f t="shared" si="518"/>
        <v>6.2303444879696886E-3</v>
      </c>
      <c r="Z352" s="5">
        <f t="shared" si="519"/>
        <v>7.9529510559175395E-3</v>
      </c>
      <c r="AA352" s="5">
        <f t="shared" si="520"/>
        <v>7.8790495037621856E-3</v>
      </c>
      <c r="AB352" s="5">
        <f t="shared" si="521"/>
        <v>3.9029173351031636E-3</v>
      </c>
      <c r="AC352" s="5">
        <f t="shared" si="522"/>
        <v>4.9529274481231112E-5</v>
      </c>
      <c r="AD352" s="5">
        <f t="shared" si="523"/>
        <v>8.0127567753371896E-3</v>
      </c>
      <c r="AE352" s="5">
        <f t="shared" si="524"/>
        <v>4.9728432741387085E-3</v>
      </c>
      <c r="AF352" s="5">
        <f t="shared" si="525"/>
        <v>1.5431124968913054E-3</v>
      </c>
      <c r="AG352" s="5">
        <f t="shared" si="526"/>
        <v>3.1922665388706161E-4</v>
      </c>
      <c r="AH352" s="5">
        <f t="shared" si="527"/>
        <v>1.2339317252740897E-3</v>
      </c>
      <c r="AI352" s="5">
        <f t="shared" si="528"/>
        <v>1.2224656079661454E-3</v>
      </c>
      <c r="AJ352" s="5">
        <f t="shared" si="529"/>
        <v>6.0555301887877386E-4</v>
      </c>
      <c r="AK352" s="5">
        <f t="shared" si="530"/>
        <v>1.9997533742934379E-4</v>
      </c>
      <c r="AL352" s="5">
        <f t="shared" si="531"/>
        <v>1.2181206038383675E-6</v>
      </c>
      <c r="AM352" s="5">
        <f t="shared" si="532"/>
        <v>1.5876598975800914E-3</v>
      </c>
      <c r="AN352" s="5">
        <f t="shared" si="533"/>
        <v>9.8532678136466537E-4</v>
      </c>
      <c r="AO352" s="5">
        <f t="shared" si="534"/>
        <v>3.0575467313693821E-4</v>
      </c>
      <c r="AP352" s="5">
        <f t="shared" si="535"/>
        <v>6.3252058040141822E-5</v>
      </c>
      <c r="AQ352" s="5">
        <f t="shared" si="536"/>
        <v>9.8138062910038244E-6</v>
      </c>
      <c r="AR352" s="5">
        <f t="shared" si="537"/>
        <v>1.5315949935388906E-4</v>
      </c>
      <c r="AS352" s="5">
        <f t="shared" si="538"/>
        <v>1.5173628869283925E-4</v>
      </c>
      <c r="AT352" s="5">
        <f t="shared" si="539"/>
        <v>7.5163151496982302E-5</v>
      </c>
      <c r="AU352" s="5">
        <f t="shared" si="540"/>
        <v>2.4821569894395894E-5</v>
      </c>
      <c r="AV352" s="5">
        <f t="shared" si="541"/>
        <v>6.1477298358802489E-6</v>
      </c>
      <c r="AW352" s="5">
        <f t="shared" si="542"/>
        <v>2.0804444288490546E-8</v>
      </c>
      <c r="AX352" s="5">
        <f t="shared" si="543"/>
        <v>2.6215113610487598E-4</v>
      </c>
      <c r="AY352" s="5">
        <f t="shared" si="544"/>
        <v>1.6269513109389179E-4</v>
      </c>
      <c r="AZ352" s="5">
        <f t="shared" si="545"/>
        <v>5.0485582620304163E-5</v>
      </c>
      <c r="BA352" s="5">
        <f t="shared" si="546"/>
        <v>1.0444049699478069E-5</v>
      </c>
      <c r="BB352" s="5">
        <f t="shared" si="547"/>
        <v>1.6204355055016111E-6</v>
      </c>
      <c r="BC352" s="5">
        <f t="shared" si="548"/>
        <v>2.0113356815002409E-7</v>
      </c>
      <c r="BD352" s="5">
        <f t="shared" si="549"/>
        <v>1.5842200289433424E-5</v>
      </c>
      <c r="BE352" s="5">
        <f t="shared" si="550"/>
        <v>1.5694989124330882E-5</v>
      </c>
      <c r="BF352" s="5">
        <f t="shared" si="551"/>
        <v>7.7745729479624694E-6</v>
      </c>
      <c r="BG352" s="5">
        <f t="shared" si="552"/>
        <v>2.5674429821463478E-6</v>
      </c>
      <c r="BH352" s="5">
        <f t="shared" si="553"/>
        <v>6.3589635508212126E-7</v>
      </c>
      <c r="BI352" s="5">
        <f t="shared" si="554"/>
        <v>1.2599747755837118E-7</v>
      </c>
      <c r="BJ352" s="8">
        <f t="shared" si="555"/>
        <v>0.43347963781692861</v>
      </c>
      <c r="BK352" s="8">
        <f t="shared" si="556"/>
        <v>0.34273003972874971</v>
      </c>
      <c r="BL352" s="8">
        <f t="shared" si="557"/>
        <v>0.21591734606521276</v>
      </c>
      <c r="BM352" s="8">
        <f t="shared" si="558"/>
        <v>0.2194891947935593</v>
      </c>
      <c r="BN352" s="8">
        <f t="shared" si="559"/>
        <v>0.78042810554659969</v>
      </c>
    </row>
    <row r="353" spans="1:66" x14ac:dyDescent="0.25">
      <c r="A353" t="s">
        <v>99</v>
      </c>
      <c r="B353" t="s">
        <v>104</v>
      </c>
      <c r="C353" t="s">
        <v>100</v>
      </c>
      <c r="D353" t="s">
        <v>493</v>
      </c>
      <c r="E353">
        <f>VLOOKUP(A353,home!$A$2:$E$405,3,FALSE)</f>
        <v>1.3341067285382799</v>
      </c>
      <c r="F353">
        <f>VLOOKUP(B353,home!$B$2:$E$405,3,FALSE)</f>
        <v>0.87</v>
      </c>
      <c r="G353">
        <f>VLOOKUP(C353,away!$B$2:$E$405,4,FALSE)</f>
        <v>1.1399999999999999</v>
      </c>
      <c r="H353">
        <f>VLOOKUP(A353,away!$A$2:$E$405,3,FALSE)</f>
        <v>1.26682134570766</v>
      </c>
      <c r="I353">
        <f>VLOOKUP(C353,away!$B$2:$E$405,3,FALSE)</f>
        <v>0.67</v>
      </c>
      <c r="J353">
        <f>VLOOKUP(B353,home!$B$2:$E$405,4,FALSE)</f>
        <v>1.1399999999999999</v>
      </c>
      <c r="K353" s="3">
        <f t="shared" si="504"/>
        <v>1.3231670533642659</v>
      </c>
      <c r="L353" s="3">
        <f t="shared" si="505"/>
        <v>0.96759814385151066</v>
      </c>
      <c r="M353" s="5">
        <f t="shared" si="506"/>
        <v>0.10118900267877338</v>
      </c>
      <c r="N353" s="5">
        <f t="shared" si="507"/>
        <v>0.13388995450734137</v>
      </c>
      <c r="O353" s="5">
        <f t="shared" si="508"/>
        <v>9.7910291170166669E-2</v>
      </c>
      <c r="P353" s="5">
        <f t="shared" si="509"/>
        <v>0.12955167146166671</v>
      </c>
      <c r="Q353" s="5">
        <f t="shared" si="510"/>
        <v>8.8579388290277242E-2</v>
      </c>
      <c r="R353" s="5">
        <f t="shared" si="511"/>
        <v>4.7368908000107103E-2</v>
      </c>
      <c r="S353" s="5">
        <f t="shared" si="512"/>
        <v>4.1466056424608787E-2</v>
      </c>
      <c r="T353" s="5">
        <f t="shared" si="513"/>
        <v>8.5709251693174504E-2</v>
      </c>
      <c r="U353" s="5">
        <f t="shared" si="514"/>
        <v>6.2676978419584709E-2</v>
      </c>
      <c r="V353" s="5">
        <f t="shared" si="515"/>
        <v>5.8987491794992471E-3</v>
      </c>
      <c r="W353" s="5">
        <f t="shared" si="516"/>
        <v>3.9068442730951773E-2</v>
      </c>
      <c r="X353" s="5">
        <f t="shared" si="517"/>
        <v>3.780255266963798E-2</v>
      </c>
      <c r="Y353" s="5">
        <f t="shared" si="518"/>
        <v>1.8288839897995336E-2</v>
      </c>
      <c r="Z353" s="5">
        <f t="shared" si="519"/>
        <v>1.5278022485725537E-2</v>
      </c>
      <c r="AA353" s="5">
        <f t="shared" si="520"/>
        <v>2.0215375993670456E-2</v>
      </c>
      <c r="AB353" s="5">
        <f t="shared" si="521"/>
        <v>1.3374159743097826E-2</v>
      </c>
      <c r="AC353" s="5">
        <f t="shared" si="522"/>
        <v>4.7200831828731984E-4</v>
      </c>
      <c r="AD353" s="5">
        <f t="shared" si="523"/>
        <v>1.2923519061961012E-2</v>
      </c>
      <c r="AE353" s="5">
        <f t="shared" si="524"/>
        <v>1.2504773056383093E-2</v>
      </c>
      <c r="AF353" s="5">
        <f t="shared" si="525"/>
        <v>6.0497975993203303E-3</v>
      </c>
      <c r="AG353" s="5">
        <f t="shared" si="526"/>
        <v>1.9512576425932257E-3</v>
      </c>
      <c r="AH353" s="5">
        <f t="shared" si="527"/>
        <v>3.6957465497274174E-3</v>
      </c>
      <c r="AI353" s="5">
        <f t="shared" si="528"/>
        <v>4.890090072183979E-3</v>
      </c>
      <c r="AJ353" s="5">
        <f t="shared" si="529"/>
        <v>3.2352030357487628E-3</v>
      </c>
      <c r="AK353" s="5">
        <f t="shared" si="530"/>
        <v>1.4269046892822731E-3</v>
      </c>
      <c r="AL353" s="5">
        <f t="shared" si="531"/>
        <v>2.4172376427921862E-5</v>
      </c>
      <c r="AM353" s="5">
        <f t="shared" si="532"/>
        <v>3.4199949272623697E-3</v>
      </c>
      <c r="AN353" s="5">
        <f t="shared" si="533"/>
        <v>3.3091807436006508E-3</v>
      </c>
      <c r="AO353" s="5">
        <f t="shared" si="534"/>
        <v>1.6009785725885756E-3</v>
      </c>
      <c r="AP353" s="5">
        <f t="shared" si="535"/>
        <v>5.1636796506091562E-4</v>
      </c>
      <c r="AQ353" s="5">
        <f t="shared" si="536"/>
        <v>1.2490917113433092E-4</v>
      </c>
      <c r="AR353" s="5">
        <f t="shared" si="537"/>
        <v>7.1519950033237494E-4</v>
      </c>
      <c r="AS353" s="5">
        <f t="shared" si="538"/>
        <v>9.4632841542238385E-4</v>
      </c>
      <c r="AT353" s="5">
        <f t="shared" si="539"/>
        <v>6.2607529047465521E-4</v>
      </c>
      <c r="AU353" s="5">
        <f t="shared" si="540"/>
        <v>2.7613406576050884E-4</v>
      </c>
      <c r="AV353" s="5">
        <f t="shared" si="541"/>
        <v>9.1342874531456767E-5</v>
      </c>
      <c r="AW353" s="5">
        <f t="shared" si="542"/>
        <v>8.5965967055484377E-7</v>
      </c>
      <c r="AX353" s="5">
        <f t="shared" si="543"/>
        <v>7.5420410173774818E-4</v>
      </c>
      <c r="AY353" s="5">
        <f t="shared" si="544"/>
        <v>7.29766488926641E-4</v>
      </c>
      <c r="AZ353" s="5">
        <f t="shared" si="545"/>
        <v>3.5306035006522587E-4</v>
      </c>
      <c r="BA353" s="5">
        <f t="shared" si="546"/>
        <v>1.1387351313022573E-4</v>
      </c>
      <c r="BB353" s="5">
        <f t="shared" si="547"/>
        <v>2.7545949984664255E-5</v>
      </c>
      <c r="BC353" s="5">
        <f t="shared" si="548"/>
        <v>5.3306820151575381E-6</v>
      </c>
      <c r="BD353" s="5">
        <f t="shared" si="549"/>
        <v>1.1533761816752228E-4</v>
      </c>
      <c r="BE353" s="5">
        <f t="shared" si="550"/>
        <v>1.5261093637277328E-4</v>
      </c>
      <c r="BF353" s="5">
        <f t="shared" si="551"/>
        <v>1.0096488149576193E-4</v>
      </c>
      <c r="BG353" s="5">
        <f t="shared" si="552"/>
        <v>4.4531134914006546E-5</v>
      </c>
      <c r="BH353" s="5">
        <f t="shared" si="553"/>
        <v>1.4730532641783162E-5</v>
      </c>
      <c r="BI353" s="5">
        <f t="shared" si="554"/>
        <v>3.898191094022866E-6</v>
      </c>
      <c r="BJ353" s="8">
        <f t="shared" si="555"/>
        <v>0.4477229896151424</v>
      </c>
      <c r="BK353" s="8">
        <f t="shared" si="556"/>
        <v>0.27933142692818996</v>
      </c>
      <c r="BL353" s="8">
        <f t="shared" si="557"/>
        <v>0.25788081111477629</v>
      </c>
      <c r="BM353" s="8">
        <f t="shared" si="558"/>
        <v>0.40099512720624569</v>
      </c>
      <c r="BN353" s="8">
        <f t="shared" si="559"/>
        <v>0.59848921610833239</v>
      </c>
    </row>
    <row r="354" spans="1:66" x14ac:dyDescent="0.25">
      <c r="A354" t="s">
        <v>99</v>
      </c>
      <c r="B354" t="s">
        <v>105</v>
      </c>
      <c r="C354" t="s">
        <v>417</v>
      </c>
      <c r="D354" t="s">
        <v>493</v>
      </c>
      <c r="E354">
        <f>VLOOKUP(A354,home!$A$2:$E$405,3,FALSE)</f>
        <v>1.3341067285382799</v>
      </c>
      <c r="F354">
        <f>VLOOKUP(B354,home!$B$2:$E$405,3,FALSE)</f>
        <v>1.25</v>
      </c>
      <c r="G354">
        <f>VLOOKUP(C354,away!$B$2:$E$405,4,FALSE)</f>
        <v>0.75</v>
      </c>
      <c r="H354">
        <f>VLOOKUP(A354,away!$A$2:$E$405,3,FALSE)</f>
        <v>1.26682134570766</v>
      </c>
      <c r="I354">
        <f>VLOOKUP(C354,away!$B$2:$E$405,3,FALSE)</f>
        <v>0.75</v>
      </c>
      <c r="J354">
        <f>VLOOKUP(B354,home!$B$2:$E$405,4,FALSE)</f>
        <v>1.45</v>
      </c>
      <c r="K354" s="3">
        <f t="shared" si="504"/>
        <v>1.2507250580046374</v>
      </c>
      <c r="L354" s="3">
        <f t="shared" si="505"/>
        <v>1.3776682134570803</v>
      </c>
      <c r="M354" s="5">
        <f t="shared" si="506"/>
        <v>7.2194365848925177E-2</v>
      </c>
      <c r="N354" s="5">
        <f t="shared" si="507"/>
        <v>9.0295302414004963E-2</v>
      </c>
      <c r="O354" s="5">
        <f t="shared" si="508"/>
        <v>9.9459883020755618E-2</v>
      </c>
      <c r="P354" s="5">
        <f t="shared" si="509"/>
        <v>0.12439696796026901</v>
      </c>
      <c r="Q354" s="5">
        <f t="shared" si="510"/>
        <v>5.6467298674651327E-2</v>
      </c>
      <c r="R354" s="5">
        <f t="shared" si="511"/>
        <v>6.8511359675927308E-2</v>
      </c>
      <c r="S354" s="5">
        <f t="shared" si="512"/>
        <v>5.3586611142518212E-2</v>
      </c>
      <c r="T354" s="5">
        <f t="shared" si="513"/>
        <v>7.7793202483854254E-2</v>
      </c>
      <c r="U354" s="5">
        <f t="shared" si="514"/>
        <v>8.5688874304650761E-2</v>
      </c>
      <c r="V354" s="5">
        <f t="shared" si="515"/>
        <v>1.0259360071493376E-2</v>
      </c>
      <c r="W354" s="5">
        <f t="shared" si="516"/>
        <v>2.3541688470072816E-2</v>
      </c>
      <c r="X354" s="5">
        <f t="shared" si="517"/>
        <v>3.243263589632836E-2</v>
      </c>
      <c r="Y354" s="5">
        <f t="shared" si="518"/>
        <v>2.2340705776499339E-2</v>
      </c>
      <c r="Z354" s="5">
        <f t="shared" si="519"/>
        <v>3.1461974162083413E-2</v>
      </c>
      <c r="AA354" s="5">
        <f t="shared" si="520"/>
        <v>3.9350279458812185E-2</v>
      </c>
      <c r="AB354" s="5">
        <f t="shared" si="521"/>
        <v>2.4608190279310785E-2</v>
      </c>
      <c r="AC354" s="5">
        <f t="shared" si="522"/>
        <v>1.1048587994881467E-3</v>
      </c>
      <c r="AD354" s="5">
        <f t="shared" si="523"/>
        <v>7.3610449193147326E-3</v>
      </c>
      <c r="AE354" s="5">
        <f t="shared" si="524"/>
        <v>1.0141077603169646E-2</v>
      </c>
      <c r="AF354" s="5">
        <f t="shared" si="525"/>
        <v>6.9855201320441701E-3</v>
      </c>
      <c r="AG354" s="5">
        <f t="shared" si="526"/>
        <v>3.2079096801272537E-3</v>
      </c>
      <c r="AH354" s="5">
        <f t="shared" si="527"/>
        <v>1.0836040433927567E-2</v>
      </c>
      <c r="AI354" s="5">
        <f t="shared" si="528"/>
        <v>1.3552907300264653E-2</v>
      </c>
      <c r="AJ354" s="5">
        <f t="shared" si="529"/>
        <v>8.4754803846274918E-3</v>
      </c>
      <c r="AK354" s="5">
        <f t="shared" si="530"/>
        <v>3.533498565226795E-3</v>
      </c>
      <c r="AL354" s="5">
        <f t="shared" si="531"/>
        <v>7.6150587688883717E-5</v>
      </c>
      <c r="AM354" s="5">
        <f t="shared" si="532"/>
        <v>1.8413286667369323E-3</v>
      </c>
      <c r="AN354" s="5">
        <f t="shared" si="533"/>
        <v>2.5367399746907774E-3</v>
      </c>
      <c r="AO354" s="5">
        <f t="shared" si="534"/>
        <v>1.7473930144687017E-3</v>
      </c>
      <c r="AP354" s="5">
        <f t="shared" si="535"/>
        <v>8.0244260415015959E-4</v>
      </c>
      <c r="AQ354" s="5">
        <f t="shared" si="536"/>
        <v>2.7637491721534927E-4</v>
      </c>
      <c r="AR354" s="5">
        <f t="shared" si="537"/>
        <v>2.9856936931115345E-3</v>
      </c>
      <c r="AS354" s="5">
        <f t="shared" si="538"/>
        <v>3.7342819175010039E-3</v>
      </c>
      <c r="AT354" s="5">
        <f t="shared" si="539"/>
        <v>2.3352799839360563E-3</v>
      </c>
      <c r="AU354" s="5">
        <f t="shared" si="540"/>
        <v>9.735977311218307E-4</v>
      </c>
      <c r="AV354" s="5">
        <f t="shared" si="541"/>
        <v>3.044257696826338E-4</v>
      </c>
      <c r="AW354" s="5">
        <f t="shared" si="542"/>
        <v>3.6448297536406534E-6</v>
      </c>
      <c r="AX354" s="5">
        <f t="shared" si="543"/>
        <v>3.8383265058502495E-4</v>
      </c>
      <c r="AY354" s="5">
        <f t="shared" si="544"/>
        <v>5.2879404199796714E-4</v>
      </c>
      <c r="AZ354" s="5">
        <f t="shared" si="545"/>
        <v>3.642513715630439E-4</v>
      </c>
      <c r="BA354" s="5">
        <f t="shared" si="546"/>
        <v>1.6727251210351665E-4</v>
      </c>
      <c r="BB354" s="5">
        <f t="shared" si="547"/>
        <v>5.761150572753239E-5</v>
      </c>
      <c r="BC354" s="5">
        <f t="shared" si="548"/>
        <v>1.5873908034044374E-5</v>
      </c>
      <c r="BD354" s="5">
        <f t="shared" si="549"/>
        <v>6.8554921601984039E-4</v>
      </c>
      <c r="BE354" s="5">
        <f t="shared" si="550"/>
        <v>8.5743358297144846E-4</v>
      </c>
      <c r="BF354" s="5">
        <f t="shared" si="551"/>
        <v>5.3620683389854463E-4</v>
      </c>
      <c r="BG354" s="5">
        <f t="shared" si="552"/>
        <v>2.2354910781008001E-4</v>
      </c>
      <c r="BH354" s="5">
        <f t="shared" si="553"/>
        <v>6.9899617708161818E-5</v>
      </c>
      <c r="BI354" s="5">
        <f t="shared" si="554"/>
        <v>1.7485040682508536E-5</v>
      </c>
      <c r="BJ354" s="8">
        <f t="shared" si="555"/>
        <v>0.33928830121733977</v>
      </c>
      <c r="BK354" s="8">
        <f t="shared" si="556"/>
        <v>0.26214710845238076</v>
      </c>
      <c r="BL354" s="8">
        <f t="shared" si="557"/>
        <v>0.36673991591794675</v>
      </c>
      <c r="BM354" s="8">
        <f t="shared" si="558"/>
        <v>0.48778697294297291</v>
      </c>
      <c r="BN354" s="8">
        <f t="shared" si="559"/>
        <v>0.51132517759453344</v>
      </c>
    </row>
    <row r="355" spans="1:66" x14ac:dyDescent="0.25">
      <c r="A355" t="s">
        <v>99</v>
      </c>
      <c r="B355" t="s">
        <v>117</v>
      </c>
      <c r="C355" t="s">
        <v>106</v>
      </c>
      <c r="D355" t="s">
        <v>493</v>
      </c>
      <c r="E355">
        <f>VLOOKUP(A355,home!$A$2:$E$405,3,FALSE)</f>
        <v>1.3341067285382799</v>
      </c>
      <c r="F355">
        <f>VLOOKUP(B355,home!$B$2:$E$405,3,FALSE)</f>
        <v>1.1200000000000001</v>
      </c>
      <c r="G355">
        <f>VLOOKUP(C355,away!$B$2:$E$405,4,FALSE)</f>
        <v>1.04</v>
      </c>
      <c r="H355">
        <f>VLOOKUP(A355,away!$A$2:$E$405,3,FALSE)</f>
        <v>1.26682134570766</v>
      </c>
      <c r="I355">
        <f>VLOOKUP(C355,away!$B$2:$E$405,3,FALSE)</f>
        <v>0.96</v>
      </c>
      <c r="J355">
        <f>VLOOKUP(B355,home!$B$2:$E$405,4,FALSE)</f>
        <v>0.83</v>
      </c>
      <c r="K355" s="3">
        <f t="shared" si="504"/>
        <v>1.5539675174013887</v>
      </c>
      <c r="L355" s="3">
        <f t="shared" si="505"/>
        <v>1.0094032482598634</v>
      </c>
      <c r="M355" s="5">
        <f t="shared" si="506"/>
        <v>7.7044602956323732E-2</v>
      </c>
      <c r="N355" s="5">
        <f t="shared" si="507"/>
        <v>0.1197248103852141</v>
      </c>
      <c r="O355" s="5">
        <f t="shared" si="508"/>
        <v>7.7769072485004656E-2</v>
      </c>
      <c r="P355" s="5">
        <f t="shared" si="509"/>
        <v>0.12085061250013134</v>
      </c>
      <c r="Q355" s="5">
        <f t="shared" si="510"/>
        <v>9.3024233182831581E-2</v>
      </c>
      <c r="R355" s="5">
        <f t="shared" si="511"/>
        <v>3.9250177190260235E-2</v>
      </c>
      <c r="S355" s="5">
        <f t="shared" si="512"/>
        <v>4.7390959201698855E-2</v>
      </c>
      <c r="T355" s="5">
        <f t="shared" si="513"/>
        <v>9.3898963141633165E-2</v>
      </c>
      <c r="U355" s="5">
        <f t="shared" si="514"/>
        <v>6.0993500405913316E-2</v>
      </c>
      <c r="V355" s="5">
        <f t="shared" si="515"/>
        <v>8.2596115709187637E-3</v>
      </c>
      <c r="W355" s="5">
        <f t="shared" si="516"/>
        <v>4.8185545565764223E-2</v>
      </c>
      <c r="X355" s="5">
        <f t="shared" si="517"/>
        <v>4.8638646213256059E-2</v>
      </c>
      <c r="Y355" s="5">
        <f t="shared" si="518"/>
        <v>2.4548003739311489E-2</v>
      </c>
      <c r="Z355" s="5">
        <f t="shared" si="519"/>
        <v>1.3206418783541294E-2</v>
      </c>
      <c r="AA355" s="5">
        <f t="shared" si="520"/>
        <v>2.0522345810822733E-2</v>
      </c>
      <c r="AB355" s="5">
        <f t="shared" si="521"/>
        <v>1.5945529385448496E-2</v>
      </c>
      <c r="AC355" s="5">
        <f t="shared" si="522"/>
        <v>8.0974127247155129E-4</v>
      </c>
      <c r="AD355" s="5">
        <f t="shared" si="523"/>
        <v>1.8719693154365533E-2</v>
      </c>
      <c r="AE355" s="5">
        <f t="shared" si="524"/>
        <v>1.8895719076444498E-2</v>
      </c>
      <c r="AF355" s="5">
        <f t="shared" si="525"/>
        <v>9.536700106984472E-3</v>
      </c>
      <c r="AG355" s="5">
        <f t="shared" si="526"/>
        <v>3.2087920218901041E-3</v>
      </c>
      <c r="AH355" s="5">
        <f t="shared" si="527"/>
        <v>3.3326505044966631E-3</v>
      </c>
      <c r="AI355" s="5">
        <f t="shared" si="528"/>
        <v>5.1788306308391653E-3</v>
      </c>
      <c r="AJ355" s="5">
        <f t="shared" si="529"/>
        <v>4.0238672892237027E-3</v>
      </c>
      <c r="AK355" s="5">
        <f t="shared" si="530"/>
        <v>2.084319687262538E-3</v>
      </c>
      <c r="AL355" s="5">
        <f t="shared" si="531"/>
        <v>5.0805754064459446E-5</v>
      </c>
      <c r="AM355" s="5">
        <f t="shared" si="532"/>
        <v>5.8179590195210342E-3</v>
      </c>
      <c r="AN355" s="5">
        <f t="shared" si="533"/>
        <v>5.8726667325473018E-3</v>
      </c>
      <c r="AO355" s="5">
        <f t="shared" si="534"/>
        <v>2.9639444378904427E-3</v>
      </c>
      <c r="AP355" s="5">
        <f t="shared" si="535"/>
        <v>9.9727171442278925E-4</v>
      </c>
      <c r="AQ355" s="5">
        <f t="shared" si="536"/>
        <v>2.5166232698401153E-4</v>
      </c>
      <c r="AR355" s="5">
        <f t="shared" si="537"/>
        <v>6.7279764891076111E-4</v>
      </c>
      <c r="AS355" s="5">
        <f t="shared" si="538"/>
        <v>1.0455056921913467E-3</v>
      </c>
      <c r="AT355" s="5">
        <f t="shared" si="539"/>
        <v>8.1234094246180374E-4</v>
      </c>
      <c r="AU355" s="5">
        <f t="shared" si="540"/>
        <v>4.2078381254695782E-4</v>
      </c>
      <c r="AV355" s="5">
        <f t="shared" si="541"/>
        <v>1.6347109413657188E-4</v>
      </c>
      <c r="AW355" s="5">
        <f t="shared" si="542"/>
        <v>2.2136911829219709E-6</v>
      </c>
      <c r="AX355" s="5">
        <f t="shared" si="543"/>
        <v>1.5068198889846879E-3</v>
      </c>
      <c r="AY355" s="5">
        <f t="shared" si="544"/>
        <v>1.5209888904837107E-3</v>
      </c>
      <c r="AZ355" s="5">
        <f t="shared" si="545"/>
        <v>7.6764556331071162E-4</v>
      </c>
      <c r="BA355" s="5">
        <f t="shared" si="546"/>
        <v>2.5828797503936831E-4</v>
      </c>
      <c r="BB355" s="5">
        <f t="shared" si="547"/>
        <v>6.5179180247800213E-5</v>
      </c>
      <c r="BC355" s="5">
        <f t="shared" si="548"/>
        <v>1.3158415252208938E-5</v>
      </c>
      <c r="BD355" s="5">
        <f t="shared" si="549"/>
        <v>1.1318735537202018E-4</v>
      </c>
      <c r="BE355" s="5">
        <f t="shared" si="550"/>
        <v>1.7588947362868695E-4</v>
      </c>
      <c r="BF355" s="5">
        <f t="shared" si="551"/>
        <v>1.3666326433590386E-4</v>
      </c>
      <c r="BG355" s="5">
        <f t="shared" si="552"/>
        <v>7.0790091200011415E-5</v>
      </c>
      <c r="BH355" s="5">
        <f t="shared" si="553"/>
        <v>2.7501375569674911E-5</v>
      </c>
      <c r="BI355" s="5">
        <f t="shared" si="554"/>
        <v>8.5472488638261832E-6</v>
      </c>
      <c r="BJ355" s="8">
        <f t="shared" si="555"/>
        <v>0.49841669073237932</v>
      </c>
      <c r="BK355" s="8">
        <f t="shared" si="556"/>
        <v>0.25592732214609243</v>
      </c>
      <c r="BL355" s="8">
        <f t="shared" si="557"/>
        <v>0.23274777138848898</v>
      </c>
      <c r="BM355" s="8">
        <f t="shared" si="558"/>
        <v>0.47111591915143575</v>
      </c>
      <c r="BN355" s="8">
        <f t="shared" si="559"/>
        <v>0.52766350869976564</v>
      </c>
    </row>
    <row r="356" spans="1:66" x14ac:dyDescent="0.25">
      <c r="A356" t="s">
        <v>99</v>
      </c>
      <c r="B356" t="s">
        <v>121</v>
      </c>
      <c r="C356" t="s">
        <v>112</v>
      </c>
      <c r="D356" t="s">
        <v>493</v>
      </c>
      <c r="E356">
        <f>VLOOKUP(A356,home!$A$2:$E$405,3,FALSE)</f>
        <v>1.3341067285382799</v>
      </c>
      <c r="F356">
        <f>VLOOKUP(B356,home!$B$2:$E$405,3,FALSE)</f>
        <v>1.33</v>
      </c>
      <c r="G356">
        <f>VLOOKUP(C356,away!$B$2:$E$405,4,FALSE)</f>
        <v>1.29</v>
      </c>
      <c r="H356">
        <f>VLOOKUP(A356,away!$A$2:$E$405,3,FALSE)</f>
        <v>1.26682134570766</v>
      </c>
      <c r="I356">
        <f>VLOOKUP(C356,away!$B$2:$E$405,3,FALSE)</f>
        <v>0.71</v>
      </c>
      <c r="J356">
        <f>VLOOKUP(B356,home!$B$2:$E$405,4,FALSE)</f>
        <v>0.83</v>
      </c>
      <c r="K356" s="3">
        <f t="shared" si="504"/>
        <v>2.288926914153127</v>
      </c>
      <c r="L356" s="3">
        <f t="shared" si="505"/>
        <v>0.74653781902552396</v>
      </c>
      <c r="M356" s="5">
        <f t="shared" si="506"/>
        <v>4.8052326175409291E-2</v>
      </c>
      <c r="N356" s="5">
        <f t="shared" si="507"/>
        <v>0.10998826267055911</v>
      </c>
      <c r="O356" s="5">
        <f t="shared" si="508"/>
        <v>3.5872878782093144E-2</v>
      </c>
      <c r="P356" s="5">
        <f t="shared" si="509"/>
        <v>8.2110397732485657E-2</v>
      </c>
      <c r="Q356" s="5">
        <f t="shared" si="510"/>
        <v>0.12587754733379325</v>
      </c>
      <c r="R356" s="5">
        <f t="shared" si="511"/>
        <v>1.3390230344075403E-2</v>
      </c>
      <c r="S356" s="5">
        <f t="shared" si="512"/>
        <v>3.5076956478525559E-2</v>
      </c>
      <c r="T356" s="5">
        <f t="shared" si="513"/>
        <v>9.3972349650852174E-2</v>
      </c>
      <c r="U356" s="5">
        <f t="shared" si="514"/>
        <v>3.0649258621264074E-2</v>
      </c>
      <c r="V356" s="5">
        <f t="shared" si="515"/>
        <v>6.6598298538672633E-3</v>
      </c>
      <c r="W356" s="5">
        <f t="shared" si="516"/>
        <v>9.6041501993301179E-2</v>
      </c>
      <c r="X356" s="5">
        <f t="shared" si="517"/>
        <v>7.1698613434014569E-2</v>
      </c>
      <c r="Y356" s="5">
        <f t="shared" si="518"/>
        <v>2.6762863250091678E-2</v>
      </c>
      <c r="Z356" s="5">
        <f t="shared" si="519"/>
        <v>3.3321044524384814E-3</v>
      </c>
      <c r="AA356" s="5">
        <f t="shared" si="520"/>
        <v>7.6269435619559086E-3</v>
      </c>
      <c r="AB356" s="5">
        <f t="shared" si="521"/>
        <v>8.7287581958438998E-3</v>
      </c>
      <c r="AC356" s="5">
        <f t="shared" si="522"/>
        <v>7.1125755199595326E-4</v>
      </c>
      <c r="AD356" s="5">
        <f t="shared" si="523"/>
        <v>5.4957994697039575E-2</v>
      </c>
      <c r="AE356" s="5">
        <f t="shared" si="524"/>
        <v>4.1028221499144236E-2</v>
      </c>
      <c r="AF356" s="5">
        <f t="shared" si="525"/>
        <v>1.5314559498233621E-2</v>
      </c>
      <c r="AG356" s="5">
        <f t="shared" si="526"/>
        <v>3.8109659490493174E-3</v>
      </c>
      <c r="AH356" s="5">
        <f t="shared" si="527"/>
        <v>6.2188549767216528E-4</v>
      </c>
      <c r="AI356" s="5">
        <f t="shared" si="528"/>
        <v>1.423450453143331E-3</v>
      </c>
      <c r="AJ356" s="5">
        <f t="shared" si="529"/>
        <v>1.6290870265816177E-3</v>
      </c>
      <c r="AK356" s="5">
        <f t="shared" si="530"/>
        <v>1.242953713546785E-3</v>
      </c>
      <c r="AL356" s="5">
        <f t="shared" si="531"/>
        <v>4.8615037092217835E-5</v>
      </c>
      <c r="AM356" s="5">
        <f t="shared" si="532"/>
        <v>2.5158966641987732E-2</v>
      </c>
      <c r="AN356" s="5">
        <f t="shared" si="533"/>
        <v>1.8782120085845431E-2</v>
      </c>
      <c r="AO356" s="5">
        <f t="shared" si="534"/>
        <v>7.0107814827812653E-3</v>
      </c>
      <c r="AP356" s="5">
        <f t="shared" si="535"/>
        <v>1.7446045059400185E-3</v>
      </c>
      <c r="AQ356" s="5">
        <f t="shared" si="536"/>
        <v>3.2560331073164077E-4</v>
      </c>
      <c r="AR356" s="5">
        <f t="shared" si="537"/>
        <v>9.285220862315621E-5</v>
      </c>
      <c r="AS356" s="5">
        <f t="shared" si="538"/>
        <v>2.1253191935610331E-4</v>
      </c>
      <c r="AT356" s="5">
        <f t="shared" si="539"/>
        <v>2.4323501516540345E-4</v>
      </c>
      <c r="AU356" s="5">
        <f t="shared" si="540"/>
        <v>1.8558239089217862E-4</v>
      </c>
      <c r="AV356" s="5">
        <f t="shared" si="541"/>
        <v>1.0619613232649847E-4</v>
      </c>
      <c r="AW356" s="5">
        <f t="shared" si="542"/>
        <v>2.3075539319654931E-6</v>
      </c>
      <c r="AX356" s="5">
        <f t="shared" si="543"/>
        <v>9.59783931318774E-3</v>
      </c>
      <c r="AY356" s="5">
        <f t="shared" si="544"/>
        <v>7.1651500282246079E-3</v>
      </c>
      <c r="AZ356" s="5">
        <f t="shared" si="545"/>
        <v>2.6745277375307343E-3</v>
      </c>
      <c r="BA356" s="5">
        <f t="shared" si="546"/>
        <v>6.6554536803315454E-4</v>
      </c>
      <c r="BB356" s="5">
        <f t="shared" si="547"/>
        <v>1.2421369687850271E-4</v>
      </c>
      <c r="BC356" s="5">
        <f t="shared" si="548"/>
        <v>1.8546044472154995E-5</v>
      </c>
      <c r="BD356" s="5">
        <f t="shared" si="549"/>
        <v>1.1552947552872324E-5</v>
      </c>
      <c r="BE356" s="5">
        <f t="shared" si="550"/>
        <v>2.6443852591568967E-5</v>
      </c>
      <c r="BF356" s="5">
        <f t="shared" si="551"/>
        <v>3.0264022955370071E-5</v>
      </c>
      <c r="BG356" s="5">
        <f t="shared" si="552"/>
        <v>2.3090712224364867E-5</v>
      </c>
      <c r="BH356" s="5">
        <f t="shared" si="553"/>
        <v>1.3213238169328344E-5</v>
      </c>
      <c r="BI356" s="5">
        <f t="shared" si="554"/>
        <v>6.048827293778205E-6</v>
      </c>
      <c r="BJ356" s="8">
        <f t="shared" si="555"/>
        <v>0.71272077819169155</v>
      </c>
      <c r="BK356" s="8">
        <f t="shared" si="556"/>
        <v>0.17982453285760053</v>
      </c>
      <c r="BL356" s="8">
        <f t="shared" si="557"/>
        <v>0.10213645746332697</v>
      </c>
      <c r="BM356" s="8">
        <f t="shared" si="558"/>
        <v>0.57555938745234925</v>
      </c>
      <c r="BN356" s="8">
        <f t="shared" si="559"/>
        <v>0.41529164303841581</v>
      </c>
    </row>
    <row r="357" spans="1:66" x14ac:dyDescent="0.25">
      <c r="A357" t="s">
        <v>99</v>
      </c>
      <c r="B357" t="s">
        <v>110</v>
      </c>
      <c r="C357" t="s">
        <v>113</v>
      </c>
      <c r="D357" t="s">
        <v>493</v>
      </c>
      <c r="E357">
        <f>VLOOKUP(A357,home!$A$2:$E$405,3,FALSE)</f>
        <v>1.3341067285382799</v>
      </c>
      <c r="F357">
        <f>VLOOKUP(B357,home!$B$2:$E$405,3,FALSE)</f>
        <v>0.87</v>
      </c>
      <c r="G357">
        <f>VLOOKUP(C357,away!$B$2:$E$405,4,FALSE)</f>
        <v>1.1000000000000001</v>
      </c>
      <c r="H357">
        <f>VLOOKUP(A357,away!$A$2:$E$405,3,FALSE)</f>
        <v>1.26682134570766</v>
      </c>
      <c r="I357">
        <f>VLOOKUP(C357,away!$B$2:$E$405,3,FALSE)</f>
        <v>1.07</v>
      </c>
      <c r="J357">
        <f>VLOOKUP(B357,home!$B$2:$E$405,4,FALSE)</f>
        <v>0.39</v>
      </c>
      <c r="K357" s="3">
        <f t="shared" si="504"/>
        <v>1.2767401392111339</v>
      </c>
      <c r="L357" s="3">
        <f t="shared" si="505"/>
        <v>0.52864454756380663</v>
      </c>
      <c r="M357" s="5">
        <f t="shared" si="506"/>
        <v>0.16441119759712072</v>
      </c>
      <c r="N357" s="5">
        <f t="shared" si="507"/>
        <v>0.20991037530801721</v>
      </c>
      <c r="O357" s="5">
        <f t="shared" si="508"/>
        <v>8.6915083168153495E-2</v>
      </c>
      <c r="P357" s="5">
        <f t="shared" si="509"/>
        <v>0.11096797538365559</v>
      </c>
      <c r="Q357" s="5">
        <f t="shared" si="510"/>
        <v>0.13400050089630963</v>
      </c>
      <c r="R357" s="5">
        <f t="shared" si="511"/>
        <v>2.2973592408949563E-2</v>
      </c>
      <c r="S357" s="5">
        <f t="shared" si="512"/>
        <v>1.8724228855327128E-2</v>
      </c>
      <c r="T357" s="5">
        <f t="shared" si="513"/>
        <v>7.0838634169653067E-2</v>
      </c>
      <c r="U357" s="5">
        <f t="shared" si="514"/>
        <v>2.9331307570382117E-2</v>
      </c>
      <c r="V357" s="5">
        <f t="shared" si="515"/>
        <v>1.4041959003218039E-3</v>
      </c>
      <c r="W357" s="5">
        <f t="shared" si="516"/>
        <v>5.702793938957202E-2</v>
      </c>
      <c r="X357" s="5">
        <f t="shared" si="517"/>
        <v>3.0147509217096486E-2</v>
      </c>
      <c r="Y357" s="5">
        <f t="shared" si="518"/>
        <v>7.9686581851238312E-3</v>
      </c>
      <c r="Z357" s="5">
        <f t="shared" si="519"/>
        <v>4.0482881216481487E-3</v>
      </c>
      <c r="AA357" s="5">
        <f t="shared" si="520"/>
        <v>5.1686119399998376E-3</v>
      </c>
      <c r="AB357" s="5">
        <f t="shared" si="521"/>
        <v>3.2994871639018607E-3</v>
      </c>
      <c r="AC357" s="5">
        <f t="shared" si="522"/>
        <v>5.9234399168848361E-5</v>
      </c>
      <c r="AD357" s="5">
        <f t="shared" si="523"/>
        <v>1.8202464818791574E-2</v>
      </c>
      <c r="AE357" s="5">
        <f t="shared" si="524"/>
        <v>9.6226337786761776E-3</v>
      </c>
      <c r="AF357" s="5">
        <f t="shared" si="525"/>
        <v>2.5434764401502355E-3</v>
      </c>
      <c r="AG357" s="5">
        <f t="shared" si="526"/>
        <v>4.4819831731414091E-4</v>
      </c>
      <c r="AH357" s="5">
        <f t="shared" si="527"/>
        <v>5.3502636061915452E-4</v>
      </c>
      <c r="AI357" s="5">
        <f t="shared" si="528"/>
        <v>6.8308963013852567E-4</v>
      </c>
      <c r="AJ357" s="5">
        <f t="shared" si="529"/>
        <v>4.3606397473837166E-4</v>
      </c>
      <c r="AK357" s="5">
        <f t="shared" si="530"/>
        <v>1.8558012660414304E-4</v>
      </c>
      <c r="AL357" s="5">
        <f t="shared" si="531"/>
        <v>1.5991906743338514E-6</v>
      </c>
      <c r="AM357" s="5">
        <f t="shared" si="532"/>
        <v>4.6479634933459411E-3</v>
      </c>
      <c r="AN357" s="5">
        <f t="shared" si="533"/>
        <v>2.4571205580329551E-3</v>
      </c>
      <c r="AO357" s="5">
        <f t="shared" si="534"/>
        <v>6.4947169285552977E-4</v>
      </c>
      <c r="AP357" s="5">
        <f t="shared" si="535"/>
        <v>1.1444655640837038E-4</v>
      </c>
      <c r="AQ357" s="5">
        <f t="shared" si="536"/>
        <v>1.5125387008184658E-5</v>
      </c>
      <c r="AR357" s="5">
        <f t="shared" si="537"/>
        <v>5.6567753668844593E-5</v>
      </c>
      <c r="AS357" s="5">
        <f t="shared" si="538"/>
        <v>7.2222321694021791E-5</v>
      </c>
      <c r="AT357" s="5">
        <f t="shared" si="539"/>
        <v>4.6104568526888339E-5</v>
      </c>
      <c r="AU357" s="5">
        <f t="shared" si="540"/>
        <v>1.9621184413096231E-5</v>
      </c>
      <c r="AV357" s="5">
        <f t="shared" si="541"/>
        <v>6.2627884297659531E-6</v>
      </c>
      <c r="AW357" s="5">
        <f t="shared" si="542"/>
        <v>2.9982235931889623E-8</v>
      </c>
      <c r="AX357" s="5">
        <f t="shared" si="543"/>
        <v>9.8904025959046073E-4</v>
      </c>
      <c r="AY357" s="5">
        <f t="shared" si="544"/>
        <v>5.2285074055358899E-4</v>
      </c>
      <c r="AZ357" s="5">
        <f t="shared" si="545"/>
        <v>1.3820109659167665E-4</v>
      </c>
      <c r="BA357" s="5">
        <f t="shared" si="546"/>
        <v>2.4353085393509611E-5</v>
      </c>
      <c r="BB357" s="5">
        <f t="shared" si="547"/>
        <v>3.218531452408659E-6</v>
      </c>
      <c r="BC357" s="5">
        <f t="shared" si="548"/>
        <v>3.4029182069569142E-7</v>
      </c>
      <c r="BD357" s="5">
        <f t="shared" si="549"/>
        <v>4.9840390908278673E-6</v>
      </c>
      <c r="BE357" s="5">
        <f t="shared" si="550"/>
        <v>6.3633227626573059E-6</v>
      </c>
      <c r="BF357" s="5">
        <f t="shared" si="551"/>
        <v>4.0621547949202335E-6</v>
      </c>
      <c r="BG357" s="5">
        <f t="shared" si="552"/>
        <v>1.7287720261212115E-6</v>
      </c>
      <c r="BH357" s="5">
        <f t="shared" si="553"/>
        <v>5.5179815932357744E-7</v>
      </c>
      <c r="BI357" s="5">
        <f t="shared" si="554"/>
        <v>1.4090057175024626E-7</v>
      </c>
      <c r="BJ357" s="8">
        <f t="shared" si="555"/>
        <v>0.55027252221375766</v>
      </c>
      <c r="BK357" s="8">
        <f t="shared" si="556"/>
        <v>0.296091282066822</v>
      </c>
      <c r="BL357" s="8">
        <f t="shared" si="557"/>
        <v>0.14974645194762529</v>
      </c>
      <c r="BM357" s="8">
        <f t="shared" si="558"/>
        <v>0.27045699882932928</v>
      </c>
      <c r="BN357" s="8">
        <f t="shared" si="559"/>
        <v>0.72917872476220624</v>
      </c>
    </row>
    <row r="358" spans="1:66" x14ac:dyDescent="0.25">
      <c r="A358" t="s">
        <v>99</v>
      </c>
      <c r="B358" t="s">
        <v>107</v>
      </c>
      <c r="C358" t="s">
        <v>116</v>
      </c>
      <c r="D358" t="s">
        <v>493</v>
      </c>
      <c r="E358">
        <f>VLOOKUP(A358,home!$A$2:$E$405,3,FALSE)</f>
        <v>1.3341067285382799</v>
      </c>
      <c r="F358">
        <f>VLOOKUP(B358,home!$B$2:$E$405,3,FALSE)</f>
        <v>0.79</v>
      </c>
      <c r="G358">
        <f>VLOOKUP(C358,away!$B$2:$E$405,4,FALSE)</f>
        <v>1.29</v>
      </c>
      <c r="H358">
        <f>VLOOKUP(A358,away!$A$2:$E$405,3,FALSE)</f>
        <v>1.26682134570766</v>
      </c>
      <c r="I358">
        <f>VLOOKUP(C358,away!$B$2:$E$405,3,FALSE)</f>
        <v>0.75</v>
      </c>
      <c r="J358">
        <f>VLOOKUP(B358,home!$B$2:$E$405,4,FALSE)</f>
        <v>0.66</v>
      </c>
      <c r="K358" s="3">
        <f t="shared" si="504"/>
        <v>1.3595881670533612</v>
      </c>
      <c r="L358" s="3">
        <f t="shared" si="505"/>
        <v>0.62707656612529172</v>
      </c>
      <c r="M358" s="5">
        <f t="shared" si="506"/>
        <v>0.13715210230889793</v>
      </c>
      <c r="N358" s="5">
        <f t="shared" si="507"/>
        <v>0.1864703753856696</v>
      </c>
      <c r="O358" s="5">
        <f t="shared" si="508"/>
        <v>8.60048693527284E-2</v>
      </c>
      <c r="P358" s="5">
        <f t="shared" si="509"/>
        <v>0.1169312026809398</v>
      </c>
      <c r="Q358" s="5">
        <f t="shared" si="510"/>
        <v>0.12676145794017737</v>
      </c>
      <c r="R358" s="5">
        <f t="shared" si="511"/>
        <v>2.6965819071881631E-2</v>
      </c>
      <c r="S358" s="5">
        <f t="shared" si="512"/>
        <v>2.4922888403154972E-2</v>
      </c>
      <c r="T358" s="5">
        <f t="shared" si="513"/>
        <v>7.9489139762162028E-2</v>
      </c>
      <c r="U358" s="5">
        <f t="shared" si="514"/>
        <v>3.6662408525032116E-2</v>
      </c>
      <c r="V358" s="5">
        <f t="shared" si="515"/>
        <v>2.3609338069059921E-3</v>
      </c>
      <c r="W358" s="5">
        <f t="shared" si="516"/>
        <v>5.7447792751299159E-2</v>
      </c>
      <c r="X358" s="5">
        <f t="shared" si="517"/>
        <v>3.6024164609962099E-2</v>
      </c>
      <c r="Y358" s="5">
        <f t="shared" si="518"/>
        <v>1.1294954720573645E-2</v>
      </c>
      <c r="Z358" s="5">
        <f t="shared" si="519"/>
        <v>5.6365444087838118E-3</v>
      </c>
      <c r="AA358" s="5">
        <f t="shared" si="520"/>
        <v>7.6633790812532547E-3</v>
      </c>
      <c r="AB358" s="5">
        <f t="shared" si="521"/>
        <v>5.2095197592580923E-3</v>
      </c>
      <c r="AC358" s="5">
        <f t="shared" si="522"/>
        <v>1.2580322541731897E-4</v>
      </c>
      <c r="AD358" s="5">
        <f t="shared" si="523"/>
        <v>1.9526334812000071E-2</v>
      </c>
      <c r="AE358" s="5">
        <f t="shared" si="524"/>
        <v>1.2244506982921748E-2</v>
      </c>
      <c r="AF358" s="5">
        <f t="shared" si="525"/>
        <v>3.8391216963738627E-3</v>
      </c>
      <c r="AG358" s="5">
        <f t="shared" si="526"/>
        <v>8.0247441676640889E-4</v>
      </c>
      <c r="AH358" s="5">
        <f t="shared" si="527"/>
        <v>8.8363622816821634E-4</v>
      </c>
      <c r="AI358" s="5">
        <f t="shared" si="528"/>
        <v>1.2013813597971709E-3</v>
      </c>
      <c r="AJ358" s="5">
        <f t="shared" si="529"/>
        <v>8.1669194044935514E-4</v>
      </c>
      <c r="AK358" s="5">
        <f t="shared" si="530"/>
        <v>3.7012156612093046E-4</v>
      </c>
      <c r="AL358" s="5">
        <f t="shared" si="531"/>
        <v>4.2902214990645788E-6</v>
      </c>
      <c r="AM358" s="5">
        <f t="shared" si="532"/>
        <v>5.3095547512634761E-3</v>
      </c>
      <c r="AN358" s="5">
        <f t="shared" si="533"/>
        <v>3.3294973610765279E-3</v>
      </c>
      <c r="AO358" s="5">
        <f t="shared" si="534"/>
        <v>1.0439248860535447E-3</v>
      </c>
      <c r="AP358" s="5">
        <f t="shared" si="535"/>
        <v>2.182069442797311E-4</v>
      </c>
      <c r="AQ358" s="5">
        <f t="shared" si="536"/>
        <v>3.4208115330906658E-5</v>
      </c>
      <c r="AR358" s="5">
        <f t="shared" si="537"/>
        <v>1.1082151433272597E-4</v>
      </c>
      <c r="AS358" s="5">
        <f t="shared" si="538"/>
        <v>1.5067161954170869E-4</v>
      </c>
      <c r="AT358" s="5">
        <f t="shared" si="539"/>
        <v>1.0242567551983657E-4</v>
      </c>
      <c r="AU358" s="5">
        <f t="shared" si="540"/>
        <v>4.6418912146405637E-5</v>
      </c>
      <c r="AV358" s="5">
        <f t="shared" si="541"/>
        <v>1.577765092043568E-5</v>
      </c>
      <c r="AW358" s="5">
        <f t="shared" si="542"/>
        <v>1.0160267955714006E-7</v>
      </c>
      <c r="AX358" s="5">
        <f t="shared" si="543"/>
        <v>1.2031346353566291E-3</v>
      </c>
      <c r="AY358" s="5">
        <f t="shared" si="544"/>
        <v>7.5445753572583993E-4</v>
      </c>
      <c r="AZ358" s="5">
        <f t="shared" si="545"/>
        <v>2.3655132039515463E-4</v>
      </c>
      <c r="BA358" s="5">
        <f t="shared" si="546"/>
        <v>4.944526323526575E-5</v>
      </c>
      <c r="BB358" s="5">
        <f t="shared" si="547"/>
        <v>7.7514914701828939E-6</v>
      </c>
      <c r="BC358" s="5">
        <f t="shared" si="548"/>
        <v>9.721557306943558E-7</v>
      </c>
      <c r="BD358" s="5">
        <f t="shared" si="549"/>
        <v>1.1582262443428433E-5</v>
      </c>
      <c r="BE358" s="5">
        <f t="shared" si="550"/>
        <v>1.5747106965791846E-5</v>
      </c>
      <c r="BF358" s="5">
        <f t="shared" si="551"/>
        <v>1.0704790148007077E-5</v>
      </c>
      <c r="BG358" s="5">
        <f t="shared" si="552"/>
        <v>4.8513686720066066E-6</v>
      </c>
      <c r="BH358" s="5">
        <f t="shared" si="553"/>
        <v>1.6489658601183922E-6</v>
      </c>
      <c r="BI358" s="5">
        <f t="shared" si="554"/>
        <v>4.4838289425838625E-7</v>
      </c>
      <c r="BJ358" s="8">
        <f t="shared" si="555"/>
        <v>0.54608802753782415</v>
      </c>
      <c r="BK358" s="8">
        <f t="shared" si="556"/>
        <v>0.28225167818254093</v>
      </c>
      <c r="BL358" s="8">
        <f t="shared" si="557"/>
        <v>0.16624892513413386</v>
      </c>
      <c r="BM358" s="8">
        <f t="shared" si="558"/>
        <v>0.31918499258994149</v>
      </c>
      <c r="BN358" s="8">
        <f t="shared" si="559"/>
        <v>0.6802858267402947</v>
      </c>
    </row>
    <row r="359" spans="1:66" x14ac:dyDescent="0.25">
      <c r="A359" t="s">
        <v>99</v>
      </c>
      <c r="B359" t="s">
        <v>395</v>
      </c>
      <c r="C359" t="s">
        <v>118</v>
      </c>
      <c r="D359" t="s">
        <v>493</v>
      </c>
      <c r="E359">
        <f>VLOOKUP(A359,home!$A$2:$E$405,3,FALSE)</f>
        <v>1.3341067285382799</v>
      </c>
      <c r="F359">
        <f>VLOOKUP(B359,home!$B$2:$E$405,3,FALSE)</f>
        <v>1.1000000000000001</v>
      </c>
      <c r="G359">
        <f>VLOOKUP(C359,away!$B$2:$E$405,4,FALSE)</f>
        <v>1.21</v>
      </c>
      <c r="H359">
        <f>VLOOKUP(A359,away!$A$2:$E$405,3,FALSE)</f>
        <v>1.26682134570766</v>
      </c>
      <c r="I359">
        <f>VLOOKUP(C359,away!$B$2:$E$405,3,FALSE)</f>
        <v>1.08</v>
      </c>
      <c r="J359">
        <f>VLOOKUP(B359,home!$B$2:$E$405,4,FALSE)</f>
        <v>1.08</v>
      </c>
      <c r="K359" s="3">
        <f t="shared" si="504"/>
        <v>1.7756960556844505</v>
      </c>
      <c r="L359" s="3">
        <f t="shared" si="505"/>
        <v>1.4776204176334149</v>
      </c>
      <c r="M359" s="5">
        <f t="shared" si="506"/>
        <v>3.8645827209152842E-2</v>
      </c>
      <c r="N359" s="5">
        <f t="shared" si="507"/>
        <v>6.8623242943955526E-2</v>
      </c>
      <c r="O359" s="5">
        <f t="shared" si="508"/>
        <v>5.7103863340577203E-2</v>
      </c>
      <c r="P359" s="5">
        <f t="shared" si="509"/>
        <v>0.10139910489820685</v>
      </c>
      <c r="Q359" s="5">
        <f t="shared" si="510"/>
        <v>6.0927010911928821E-2</v>
      </c>
      <c r="R359" s="5">
        <f t="shared" si="511"/>
        <v>4.2188917198892582E-2</v>
      </c>
      <c r="S359" s="5">
        <f t="shared" si="512"/>
        <v>6.6512863203264758E-2</v>
      </c>
      <c r="T359" s="5">
        <f t="shared" si="513"/>
        <v>9.0026995308839883E-2</v>
      </c>
      <c r="U359" s="5">
        <f t="shared" si="514"/>
        <v>7.4914693863671444E-2</v>
      </c>
      <c r="V359" s="5">
        <f t="shared" si="515"/>
        <v>1.9390751803917628E-2</v>
      </c>
      <c r="W359" s="5">
        <f t="shared" si="516"/>
        <v>3.6062617653651825E-2</v>
      </c>
      <c r="X359" s="5">
        <f t="shared" si="517"/>
        <v>5.3286860158343163E-2</v>
      </c>
      <c r="Y359" s="5">
        <f t="shared" si="518"/>
        <v>3.9368876280772215E-2</v>
      </c>
      <c r="Z359" s="5">
        <f t="shared" si="519"/>
        <v>2.0779735150309744E-2</v>
      </c>
      <c r="AA359" s="5">
        <f t="shared" si="520"/>
        <v>3.6898493744572547E-2</v>
      </c>
      <c r="AB359" s="5">
        <f t="shared" si="521"/>
        <v>3.2760254901467424E-2</v>
      </c>
      <c r="AC359" s="5">
        <f t="shared" si="522"/>
        <v>3.1798466649118305E-3</v>
      </c>
      <c r="AD359" s="5">
        <f t="shared" si="523"/>
        <v>1.6009061981311495E-2</v>
      </c>
      <c r="AE359" s="5">
        <f t="shared" si="524"/>
        <v>2.3655316850744713E-2</v>
      </c>
      <c r="AF359" s="5">
        <f t="shared" si="525"/>
        <v>1.7476789582124088E-2</v>
      </c>
      <c r="AG359" s="5">
        <f t="shared" si="526"/>
        <v>8.6080203737431693E-3</v>
      </c>
      <c r="AH359" s="5">
        <f t="shared" si="527"/>
        <v>7.6761402327781055E-3</v>
      </c>
      <c r="AI359" s="5">
        <f t="shared" si="528"/>
        <v>1.3630491934224803E-2</v>
      </c>
      <c r="AJ359" s="5">
        <f t="shared" si="529"/>
        <v>1.2101805382320852E-2</v>
      </c>
      <c r="AK359" s="5">
        <f t="shared" si="530"/>
        <v>7.1630426946826626E-3</v>
      </c>
      <c r="AL359" s="5">
        <f t="shared" si="531"/>
        <v>3.3373187101477591E-4</v>
      </c>
      <c r="AM359" s="5">
        <f t="shared" si="532"/>
        <v>5.6854456430845447E-3</v>
      </c>
      <c r="AN359" s="5">
        <f t="shared" si="533"/>
        <v>8.4009305655666638E-3</v>
      </c>
      <c r="AO359" s="5">
        <f t="shared" si="534"/>
        <v>6.2066932654009687E-3</v>
      </c>
      <c r="AP359" s="5">
        <f t="shared" si="535"/>
        <v>3.0570455649814284E-3</v>
      </c>
      <c r="AQ359" s="5">
        <f t="shared" si="536"/>
        <v>1.1292882361130588E-3</v>
      </c>
      <c r="AR359" s="5">
        <f t="shared" si="537"/>
        <v>2.2684843073140473E-3</v>
      </c>
      <c r="AS359" s="5">
        <f t="shared" si="538"/>
        <v>4.0281386368796277E-3</v>
      </c>
      <c r="AT359" s="5">
        <f t="shared" si="539"/>
        <v>3.5763749446286472E-3</v>
      </c>
      <c r="AU359" s="5">
        <f t="shared" si="540"/>
        <v>2.1168516276085943E-3</v>
      </c>
      <c r="AV359" s="5">
        <f t="shared" si="541"/>
        <v>9.3972127140344759E-4</v>
      </c>
      <c r="AW359" s="5">
        <f t="shared" si="542"/>
        <v>2.4323535209001989E-5</v>
      </c>
      <c r="AX359" s="5">
        <f t="shared" si="543"/>
        <v>1.682603900538927E-3</v>
      </c>
      <c r="AY359" s="5">
        <f t="shared" si="544"/>
        <v>2.4862498782259419E-3</v>
      </c>
      <c r="AZ359" s="5">
        <f t="shared" si="545"/>
        <v>1.8368667917026222E-3</v>
      </c>
      <c r="BA359" s="5">
        <f t="shared" si="546"/>
        <v>9.0473062529752661E-4</v>
      </c>
      <c r="BB359" s="5">
        <f t="shared" si="547"/>
        <v>3.3421211109946786E-4</v>
      </c>
      <c r="BC359" s="5">
        <f t="shared" si="548"/>
        <v>9.8767727836188141E-5</v>
      </c>
      <c r="BD359" s="5">
        <f t="shared" si="549"/>
        <v>5.5865978826137239E-4</v>
      </c>
      <c r="BE359" s="5">
        <f t="shared" si="550"/>
        <v>9.9200998248522932E-4</v>
      </c>
      <c r="BF359" s="5">
        <f t="shared" si="551"/>
        <v>8.8075410654931134E-4</v>
      </c>
      <c r="BG359" s="5">
        <f t="shared" si="552"/>
        <v>5.2131719767583142E-4</v>
      </c>
      <c r="BH359" s="5">
        <f t="shared" si="553"/>
        <v>2.3142522291836123E-4</v>
      </c>
      <c r="BI359" s="5">
        <f t="shared" si="554"/>
        <v>8.218817110440577E-5</v>
      </c>
      <c r="BJ359" s="8">
        <f t="shared" si="555"/>
        <v>0.44586762635526223</v>
      </c>
      <c r="BK359" s="8">
        <f t="shared" si="556"/>
        <v>0.23194837552869463</v>
      </c>
      <c r="BL359" s="8">
        <f t="shared" si="557"/>
        <v>0.30063362855001641</v>
      </c>
      <c r="BM359" s="8">
        <f t="shared" si="558"/>
        <v>0.62787947273855282</v>
      </c>
      <c r="BN359" s="8">
        <f t="shared" si="559"/>
        <v>0.36888796650271377</v>
      </c>
    </row>
    <row r="360" spans="1:66" x14ac:dyDescent="0.25">
      <c r="A360" t="s">
        <v>99</v>
      </c>
      <c r="B360" t="s">
        <v>115</v>
      </c>
      <c r="C360" t="s">
        <v>102</v>
      </c>
      <c r="D360" t="s">
        <v>493</v>
      </c>
      <c r="E360">
        <f>VLOOKUP(A360,home!$A$2:$E$405,3,FALSE)</f>
        <v>1.3341067285382799</v>
      </c>
      <c r="F360">
        <f>VLOOKUP(B360,home!$B$2:$E$405,3,FALSE)</f>
        <v>1.21</v>
      </c>
      <c r="G360">
        <f>VLOOKUP(C360,away!$B$2:$E$405,4,FALSE)</f>
        <v>1.23</v>
      </c>
      <c r="H360">
        <f>VLOOKUP(A360,away!$A$2:$E$405,3,FALSE)</f>
        <v>1.26682134570766</v>
      </c>
      <c r="I360">
        <f>VLOOKUP(C360,away!$B$2:$E$405,3,FALSE)</f>
        <v>1.1000000000000001</v>
      </c>
      <c r="J360">
        <f>VLOOKUP(B360,home!$B$2:$E$405,4,FALSE)</f>
        <v>1.01</v>
      </c>
      <c r="K360" s="3">
        <f t="shared" si="504"/>
        <v>1.9855510440835218</v>
      </c>
      <c r="L360" s="3">
        <f t="shared" si="505"/>
        <v>1.4074385150812103</v>
      </c>
      <c r="M360" s="5">
        <f t="shared" si="506"/>
        <v>3.3608053300660752E-2</v>
      </c>
      <c r="N360" s="5">
        <f t="shared" si="507"/>
        <v>6.6730505320741623E-2</v>
      </c>
      <c r="O360" s="5">
        <f t="shared" si="508"/>
        <v>4.730126863225214E-2</v>
      </c>
      <c r="P360" s="5">
        <f t="shared" si="509"/>
        <v>9.3919083319243382E-2</v>
      </c>
      <c r="Q360" s="5">
        <f t="shared" si="510"/>
        <v>6.6248412255909772E-2</v>
      </c>
      <c r="R360" s="5">
        <f t="shared" si="511"/>
        <v>3.3286813642617201E-2</v>
      </c>
      <c r="S360" s="5">
        <f t="shared" si="512"/>
        <v>6.5615182562162574E-2</v>
      </c>
      <c r="T360" s="5">
        <f t="shared" si="513"/>
        <v>9.3240566971945507E-2</v>
      </c>
      <c r="U360" s="5">
        <f t="shared" si="514"/>
        <v>6.6092667582312206E-2</v>
      </c>
      <c r="V360" s="5">
        <f t="shared" si="515"/>
        <v>2.0373813194688308E-2</v>
      </c>
      <c r="W360" s="5">
        <f t="shared" si="516"/>
        <v>4.3846534707865738E-2</v>
      </c>
      <c r="X360" s="5">
        <f t="shared" si="517"/>
        <v>6.1711301700695304E-2</v>
      </c>
      <c r="Y360" s="5">
        <f t="shared" si="518"/>
        <v>4.34274314146776E-2</v>
      </c>
      <c r="Z360" s="5">
        <f t="shared" si="519"/>
        <v>1.5616381188316706E-2</v>
      </c>
      <c r="AA360" s="5">
        <f t="shared" si="520"/>
        <v>3.1007121973268506E-2</v>
      </c>
      <c r="AB360" s="5">
        <f t="shared" si="521"/>
        <v>3.0783111704024202E-2</v>
      </c>
      <c r="AC360" s="5">
        <f t="shared" si="522"/>
        <v>3.5584660353657907E-3</v>
      </c>
      <c r="AD360" s="5">
        <f t="shared" si="523"/>
        <v>2.1764883192161799E-2</v>
      </c>
      <c r="AE360" s="5">
        <f t="shared" si="524"/>
        <v>3.0632734880892194E-2</v>
      </c>
      <c r="AF360" s="5">
        <f t="shared" si="525"/>
        <v>2.1556845446819659E-2</v>
      </c>
      <c r="AG360" s="5">
        <f t="shared" si="526"/>
        <v>1.0113311515169003E-2</v>
      </c>
      <c r="AH360" s="5">
        <f t="shared" si="527"/>
        <v>5.4947740876566519E-3</v>
      </c>
      <c r="AI360" s="5">
        <f t="shared" si="528"/>
        <v>1.0910154426749747E-2</v>
      </c>
      <c r="AJ360" s="5">
        <f t="shared" si="529"/>
        <v>1.0831334256572711E-2</v>
      </c>
      <c r="AK360" s="5">
        <f t="shared" si="530"/>
        <v>7.1687223473185201E-3</v>
      </c>
      <c r="AL360" s="5">
        <f t="shared" si="531"/>
        <v>3.9777117118252898E-4</v>
      </c>
      <c r="AM360" s="5">
        <f t="shared" si="532"/>
        <v>8.6430573093105485E-3</v>
      </c>
      <c r="AN360" s="5">
        <f t="shared" si="533"/>
        <v>1.2164571745177839E-2</v>
      </c>
      <c r="AO360" s="5">
        <f t="shared" si="534"/>
        <v>8.5604433968159751E-3</v>
      </c>
      <c r="AP360" s="5">
        <f t="shared" si="535"/>
        <v>4.0160992476171416E-3</v>
      </c>
      <c r="AQ360" s="5">
        <f t="shared" si="536"/>
        <v>1.4131031903712589E-3</v>
      </c>
      <c r="AR360" s="5">
        <f t="shared" si="537"/>
        <v>1.5467113365276377E-3</v>
      </c>
      <c r="AS360" s="5">
        <f t="shared" si="538"/>
        <v>3.071074309138271E-3</v>
      </c>
      <c r="AT360" s="5">
        <f t="shared" si="539"/>
        <v>3.0488874004837873E-3</v>
      </c>
      <c r="AU360" s="5">
        <f t="shared" si="540"/>
        <v>2.0179071871078928E-3</v>
      </c>
      <c r="AV360" s="5">
        <f t="shared" si="541"/>
        <v>1.0016644305564299E-3</v>
      </c>
      <c r="AW360" s="5">
        <f t="shared" si="542"/>
        <v>3.0877440324987127E-5</v>
      </c>
      <c r="AX360" s="5">
        <f t="shared" si="543"/>
        <v>2.8602052440958826E-3</v>
      </c>
      <c r="AY360" s="5">
        <f t="shared" si="544"/>
        <v>4.0255630215777988E-3</v>
      </c>
      <c r="AZ360" s="5">
        <f t="shared" si="545"/>
        <v>2.8328662207276448E-3</v>
      </c>
      <c r="BA360" s="5">
        <f t="shared" si="546"/>
        <v>1.3290283423748786E-3</v>
      </c>
      <c r="BB360" s="5">
        <f t="shared" si="547"/>
        <v>4.6763141917323533E-4</v>
      </c>
      <c r="BC360" s="5">
        <f t="shared" si="548"/>
        <v>1.3163249404129942E-4</v>
      </c>
      <c r="BD360" s="5">
        <f t="shared" si="549"/>
        <v>3.6281685112362217E-4</v>
      </c>
      <c r="BE360" s="5">
        <f t="shared" si="550"/>
        <v>7.2039137755960372E-4</v>
      </c>
      <c r="BF360" s="5">
        <f t="shared" si="551"/>
        <v>7.1518692593111892E-4</v>
      </c>
      <c r="BG360" s="5">
        <f t="shared" si="552"/>
        <v>4.7334671583247248E-4</v>
      </c>
      <c r="BH360" s="5">
        <f t="shared" si="553"/>
        <v>2.3496351645866797E-4</v>
      </c>
      <c r="BI360" s="5">
        <f t="shared" si="554"/>
        <v>9.3306411085208765E-5</v>
      </c>
      <c r="BJ360" s="8">
        <f t="shared" si="555"/>
        <v>0.50571672903816167</v>
      </c>
      <c r="BK360" s="8">
        <f t="shared" si="556"/>
        <v>0.22149793260488115</v>
      </c>
      <c r="BL360" s="8">
        <f t="shared" si="557"/>
        <v>0.25616222511457659</v>
      </c>
      <c r="BM360" s="8">
        <f t="shared" si="558"/>
        <v>0.65390444589325836</v>
      </c>
      <c r="BN360" s="8">
        <f t="shared" si="559"/>
        <v>0.34109413647142489</v>
      </c>
    </row>
    <row r="361" spans="1:66" x14ac:dyDescent="0.25">
      <c r="A361" t="s">
        <v>122</v>
      </c>
      <c r="B361" t="s">
        <v>137</v>
      </c>
      <c r="C361" t="s">
        <v>124</v>
      </c>
      <c r="D361" t="s">
        <v>493</v>
      </c>
      <c r="E361">
        <f>VLOOKUP(A361,home!$A$2:$E$405,3,FALSE)</f>
        <v>1.2800925925925899</v>
      </c>
      <c r="F361">
        <f>VLOOKUP(B361,home!$B$2:$E$405,3,FALSE)</f>
        <v>1.04</v>
      </c>
      <c r="G361">
        <f>VLOOKUP(C361,away!$B$2:$E$405,4,FALSE)</f>
        <v>0.92</v>
      </c>
      <c r="H361">
        <f>VLOOKUP(A361,away!$A$2:$E$405,3,FALSE)</f>
        <v>1.1111111111111101</v>
      </c>
      <c r="I361">
        <f>VLOOKUP(C361,away!$B$2:$E$405,3,FALSE)</f>
        <v>0.74</v>
      </c>
      <c r="J361">
        <f>VLOOKUP(B361,home!$B$2:$E$405,4,FALSE)</f>
        <v>0.85</v>
      </c>
      <c r="K361" s="3">
        <f t="shared" si="504"/>
        <v>1.2247925925925902</v>
      </c>
      <c r="L361" s="3">
        <f t="shared" si="505"/>
        <v>0.69888888888888823</v>
      </c>
      <c r="M361" s="5">
        <f t="shared" si="506"/>
        <v>0.14606822360064553</v>
      </c>
      <c r="N361" s="5">
        <f t="shared" si="507"/>
        <v>0.17890327827922881</v>
      </c>
      <c r="O361" s="5">
        <f t="shared" si="508"/>
        <v>0.10208545849422884</v>
      </c>
      <c r="P361" s="5">
        <f t="shared" si="509"/>
        <v>0.12503351337514979</v>
      </c>
      <c r="Q361" s="5">
        <f t="shared" si="510"/>
        <v>0.10955970501346517</v>
      </c>
      <c r="R361" s="5">
        <f t="shared" si="511"/>
        <v>3.5673196329372152E-2</v>
      </c>
      <c r="S361" s="5">
        <f t="shared" si="512"/>
        <v>2.6756982253847091E-2</v>
      </c>
      <c r="T361" s="5">
        <f t="shared" si="513"/>
        <v>7.6570060503855036E-2</v>
      </c>
      <c r="U361" s="5">
        <f t="shared" si="514"/>
        <v>4.3692266618316183E-2</v>
      </c>
      <c r="V361" s="5">
        <f t="shared" si="515"/>
        <v>2.5448682784025467E-3</v>
      </c>
      <c r="W361" s="5">
        <f t="shared" si="516"/>
        <v>4.4729305049040477E-2</v>
      </c>
      <c r="X361" s="5">
        <f t="shared" si="517"/>
        <v>3.1260814306496042E-2</v>
      </c>
      <c r="Y361" s="5">
        <f t="shared" si="518"/>
        <v>1.0923917888214438E-2</v>
      </c>
      <c r="Z361" s="5">
        <f t="shared" si="519"/>
        <v>8.3105335152500251E-3</v>
      </c>
      <c r="AA361" s="5">
        <f t="shared" si="520"/>
        <v>1.017867988997069E-2</v>
      </c>
      <c r="AB361" s="5">
        <f t="shared" si="521"/>
        <v>6.2333858658036329E-3</v>
      </c>
      <c r="AC361" s="5">
        <f t="shared" si="522"/>
        <v>1.3614948809622244E-4</v>
      </c>
      <c r="AD361" s="5">
        <f t="shared" si="523"/>
        <v>1.3696030373969782E-2</v>
      </c>
      <c r="AE361" s="5">
        <f t="shared" si="524"/>
        <v>9.5720034502522044E-3</v>
      </c>
      <c r="AF361" s="5">
        <f t="shared" si="525"/>
        <v>3.3448834278936835E-3</v>
      </c>
      <c r="AG361" s="5">
        <f t="shared" si="526"/>
        <v>7.7923395412782422E-4</v>
      </c>
      <c r="AH361" s="5">
        <f t="shared" si="527"/>
        <v>1.4520348836367385E-3</v>
      </c>
      <c r="AI361" s="5">
        <f t="shared" si="528"/>
        <v>1.7784415696643209E-3</v>
      </c>
      <c r="AJ361" s="5">
        <f t="shared" si="529"/>
        <v>1.0891110304417999E-3</v>
      </c>
      <c r="AK361" s="5">
        <f t="shared" si="530"/>
        <v>4.4464504086533328E-4</v>
      </c>
      <c r="AL361" s="5">
        <f t="shared" si="531"/>
        <v>4.6617254379544855E-6</v>
      </c>
      <c r="AM361" s="5">
        <f t="shared" si="532"/>
        <v>3.3549593099922608E-3</v>
      </c>
      <c r="AN361" s="5">
        <f t="shared" si="533"/>
        <v>2.3447437844279222E-3</v>
      </c>
      <c r="AO361" s="5">
        <f t="shared" si="534"/>
        <v>8.193576891139786E-4</v>
      </c>
      <c r="AP361" s="5">
        <f t="shared" si="535"/>
        <v>1.908799949824786E-4</v>
      </c>
      <c r="AQ361" s="5">
        <f t="shared" si="536"/>
        <v>3.3350976901105241E-5</v>
      </c>
      <c r="AR361" s="5">
        <f t="shared" si="537"/>
        <v>2.0296220929055732E-4</v>
      </c>
      <c r="AS361" s="5">
        <f t="shared" si="538"/>
        <v>2.4858661051530158E-4</v>
      </c>
      <c r="AT361" s="5">
        <f t="shared" si="539"/>
        <v>1.5223351958842038E-4</v>
      </c>
      <c r="AU361" s="5">
        <f t="shared" si="540"/>
        <v>6.2151495712065426E-5</v>
      </c>
      <c r="AV361" s="5">
        <f t="shared" si="541"/>
        <v>1.903067289167197E-5</v>
      </c>
      <c r="AW361" s="5">
        <f t="shared" si="542"/>
        <v>1.1084468604420862E-7</v>
      </c>
      <c r="AX361" s="5">
        <f t="shared" si="543"/>
        <v>6.8485488522134397E-4</v>
      </c>
      <c r="AY361" s="5">
        <f t="shared" si="544"/>
        <v>4.7863746978247222E-4</v>
      </c>
      <c r="AZ361" s="5">
        <f t="shared" si="545"/>
        <v>1.6725720471843039E-4</v>
      </c>
      <c r="BA361" s="5">
        <f t="shared" si="546"/>
        <v>3.8964733988108385E-5</v>
      </c>
      <c r="BB361" s="5">
        <f t="shared" si="547"/>
        <v>6.808004910700039E-6</v>
      </c>
      <c r="BC361" s="5">
        <f t="shared" si="548"/>
        <v>9.516077975178493E-7</v>
      </c>
      <c r="BD361" s="5">
        <f t="shared" si="549"/>
        <v>2.3641338822918598E-5</v>
      </c>
      <c r="BE361" s="5">
        <f t="shared" si="550"/>
        <v>2.8955736669282321E-5</v>
      </c>
      <c r="BF361" s="5">
        <f t="shared" si="551"/>
        <v>1.7732385892799319E-5</v>
      </c>
      <c r="BG361" s="5">
        <f t="shared" si="552"/>
        <v>7.2394982968313176E-6</v>
      </c>
      <c r="BH361" s="5">
        <f t="shared" si="553"/>
        <v>2.2167209720114177E-6</v>
      </c>
      <c r="BI361" s="5">
        <f t="shared" si="554"/>
        <v>5.4300468527284602E-7</v>
      </c>
      <c r="BJ361" s="8">
        <f t="shared" si="555"/>
        <v>0.48745999790837979</v>
      </c>
      <c r="BK361" s="8">
        <f t="shared" si="556"/>
        <v>0.30102303619136161</v>
      </c>
      <c r="BL361" s="8">
        <f t="shared" si="557"/>
        <v>0.20339251291563681</v>
      </c>
      <c r="BM361" s="8">
        <f t="shared" si="558"/>
        <v>0.3023841788134416</v>
      </c>
      <c r="BN361" s="8">
        <f t="shared" si="559"/>
        <v>0.69732337509209019</v>
      </c>
    </row>
    <row r="362" spans="1:66" x14ac:dyDescent="0.25">
      <c r="A362" t="s">
        <v>122</v>
      </c>
      <c r="B362" t="s">
        <v>362</v>
      </c>
      <c r="C362" t="s">
        <v>127</v>
      </c>
      <c r="D362" t="s">
        <v>493</v>
      </c>
      <c r="E362">
        <f>VLOOKUP(A362,home!$A$2:$E$405,3,FALSE)</f>
        <v>1.2800925925925899</v>
      </c>
      <c r="F362">
        <f>VLOOKUP(B362,home!$B$2:$E$405,3,FALSE)</f>
        <v>1.47</v>
      </c>
      <c r="G362">
        <f>VLOOKUP(C362,away!$B$2:$E$405,4,FALSE)</f>
        <v>1.1299999999999999</v>
      </c>
      <c r="H362">
        <f>VLOOKUP(A362,away!$A$2:$E$405,3,FALSE)</f>
        <v>1.1111111111111101</v>
      </c>
      <c r="I362">
        <f>VLOOKUP(C362,away!$B$2:$E$405,3,FALSE)</f>
        <v>0.91</v>
      </c>
      <c r="J362">
        <f>VLOOKUP(B362,home!$B$2:$E$405,4,FALSE)</f>
        <v>1.1599999999999999</v>
      </c>
      <c r="K362" s="3">
        <f t="shared" si="504"/>
        <v>2.1263618055555509</v>
      </c>
      <c r="L362" s="3">
        <f t="shared" si="505"/>
        <v>1.1728888888888878</v>
      </c>
      <c r="M362" s="5">
        <f t="shared" si="506"/>
        <v>3.6910814520256831E-2</v>
      </c>
      <c r="N362" s="5">
        <f t="shared" si="507"/>
        <v>7.8485746207819354E-2</v>
      </c>
      <c r="O362" s="5">
        <f t="shared" si="508"/>
        <v>4.3292284230647855E-2</v>
      </c>
      <c r="P362" s="5">
        <f t="shared" si="509"/>
        <v>9.2055059663304475E-2</v>
      </c>
      <c r="Q362" s="5">
        <f t="shared" si="510"/>
        <v>8.3444546508416775E-2</v>
      </c>
      <c r="R362" s="5">
        <f t="shared" si="511"/>
        <v>2.5388519574373245E-2</v>
      </c>
      <c r="S362" s="5">
        <f t="shared" si="512"/>
        <v>5.7396010625584443E-2</v>
      </c>
      <c r="T362" s="5">
        <f t="shared" si="513"/>
        <v>9.7871181438094063E-2</v>
      </c>
      <c r="U362" s="5">
        <f t="shared" si="514"/>
        <v>5.3985178322546734E-2</v>
      </c>
      <c r="V362" s="5">
        <f t="shared" si="515"/>
        <v>1.5904983859207068E-2</v>
      </c>
      <c r="W362" s="5">
        <f t="shared" si="516"/>
        <v>5.9144432192467081E-2</v>
      </c>
      <c r="X362" s="5">
        <f t="shared" si="517"/>
        <v>6.9369847358186867E-2</v>
      </c>
      <c r="Y362" s="5">
        <f t="shared" si="518"/>
        <v>4.0681561595167781E-2</v>
      </c>
      <c r="Z362" s="5">
        <f t="shared" si="519"/>
        <v>9.92597083804014E-3</v>
      </c>
      <c r="AA362" s="5">
        <f t="shared" si="520"/>
        <v>2.1106205273066777E-2</v>
      </c>
      <c r="AB362" s="5">
        <f t="shared" si="521"/>
        <v>2.2439714376432187E-2</v>
      </c>
      <c r="AC362" s="5">
        <f t="shared" si="522"/>
        <v>2.4791755768822118E-3</v>
      </c>
      <c r="AD362" s="5">
        <f t="shared" si="523"/>
        <v>3.1440615406333035E-2</v>
      </c>
      <c r="AE362" s="5">
        <f t="shared" si="524"/>
        <v>3.6876348469916796E-2</v>
      </c>
      <c r="AF362" s="5">
        <f t="shared" si="525"/>
        <v>2.1625929691580077E-2</v>
      </c>
      <c r="AG362" s="5">
        <f t="shared" si="526"/>
        <v>8.4549375490488559E-3</v>
      </c>
      <c r="AH362" s="5">
        <f t="shared" si="527"/>
        <v>2.9105152268430997E-3</v>
      </c>
      <c r="AI362" s="5">
        <f t="shared" si="528"/>
        <v>6.1888084128470166E-3</v>
      </c>
      <c r="AJ362" s="5">
        <f t="shared" si="529"/>
        <v>6.5798229154893847E-3</v>
      </c>
      <c r="AK362" s="5">
        <f t="shared" si="530"/>
        <v>4.6636947116052664E-3</v>
      </c>
      <c r="AL362" s="5">
        <f t="shared" si="531"/>
        <v>2.4732118064796506E-4</v>
      </c>
      <c r="AM362" s="5">
        <f t="shared" si="532"/>
        <v>1.3370824748637598E-2</v>
      </c>
      <c r="AN362" s="5">
        <f t="shared" si="533"/>
        <v>1.5682491782957594E-2</v>
      </c>
      <c r="AO362" s="5">
        <f t="shared" si="534"/>
        <v>9.1969101811611234E-3</v>
      </c>
      <c r="AP362" s="5">
        <f t="shared" si="535"/>
        <v>3.595651254530991E-3</v>
      </c>
      <c r="AQ362" s="5">
        <f t="shared" si="536"/>
        <v>1.054324851189697E-3</v>
      </c>
      <c r="AR362" s="5">
        <f t="shared" si="537"/>
        <v>6.827421941012383E-4</v>
      </c>
      <c r="AS362" s="5">
        <f t="shared" si="538"/>
        <v>1.4517569245780675E-3</v>
      </c>
      <c r="AT362" s="5">
        <f t="shared" si="539"/>
        <v>1.543480237686797E-3</v>
      </c>
      <c r="AU362" s="5">
        <f t="shared" si="540"/>
        <v>1.0939991416823362E-3</v>
      </c>
      <c r="AV362" s="5">
        <f t="shared" si="541"/>
        <v>5.8155949754596877E-4</v>
      </c>
      <c r="AW362" s="5">
        <f t="shared" si="542"/>
        <v>1.7133766543055224E-5</v>
      </c>
      <c r="AX362" s="5">
        <f t="shared" si="543"/>
        <v>4.7385351757133157E-3</v>
      </c>
      <c r="AY362" s="5">
        <f t="shared" si="544"/>
        <v>5.5577752572033004E-3</v>
      </c>
      <c r="AZ362" s="5">
        <f t="shared" si="545"/>
        <v>3.2593264230576665E-3</v>
      </c>
      <c r="BA362" s="5">
        <f t="shared" si="546"/>
        <v>1.2742759156221001E-3</v>
      </c>
      <c r="BB362" s="5">
        <f t="shared" si="547"/>
        <v>3.736460157029687E-4</v>
      </c>
      <c r="BC362" s="5">
        <f t="shared" si="548"/>
        <v>8.7649052039122957E-5</v>
      </c>
      <c r="BD362" s="5">
        <f t="shared" si="549"/>
        <v>1.334634555728273E-4</v>
      </c>
      <c r="BE362" s="5">
        <f t="shared" si="550"/>
        <v>2.8379159436752008E-4</v>
      </c>
      <c r="BF362" s="5">
        <f t="shared" si="551"/>
        <v>3.0172180350040431E-4</v>
      </c>
      <c r="BG362" s="5">
        <f t="shared" si="552"/>
        <v>2.1385657295553231E-4</v>
      </c>
      <c r="BH362" s="5">
        <f t="shared" si="553"/>
        <v>1.13684112149912E-4</v>
      </c>
      <c r="BI362" s="5">
        <f t="shared" si="554"/>
        <v>4.8346710794813335E-5</v>
      </c>
      <c r="BJ362" s="8">
        <f t="shared" si="555"/>
        <v>0.58558655707484608</v>
      </c>
      <c r="BK362" s="8">
        <f t="shared" si="556"/>
        <v>0.21055114068308631</v>
      </c>
      <c r="BL362" s="8">
        <f t="shared" si="557"/>
        <v>0.19300314528878704</v>
      </c>
      <c r="BM362" s="8">
        <f t="shared" si="558"/>
        <v>0.63394920168928082</v>
      </c>
      <c r="BN362" s="8">
        <f t="shared" si="559"/>
        <v>0.35957697070481853</v>
      </c>
    </row>
    <row r="363" spans="1:66" x14ac:dyDescent="0.25">
      <c r="A363" t="s">
        <v>122</v>
      </c>
      <c r="B363" t="s">
        <v>128</v>
      </c>
      <c r="C363" t="s">
        <v>401</v>
      </c>
      <c r="D363" t="s">
        <v>493</v>
      </c>
      <c r="E363">
        <f>VLOOKUP(A363,home!$A$2:$E$405,3,FALSE)</f>
        <v>1.2800925925925899</v>
      </c>
      <c r="F363">
        <f>VLOOKUP(B363,home!$B$2:$E$405,3,FALSE)</f>
        <v>1.1299999999999999</v>
      </c>
      <c r="G363">
        <f>VLOOKUP(C363,away!$B$2:$E$405,4,FALSE)</f>
        <v>0.91</v>
      </c>
      <c r="H363">
        <f>VLOOKUP(A363,away!$A$2:$E$405,3,FALSE)</f>
        <v>1.1111111111111101</v>
      </c>
      <c r="I363">
        <f>VLOOKUP(C363,away!$B$2:$E$405,3,FALSE)</f>
        <v>0.82</v>
      </c>
      <c r="J363">
        <f>VLOOKUP(B363,home!$B$2:$E$405,4,FALSE)</f>
        <v>0.8</v>
      </c>
      <c r="K363" s="3">
        <f t="shared" si="504"/>
        <v>1.3163192129629602</v>
      </c>
      <c r="L363" s="3">
        <f t="shared" si="505"/>
        <v>0.72888888888888825</v>
      </c>
      <c r="M363" s="5">
        <f t="shared" si="506"/>
        <v>0.12935326852154386</v>
      </c>
      <c r="N363" s="5">
        <f t="shared" si="507"/>
        <v>0.17027019261446505</v>
      </c>
      <c r="O363" s="5">
        <f t="shared" si="508"/>
        <v>9.4284160166814082E-2</v>
      </c>
      <c r="P363" s="5">
        <f t="shared" si="509"/>
        <v>0.1241080515056544</v>
      </c>
      <c r="Q363" s="5">
        <f t="shared" si="510"/>
        <v>0.11206496296666216</v>
      </c>
      <c r="R363" s="5">
        <f t="shared" si="511"/>
        <v>3.4361338371905546E-2</v>
      </c>
      <c r="S363" s="5">
        <f t="shared" si="512"/>
        <v>2.9768881421741628E-2</v>
      </c>
      <c r="T363" s="5">
        <f t="shared" si="513"/>
        <v>8.1682906340144787E-2</v>
      </c>
      <c r="U363" s="5">
        <f t="shared" si="514"/>
        <v>4.5230489882060673E-2</v>
      </c>
      <c r="V363" s="5">
        <f t="shared" si="515"/>
        <v>3.173529625912175E-3</v>
      </c>
      <c r="W363" s="5">
        <f t="shared" si="516"/>
        <v>4.917108795100001E-2</v>
      </c>
      <c r="X363" s="5">
        <f t="shared" si="517"/>
        <v>3.5840259662062189E-2</v>
      </c>
      <c r="Y363" s="5">
        <f t="shared" si="518"/>
        <v>1.3061783521284877E-2</v>
      </c>
      <c r="Z363" s="5">
        <f t="shared" si="519"/>
        <v>8.3485325822111184E-3</v>
      </c>
      <c r="AA363" s="5">
        <f t="shared" si="520"/>
        <v>1.098933383801177E-2</v>
      </c>
      <c r="AB363" s="5">
        <f t="shared" si="521"/>
        <v>7.2327356343194413E-3</v>
      </c>
      <c r="AC363" s="5">
        <f t="shared" si="522"/>
        <v>1.9030277644367698E-4</v>
      </c>
      <c r="AD363" s="5">
        <f t="shared" si="523"/>
        <v>1.618121194804821E-2</v>
      </c>
      <c r="AE363" s="5">
        <f t="shared" si="524"/>
        <v>1.1794305597688461E-2</v>
      </c>
      <c r="AF363" s="5">
        <f t="shared" si="525"/>
        <v>4.2983691511575689E-3</v>
      </c>
      <c r="AG363" s="5">
        <f t="shared" si="526"/>
        <v>1.0443445048738381E-3</v>
      </c>
      <c r="AH363" s="5">
        <f t="shared" si="527"/>
        <v>1.5212881594251358E-3</v>
      </c>
      <c r="AI363" s="5">
        <f t="shared" si="528"/>
        <v>2.002500832704365E-3</v>
      </c>
      <c r="AJ363" s="5">
        <f t="shared" si="529"/>
        <v>1.3179651600315413E-3</v>
      </c>
      <c r="AK363" s="5">
        <f t="shared" si="530"/>
        <v>5.7828762072177349E-4</v>
      </c>
      <c r="AL363" s="5">
        <f t="shared" si="531"/>
        <v>7.3034433688414375E-6</v>
      </c>
      <c r="AM363" s="5">
        <f t="shared" si="532"/>
        <v>4.2599280352483291E-3</v>
      </c>
      <c r="AN363" s="5">
        <f t="shared" si="533"/>
        <v>3.1050142123587791E-3</v>
      </c>
      <c r="AO363" s="5">
        <f t="shared" si="534"/>
        <v>1.1316051796151985E-3</v>
      </c>
      <c r="AP363" s="5">
        <f t="shared" si="535"/>
        <v>2.7493814734354428E-4</v>
      </c>
      <c r="AQ363" s="5">
        <f t="shared" si="536"/>
        <v>5.0099840182601357E-5</v>
      </c>
      <c r="AR363" s="5">
        <f t="shared" si="537"/>
        <v>2.2177000724064186E-4</v>
      </c>
      <c r="AS363" s="5">
        <f t="shared" si="538"/>
        <v>2.919201213897917E-4</v>
      </c>
      <c r="AT363" s="5">
        <f t="shared" si="539"/>
        <v>1.9213003221793122E-4</v>
      </c>
      <c r="AU363" s="5">
        <f t="shared" si="540"/>
        <v>8.4301484265218479E-5</v>
      </c>
      <c r="AV363" s="5">
        <f t="shared" si="541"/>
        <v>2.7741915854900447E-5</v>
      </c>
      <c r="AW363" s="5">
        <f t="shared" si="542"/>
        <v>1.946470004518068E-7</v>
      </c>
      <c r="AX363" s="5">
        <f t="shared" si="543"/>
        <v>9.3457085310615486E-4</v>
      </c>
      <c r="AY363" s="5">
        <f t="shared" si="544"/>
        <v>6.8119831070848557E-4</v>
      </c>
      <c r="AZ363" s="5">
        <f t="shared" si="545"/>
        <v>2.4825893990264785E-4</v>
      </c>
      <c r="BA363" s="5">
        <f t="shared" si="546"/>
        <v>6.031772762079143E-5</v>
      </c>
      <c r="BB363" s="5">
        <f t="shared" si="547"/>
        <v>1.0991230366455316E-5</v>
      </c>
      <c r="BC363" s="5">
        <f t="shared" si="548"/>
        <v>1.602277137865485E-6</v>
      </c>
      <c r="BD363" s="5">
        <f t="shared" si="549"/>
        <v>2.6940949027752014E-5</v>
      </c>
      <c r="BE363" s="5">
        <f t="shared" si="550"/>
        <v>3.546288882068576E-5</v>
      </c>
      <c r="BF363" s="5">
        <f t="shared" si="551"/>
        <v>2.3340240950919024E-5</v>
      </c>
      <c r="BG363" s="5">
        <f t="shared" si="552"/>
        <v>1.0241069199626529E-5</v>
      </c>
      <c r="BH363" s="5">
        <f t="shared" si="553"/>
        <v>3.3701290371879019E-6</v>
      </c>
      <c r="BI363" s="5">
        <f t="shared" si="554"/>
        <v>8.8723312036295862E-7</v>
      </c>
      <c r="BJ363" s="8">
        <f t="shared" si="555"/>
        <v>0.50616794901097795</v>
      </c>
      <c r="BK363" s="8">
        <f t="shared" si="556"/>
        <v>0.28728253560537304</v>
      </c>
      <c r="BL363" s="8">
        <f t="shared" si="557"/>
        <v>0.19843620573711934</v>
      </c>
      <c r="BM363" s="8">
        <f t="shared" si="558"/>
        <v>0.33511224512492832</v>
      </c>
      <c r="BN363" s="8">
        <f t="shared" si="559"/>
        <v>0.66444197414704509</v>
      </c>
    </row>
    <row r="364" spans="1:66" x14ac:dyDescent="0.25">
      <c r="A364" t="s">
        <v>122</v>
      </c>
      <c r="B364" t="s">
        <v>136</v>
      </c>
      <c r="C364" t="s">
        <v>126</v>
      </c>
      <c r="D364" t="s">
        <v>493</v>
      </c>
      <c r="E364">
        <f>VLOOKUP(A364,home!$A$2:$E$405,3,FALSE)</f>
        <v>1.2800925925925899</v>
      </c>
      <c r="F364">
        <f>VLOOKUP(B364,home!$B$2:$E$405,3,FALSE)</f>
        <v>1.52</v>
      </c>
      <c r="G364">
        <f>VLOOKUP(C364,away!$B$2:$E$405,4,FALSE)</f>
        <v>0.61</v>
      </c>
      <c r="H364">
        <f>VLOOKUP(A364,away!$A$2:$E$405,3,FALSE)</f>
        <v>1.1111111111111101</v>
      </c>
      <c r="I364">
        <f>VLOOKUP(C364,away!$B$2:$E$405,3,FALSE)</f>
        <v>0.95</v>
      </c>
      <c r="J364">
        <f>VLOOKUP(B364,home!$B$2:$E$405,4,FALSE)</f>
        <v>0.9</v>
      </c>
      <c r="K364" s="3">
        <f t="shared" si="504"/>
        <v>1.1869018518518495</v>
      </c>
      <c r="L364" s="3">
        <f t="shared" si="505"/>
        <v>0.94999999999999907</v>
      </c>
      <c r="M364" s="5">
        <f t="shared" si="506"/>
        <v>0.11801992039568623</v>
      </c>
      <c r="N364" s="5">
        <f t="shared" si="507"/>
        <v>0.14007806207304785</v>
      </c>
      <c r="O364" s="5">
        <f t="shared" si="508"/>
        <v>0.1121189243759018</v>
      </c>
      <c r="P364" s="5">
        <f t="shared" si="509"/>
        <v>0.13307415896939531</v>
      </c>
      <c r="Q364" s="5">
        <f t="shared" si="510"/>
        <v>8.3129455639159425E-2</v>
      </c>
      <c r="R364" s="5">
        <f t="shared" si="511"/>
        <v>5.3256489078553293E-2</v>
      </c>
      <c r="S364" s="5">
        <f t="shared" si="512"/>
        <v>3.7512166857170605E-2</v>
      </c>
      <c r="T364" s="5">
        <f t="shared" si="513"/>
        <v>7.8972982857201376E-2</v>
      </c>
      <c r="U364" s="5">
        <f t="shared" si="514"/>
        <v>6.3210225510462695E-2</v>
      </c>
      <c r="V364" s="5">
        <f t="shared" si="515"/>
        <v>4.6996774771404176E-3</v>
      </c>
      <c r="W364" s="5">
        <f t="shared" si="516"/>
        <v>3.2888834947184829E-2</v>
      </c>
      <c r="X364" s="5">
        <f t="shared" si="517"/>
        <v>3.1244393199825554E-2</v>
      </c>
      <c r="Y364" s="5">
        <f t="shared" si="518"/>
        <v>1.4841086769917121E-2</v>
      </c>
      <c r="Z364" s="5">
        <f t="shared" si="519"/>
        <v>1.6864554874875197E-2</v>
      </c>
      <c r="AA364" s="5">
        <f t="shared" si="520"/>
        <v>2.0016571411646505E-2</v>
      </c>
      <c r="AB364" s="5">
        <f t="shared" si="521"/>
        <v>1.1878852838104016E-2</v>
      </c>
      <c r="AC364" s="5">
        <f t="shared" si="522"/>
        <v>3.3119706910551036E-4</v>
      </c>
      <c r="AD364" s="5">
        <f t="shared" si="523"/>
        <v>9.7589547760158768E-3</v>
      </c>
      <c r="AE364" s="5">
        <f t="shared" si="524"/>
        <v>9.2710070372150743E-3</v>
      </c>
      <c r="AF364" s="5">
        <f t="shared" si="525"/>
        <v>4.4037283426771549E-3</v>
      </c>
      <c r="AG364" s="5">
        <f t="shared" si="526"/>
        <v>1.3945139751810978E-3</v>
      </c>
      <c r="AH364" s="5">
        <f t="shared" si="527"/>
        <v>4.005331782782855E-3</v>
      </c>
      <c r="AI364" s="5">
        <f t="shared" si="528"/>
        <v>4.7539357102660395E-3</v>
      </c>
      <c r="AJ364" s="5">
        <f t="shared" si="529"/>
        <v>2.8212275490497006E-3</v>
      </c>
      <c r="AK364" s="5">
        <f t="shared" si="530"/>
        <v>1.1161734008208479E-3</v>
      </c>
      <c r="AL364" s="5">
        <f t="shared" si="531"/>
        <v>1.4937739756670928E-5</v>
      </c>
      <c r="AM364" s="5">
        <f t="shared" si="532"/>
        <v>2.3165842991583392E-3</v>
      </c>
      <c r="AN364" s="5">
        <f t="shared" si="533"/>
        <v>2.2007550842004201E-3</v>
      </c>
      <c r="AO364" s="5">
        <f t="shared" si="534"/>
        <v>1.0453586649951982E-3</v>
      </c>
      <c r="AP364" s="5">
        <f t="shared" si="535"/>
        <v>3.3103024391514579E-4</v>
      </c>
      <c r="AQ364" s="5">
        <f t="shared" si="536"/>
        <v>7.8619682929847046E-5</v>
      </c>
      <c r="AR364" s="5">
        <f t="shared" si="537"/>
        <v>7.6101303872874184E-4</v>
      </c>
      <c r="AS364" s="5">
        <f t="shared" si="538"/>
        <v>9.0324778495054687E-4</v>
      </c>
      <c r="AT364" s="5">
        <f t="shared" si="539"/>
        <v>5.3603323431944275E-4</v>
      </c>
      <c r="AU364" s="5">
        <f t="shared" si="540"/>
        <v>2.1207294615596095E-4</v>
      </c>
      <c r="AV364" s="5">
        <f t="shared" si="541"/>
        <v>6.2927443130046928E-5</v>
      </c>
      <c r="AW364" s="5">
        <f t="shared" si="542"/>
        <v>4.6786526196361134E-7</v>
      </c>
      <c r="AX364" s="5">
        <f t="shared" si="543"/>
        <v>4.5825969910699178E-4</v>
      </c>
      <c r="AY364" s="5">
        <f t="shared" si="544"/>
        <v>4.3534671415164177E-4</v>
      </c>
      <c r="AZ364" s="5">
        <f t="shared" si="545"/>
        <v>2.067896892220296E-4</v>
      </c>
      <c r="BA364" s="5">
        <f t="shared" si="546"/>
        <v>6.548340158697599E-5</v>
      </c>
      <c r="BB364" s="5">
        <f t="shared" si="547"/>
        <v>1.5552307876906779E-5</v>
      </c>
      <c r="BC364" s="5">
        <f t="shared" si="548"/>
        <v>2.954938496612286E-6</v>
      </c>
      <c r="BD364" s="5">
        <f t="shared" si="549"/>
        <v>1.2049373113205064E-4</v>
      </c>
      <c r="BE364" s="5">
        <f t="shared" si="550"/>
        <v>1.4301423261716973E-4</v>
      </c>
      <c r="BF364" s="5">
        <f t="shared" si="551"/>
        <v>8.4871928767244991E-5</v>
      </c>
      <c r="BG364" s="5">
        <f t="shared" si="552"/>
        <v>3.3578216474693778E-5</v>
      </c>
      <c r="BH364" s="5">
        <f t="shared" si="553"/>
        <v>9.963511828924083E-6</v>
      </c>
      <c r="BI364" s="5">
        <f t="shared" si="554"/>
        <v>2.3651421281395605E-6</v>
      </c>
      <c r="BJ364" s="8">
        <f t="shared" si="555"/>
        <v>0.41313975434306538</v>
      </c>
      <c r="BK364" s="8">
        <f t="shared" si="556"/>
        <v>0.2940874052224064</v>
      </c>
      <c r="BL364" s="8">
        <f t="shared" si="557"/>
        <v>0.27604731286782064</v>
      </c>
      <c r="BM364" s="8">
        <f t="shared" si="558"/>
        <v>0.36002713792753416</v>
      </c>
      <c r="BN364" s="8">
        <f t="shared" si="559"/>
        <v>0.63967701053174386</v>
      </c>
    </row>
    <row r="365" spans="1:66" x14ac:dyDescent="0.25">
      <c r="A365" t="s">
        <v>122</v>
      </c>
      <c r="B365" t="s">
        <v>131</v>
      </c>
      <c r="C365" t="s">
        <v>135</v>
      </c>
      <c r="D365" t="s">
        <v>493</v>
      </c>
      <c r="E365">
        <f>VLOOKUP(A365,home!$A$2:$E$405,3,FALSE)</f>
        <v>1.2800925925925899</v>
      </c>
      <c r="F365">
        <f>VLOOKUP(B365,home!$B$2:$E$405,3,FALSE)</f>
        <v>1.19</v>
      </c>
      <c r="G365">
        <f>VLOOKUP(C365,away!$B$2:$E$405,4,FALSE)</f>
        <v>1.03</v>
      </c>
      <c r="H365">
        <f>VLOOKUP(A365,away!$A$2:$E$405,3,FALSE)</f>
        <v>1.1111111111111101</v>
      </c>
      <c r="I365">
        <f>VLOOKUP(C365,away!$B$2:$E$405,3,FALSE)</f>
        <v>1.03</v>
      </c>
      <c r="J365">
        <f>VLOOKUP(B365,home!$B$2:$E$405,4,FALSE)</f>
        <v>1.01</v>
      </c>
      <c r="K365" s="3">
        <f t="shared" si="504"/>
        <v>1.5690094907407373</v>
      </c>
      <c r="L365" s="3">
        <f t="shared" si="505"/>
        <v>1.1558888888888879</v>
      </c>
      <c r="M365" s="5">
        <f t="shared" si="506"/>
        <v>6.5552863885870644E-2</v>
      </c>
      <c r="N365" s="5">
        <f t="shared" si="507"/>
        <v>0.10285306558216675</v>
      </c>
      <c r="O365" s="5">
        <f t="shared" si="508"/>
        <v>7.5771827000523512E-2</v>
      </c>
      <c r="P365" s="5">
        <f t="shared" si="509"/>
        <v>0.11888671569458664</v>
      </c>
      <c r="Q365" s="5">
        <f t="shared" si="510"/>
        <v>8.0688718025099568E-2</v>
      </c>
      <c r="R365" s="5">
        <f t="shared" si="511"/>
        <v>4.379190646035809E-2</v>
      </c>
      <c r="S365" s="5">
        <f t="shared" si="512"/>
        <v>5.3903255825913488E-2</v>
      </c>
      <c r="T365" s="5">
        <f t="shared" si="513"/>
        <v>9.3267192623901124E-2</v>
      </c>
      <c r="U365" s="5">
        <f t="shared" si="514"/>
        <v>6.8709916853932448E-2</v>
      </c>
      <c r="V365" s="5">
        <f t="shared" si="515"/>
        <v>1.0862108788590527E-2</v>
      </c>
      <c r="W365" s="5">
        <f t="shared" si="516"/>
        <v>4.220045479236148E-2</v>
      </c>
      <c r="X365" s="5">
        <f t="shared" si="517"/>
        <v>4.8779036800548452E-2</v>
      </c>
      <c r="Y365" s="5">
        <f t="shared" si="518"/>
        <v>2.8191573324228069E-2</v>
      </c>
      <c r="Z365" s="5">
        <f t="shared" si="519"/>
        <v>1.6872859366929803E-2</v>
      </c>
      <c r="AA365" s="5">
        <f t="shared" si="520"/>
        <v>2.6473676482646605E-2</v>
      </c>
      <c r="AB365" s="5">
        <f t="shared" si="521"/>
        <v>2.0768724828036194E-2</v>
      </c>
      <c r="AC365" s="5">
        <f t="shared" si="522"/>
        <v>1.2312204635722777E-3</v>
      </c>
      <c r="AD365" s="5">
        <f t="shared" si="523"/>
        <v>1.6553228520697641E-2</v>
      </c>
      <c r="AE365" s="5">
        <f t="shared" si="524"/>
        <v>1.9133692922313043E-2</v>
      </c>
      <c r="AF365" s="5">
        <f t="shared" si="525"/>
        <v>1.1058211526156804E-2</v>
      </c>
      <c r="AG365" s="5">
        <f t="shared" si="526"/>
        <v>4.2606879446892253E-3</v>
      </c>
      <c r="AH365" s="5">
        <f t="shared" si="527"/>
        <v>4.8757876665047406E-3</v>
      </c>
      <c r="AI365" s="5">
        <f t="shared" si="528"/>
        <v>7.6501571235825698E-3</v>
      </c>
      <c r="AJ365" s="5">
        <f t="shared" si="529"/>
        <v>6.0015845662794573E-3</v>
      </c>
      <c r="AK365" s="5">
        <f t="shared" si="530"/>
        <v>3.1388477146585335E-3</v>
      </c>
      <c r="AL365" s="5">
        <f t="shared" si="531"/>
        <v>8.9317688676375027E-5</v>
      </c>
      <c r="AM365" s="5">
        <f t="shared" si="532"/>
        <v>5.1944345302749727E-3</v>
      </c>
      <c r="AN365" s="5">
        <f t="shared" si="533"/>
        <v>6.0041891576056092E-3</v>
      </c>
      <c r="AO365" s="5">
        <f t="shared" si="534"/>
        <v>3.4700877670317287E-3</v>
      </c>
      <c r="AP365" s="5">
        <f t="shared" si="535"/>
        <v>1.3370119644604084E-3</v>
      </c>
      <c r="AQ365" s="5">
        <f t="shared" si="536"/>
        <v>3.8635931850782289E-4</v>
      </c>
      <c r="AR365" s="5">
        <f t="shared" si="537"/>
        <v>1.127173757658861E-3</v>
      </c>
      <c r="AS365" s="5">
        <f t="shared" si="538"/>
        <v>1.7685463234806526E-3</v>
      </c>
      <c r="AT365" s="5">
        <f t="shared" si="539"/>
        <v>1.3874329831778914E-3</v>
      </c>
      <c r="AU365" s="5">
        <f t="shared" si="540"/>
        <v>7.2563183945761509E-4</v>
      </c>
      <c r="AV365" s="5">
        <f t="shared" si="541"/>
        <v>2.8463081072316413E-4</v>
      </c>
      <c r="AW365" s="5">
        <f t="shared" si="542"/>
        <v>4.4996282519628412E-6</v>
      </c>
      <c r="AX365" s="5">
        <f t="shared" si="543"/>
        <v>1.3583528461721377E-3</v>
      </c>
      <c r="AY365" s="5">
        <f t="shared" si="544"/>
        <v>1.5701049620809706E-3</v>
      </c>
      <c r="AZ365" s="5">
        <f t="shared" si="545"/>
        <v>9.0743344002935152E-4</v>
      </c>
      <c r="BA365" s="5">
        <f t="shared" si="546"/>
        <v>3.4963074357871599E-4</v>
      </c>
      <c r="BB365" s="5">
        <f t="shared" si="547"/>
        <v>1.0103357292914947E-4</v>
      </c>
      <c r="BC365" s="5">
        <f t="shared" si="548"/>
        <v>2.3356716870709788E-5</v>
      </c>
      <c r="BD365" s="5">
        <f t="shared" si="549"/>
        <v>2.1714793705416866E-4</v>
      </c>
      <c r="BE365" s="5">
        <f t="shared" si="550"/>
        <v>3.4070717413276283E-4</v>
      </c>
      <c r="BF365" s="5">
        <f t="shared" si="551"/>
        <v>2.6728639488888102E-4</v>
      </c>
      <c r="BG365" s="5">
        <f t="shared" si="552"/>
        <v>1.3979163010884361E-4</v>
      </c>
      <c r="BH365" s="5">
        <f t="shared" si="553"/>
        <v>5.4833598591723526E-5</v>
      </c>
      <c r="BI365" s="5">
        <f t="shared" si="554"/>
        <v>1.7206887320376433E-5</v>
      </c>
      <c r="BJ365" s="8">
        <f t="shared" si="555"/>
        <v>0.46768785708170363</v>
      </c>
      <c r="BK365" s="8">
        <f t="shared" si="556"/>
        <v>0.25209558730929094</v>
      </c>
      <c r="BL365" s="8">
        <f t="shared" si="557"/>
        <v>0.26351281803311716</v>
      </c>
      <c r="BM365" s="8">
        <f t="shared" si="558"/>
        <v>0.51105841980860744</v>
      </c>
      <c r="BN365" s="8">
        <f t="shared" si="559"/>
        <v>0.48754509664860518</v>
      </c>
    </row>
    <row r="366" spans="1:66" x14ac:dyDescent="0.25">
      <c r="A366" t="s">
        <v>122</v>
      </c>
      <c r="B366" t="s">
        <v>138</v>
      </c>
      <c r="C366" t="s">
        <v>139</v>
      </c>
      <c r="D366" t="s">
        <v>493</v>
      </c>
      <c r="E366">
        <f>VLOOKUP(A366,home!$A$2:$E$405,3,FALSE)</f>
        <v>1.2800925925925899</v>
      </c>
      <c r="F366">
        <f>VLOOKUP(B366,home!$B$2:$E$405,3,FALSE)</f>
        <v>1.19</v>
      </c>
      <c r="G366">
        <f>VLOOKUP(C366,away!$B$2:$E$405,4,FALSE)</f>
        <v>0.86</v>
      </c>
      <c r="H366">
        <f>VLOOKUP(A366,away!$A$2:$E$405,3,FALSE)</f>
        <v>1.1111111111111101</v>
      </c>
      <c r="I366">
        <f>VLOOKUP(C366,away!$B$2:$E$405,3,FALSE)</f>
        <v>1.1100000000000001</v>
      </c>
      <c r="J366">
        <f>VLOOKUP(B366,home!$B$2:$E$405,4,FALSE)</f>
        <v>1.1100000000000001</v>
      </c>
      <c r="K366" s="3">
        <f t="shared" si="504"/>
        <v>1.3100467592592564</v>
      </c>
      <c r="L366" s="3">
        <f t="shared" si="505"/>
        <v>1.3689999999999989</v>
      </c>
      <c r="M366" s="5">
        <f t="shared" si="506"/>
        <v>6.8628542506601081E-2</v>
      </c>
      <c r="N366" s="5">
        <f t="shared" si="507"/>
        <v>8.9906599703458878E-2</v>
      </c>
      <c r="O366" s="5">
        <f t="shared" si="508"/>
        <v>9.3952474691536794E-2</v>
      </c>
      <c r="P366" s="5">
        <f t="shared" si="509"/>
        <v>0.12308213499403509</v>
      </c>
      <c r="Q366" s="5">
        <f t="shared" si="510"/>
        <v>5.8890924788767764E-2</v>
      </c>
      <c r="R366" s="5">
        <f t="shared" si="511"/>
        <v>6.4310468926356903E-2</v>
      </c>
      <c r="S366" s="5">
        <f t="shared" si="512"/>
        <v>5.518553724652081E-2</v>
      </c>
      <c r="T366" s="5">
        <f t="shared" si="513"/>
        <v>8.0621676035823001E-2</v>
      </c>
      <c r="U366" s="5">
        <f t="shared" si="514"/>
        <v>8.4249721403416966E-2</v>
      </c>
      <c r="V366" s="5">
        <f t="shared" si="515"/>
        <v>1.0996969250870929E-2</v>
      </c>
      <c r="W366" s="5">
        <f t="shared" si="516"/>
        <v>2.5716621723101945E-2</v>
      </c>
      <c r="X366" s="5">
        <f t="shared" si="517"/>
        <v>3.520605513892653E-2</v>
      </c>
      <c r="Y366" s="5">
        <f t="shared" si="518"/>
        <v>2.4098544742595197E-2</v>
      </c>
      <c r="Z366" s="5">
        <f t="shared" si="519"/>
        <v>2.9347010653394168E-2</v>
      </c>
      <c r="AA366" s="5">
        <f t="shared" si="520"/>
        <v>3.8445956200425901E-2</v>
      </c>
      <c r="AB366" s="5">
        <f t="shared" si="521"/>
        <v>2.5183000163495634E-2</v>
      </c>
      <c r="AC366" s="5">
        <f t="shared" si="522"/>
        <v>1.2326599149059942E-3</v>
      </c>
      <c r="AD366" s="5">
        <f t="shared" si="523"/>
        <v>8.4224942368614705E-3</v>
      </c>
      <c r="AE366" s="5">
        <f t="shared" si="524"/>
        <v>1.1530394610263343E-2</v>
      </c>
      <c r="AF366" s="5">
        <f t="shared" si="525"/>
        <v>7.8925551107252544E-3</v>
      </c>
      <c r="AG366" s="5">
        <f t="shared" si="526"/>
        <v>3.601635982194287E-3</v>
      </c>
      <c r="AH366" s="5">
        <f t="shared" si="527"/>
        <v>1.004401439612415E-2</v>
      </c>
      <c r="AI366" s="5">
        <f t="shared" si="528"/>
        <v>1.315812850959576E-2</v>
      </c>
      <c r="AJ366" s="5">
        <f t="shared" si="529"/>
        <v>8.6188818059563781E-3</v>
      </c>
      <c r="AK366" s="5">
        <f t="shared" si="530"/>
        <v>3.7637127261105738E-3</v>
      </c>
      <c r="AL366" s="5">
        <f t="shared" si="531"/>
        <v>8.8428754863096389E-5</v>
      </c>
      <c r="AM366" s="5">
        <f t="shared" si="532"/>
        <v>2.2067722559760282E-3</v>
      </c>
      <c r="AN366" s="5">
        <f t="shared" si="533"/>
        <v>3.0210712184311796E-3</v>
      </c>
      <c r="AO366" s="5">
        <f t="shared" si="534"/>
        <v>2.0679232490161412E-3</v>
      </c>
      <c r="AP366" s="5">
        <f t="shared" si="535"/>
        <v>9.4366230930103146E-4</v>
      </c>
      <c r="AQ366" s="5">
        <f t="shared" si="536"/>
        <v>3.2296842535827787E-4</v>
      </c>
      <c r="AR366" s="5">
        <f t="shared" si="537"/>
        <v>2.7500511416587892E-3</v>
      </c>
      <c r="AS366" s="5">
        <f t="shared" si="538"/>
        <v>3.6026955859273149E-3</v>
      </c>
      <c r="AT366" s="5">
        <f t="shared" si="539"/>
        <v>2.3598498384708537E-3</v>
      </c>
      <c r="AU366" s="5">
        <f t="shared" si="540"/>
        <v>1.030504544409074E-3</v>
      </c>
      <c r="AV366" s="5">
        <f t="shared" si="541"/>
        <v>3.3750228470126083E-4</v>
      </c>
      <c r="AW366" s="5">
        <f t="shared" si="542"/>
        <v>4.4053584808743535E-6</v>
      </c>
      <c r="AX366" s="5">
        <f t="shared" si="543"/>
        <v>4.8182914039410506E-4</v>
      </c>
      <c r="AY366" s="5">
        <f t="shared" si="544"/>
        <v>6.596240931995293E-4</v>
      </c>
      <c r="AZ366" s="5">
        <f t="shared" si="545"/>
        <v>4.5151269179507749E-4</v>
      </c>
      <c r="BA366" s="5">
        <f t="shared" si="546"/>
        <v>2.0604029168915349E-4</v>
      </c>
      <c r="BB366" s="5">
        <f t="shared" si="547"/>
        <v>7.0517289830612746E-5</v>
      </c>
      <c r="BC366" s="5">
        <f t="shared" si="548"/>
        <v>1.9307633955621749E-5</v>
      </c>
      <c r="BD366" s="5">
        <f t="shared" si="549"/>
        <v>6.2747000215514583E-4</v>
      </c>
      <c r="BE366" s="5">
        <f t="shared" si="550"/>
        <v>8.2201504285574732E-4</v>
      </c>
      <c r="BF366" s="5">
        <f t="shared" si="551"/>
        <v>5.3843907147776537E-4</v>
      </c>
      <c r="BG366" s="5">
        <f t="shared" si="552"/>
        <v>2.3512678688266992E-4</v>
      </c>
      <c r="BH366" s="5">
        <f t="shared" si="553"/>
        <v>7.7006771292670859E-5</v>
      </c>
      <c r="BI366" s="5">
        <f t="shared" si="554"/>
        <v>2.0176494234596453E-5</v>
      </c>
      <c r="BJ366" s="8">
        <f t="shared" si="555"/>
        <v>0.35633873067166449</v>
      </c>
      <c r="BK366" s="8">
        <f t="shared" si="556"/>
        <v>0.25987389676099654</v>
      </c>
      <c r="BL366" s="8">
        <f t="shared" si="557"/>
        <v>0.35412719638708479</v>
      </c>
      <c r="BM366" s="8">
        <f t="shared" si="558"/>
        <v>0.50026047012766484</v>
      </c>
      <c r="BN366" s="8">
        <f t="shared" si="559"/>
        <v>0.49877114561075653</v>
      </c>
    </row>
    <row r="367" spans="1:66" x14ac:dyDescent="0.25">
      <c r="A367" t="s">
        <v>122</v>
      </c>
      <c r="B367" t="s">
        <v>144</v>
      </c>
      <c r="C367" t="s">
        <v>130</v>
      </c>
      <c r="D367" t="s">
        <v>493</v>
      </c>
      <c r="E367">
        <f>VLOOKUP(A367,home!$A$2:$E$405,3,FALSE)</f>
        <v>1.2800925925925899</v>
      </c>
      <c r="F367">
        <f>VLOOKUP(B367,home!$B$2:$E$405,3,FALSE)</f>
        <v>1.03</v>
      </c>
      <c r="G367">
        <f>VLOOKUP(C367,away!$B$2:$E$405,4,FALSE)</f>
        <v>0.87</v>
      </c>
      <c r="H367">
        <f>VLOOKUP(A367,away!$A$2:$E$405,3,FALSE)</f>
        <v>1.1111111111111101</v>
      </c>
      <c r="I367">
        <f>VLOOKUP(C367,away!$B$2:$E$405,3,FALSE)</f>
        <v>1.35</v>
      </c>
      <c r="J367">
        <f>VLOOKUP(B367,home!$B$2:$E$405,4,FALSE)</f>
        <v>1.61</v>
      </c>
      <c r="K367" s="3">
        <f t="shared" si="504"/>
        <v>1.1470909722222198</v>
      </c>
      <c r="L367" s="3">
        <f t="shared" si="505"/>
        <v>2.4149999999999978</v>
      </c>
      <c r="M367" s="5">
        <f t="shared" si="506"/>
        <v>2.8379422047980298E-2</v>
      </c>
      <c r="N367" s="5">
        <f t="shared" si="507"/>
        <v>3.2553778828122416E-2</v>
      </c>
      <c r="O367" s="5">
        <f t="shared" si="508"/>
        <v>6.8536304245872356E-2</v>
      </c>
      <c r="P367" s="5">
        <f t="shared" si="509"/>
        <v>7.8617375869915559E-2</v>
      </c>
      <c r="Q367" s="5">
        <f t="shared" si="510"/>
        <v>1.8671072902729031E-2</v>
      </c>
      <c r="R367" s="5">
        <f t="shared" si="511"/>
        <v>8.2757587376890804E-2</v>
      </c>
      <c r="S367" s="5">
        <f t="shared" si="512"/>
        <v>5.4446949080059329E-2</v>
      </c>
      <c r="T367" s="5">
        <f t="shared" si="513"/>
        <v>4.5090641060090572E-2</v>
      </c>
      <c r="U367" s="5">
        <f t="shared" si="514"/>
        <v>9.493048136292298E-2</v>
      </c>
      <c r="V367" s="5">
        <f t="shared" si="515"/>
        <v>1.6758920340865676E-2</v>
      </c>
      <c r="W367" s="5">
        <f t="shared" si="516"/>
        <v>7.1391397228077989E-3</v>
      </c>
      <c r="X367" s="5">
        <f t="shared" si="517"/>
        <v>1.7241022430580819E-2</v>
      </c>
      <c r="Y367" s="5">
        <f t="shared" si="518"/>
        <v>2.0818534584926326E-2</v>
      </c>
      <c r="Z367" s="5">
        <f t="shared" si="519"/>
        <v>6.6619857838397051E-2</v>
      </c>
      <c r="AA367" s="5">
        <f t="shared" si="520"/>
        <v>7.6419037497152925E-2</v>
      </c>
      <c r="AB367" s="5">
        <f t="shared" si="521"/>
        <v>4.3829794009447719E-2</v>
      </c>
      <c r="AC367" s="5">
        <f t="shared" si="522"/>
        <v>2.9016234399177484E-3</v>
      </c>
      <c r="AD367" s="5">
        <f t="shared" si="523"/>
        <v>2.0473106813664668E-3</v>
      </c>
      <c r="AE367" s="5">
        <f t="shared" si="524"/>
        <v>4.9442552955000123E-3</v>
      </c>
      <c r="AF367" s="5">
        <f t="shared" si="525"/>
        <v>5.9701882693162607E-3</v>
      </c>
      <c r="AG367" s="5">
        <f t="shared" si="526"/>
        <v>4.8060015567995855E-3</v>
      </c>
      <c r="AH367" s="5">
        <f t="shared" si="527"/>
        <v>4.0221739169932193E-2</v>
      </c>
      <c r="AI367" s="5">
        <f t="shared" si="528"/>
        <v>4.6137993888906055E-2</v>
      </c>
      <c r="AJ367" s="5">
        <f t="shared" si="529"/>
        <v>2.6462238133204048E-2</v>
      </c>
      <c r="AK367" s="5">
        <f t="shared" si="530"/>
        <v>1.0118198155797646E-2</v>
      </c>
      <c r="AL367" s="5">
        <f t="shared" si="531"/>
        <v>3.2152595669256135E-4</v>
      </c>
      <c r="AM367" s="5">
        <f t="shared" si="532"/>
        <v>4.6969031998591904E-4</v>
      </c>
      <c r="AN367" s="5">
        <f t="shared" si="533"/>
        <v>1.1343021227659933E-3</v>
      </c>
      <c r="AO367" s="5">
        <f t="shared" si="534"/>
        <v>1.3696698132399361E-3</v>
      </c>
      <c r="AP367" s="5">
        <f t="shared" si="535"/>
        <v>1.1025841996581476E-3</v>
      </c>
      <c r="AQ367" s="5">
        <f t="shared" si="536"/>
        <v>6.6568521054360627E-4</v>
      </c>
      <c r="AR367" s="5">
        <f t="shared" si="537"/>
        <v>1.9427100019077222E-2</v>
      </c>
      <c r="AS367" s="5">
        <f t="shared" si="538"/>
        <v>2.2284651048341594E-2</v>
      </c>
      <c r="AT367" s="5">
        <f t="shared" si="539"/>
        <v>1.2781261018337535E-2</v>
      </c>
      <c r="AU367" s="5">
        <f t="shared" si="540"/>
        <v>4.8870897092502556E-3</v>
      </c>
      <c r="AV367" s="5">
        <f t="shared" si="541"/>
        <v>1.4014841214802704E-3</v>
      </c>
      <c r="AW367" s="5">
        <f t="shared" si="542"/>
        <v>2.4741642951417068E-5</v>
      </c>
      <c r="AX367" s="5">
        <f t="shared" si="543"/>
        <v>8.9796254299335555E-5</v>
      </c>
      <c r="AY367" s="5">
        <f t="shared" si="544"/>
        <v>2.1685795413289516E-4</v>
      </c>
      <c r="AZ367" s="5">
        <f t="shared" si="545"/>
        <v>2.6185597961547074E-4</v>
      </c>
      <c r="BA367" s="5">
        <f t="shared" si="546"/>
        <v>2.1079406359045375E-4</v>
      </c>
      <c r="BB367" s="5">
        <f t="shared" si="547"/>
        <v>1.2726691589273639E-4</v>
      </c>
      <c r="BC367" s="5">
        <f t="shared" si="548"/>
        <v>6.1469920376191578E-5</v>
      </c>
      <c r="BD367" s="5">
        <f t="shared" si="549"/>
        <v>7.8194077576785679E-3</v>
      </c>
      <c r="BE367" s="5">
        <f t="shared" si="550"/>
        <v>8.9695720469574747E-3</v>
      </c>
      <c r="BF367" s="5">
        <f t="shared" si="551"/>
        <v>5.144457559880849E-3</v>
      </c>
      <c r="BG367" s="5">
        <f t="shared" si="552"/>
        <v>1.9670536079732246E-3</v>
      </c>
      <c r="BH367" s="5">
        <f t="shared" si="553"/>
        <v>5.6409735889580777E-4</v>
      </c>
      <c r="BI367" s="5">
        <f t="shared" si="554"/>
        <v>1.2941419756875571E-4</v>
      </c>
      <c r="BJ367" s="8">
        <f t="shared" si="555"/>
        <v>0.16499191808633998</v>
      </c>
      <c r="BK367" s="8">
        <f t="shared" si="556"/>
        <v>0.18164267468956408</v>
      </c>
      <c r="BL367" s="8">
        <f t="shared" si="557"/>
        <v>0.57478896228556808</v>
      </c>
      <c r="BM367" s="8">
        <f t="shared" si="558"/>
        <v>0.67833575531717705</v>
      </c>
      <c r="BN367" s="8">
        <f t="shared" si="559"/>
        <v>0.30951554127151049</v>
      </c>
    </row>
    <row r="368" spans="1:66" x14ac:dyDescent="0.25">
      <c r="A368" t="s">
        <v>122</v>
      </c>
      <c r="B368" t="s">
        <v>132</v>
      </c>
      <c r="C368" t="s">
        <v>125</v>
      </c>
      <c r="D368" t="s">
        <v>493</v>
      </c>
      <c r="E368">
        <f>VLOOKUP(A368,home!$A$2:$E$405,3,FALSE)</f>
        <v>1.2800925925925899</v>
      </c>
      <c r="F368">
        <f>VLOOKUP(B368,home!$B$2:$E$405,3,FALSE)</f>
        <v>0.95</v>
      </c>
      <c r="G368">
        <f>VLOOKUP(C368,away!$B$2:$E$405,4,FALSE)</f>
        <v>1.06</v>
      </c>
      <c r="H368">
        <f>VLOOKUP(A368,away!$A$2:$E$405,3,FALSE)</f>
        <v>1.1111111111111101</v>
      </c>
      <c r="I368">
        <f>VLOOKUP(C368,away!$B$2:$E$405,3,FALSE)</f>
        <v>1.1000000000000001</v>
      </c>
      <c r="J368">
        <f>VLOOKUP(B368,home!$B$2:$E$405,4,FALSE)</f>
        <v>0.99</v>
      </c>
      <c r="K368" s="3">
        <f t="shared" si="504"/>
        <v>1.289053240740738</v>
      </c>
      <c r="L368" s="3">
        <f t="shared" si="505"/>
        <v>1.2099999999999991</v>
      </c>
      <c r="M368" s="5">
        <f t="shared" si="506"/>
        <v>8.2162750156576564E-2</v>
      </c>
      <c r="N368" s="5">
        <f t="shared" si="507"/>
        <v>0.1059121593575066</v>
      </c>
      <c r="O368" s="5">
        <f t="shared" si="508"/>
        <v>9.9416927689457549E-2</v>
      </c>
      <c r="P368" s="5">
        <f t="shared" si="509"/>
        <v>0.12815371282258287</v>
      </c>
      <c r="Q368" s="5">
        <f t="shared" si="510"/>
        <v>6.8263206126821699E-2</v>
      </c>
      <c r="R368" s="5">
        <f t="shared" si="511"/>
        <v>6.01472412521218E-2</v>
      </c>
      <c r="S368" s="5">
        <f t="shared" si="512"/>
        <v>4.9972080045139762E-2</v>
      </c>
      <c r="T368" s="5">
        <f t="shared" si="513"/>
        <v>8.2598479413454176E-2</v>
      </c>
      <c r="U368" s="5">
        <f t="shared" si="514"/>
        <v>7.753299625766262E-2</v>
      </c>
      <c r="V368" s="5">
        <f t="shared" si="515"/>
        <v>8.6604636435309943E-3</v>
      </c>
      <c r="W368" s="5">
        <f t="shared" si="516"/>
        <v>2.9331635693710847E-2</v>
      </c>
      <c r="X368" s="5">
        <f t="shared" si="517"/>
        <v>3.5491279189390094E-2</v>
      </c>
      <c r="Y368" s="5">
        <f t="shared" si="518"/>
        <v>2.1472223909580999E-2</v>
      </c>
      <c r="Z368" s="5">
        <f t="shared" si="519"/>
        <v>2.4259387305022435E-2</v>
      </c>
      <c r="AA368" s="5">
        <f t="shared" si="520"/>
        <v>3.127164182392389E-2</v>
      </c>
      <c r="AB368" s="5">
        <f t="shared" si="521"/>
        <v>2.0155405618206352E-2</v>
      </c>
      <c r="AC368" s="5">
        <f t="shared" si="522"/>
        <v>8.4426227865457861E-4</v>
      </c>
      <c r="AD368" s="5">
        <f t="shared" si="523"/>
        <v>9.4525100118011667E-3</v>
      </c>
      <c r="AE368" s="5">
        <f t="shared" si="524"/>
        <v>1.1437537114279401E-2</v>
      </c>
      <c r="AF368" s="5">
        <f t="shared" si="525"/>
        <v>6.9197099541390365E-3</v>
      </c>
      <c r="AG368" s="5">
        <f t="shared" si="526"/>
        <v>2.7909496815027419E-3</v>
      </c>
      <c r="AH368" s="5">
        <f t="shared" si="527"/>
        <v>7.3384646597692803E-3</v>
      </c>
      <c r="AI368" s="5">
        <f t="shared" si="528"/>
        <v>9.4596716517369676E-3</v>
      </c>
      <c r="AJ368" s="5">
        <f t="shared" si="529"/>
        <v>6.0970101995074157E-3</v>
      </c>
      <c r="AK368" s="5">
        <f t="shared" si="530"/>
        <v>2.6197902521681235E-3</v>
      </c>
      <c r="AL368" s="5">
        <f t="shared" si="531"/>
        <v>5.2673672874606343E-5</v>
      </c>
      <c r="AM368" s="5">
        <f t="shared" si="532"/>
        <v>2.4369577327693101E-3</v>
      </c>
      <c r="AN368" s="5">
        <f t="shared" si="533"/>
        <v>2.9487188566508626E-3</v>
      </c>
      <c r="AO368" s="5">
        <f t="shared" si="534"/>
        <v>1.7839749082737715E-3</v>
      </c>
      <c r="AP368" s="5">
        <f t="shared" si="535"/>
        <v>7.1953654633708712E-4</v>
      </c>
      <c r="AQ368" s="5">
        <f t="shared" si="536"/>
        <v>2.1765980526696865E-4</v>
      </c>
      <c r="AR368" s="5">
        <f t="shared" si="537"/>
        <v>1.7759084476641634E-3</v>
      </c>
      <c r="AS368" s="5">
        <f t="shared" si="538"/>
        <v>2.2892405397203432E-3</v>
      </c>
      <c r="AT368" s="5">
        <f t="shared" si="539"/>
        <v>1.4754764682807927E-3</v>
      </c>
      <c r="AU368" s="5">
        <f t="shared" si="540"/>
        <v>6.3398924102468508E-4</v>
      </c>
      <c r="AV368" s="5">
        <f t="shared" si="541"/>
        <v>2.0431147143440775E-4</v>
      </c>
      <c r="AW368" s="5">
        <f t="shared" si="542"/>
        <v>2.2821665042244934E-6</v>
      </c>
      <c r="AX368" s="5">
        <f t="shared" si="543"/>
        <v>5.2356137716241347E-4</v>
      </c>
      <c r="AY368" s="5">
        <f t="shared" si="544"/>
        <v>6.3350926636651975E-4</v>
      </c>
      <c r="AZ368" s="5">
        <f t="shared" si="545"/>
        <v>3.8327310615174435E-4</v>
      </c>
      <c r="BA368" s="5">
        <f t="shared" si="546"/>
        <v>1.545868194812034E-4</v>
      </c>
      <c r="BB368" s="5">
        <f t="shared" si="547"/>
        <v>4.6762512893063981E-5</v>
      </c>
      <c r="BC368" s="5">
        <f t="shared" si="548"/>
        <v>1.1316528120121468E-5</v>
      </c>
      <c r="BD368" s="5">
        <f t="shared" si="549"/>
        <v>3.5814153694560584E-4</v>
      </c>
      <c r="BE368" s="5">
        <f t="shared" si="550"/>
        <v>4.6166350884360198E-4</v>
      </c>
      <c r="BF368" s="5">
        <f t="shared" si="551"/>
        <v>2.9755442110329281E-4</v>
      </c>
      <c r="BG368" s="5">
        <f t="shared" si="552"/>
        <v>1.2785449693997799E-4</v>
      </c>
      <c r="BH368" s="5">
        <f t="shared" si="553"/>
        <v>4.1202813405938846E-5</v>
      </c>
      <c r="BI368" s="5">
        <f t="shared" si="554"/>
        <v>1.0622524029712265E-5</v>
      </c>
      <c r="BJ368" s="8">
        <f t="shared" si="555"/>
        <v>0.38352954791165983</v>
      </c>
      <c r="BK368" s="8">
        <f t="shared" si="556"/>
        <v>0.27047945188572592</v>
      </c>
      <c r="BL368" s="8">
        <f t="shared" si="557"/>
        <v>0.32171511487394649</v>
      </c>
      <c r="BM368" s="8">
        <f t="shared" si="558"/>
        <v>0.45529627747142526</v>
      </c>
      <c r="BN368" s="8">
        <f t="shared" si="559"/>
        <v>0.54405599740506705</v>
      </c>
    </row>
    <row r="369" spans="1:66" x14ac:dyDescent="0.25">
      <c r="A369" t="s">
        <v>122</v>
      </c>
      <c r="B369" t="s">
        <v>134</v>
      </c>
      <c r="C369" t="s">
        <v>141</v>
      </c>
      <c r="D369" t="s">
        <v>493</v>
      </c>
      <c r="E369">
        <f>VLOOKUP(A369,home!$A$2:$E$405,3,FALSE)</f>
        <v>1.2800925925925899</v>
      </c>
      <c r="F369">
        <f>VLOOKUP(B369,home!$B$2:$E$405,3,FALSE)</f>
        <v>0.53</v>
      </c>
      <c r="G369">
        <f>VLOOKUP(C369,away!$B$2:$E$405,4,FALSE)</f>
        <v>0.78</v>
      </c>
      <c r="H369">
        <f>VLOOKUP(A369,away!$A$2:$E$405,3,FALSE)</f>
        <v>1.1111111111111101</v>
      </c>
      <c r="I369">
        <f>VLOOKUP(C369,away!$B$2:$E$405,3,FALSE)</f>
        <v>0.45</v>
      </c>
      <c r="J369">
        <f>VLOOKUP(B369,home!$B$2:$E$405,4,FALSE)</f>
        <v>1.18</v>
      </c>
      <c r="K369" s="3">
        <f t="shared" si="504"/>
        <v>0.52919027777777672</v>
      </c>
      <c r="L369" s="3">
        <f t="shared" si="505"/>
        <v>0.58999999999999941</v>
      </c>
      <c r="M369" s="5">
        <f t="shared" si="506"/>
        <v>0.32654409761497044</v>
      </c>
      <c r="N369" s="5">
        <f t="shared" si="507"/>
        <v>0.17280396172355966</v>
      </c>
      <c r="O369" s="5">
        <f t="shared" si="508"/>
        <v>0.19266101759283241</v>
      </c>
      <c r="P369" s="5">
        <f t="shared" si="509"/>
        <v>0.1019543374169001</v>
      </c>
      <c r="Q369" s="5">
        <f t="shared" si="510"/>
        <v>4.5723088252795405E-2</v>
      </c>
      <c r="R369" s="5">
        <f t="shared" si="511"/>
        <v>5.6835000189885493E-2</v>
      </c>
      <c r="S369" s="5">
        <f t="shared" si="512"/>
        <v>7.9581035103990245E-3</v>
      </c>
      <c r="T369" s="5">
        <f t="shared" si="513"/>
        <v>2.6976622069149265E-2</v>
      </c>
      <c r="U369" s="5">
        <f t="shared" si="514"/>
        <v>3.0076529537985498E-2</v>
      </c>
      <c r="V369" s="5">
        <f t="shared" si="515"/>
        <v>2.7607745491987673E-4</v>
      </c>
      <c r="W369" s="5">
        <f t="shared" si="516"/>
        <v>8.0654045911182012E-3</v>
      </c>
      <c r="X369" s="5">
        <f t="shared" si="517"/>
        <v>4.7585887087597343E-3</v>
      </c>
      <c r="Y369" s="5">
        <f t="shared" si="518"/>
        <v>1.4037836690841202E-3</v>
      </c>
      <c r="Z369" s="5">
        <f t="shared" si="519"/>
        <v>1.117755003734414E-2</v>
      </c>
      <c r="AA369" s="5">
        <f t="shared" si="520"/>
        <v>5.9150508091371443E-3</v>
      </c>
      <c r="AB369" s="5">
        <f t="shared" si="521"/>
        <v>1.5650936903784736E-3</v>
      </c>
      <c r="AC369" s="5">
        <f t="shared" si="522"/>
        <v>5.3873454989853947E-6</v>
      </c>
      <c r="AD369" s="5">
        <f t="shared" si="523"/>
        <v>1.0670334239909992E-3</v>
      </c>
      <c r="AE369" s="5">
        <f t="shared" si="524"/>
        <v>6.2954972015468889E-4</v>
      </c>
      <c r="AF369" s="5">
        <f t="shared" si="525"/>
        <v>1.8571716744563303E-4</v>
      </c>
      <c r="AG369" s="5">
        <f t="shared" si="526"/>
        <v>3.6524376264307802E-5</v>
      </c>
      <c r="AH369" s="5">
        <f t="shared" si="527"/>
        <v>1.6486886305082586E-3</v>
      </c>
      <c r="AI369" s="5">
        <f t="shared" si="528"/>
        <v>8.724699943477277E-4</v>
      </c>
      <c r="AJ369" s="5">
        <f t="shared" si="529"/>
        <v>2.308513193308246E-4</v>
      </c>
      <c r="AK369" s="5">
        <f t="shared" si="530"/>
        <v>4.0721424600681775E-5</v>
      </c>
      <c r="AL369" s="5">
        <f t="shared" si="531"/>
        <v>6.7281968321793266E-8</v>
      </c>
      <c r="AM369" s="5">
        <f t="shared" si="532"/>
        <v>1.1293274280799383E-4</v>
      </c>
      <c r="AN369" s="5">
        <f t="shared" si="533"/>
        <v>6.66303182567163E-5</v>
      </c>
      <c r="AO369" s="5">
        <f t="shared" si="534"/>
        <v>1.9655943885731288E-5</v>
      </c>
      <c r="AP369" s="5">
        <f t="shared" si="535"/>
        <v>3.865668964193817E-6</v>
      </c>
      <c r="AQ369" s="5">
        <f t="shared" si="536"/>
        <v>5.7018617221858742E-7</v>
      </c>
      <c r="AR369" s="5">
        <f t="shared" si="537"/>
        <v>1.9454525839997439E-4</v>
      </c>
      <c r="AS369" s="5">
        <f t="shared" si="538"/>
        <v>1.0295145933303179E-4</v>
      </c>
      <c r="AT369" s="5">
        <f t="shared" si="539"/>
        <v>2.7240455681037283E-5</v>
      </c>
      <c r="AU369" s="5">
        <f t="shared" si="540"/>
        <v>4.8051281028804455E-6</v>
      </c>
      <c r="AV369" s="5">
        <f t="shared" si="541"/>
        <v>6.3570676888027613E-7</v>
      </c>
      <c r="AW369" s="5">
        <f t="shared" si="542"/>
        <v>5.8352579078696445E-10</v>
      </c>
      <c r="AX369" s="5">
        <f t="shared" si="543"/>
        <v>9.960484922794737E-6</v>
      </c>
      <c r="AY369" s="5">
        <f t="shared" si="544"/>
        <v>5.8766861044488898E-6</v>
      </c>
      <c r="AZ369" s="5">
        <f t="shared" si="545"/>
        <v>1.7336224008124206E-6</v>
      </c>
      <c r="BA369" s="5">
        <f t="shared" si="546"/>
        <v>3.4094573882644247E-7</v>
      </c>
      <c r="BB369" s="5">
        <f t="shared" si="547"/>
        <v>5.0289496476900209E-8</v>
      </c>
      <c r="BC369" s="5">
        <f t="shared" si="548"/>
        <v>5.9341605842742199E-9</v>
      </c>
      <c r="BD369" s="5">
        <f t="shared" si="549"/>
        <v>1.9130283742664128E-5</v>
      </c>
      <c r="BE369" s="5">
        <f t="shared" si="550"/>
        <v>1.0123560167748116E-5</v>
      </c>
      <c r="BF369" s="5">
        <f t="shared" si="551"/>
        <v>2.6786448086353302E-6</v>
      </c>
      <c r="BG369" s="5">
        <f t="shared" si="552"/>
        <v>4.7250426344991005E-7</v>
      </c>
      <c r="BH369" s="5">
        <f t="shared" si="553"/>
        <v>6.2511165606560425E-8</v>
      </c>
      <c r="BI369" s="5">
        <f t="shared" si="554"/>
        <v>6.616060218309664E-9</v>
      </c>
      <c r="BJ369" s="8">
        <f t="shared" si="555"/>
        <v>0.26187189652523285</v>
      </c>
      <c r="BK369" s="8">
        <f t="shared" si="556"/>
        <v>0.43674394731076127</v>
      </c>
      <c r="BL369" s="8">
        <f t="shared" si="557"/>
        <v>0.29020807531750065</v>
      </c>
      <c r="BM369" s="8">
        <f t="shared" si="558"/>
        <v>0.10347409029731665</v>
      </c>
      <c r="BN369" s="8">
        <f t="shared" si="559"/>
        <v>0.89652150279094345</v>
      </c>
    </row>
    <row r="370" spans="1:66" x14ac:dyDescent="0.25">
      <c r="A370" t="s">
        <v>122</v>
      </c>
      <c r="B370" t="s">
        <v>133</v>
      </c>
      <c r="C370" t="s">
        <v>129</v>
      </c>
      <c r="D370" t="s">
        <v>493</v>
      </c>
      <c r="E370">
        <f>VLOOKUP(A370,home!$A$2:$E$405,3,FALSE)</f>
        <v>1.2800925925925899</v>
      </c>
      <c r="F370">
        <f>VLOOKUP(B370,home!$B$2:$E$405,3,FALSE)</f>
        <v>0.52</v>
      </c>
      <c r="G370">
        <f>VLOOKUP(C370,away!$B$2:$E$405,4,FALSE)</f>
        <v>1.19</v>
      </c>
      <c r="H370">
        <f>VLOOKUP(A370,away!$A$2:$E$405,3,FALSE)</f>
        <v>1.1111111111111101</v>
      </c>
      <c r="I370">
        <f>VLOOKUP(C370,away!$B$2:$E$405,3,FALSE)</f>
        <v>0.41</v>
      </c>
      <c r="J370">
        <f>VLOOKUP(B370,home!$B$2:$E$405,4,FALSE)</f>
        <v>1.2</v>
      </c>
      <c r="K370" s="3">
        <f t="shared" si="504"/>
        <v>0.79212129629629457</v>
      </c>
      <c r="L370" s="3">
        <f t="shared" si="505"/>
        <v>0.54666666666666608</v>
      </c>
      <c r="M370" s="5">
        <f t="shared" si="506"/>
        <v>0.26216322763642702</v>
      </c>
      <c r="N370" s="5">
        <f t="shared" si="507"/>
        <v>0.20766507571658713</v>
      </c>
      <c r="O370" s="5">
        <f t="shared" si="508"/>
        <v>0.14331589777457993</v>
      </c>
      <c r="P370" s="5">
        <f t="shared" si="509"/>
        <v>0.11352357472506749</v>
      </c>
      <c r="Q370" s="5">
        <f t="shared" si="510"/>
        <v>8.2247964486045558E-2</v>
      </c>
      <c r="R370" s="5">
        <f t="shared" si="511"/>
        <v>3.917301205838513E-2</v>
      </c>
      <c r="S370" s="5">
        <f t="shared" si="512"/>
        <v>1.228967362675931E-2</v>
      </c>
      <c r="T370" s="5">
        <f t="shared" si="513"/>
        <v>4.496222058570485E-2</v>
      </c>
      <c r="U370" s="5">
        <f t="shared" si="514"/>
        <v>3.1029777091518409E-2</v>
      </c>
      <c r="V370" s="5">
        <f t="shared" si="515"/>
        <v>5.9130577833446728E-4</v>
      </c>
      <c r="W370" s="5">
        <f t="shared" si="516"/>
        <v>2.1716788082139338E-2</v>
      </c>
      <c r="X370" s="5">
        <f t="shared" si="517"/>
        <v>1.1871844151569491E-2</v>
      </c>
      <c r="Y370" s="5">
        <f t="shared" si="518"/>
        <v>3.2449707347623237E-3</v>
      </c>
      <c r="Z370" s="5">
        <f t="shared" si="519"/>
        <v>7.1381933084168391E-3</v>
      </c>
      <c r="AA370" s="5">
        <f t="shared" si="520"/>
        <v>5.654314936676683E-3</v>
      </c>
      <c r="AB370" s="5">
        <f t="shared" si="521"/>
        <v>2.2394516386539166E-3</v>
      </c>
      <c r="AC370" s="5">
        <f t="shared" si="522"/>
        <v>1.6003184904427723E-5</v>
      </c>
      <c r="AD370" s="5">
        <f t="shared" si="523"/>
        <v>4.3005825817540328E-3</v>
      </c>
      <c r="AE370" s="5">
        <f t="shared" si="524"/>
        <v>2.3509851446922017E-3</v>
      </c>
      <c r="AF370" s="5">
        <f t="shared" si="525"/>
        <v>6.4260260621586769E-4</v>
      </c>
      <c r="AG370" s="5">
        <f t="shared" si="526"/>
        <v>1.170964749104469E-4</v>
      </c>
      <c r="AH370" s="5">
        <f t="shared" si="527"/>
        <v>9.755530854836334E-4</v>
      </c>
      <c r="AI370" s="5">
        <f t="shared" si="528"/>
        <v>7.7275637467914566E-4</v>
      </c>
      <c r="AJ370" s="5">
        <f t="shared" si="529"/>
        <v>3.0605839061603485E-4</v>
      </c>
      <c r="AK370" s="5">
        <f t="shared" si="530"/>
        <v>8.0811789705710421E-5</v>
      </c>
      <c r="AL370" s="5">
        <f t="shared" si="531"/>
        <v>2.7719200342717197E-7</v>
      </c>
      <c r="AM370" s="5">
        <f t="shared" si="532"/>
        <v>6.8131660989765403E-4</v>
      </c>
      <c r="AN370" s="5">
        <f t="shared" si="533"/>
        <v>3.7245308007738376E-4</v>
      </c>
      <c r="AO370" s="5">
        <f t="shared" si="534"/>
        <v>1.0180384188781811E-4</v>
      </c>
      <c r="AP370" s="5">
        <f t="shared" si="535"/>
        <v>1.8550922299557948E-5</v>
      </c>
      <c r="AQ370" s="5">
        <f t="shared" si="536"/>
        <v>2.5352927142729163E-6</v>
      </c>
      <c r="AR370" s="5">
        <f t="shared" si="537"/>
        <v>1.0666047067954383E-4</v>
      </c>
      <c r="AS370" s="5">
        <f t="shared" si="538"/>
        <v>8.4488030298253186E-5</v>
      </c>
      <c r="AT370" s="5">
        <f t="shared" si="539"/>
        <v>3.3462384040686451E-5</v>
      </c>
      <c r="AU370" s="5">
        <f t="shared" si="540"/>
        <v>8.8354223411576648E-6</v>
      </c>
      <c r="AV370" s="5">
        <f t="shared" si="541"/>
        <v>1.7496815495507627E-6</v>
      </c>
      <c r="AW370" s="5">
        <f t="shared" si="542"/>
        <v>3.3342063896983782E-9</v>
      </c>
      <c r="AX370" s="5">
        <f t="shared" si="543"/>
        <v>8.9947566036721073E-5</v>
      </c>
      <c r="AY370" s="5">
        <f t="shared" si="544"/>
        <v>4.917133610007413E-5</v>
      </c>
      <c r="AZ370" s="5">
        <f t="shared" si="545"/>
        <v>1.3440165200686913E-5</v>
      </c>
      <c r="BA370" s="5">
        <f t="shared" si="546"/>
        <v>2.449096769902946E-6</v>
      </c>
      <c r="BB370" s="5">
        <f t="shared" si="547"/>
        <v>3.3470989188673554E-7</v>
      </c>
      <c r="BC370" s="5">
        <f t="shared" si="548"/>
        <v>3.6594948179616388E-8</v>
      </c>
      <c r="BD370" s="5">
        <f t="shared" si="549"/>
        <v>9.717953995247315E-6</v>
      </c>
      <c r="BE370" s="5">
        <f t="shared" si="550"/>
        <v>7.6977983160630587E-6</v>
      </c>
      <c r="BF370" s="5">
        <f t="shared" si="551"/>
        <v>3.048794990373651E-6</v>
      </c>
      <c r="BG370" s="5">
        <f t="shared" si="552"/>
        <v>8.0500514663880859E-7</v>
      </c>
      <c r="BH370" s="5">
        <f t="shared" si="553"/>
        <v>1.5941543007018041E-7</v>
      </c>
      <c r="BI370" s="5">
        <f t="shared" si="554"/>
        <v>2.5255271423364528E-8</v>
      </c>
      <c r="BJ370" s="8">
        <f t="shared" si="555"/>
        <v>0.3804521697802053</v>
      </c>
      <c r="BK370" s="8">
        <f t="shared" si="556"/>
        <v>0.38863323347959622</v>
      </c>
      <c r="BL370" s="8">
        <f t="shared" si="557"/>
        <v>0.22380428335235758</v>
      </c>
      <c r="BM370" s="8">
        <f t="shared" si="558"/>
        <v>0.1518899595215901</v>
      </c>
      <c r="BN370" s="8">
        <f t="shared" si="559"/>
        <v>0.84808875239709214</v>
      </c>
    </row>
    <row r="371" spans="1:66" x14ac:dyDescent="0.25">
      <c r="A371" t="s">
        <v>145</v>
      </c>
      <c r="B371" t="s">
        <v>360</v>
      </c>
      <c r="C371" t="s">
        <v>355</v>
      </c>
      <c r="D371" t="s">
        <v>493</v>
      </c>
      <c r="E371">
        <f>VLOOKUP(A371,home!$A$2:$E$405,3,FALSE)</f>
        <v>1.4299065420560699</v>
      </c>
      <c r="F371">
        <f>VLOOKUP(B371,home!$B$2:$E$405,3,FALSE)</f>
        <v>1.1499999999999999</v>
      </c>
      <c r="G371">
        <f>VLOOKUP(C371,away!$B$2:$E$405,4,FALSE)</f>
        <v>2.04</v>
      </c>
      <c r="H371">
        <f>VLOOKUP(A371,away!$A$2:$E$405,3,FALSE)</f>
        <v>1.18691588785047</v>
      </c>
      <c r="I371">
        <f>VLOOKUP(C371,away!$B$2:$E$405,3,FALSE)</f>
        <v>0.76</v>
      </c>
      <c r="J371">
        <f>VLOOKUP(B371,home!$B$2:$E$405,4,FALSE)</f>
        <v>1.24</v>
      </c>
      <c r="K371" s="3">
        <f t="shared" si="504"/>
        <v>3.3545607476635397</v>
      </c>
      <c r="L371" s="3">
        <f t="shared" si="505"/>
        <v>1.118549532710283</v>
      </c>
      <c r="M371" s="5">
        <f t="shared" si="506"/>
        <v>1.1411766801096266E-2</v>
      </c>
      <c r="N371" s="5">
        <f t="shared" si="507"/>
        <v>3.828146497244745E-2</v>
      </c>
      <c r="O371" s="5">
        <f t="shared" si="508"/>
        <v>1.2764626422764947E-2</v>
      </c>
      <c r="P371" s="5">
        <f t="shared" si="509"/>
        <v>4.2819714756396156E-2</v>
      </c>
      <c r="Q371" s="5">
        <f t="shared" si="510"/>
        <v>6.4208749879814481E-2</v>
      </c>
      <c r="R371" s="5">
        <f t="shared" si="511"/>
        <v>7.1389334602025342E-3</v>
      </c>
      <c r="S371" s="5">
        <f t="shared" si="512"/>
        <v>4.016748685319689E-2</v>
      </c>
      <c r="T371" s="5">
        <f t="shared" si="513"/>
        <v>7.1820667173977906E-2</v>
      </c>
      <c r="U371" s="5">
        <f t="shared" si="514"/>
        <v>2.3947985965777269E-2</v>
      </c>
      <c r="V371" s="5">
        <f t="shared" si="515"/>
        <v>1.6746460614961781E-2</v>
      </c>
      <c r="W371" s="5">
        <f t="shared" si="516"/>
        <v>7.1797384001123885E-2</v>
      </c>
      <c r="X371" s="5">
        <f t="shared" si="517"/>
        <v>8.0308930324277869E-2</v>
      </c>
      <c r="Y371" s="5">
        <f t="shared" si="518"/>
        <v>4.4914758243341853E-2</v>
      </c>
      <c r="Z371" s="5">
        <f t="shared" si="519"/>
        <v>2.6617502286531152E-3</v>
      </c>
      <c r="AA371" s="5">
        <f t="shared" si="520"/>
        <v>8.9290028371241895E-3</v>
      </c>
      <c r="AB371" s="5">
        <f t="shared" si="521"/>
        <v>1.49764412165966E-2</v>
      </c>
      <c r="AC371" s="5">
        <f t="shared" si="522"/>
        <v>3.927298677816265E-3</v>
      </c>
      <c r="AD371" s="5">
        <f t="shared" si="523"/>
        <v>6.021217153877411E-2</v>
      </c>
      <c r="AE371" s="5">
        <f t="shared" si="524"/>
        <v>6.7350296338167165E-2</v>
      </c>
      <c r="AF371" s="5">
        <f t="shared" si="525"/>
        <v>3.7667321248477999E-2</v>
      </c>
      <c r="AG371" s="5">
        <f t="shared" si="526"/>
        <v>1.4044254860311054E-2</v>
      </c>
      <c r="AH371" s="5">
        <f t="shared" si="527"/>
        <v>7.4432486861285806E-4</v>
      </c>
      <c r="AI371" s="5">
        <f t="shared" si="528"/>
        <v>2.4968829877585149E-3</v>
      </c>
      <c r="AJ371" s="5">
        <f t="shared" si="529"/>
        <v>4.1879728311217893E-3</v>
      </c>
      <c r="AK371" s="5">
        <f t="shared" si="530"/>
        <v>4.6829364238541666E-3</v>
      </c>
      <c r="AL371" s="5">
        <f t="shared" si="531"/>
        <v>5.8944705785999533E-4</v>
      </c>
      <c r="AM371" s="5">
        <f t="shared" si="532"/>
        <v>4.0397077435111062E-2</v>
      </c>
      <c r="AN371" s="5">
        <f t="shared" si="533"/>
        <v>4.518613208790459E-2</v>
      </c>
      <c r="AO371" s="5">
        <f t="shared" si="534"/>
        <v>2.5271463465955407E-2</v>
      </c>
      <c r="AP371" s="5">
        <f t="shared" si="535"/>
        <v>9.4224612169164675E-3</v>
      </c>
      <c r="AQ371" s="5">
        <f t="shared" si="536"/>
        <v>2.634872397790671E-3</v>
      </c>
      <c r="AR371" s="5">
        <f t="shared" si="537"/>
        <v>1.6651284679431098E-4</v>
      </c>
      <c r="AS371" s="5">
        <f t="shared" si="538"/>
        <v>5.5857745983790819E-4</v>
      </c>
      <c r="AT371" s="5">
        <f t="shared" si="539"/>
        <v>9.3689101065092732E-4</v>
      </c>
      <c r="AU371" s="5">
        <f t="shared" si="540"/>
        <v>1.047619269722808E-3</v>
      </c>
      <c r="AV371" s="5">
        <f t="shared" si="541"/>
        <v>8.7857562017701872E-4</v>
      </c>
      <c r="AW371" s="5">
        <f t="shared" si="542"/>
        <v>6.1437450487843306E-5</v>
      </c>
      <c r="AX371" s="5">
        <f t="shared" si="543"/>
        <v>2.2585741714024683E-2</v>
      </c>
      <c r="AY371" s="5">
        <f t="shared" si="544"/>
        <v>2.5263270840137454E-2</v>
      </c>
      <c r="AZ371" s="5">
        <f t="shared" si="545"/>
        <v>1.4129109896484537E-2</v>
      </c>
      <c r="BA371" s="5">
        <f t="shared" si="546"/>
        <v>5.2680364241083364E-3</v>
      </c>
      <c r="BB371" s="5">
        <f t="shared" si="547"/>
        <v>1.4731399201217831E-3</v>
      </c>
      <c r="BC371" s="5">
        <f t="shared" si="548"/>
        <v>3.2955599385381672E-4</v>
      </c>
      <c r="BD371" s="5">
        <f t="shared" si="549"/>
        <v>3.104214449533927E-5</v>
      </c>
      <c r="BE371" s="5">
        <f t="shared" si="550"/>
        <v>1.0413275944736491E-4</v>
      </c>
      <c r="BF371" s="5">
        <f t="shared" si="551"/>
        <v>1.7465983369401004E-4</v>
      </c>
      <c r="BG371" s="5">
        <f t="shared" si="552"/>
        <v>1.9530234076778927E-4</v>
      </c>
      <c r="BH371" s="5">
        <f t="shared" si="553"/>
        <v>1.6378839156660867E-4</v>
      </c>
      <c r="BI371" s="5">
        <f t="shared" si="554"/>
        <v>1.0988762185445823E-4</v>
      </c>
      <c r="BJ371" s="8">
        <f t="shared" si="555"/>
        <v>0.74256685997312277</v>
      </c>
      <c r="BK371" s="8">
        <f t="shared" si="556"/>
        <v>0.14092544560146483</v>
      </c>
      <c r="BL371" s="8">
        <f t="shared" si="557"/>
        <v>8.4236096312821418E-2</v>
      </c>
      <c r="BM371" s="8">
        <f t="shared" si="558"/>
        <v>0.76856306243369077</v>
      </c>
      <c r="BN371" s="8">
        <f t="shared" si="559"/>
        <v>0.17662525629272183</v>
      </c>
    </row>
    <row r="372" spans="1:66" x14ac:dyDescent="0.25">
      <c r="A372" t="s">
        <v>145</v>
      </c>
      <c r="B372" t="s">
        <v>388</v>
      </c>
      <c r="C372" t="s">
        <v>419</v>
      </c>
      <c r="D372" t="s">
        <v>493</v>
      </c>
      <c r="E372">
        <f>VLOOKUP(A372,home!$A$2:$E$405,3,FALSE)</f>
        <v>1.4299065420560699</v>
      </c>
      <c r="F372">
        <f>VLOOKUP(B372,home!$B$2:$E$405,3,FALSE)</f>
        <v>1.22</v>
      </c>
      <c r="G372">
        <f>VLOOKUP(C372,away!$B$2:$E$405,4,FALSE)</f>
        <v>0.96</v>
      </c>
      <c r="H372">
        <f>VLOOKUP(A372,away!$A$2:$E$405,3,FALSE)</f>
        <v>1.18691588785047</v>
      </c>
      <c r="I372">
        <f>VLOOKUP(C372,away!$B$2:$E$405,3,FALSE)</f>
        <v>0.56999999999999995</v>
      </c>
      <c r="J372">
        <f>VLOOKUP(B372,home!$B$2:$E$405,4,FALSE)</f>
        <v>0.98</v>
      </c>
      <c r="K372" s="3">
        <f t="shared" si="504"/>
        <v>1.6747065420560689</v>
      </c>
      <c r="L372" s="3">
        <f t="shared" si="505"/>
        <v>0.66301121495327242</v>
      </c>
      <c r="M372" s="5">
        <f t="shared" si="506"/>
        <v>9.6547732366268124E-2</v>
      </c>
      <c r="N372" s="5">
        <f t="shared" si="507"/>
        <v>0.16168911901446772</v>
      </c>
      <c r="O372" s="5">
        <f t="shared" si="508"/>
        <v>6.4012229337142817E-2</v>
      </c>
      <c r="P372" s="5">
        <f t="shared" si="509"/>
        <v>0.10720169924250651</v>
      </c>
      <c r="Q372" s="5">
        <f t="shared" si="510"/>
        <v>0.13539091269640574</v>
      </c>
      <c r="R372" s="5">
        <f t="shared" si="511"/>
        <v>2.122041297234328E-2</v>
      </c>
      <c r="S372" s="5">
        <f t="shared" si="512"/>
        <v>2.9757830761067076E-2</v>
      </c>
      <c r="T372" s="5">
        <f t="shared" si="513"/>
        <v>8.9765693520476419E-2</v>
      </c>
      <c r="U372" s="5">
        <f t="shared" si="514"/>
        <v>3.5537964429914769E-2</v>
      </c>
      <c r="V372" s="5">
        <f t="shared" si="515"/>
        <v>3.6712871276461151E-3</v>
      </c>
      <c r="W372" s="5">
        <f t="shared" si="516"/>
        <v>7.5580015742537601E-2</v>
      </c>
      <c r="X372" s="5">
        <f t="shared" si="517"/>
        <v>5.011039806364731E-2</v>
      </c>
      <c r="Y372" s="5">
        <f t="shared" si="518"/>
        <v>1.6611877950985454E-2</v>
      </c>
      <c r="Z372" s="5">
        <f t="shared" si="519"/>
        <v>4.6897905955345012E-3</v>
      </c>
      <c r="AA372" s="5">
        <f t="shared" si="520"/>
        <v>7.8540229912146577E-3</v>
      </c>
      <c r="AB372" s="5">
        <f t="shared" si="521"/>
        <v>6.5765918424229826E-3</v>
      </c>
      <c r="AC372" s="5">
        <f t="shared" si="522"/>
        <v>2.5477567471350924E-4</v>
      </c>
      <c r="AD372" s="5">
        <f t="shared" si="523"/>
        <v>3.1643586703182104E-2</v>
      </c>
      <c r="AE372" s="5">
        <f t="shared" si="524"/>
        <v>2.0980052865555984E-2</v>
      </c>
      <c r="AF372" s="5">
        <f t="shared" si="525"/>
        <v>6.9550051700880784E-3</v>
      </c>
      <c r="AG372" s="5">
        <f t="shared" si="526"/>
        <v>1.537082142608796E-3</v>
      </c>
      <c r="AH372" s="5">
        <f t="shared" si="527"/>
        <v>7.7734594015544008E-4</v>
      </c>
      <c r="AI372" s="5">
        <f t="shared" si="528"/>
        <v>1.3018263314190412E-3</v>
      </c>
      <c r="AJ372" s="5">
        <f t="shared" si="529"/>
        <v>1.0900885369241604E-3</v>
      </c>
      <c r="AK372" s="5">
        <f t="shared" si="530"/>
        <v>6.0852613473574E-4</v>
      </c>
      <c r="AL372" s="5">
        <f t="shared" si="531"/>
        <v>1.1315598858948109E-5</v>
      </c>
      <c r="AM372" s="5">
        <f t="shared" si="532"/>
        <v>1.0598744333187499E-2</v>
      </c>
      <c r="AN372" s="5">
        <f t="shared" si="533"/>
        <v>7.0270863573257542E-3</v>
      </c>
      <c r="AO372" s="5">
        <f t="shared" si="534"/>
        <v>2.3295185316760565E-3</v>
      </c>
      <c r="AP372" s="5">
        <f t="shared" si="535"/>
        <v>5.1483230398090187E-4</v>
      </c>
      <c r="AQ372" s="5">
        <f t="shared" si="536"/>
        <v>8.5334897839892555E-5</v>
      </c>
      <c r="AR372" s="5">
        <f t="shared" si="537"/>
        <v>1.0307781524429043E-4</v>
      </c>
      <c r="AS372" s="5">
        <f t="shared" si="538"/>
        <v>1.7262509153045998E-4</v>
      </c>
      <c r="AT372" s="5">
        <f t="shared" si="539"/>
        <v>1.4454818505454456E-4</v>
      </c>
      <c r="AU372" s="5">
        <f t="shared" si="540"/>
        <v>8.0691930384392348E-5</v>
      </c>
      <c r="AV372" s="5">
        <f t="shared" si="541"/>
        <v>3.3783825926468695E-5</v>
      </c>
      <c r="AW372" s="5">
        <f t="shared" si="542"/>
        <v>3.4900739880891097E-7</v>
      </c>
      <c r="AX372" s="5">
        <f t="shared" si="543"/>
        <v>2.9582977453948001E-3</v>
      </c>
      <c r="AY372" s="5">
        <f t="shared" si="544"/>
        <v>1.9613845823677331E-3</v>
      </c>
      <c r="AZ372" s="5">
        <f t="shared" si="545"/>
        <v>6.5020998747312368E-4</v>
      </c>
      <c r="BA372" s="5">
        <f t="shared" si="546"/>
        <v>1.4369883792310259E-4</v>
      </c>
      <c r="BB372" s="5">
        <f t="shared" si="547"/>
        <v>2.3818485279692405E-5</v>
      </c>
      <c r="BC372" s="5">
        <f t="shared" si="548"/>
        <v>3.1583845727270995E-6</v>
      </c>
      <c r="BD372" s="5">
        <f t="shared" si="549"/>
        <v>1.1390291253307653E-5</v>
      </c>
      <c r="BE372" s="5">
        <f t="shared" si="550"/>
        <v>1.907539527783835E-5</v>
      </c>
      <c r="BF372" s="5">
        <f t="shared" si="551"/>
        <v>1.5972844632050667E-5</v>
      </c>
      <c r="BG372" s="5">
        <f t="shared" si="552"/>
        <v>8.9166091335134734E-6</v>
      </c>
      <c r="BH372" s="5">
        <f t="shared" si="553"/>
        <v>3.7331759122129779E-6</v>
      </c>
      <c r="BI372" s="5">
        <f t="shared" si="554"/>
        <v>1.2503948245658411E-6</v>
      </c>
      <c r="BJ372" s="8">
        <f t="shared" si="555"/>
        <v>0.61655982831697653</v>
      </c>
      <c r="BK372" s="8">
        <f t="shared" si="556"/>
        <v>0.239406025353428</v>
      </c>
      <c r="BL372" s="8">
        <f t="shared" si="557"/>
        <v>0.13957407407544659</v>
      </c>
      <c r="BM372" s="8">
        <f t="shared" si="558"/>
        <v>0.41220657713728248</v>
      </c>
      <c r="BN372" s="8">
        <f t="shared" si="559"/>
        <v>0.58606210562913408</v>
      </c>
    </row>
    <row r="373" spans="1:66" x14ac:dyDescent="0.25">
      <c r="A373" t="s">
        <v>145</v>
      </c>
      <c r="B373" t="s">
        <v>389</v>
      </c>
      <c r="C373" t="s">
        <v>375</v>
      </c>
      <c r="D373" t="s">
        <v>493</v>
      </c>
      <c r="E373">
        <f>VLOOKUP(A373,home!$A$2:$E$405,3,FALSE)</f>
        <v>1.4299065420560699</v>
      </c>
      <c r="F373">
        <f>VLOOKUP(B373,home!$B$2:$E$405,3,FALSE)</f>
        <v>1.01</v>
      </c>
      <c r="G373">
        <f>VLOOKUP(C373,away!$B$2:$E$405,4,FALSE)</f>
        <v>1</v>
      </c>
      <c r="H373">
        <f>VLOOKUP(A373,away!$A$2:$E$405,3,FALSE)</f>
        <v>1.18691588785047</v>
      </c>
      <c r="I373">
        <f>VLOOKUP(C373,away!$B$2:$E$405,3,FALSE)</f>
        <v>0.9</v>
      </c>
      <c r="J373">
        <f>VLOOKUP(B373,home!$B$2:$E$405,4,FALSE)</f>
        <v>0.68</v>
      </c>
      <c r="K373" s="3">
        <f t="shared" si="504"/>
        <v>1.4442056074766307</v>
      </c>
      <c r="L373" s="3">
        <f t="shared" si="505"/>
        <v>0.72639252336448767</v>
      </c>
      <c r="M373" s="5">
        <f t="shared" si="506"/>
        <v>0.11410934417684605</v>
      </c>
      <c r="N373" s="5">
        <f t="shared" si="507"/>
        <v>0.16479735472568188</v>
      </c>
      <c r="O373" s="5">
        <f t="shared" si="508"/>
        <v>8.2888174456086011E-2</v>
      </c>
      <c r="P373" s="5">
        <f t="shared" si="509"/>
        <v>0.11970756634298065</v>
      </c>
      <c r="Q373" s="5">
        <f t="shared" si="510"/>
        <v>0.11900063189607263</v>
      </c>
      <c r="R373" s="5">
        <f t="shared" si="511"/>
        <v>3.010467510011609E-2</v>
      </c>
      <c r="S373" s="5">
        <f t="shared" si="512"/>
        <v>3.1395109539738279E-2</v>
      </c>
      <c r="T373" s="5">
        <f t="shared" si="513"/>
        <v>8.6441169284956737E-2</v>
      </c>
      <c r="U373" s="5">
        <f t="shared" si="514"/>
        <v>4.3477340590849754E-2</v>
      </c>
      <c r="V373" s="5">
        <f t="shared" si="515"/>
        <v>3.6594842772023585E-3</v>
      </c>
      <c r="W373" s="5">
        <f t="shared" si="516"/>
        <v>5.7287126625856832E-2</v>
      </c>
      <c r="X373" s="5">
        <f t="shared" si="517"/>
        <v>4.1612940466057076E-2</v>
      </c>
      <c r="Y373" s="5">
        <f t="shared" si="518"/>
        <v>1.5113664414877697E-2</v>
      </c>
      <c r="Z373" s="5">
        <f t="shared" si="519"/>
        <v>7.2892703036804641E-3</v>
      </c>
      <c r="AA373" s="5">
        <f t="shared" si="520"/>
        <v>1.052720504698821E-2</v>
      </c>
      <c r="AB373" s="5">
        <f t="shared" si="521"/>
        <v>7.6017242799583315E-3</v>
      </c>
      <c r="AC373" s="5">
        <f t="shared" si="522"/>
        <v>2.3993869654934899E-4</v>
      </c>
      <c r="AD373" s="5">
        <f t="shared" si="523"/>
        <v>2.0683597377321557E-2</v>
      </c>
      <c r="AE373" s="5">
        <f t="shared" si="524"/>
        <v>1.5024410491167704E-2</v>
      </c>
      <c r="AF373" s="5">
        <f t="shared" si="525"/>
        <v>5.4568097243715948E-3</v>
      </c>
      <c r="AG373" s="5">
        <f t="shared" si="526"/>
        <v>1.3212619284020527E-3</v>
      </c>
      <c r="AH373" s="5">
        <f t="shared" si="527"/>
        <v>1.3237178623440693E-3</v>
      </c>
      <c r="AI373" s="5">
        <f t="shared" si="528"/>
        <v>1.9117207595142837E-3</v>
      </c>
      <c r="AJ373" s="5">
        <f t="shared" si="529"/>
        <v>1.3804589204100062E-3</v>
      </c>
      <c r="AK373" s="5">
        <f t="shared" si="530"/>
        <v>6.6455550458242234E-4</v>
      </c>
      <c r="AL373" s="5">
        <f t="shared" si="531"/>
        <v>1.0068405052233256E-5</v>
      </c>
      <c r="AM373" s="5">
        <f t="shared" si="532"/>
        <v>5.9742734630233475E-3</v>
      </c>
      <c r="AN373" s="5">
        <f t="shared" si="533"/>
        <v>4.3396675760750255E-3</v>
      </c>
      <c r="AO373" s="5">
        <f t="shared" si="534"/>
        <v>1.5761510405740934E-3</v>
      </c>
      <c r="AP373" s="5">
        <f t="shared" si="535"/>
        <v>3.8163477718872635E-4</v>
      </c>
      <c r="AQ373" s="5">
        <f t="shared" si="536"/>
        <v>6.9304162201440727E-5</v>
      </c>
      <c r="AR373" s="5">
        <f t="shared" si="537"/>
        <v>1.9230775165015083E-4</v>
      </c>
      <c r="AS373" s="5">
        <f t="shared" si="538"/>
        <v>2.7773193329437112E-4</v>
      </c>
      <c r="AT373" s="5">
        <f t="shared" si="539"/>
        <v>2.0055100771952821E-4</v>
      </c>
      <c r="AU373" s="5">
        <f t="shared" si="540"/>
        <v>9.6545629977877229E-5</v>
      </c>
      <c r="AV373" s="5">
        <f t="shared" si="541"/>
        <v>3.4857935047853546E-5</v>
      </c>
      <c r="AW373" s="5">
        <f t="shared" si="542"/>
        <v>2.933989602625502E-7</v>
      </c>
      <c r="AX373" s="5">
        <f t="shared" si="543"/>
        <v>1.4380132059828563E-3</v>
      </c>
      <c r="AY373" s="5">
        <f t="shared" si="544"/>
        <v>1.0445620413253437E-3</v>
      </c>
      <c r="AZ373" s="5">
        <f t="shared" si="545"/>
        <v>3.7938102850453828E-4</v>
      </c>
      <c r="BA373" s="5">
        <f t="shared" si="546"/>
        <v>9.1859847537342082E-5</v>
      </c>
      <c r="BB373" s="5">
        <f t="shared" si="547"/>
        <v>1.6681576612131758E-5</v>
      </c>
      <c r="BC373" s="5">
        <f t="shared" si="548"/>
        <v>2.4234745057968822E-6</v>
      </c>
      <c r="BD373" s="5">
        <f t="shared" si="549"/>
        <v>2.3281818830617371E-5</v>
      </c>
      <c r="BE373" s="5">
        <f t="shared" si="550"/>
        <v>3.3623733307432619E-5</v>
      </c>
      <c r="BF373" s="5">
        <f t="shared" si="551"/>
        <v>2.427979209344648E-5</v>
      </c>
      <c r="BG373" s="5">
        <f t="shared" si="552"/>
        <v>1.1688337296574057E-5</v>
      </c>
      <c r="BH373" s="5">
        <f t="shared" si="553"/>
        <v>4.2200905664476234E-6</v>
      </c>
      <c r="BI373" s="5">
        <f t="shared" si="554"/>
        <v>1.2189356920245781E-6</v>
      </c>
      <c r="BJ373" s="8">
        <f t="shared" si="555"/>
        <v>0.54205291912829623</v>
      </c>
      <c r="BK373" s="8">
        <f t="shared" si="556"/>
        <v>0.27016607347969429</v>
      </c>
      <c r="BL373" s="8">
        <f t="shared" si="557"/>
        <v>0.18077987948632546</v>
      </c>
      <c r="BM373" s="8">
        <f t="shared" si="558"/>
        <v>0.36863612705784837</v>
      </c>
      <c r="BN373" s="8">
        <f t="shared" si="559"/>
        <v>0.63060774669778319</v>
      </c>
    </row>
    <row r="374" spans="1:66" x14ac:dyDescent="0.25">
      <c r="A374" t="s">
        <v>145</v>
      </c>
      <c r="B374" t="s">
        <v>146</v>
      </c>
      <c r="C374" t="s">
        <v>366</v>
      </c>
      <c r="D374" t="s">
        <v>493</v>
      </c>
      <c r="E374">
        <f>VLOOKUP(A374,home!$A$2:$E$405,3,FALSE)</f>
        <v>1.4299065420560699</v>
      </c>
      <c r="F374">
        <f>VLOOKUP(B374,home!$B$2:$E$405,3,FALSE)</f>
        <v>1.46</v>
      </c>
      <c r="G374">
        <f>VLOOKUP(C374,away!$B$2:$E$405,4,FALSE)</f>
        <v>0.85</v>
      </c>
      <c r="H374">
        <f>VLOOKUP(A374,away!$A$2:$E$405,3,FALSE)</f>
        <v>1.18691588785047</v>
      </c>
      <c r="I374">
        <f>VLOOKUP(C374,away!$B$2:$E$405,3,FALSE)</f>
        <v>0.8</v>
      </c>
      <c r="J374">
        <f>VLOOKUP(B374,home!$B$2:$E$405,4,FALSE)</f>
        <v>1.33</v>
      </c>
      <c r="K374" s="3">
        <f t="shared" si="504"/>
        <v>1.7745140186915827</v>
      </c>
      <c r="L374" s="3">
        <f t="shared" si="505"/>
        <v>1.2628785046729001</v>
      </c>
      <c r="M374" s="5">
        <f t="shared" si="506"/>
        <v>4.7959780605483844E-2</v>
      </c>
      <c r="N374" s="5">
        <f t="shared" si="507"/>
        <v>8.5105303017803766E-2</v>
      </c>
      <c r="O374" s="5">
        <f t="shared" si="508"/>
        <v>6.0567376015493786E-2</v>
      </c>
      <c r="P374" s="5">
        <f t="shared" si="509"/>
        <v>0.10747765781485807</v>
      </c>
      <c r="Q374" s="5">
        <f t="shared" si="510"/>
        <v>7.5510276635043935E-2</v>
      </c>
      <c r="R374" s="5">
        <f t="shared" si="511"/>
        <v>3.8244618627204047E-2</v>
      </c>
      <c r="S374" s="5">
        <f t="shared" si="512"/>
        <v>6.0214239846037292E-2</v>
      </c>
      <c r="T374" s="5">
        <f t="shared" si="513"/>
        <v>9.5360305244301308E-2</v>
      </c>
      <c r="U374" s="5">
        <f t="shared" si="514"/>
        <v>6.7865611893486819E-2</v>
      </c>
      <c r="V374" s="5">
        <f t="shared" si="515"/>
        <v>1.4993316353481303E-2</v>
      </c>
      <c r="W374" s="5">
        <f t="shared" si="516"/>
        <v>4.4664681481388302E-2</v>
      </c>
      <c r="X374" s="5">
        <f t="shared" si="517"/>
        <v>5.6406066160907022E-2</v>
      </c>
      <c r="Y374" s="5">
        <f t="shared" si="518"/>
        <v>3.5617004243883477E-2</v>
      </c>
      <c r="Z374" s="5">
        <f t="shared" si="519"/>
        <v>1.6099435594569597E-2</v>
      </c>
      <c r="AA374" s="5">
        <f t="shared" si="520"/>
        <v>2.8568674155586008E-2</v>
      </c>
      <c r="AB374" s="5">
        <f t="shared" si="521"/>
        <v>2.5347756392259647E-2</v>
      </c>
      <c r="AC374" s="5">
        <f t="shared" si="522"/>
        <v>2.0999972583865441E-3</v>
      </c>
      <c r="AD374" s="5">
        <f t="shared" si="523"/>
        <v>1.9814525857279473E-2</v>
      </c>
      <c r="AE374" s="5">
        <f t="shared" si="524"/>
        <v>2.5023338785443609E-2</v>
      </c>
      <c r="AF374" s="5">
        <f t="shared" si="525"/>
        <v>1.5800718333642209E-2</v>
      </c>
      <c r="AG374" s="5">
        <f t="shared" si="526"/>
        <v>6.6514625139825843E-3</v>
      </c>
      <c r="AH374" s="5">
        <f t="shared" si="527"/>
        <v>5.0829077874369301E-3</v>
      </c>
      <c r="AI374" s="5">
        <f t="shared" si="528"/>
        <v>9.0196911245234487E-3</v>
      </c>
      <c r="AJ374" s="5">
        <f t="shared" si="529"/>
        <v>8.0027841723674525E-3</v>
      </c>
      <c r="AK374" s="5">
        <f t="shared" si="530"/>
        <v>4.7336842341430523E-3</v>
      </c>
      <c r="AL374" s="5">
        <f t="shared" si="531"/>
        <v>1.8824338551974224E-4</v>
      </c>
      <c r="AM374" s="5">
        <f t="shared" si="532"/>
        <v>7.0322307814938527E-3</v>
      </c>
      <c r="AN374" s="5">
        <f t="shared" si="533"/>
        <v>8.8808530938476946E-3</v>
      </c>
      <c r="AO374" s="5">
        <f t="shared" si="534"/>
        <v>5.6077192376890392E-3</v>
      </c>
      <c r="AP374" s="5">
        <f t="shared" si="535"/>
        <v>2.3606226951727303E-3</v>
      </c>
      <c r="AQ374" s="5">
        <f t="shared" si="536"/>
        <v>7.4529491484416231E-4</v>
      </c>
      <c r="AR374" s="5">
        <f t="shared" si="537"/>
        <v>1.2838189971977167E-3</v>
      </c>
      <c r="AS374" s="5">
        <f t="shared" si="538"/>
        <v>2.2781548079899181E-3</v>
      </c>
      <c r="AT374" s="5">
        <f t="shared" si="539"/>
        <v>2.0213088217638704E-3</v>
      </c>
      <c r="AU374" s="5">
        <f t="shared" si="540"/>
        <v>1.1956136134416509E-3</v>
      </c>
      <c r="AV374" s="5">
        <f t="shared" si="541"/>
        <v>5.3040827949767729E-4</v>
      </c>
      <c r="AW374" s="5">
        <f t="shared" si="542"/>
        <v>1.171812779570272E-5</v>
      </c>
      <c r="AX374" s="5">
        <f t="shared" si="543"/>
        <v>2.0797986840725494E-3</v>
      </c>
      <c r="AY374" s="5">
        <f t="shared" si="544"/>
        <v>2.6265330521622063E-3</v>
      </c>
      <c r="AZ374" s="5">
        <f t="shared" si="545"/>
        <v>1.6584960666942783E-3</v>
      </c>
      <c r="BA374" s="5">
        <f t="shared" si="546"/>
        <v>6.9815967757091892E-4</v>
      </c>
      <c r="BB374" s="5">
        <f t="shared" si="547"/>
        <v>2.2042271240841908E-4</v>
      </c>
      <c r="BC374" s="5">
        <f t="shared" si="548"/>
        <v>5.5673421088457743E-5</v>
      </c>
      <c r="BD374" s="5">
        <f t="shared" si="549"/>
        <v>2.7021790257528611E-4</v>
      </c>
      <c r="BE374" s="5">
        <f t="shared" si="550"/>
        <v>4.7950545622128153E-4</v>
      </c>
      <c r="BF374" s="5">
        <f t="shared" si="551"/>
        <v>4.2544457705188363E-4</v>
      </c>
      <c r="BG374" s="5">
        <f t="shared" si="552"/>
        <v>2.516524553849595E-4</v>
      </c>
      <c r="BH374" s="5">
        <f t="shared" si="553"/>
        <v>1.116402024796922E-4</v>
      </c>
      <c r="BI374" s="5">
        <f t="shared" si="554"/>
        <v>3.9621420869956106E-5</v>
      </c>
      <c r="BJ374" s="8">
        <f t="shared" si="555"/>
        <v>0.49191948661071999</v>
      </c>
      <c r="BK374" s="8">
        <f t="shared" si="556"/>
        <v>0.23555976831592901</v>
      </c>
      <c r="BL374" s="8">
        <f t="shared" si="557"/>
        <v>0.25632049093697507</v>
      </c>
      <c r="BM374" s="8">
        <f t="shared" si="558"/>
        <v>0.58241935381793986</v>
      </c>
      <c r="BN374" s="8">
        <f t="shared" si="559"/>
        <v>0.41486501271588749</v>
      </c>
    </row>
    <row r="375" spans="1:66" x14ac:dyDescent="0.25">
      <c r="A375" t="s">
        <v>145</v>
      </c>
      <c r="B375" t="s">
        <v>423</v>
      </c>
      <c r="C375" t="s">
        <v>371</v>
      </c>
      <c r="D375" t="s">
        <v>493</v>
      </c>
      <c r="E375">
        <f>VLOOKUP(A375,home!$A$2:$E$405,3,FALSE)</f>
        <v>1.4299065420560699</v>
      </c>
      <c r="F375">
        <f>VLOOKUP(B375,home!$B$2:$E$405,3,FALSE)</f>
        <v>0.95</v>
      </c>
      <c r="G375">
        <f>VLOOKUP(C375,away!$B$2:$E$405,4,FALSE)</f>
        <v>0.93</v>
      </c>
      <c r="H375">
        <f>VLOOKUP(A375,away!$A$2:$E$405,3,FALSE)</f>
        <v>1.18691588785047</v>
      </c>
      <c r="I375">
        <f>VLOOKUP(C375,away!$B$2:$E$405,3,FALSE)</f>
        <v>0.65</v>
      </c>
      <c r="J375">
        <f>VLOOKUP(B375,home!$B$2:$E$405,4,FALSE)</f>
        <v>0.54</v>
      </c>
      <c r="K375" s="3">
        <f t="shared" si="504"/>
        <v>1.2633224299065378</v>
      </c>
      <c r="L375" s="3">
        <f t="shared" si="505"/>
        <v>0.41660747663551501</v>
      </c>
      <c r="M375" s="5">
        <f t="shared" si="506"/>
        <v>0.18638704009370896</v>
      </c>
      <c r="N375" s="5">
        <f t="shared" si="507"/>
        <v>0.23546692839427166</v>
      </c>
      <c r="O375" s="5">
        <f t="shared" si="508"/>
        <v>7.765023445100265E-2</v>
      </c>
      <c r="P375" s="5">
        <f t="shared" si="509"/>
        <v>9.8097282869453017E-2</v>
      </c>
      <c r="Q375" s="5">
        <f t="shared" si="510"/>
        <v>0.14873532607084006</v>
      </c>
      <c r="R375" s="5">
        <f t="shared" si="511"/>
        <v>1.6174834117394173E-2</v>
      </c>
      <c r="S375" s="5">
        <f t="shared" si="512"/>
        <v>1.2907384683950309E-2</v>
      </c>
      <c r="T375" s="5">
        <f t="shared" si="513"/>
        <v>6.1964248880933208E-2</v>
      </c>
      <c r="U375" s="5">
        <f t="shared" si="514"/>
        <v>2.0434030740521577E-2</v>
      </c>
      <c r="V375" s="5">
        <f t="shared" si="515"/>
        <v>7.54808897663061E-4</v>
      </c>
      <c r="W375" s="5">
        <f t="shared" si="516"/>
        <v>6.2633557848251628E-2</v>
      </c>
      <c r="X375" s="5">
        <f t="shared" si="517"/>
        <v>2.6093608487864666E-2</v>
      </c>
      <c r="Y375" s="5">
        <f t="shared" si="518"/>
        <v>5.4353961942221769E-3</v>
      </c>
      <c r="Z375" s="5">
        <f t="shared" si="519"/>
        <v>2.246185608881875E-3</v>
      </c>
      <c r="AA375" s="5">
        <f t="shared" si="520"/>
        <v>2.8376566614337459E-3</v>
      </c>
      <c r="AB375" s="5">
        <f t="shared" si="521"/>
        <v>1.7924376543814776E-3</v>
      </c>
      <c r="AC375" s="5">
        <f t="shared" si="522"/>
        <v>2.4828946633442898E-5</v>
      </c>
      <c r="AD375" s="5">
        <f t="shared" si="523"/>
        <v>1.9781594623636236E-2</v>
      </c>
      <c r="AE375" s="5">
        <f t="shared" si="524"/>
        <v>8.2411602199797627E-3</v>
      </c>
      <c r="AF375" s="5">
        <f t="shared" si="525"/>
        <v>1.7166644818973772E-3</v>
      </c>
      <c r="AG375" s="5">
        <f t="shared" si="526"/>
        <v>2.3839175267769335E-4</v>
      </c>
      <c r="AH375" s="5">
        <f t="shared" si="527"/>
        <v>2.3394442964282138E-4</v>
      </c>
      <c r="AI375" s="5">
        <f t="shared" si="528"/>
        <v>2.9554724531946814E-4</v>
      </c>
      <c r="AJ375" s="5">
        <f t="shared" si="529"/>
        <v>1.8668573205458716E-4</v>
      </c>
      <c r="AK375" s="5">
        <f t="shared" si="530"/>
        <v>7.861475754936062E-5</v>
      </c>
      <c r="AL375" s="5">
        <f t="shared" si="531"/>
        <v>5.2270848875047137E-7</v>
      </c>
      <c r="AM375" s="5">
        <f t="shared" si="532"/>
        <v>4.9981064374716461E-3</v>
      </c>
      <c r="AN375" s="5">
        <f t="shared" si="533"/>
        <v>2.0822485108707863E-3</v>
      </c>
      <c r="AO375" s="5">
        <f t="shared" si="534"/>
        <v>4.3374014892096844E-4</v>
      </c>
      <c r="AP375" s="5">
        <f t="shared" si="535"/>
        <v>6.0233129652492387E-5</v>
      </c>
      <c r="AQ375" s="5">
        <f t="shared" si="536"/>
        <v>6.2733930385961658E-6</v>
      </c>
      <c r="AR375" s="5">
        <f t="shared" si="537"/>
        <v>1.9492599701286137E-5</v>
      </c>
      <c r="AS375" s="5">
        <f t="shared" si="538"/>
        <v>2.4625438419824251E-5</v>
      </c>
      <c r="AT375" s="5">
        <f t="shared" si="539"/>
        <v>1.55549343510231E-5</v>
      </c>
      <c r="AU375" s="5">
        <f t="shared" si="540"/>
        <v>6.5502991537903914E-6</v>
      </c>
      <c r="AV375" s="5">
        <f t="shared" si="541"/>
        <v>2.0687849608953037E-6</v>
      </c>
      <c r="AW375" s="5">
        <f t="shared" si="542"/>
        <v>7.6418466609170071E-9</v>
      </c>
      <c r="AX375" s="5">
        <f t="shared" si="543"/>
        <v>1.0523699949196994E-3</v>
      </c>
      <c r="AY375" s="5">
        <f t="shared" si="544"/>
        <v>4.3842520807042568E-4</v>
      </c>
      <c r="AZ375" s="5">
        <f t="shared" si="545"/>
        <v>9.1325609813810326E-5</v>
      </c>
      <c r="BA375" s="5">
        <f t="shared" si="546"/>
        <v>1.2682310618910382E-5</v>
      </c>
      <c r="BB375" s="5">
        <f t="shared" si="547"/>
        <v>1.3208863562130127E-6</v>
      </c>
      <c r="BC375" s="5">
        <f t="shared" si="548"/>
        <v>1.1005822635683673E-7</v>
      </c>
      <c r="BD375" s="5">
        <f t="shared" si="549"/>
        <v>1.3534604624365006E-6</v>
      </c>
      <c r="BE375" s="5">
        <f t="shared" si="550"/>
        <v>1.709856960187706E-6</v>
      </c>
      <c r="BF375" s="5">
        <f t="shared" si="551"/>
        <v>1.0800503248684699E-6</v>
      </c>
      <c r="BG375" s="5">
        <f t="shared" si="552"/>
        <v>4.5481726694472695E-7</v>
      </c>
      <c r="BH375" s="5">
        <f t="shared" si="553"/>
        <v>1.4364521371001572E-7</v>
      </c>
      <c r="BI375" s="5">
        <f t="shared" si="554"/>
        <v>3.6294044085716195E-8</v>
      </c>
      <c r="BJ375" s="8">
        <f t="shared" si="555"/>
        <v>0.5794837126425344</v>
      </c>
      <c r="BK375" s="8">
        <f t="shared" si="556"/>
        <v>0.29861029340796796</v>
      </c>
      <c r="BL375" s="8">
        <f t="shared" si="557"/>
        <v>0.11975705597015894</v>
      </c>
      <c r="BM375" s="8">
        <f t="shared" si="558"/>
        <v>0.23714718406664884</v>
      </c>
      <c r="BN375" s="8">
        <f t="shared" si="559"/>
        <v>0.76251164599667054</v>
      </c>
    </row>
    <row r="376" spans="1:66" x14ac:dyDescent="0.25">
      <c r="A376" t="s">
        <v>145</v>
      </c>
      <c r="B376" t="s">
        <v>148</v>
      </c>
      <c r="C376" t="s">
        <v>433</v>
      </c>
      <c r="D376" t="s">
        <v>493</v>
      </c>
      <c r="E376">
        <f>VLOOKUP(A376,home!$A$2:$E$405,3,FALSE)</f>
        <v>1.4299065420560699</v>
      </c>
      <c r="F376">
        <f>VLOOKUP(B376,home!$B$2:$E$405,3,FALSE)</f>
        <v>1.1000000000000001</v>
      </c>
      <c r="G376">
        <f>VLOOKUP(C376,away!$B$2:$E$405,4,FALSE)</f>
        <v>0.93</v>
      </c>
      <c r="H376">
        <f>VLOOKUP(A376,away!$A$2:$E$405,3,FALSE)</f>
        <v>1.18691588785047</v>
      </c>
      <c r="I376">
        <f>VLOOKUP(C376,away!$B$2:$E$405,3,FALSE)</f>
        <v>0.64</v>
      </c>
      <c r="J376">
        <f>VLOOKUP(B376,home!$B$2:$E$405,4,FALSE)</f>
        <v>0.54</v>
      </c>
      <c r="K376" s="3">
        <f t="shared" si="504"/>
        <v>1.4627943925233597</v>
      </c>
      <c r="L376" s="3">
        <f t="shared" si="505"/>
        <v>0.4101981308411225</v>
      </c>
      <c r="M376" s="5">
        <f t="shared" si="506"/>
        <v>0.15366313257206746</v>
      </c>
      <c r="N376" s="5">
        <f t="shared" si="507"/>
        <v>0.2247775686639939</v>
      </c>
      <c r="O376" s="5">
        <f t="shared" si="508"/>
        <v>6.3032329760253678E-2</v>
      </c>
      <c r="P376" s="5">
        <f t="shared" si="509"/>
        <v>9.2203338520982364E-2</v>
      </c>
      <c r="Q376" s="5">
        <f t="shared" si="510"/>
        <v>0.1644016835033624</v>
      </c>
      <c r="R376" s="5">
        <f t="shared" si="511"/>
        <v>1.2927871925108659E-2</v>
      </c>
      <c r="S376" s="5">
        <f t="shared" si="512"/>
        <v>1.383131967329203E-2</v>
      </c>
      <c r="T376" s="5">
        <f t="shared" si="513"/>
        <v>6.7437263280213058E-2</v>
      </c>
      <c r="U376" s="5">
        <f t="shared" si="514"/>
        <v>1.8910818559309116E-2</v>
      </c>
      <c r="V376" s="5">
        <f t="shared" si="515"/>
        <v>9.2214257446153111E-4</v>
      </c>
      <c r="W376" s="5">
        <f t="shared" si="516"/>
        <v>8.0161953583372886E-2</v>
      </c>
      <c r="X376" s="5">
        <f t="shared" si="517"/>
        <v>3.288228352447238E-2</v>
      </c>
      <c r="Y376" s="5">
        <f t="shared" si="518"/>
        <v>6.7441256197632027E-3</v>
      </c>
      <c r="Z376" s="5">
        <f t="shared" si="519"/>
        <v>1.7676629664776656E-3</v>
      </c>
      <c r="AA376" s="5">
        <f t="shared" si="520"/>
        <v>2.5857274752347369E-3</v>
      </c>
      <c r="AB376" s="5">
        <f t="shared" si="521"/>
        <v>1.8911938256834791E-3</v>
      </c>
      <c r="AC376" s="5">
        <f t="shared" si="522"/>
        <v>3.458239402260758E-5</v>
      </c>
      <c r="AD376" s="5">
        <f t="shared" si="523"/>
        <v>2.9315114048868929E-2</v>
      </c>
      <c r="AE376" s="5">
        <f t="shared" si="524"/>
        <v>1.2025004988240365E-2</v>
      </c>
      <c r="AF376" s="5">
        <f t="shared" si="525"/>
        <v>2.4663172847656858E-3</v>
      </c>
      <c r="AG376" s="5">
        <f t="shared" si="526"/>
        <v>3.3722624675734572E-4</v>
      </c>
      <c r="AH376" s="5">
        <f t="shared" si="527"/>
        <v>1.81273011201553E-4</v>
      </c>
      <c r="AI376" s="5">
        <f t="shared" si="528"/>
        <v>2.6516514430145592E-4</v>
      </c>
      <c r="AJ376" s="5">
        <f t="shared" si="529"/>
        <v>1.9394104308840865E-4</v>
      </c>
      <c r="AK376" s="5">
        <f t="shared" si="530"/>
        <v>9.4565290103285144E-5</v>
      </c>
      <c r="AL376" s="5">
        <f t="shared" si="531"/>
        <v>8.3002659897930616E-7</v>
      </c>
      <c r="AM376" s="5">
        <f t="shared" si="532"/>
        <v>8.5763968893736494E-3</v>
      </c>
      <c r="AN376" s="5">
        <f t="shared" si="533"/>
        <v>3.5180219733726881E-3</v>
      </c>
      <c r="AO376" s="5">
        <f t="shared" si="534"/>
        <v>7.2154301886773685E-4</v>
      </c>
      <c r="AP376" s="5">
        <f t="shared" si="535"/>
        <v>9.8658532553668851E-5</v>
      </c>
      <c r="AQ376" s="5">
        <f t="shared" si="536"/>
        <v>1.0117386411260746E-5</v>
      </c>
      <c r="AR376" s="5">
        <f t="shared" si="537"/>
        <v>1.4871570073363783E-5</v>
      </c>
      <c r="AS376" s="5">
        <f t="shared" si="538"/>
        <v>2.1754049311334752E-5</v>
      </c>
      <c r="AT376" s="5">
        <f t="shared" si="539"/>
        <v>1.5910850673648566E-5</v>
      </c>
      <c r="AU376" s="5">
        <f t="shared" si="540"/>
        <v>7.758101048563215E-6</v>
      </c>
      <c r="AV376" s="5">
        <f t="shared" si="541"/>
        <v>2.8371266776169674E-6</v>
      </c>
      <c r="AW376" s="5">
        <f t="shared" si="542"/>
        <v>1.3834595738762024E-8</v>
      </c>
      <c r="AX376" s="5">
        <f t="shared" si="543"/>
        <v>2.0909175463050904E-3</v>
      </c>
      <c r="AY376" s="5">
        <f t="shared" si="544"/>
        <v>8.5769046923725423E-4</v>
      </c>
      <c r="AZ376" s="5">
        <f t="shared" si="545"/>
        <v>1.7591151366068346E-4</v>
      </c>
      <c r="BA376" s="5">
        <f t="shared" si="546"/>
        <v>2.4052858032348324E-5</v>
      </c>
      <c r="BB376" s="5">
        <f t="shared" si="547"/>
        <v>2.4666093515640396E-6</v>
      </c>
      <c r="BC376" s="5">
        <f t="shared" si="548"/>
        <v>2.0235970910536047E-7</v>
      </c>
      <c r="BD376" s="5">
        <f t="shared" si="549"/>
        <v>1.0167150411277664E-6</v>
      </c>
      <c r="BE376" s="5">
        <f t="shared" si="550"/>
        <v>1.4872450609558539E-6</v>
      </c>
      <c r="BF376" s="5">
        <f t="shared" si="551"/>
        <v>1.0877668677371429E-6</v>
      </c>
      <c r="BG376" s="5">
        <f t="shared" si="552"/>
        <v>5.3039309149953055E-7</v>
      </c>
      <c r="BH376" s="5">
        <f t="shared" si="553"/>
        <v>1.9396401001966068E-7</v>
      </c>
      <c r="BI376" s="5">
        <f t="shared" si="554"/>
        <v>5.6745893241620893E-8</v>
      </c>
      <c r="BJ376" s="8">
        <f t="shared" si="555"/>
        <v>0.63662451990068492</v>
      </c>
      <c r="BK376" s="8">
        <f t="shared" si="556"/>
        <v>0.26151303623066219</v>
      </c>
      <c r="BL376" s="8">
        <f t="shared" si="557"/>
        <v>0.10015039056203348</v>
      </c>
      <c r="BM376" s="8">
        <f t="shared" si="558"/>
        <v>0.28819200807944861</v>
      </c>
      <c r="BN376" s="8">
        <f t="shared" si="559"/>
        <v>0.71100592494576842</v>
      </c>
    </row>
    <row r="377" spans="1:66" x14ac:dyDescent="0.25">
      <c r="A377" t="s">
        <v>145</v>
      </c>
      <c r="B377" t="s">
        <v>147</v>
      </c>
      <c r="C377" t="s">
        <v>434</v>
      </c>
      <c r="D377" t="s">
        <v>493</v>
      </c>
      <c r="E377">
        <f>VLOOKUP(A377,home!$A$2:$E$405,3,FALSE)</f>
        <v>1.4299065420560699</v>
      </c>
      <c r="F377">
        <f>VLOOKUP(B377,home!$B$2:$E$405,3,FALSE)</f>
        <v>1.1200000000000001</v>
      </c>
      <c r="G377">
        <f>VLOOKUP(C377,away!$B$2:$E$405,4,FALSE)</f>
        <v>1.05</v>
      </c>
      <c r="H377">
        <f>VLOOKUP(A377,away!$A$2:$E$405,3,FALSE)</f>
        <v>1.18691588785047</v>
      </c>
      <c r="I377">
        <f>VLOOKUP(C377,away!$B$2:$E$405,3,FALSE)</f>
        <v>0.7</v>
      </c>
      <c r="J377">
        <f>VLOOKUP(B377,home!$B$2:$E$405,4,FALSE)</f>
        <v>1.1200000000000001</v>
      </c>
      <c r="K377" s="3">
        <f t="shared" si="504"/>
        <v>1.6815700934579385</v>
      </c>
      <c r="L377" s="3">
        <f t="shared" si="505"/>
        <v>0.93054205607476848</v>
      </c>
      <c r="M377" s="5">
        <f t="shared" si="506"/>
        <v>7.33793917206471E-2</v>
      </c>
      <c r="N377" s="5">
        <f t="shared" si="507"/>
        <v>0.12339259059357521</v>
      </c>
      <c r="O377" s="5">
        <f t="shared" si="508"/>
        <v>6.82826100452468E-2</v>
      </c>
      <c r="P377" s="5">
        <f t="shared" si="509"/>
        <v>0.11482199495533763</v>
      </c>
      <c r="Q377" s="5">
        <f t="shared" si="510"/>
        <v>0.10374664504822773</v>
      </c>
      <c r="R377" s="5">
        <f t="shared" si="511"/>
        <v>3.1769920172827794E-2</v>
      </c>
      <c r="S377" s="5">
        <f t="shared" si="512"/>
        <v>4.4917551837016352E-2</v>
      </c>
      <c r="T377" s="5">
        <f t="shared" si="513"/>
        <v>9.6540616394037035E-2</v>
      </c>
      <c r="U377" s="5">
        <f t="shared" si="514"/>
        <v>5.3423347634173272E-2</v>
      </c>
      <c r="V377" s="5">
        <f t="shared" si="515"/>
        <v>7.8095237330553192E-3</v>
      </c>
      <c r="W377" s="5">
        <f t="shared" si="516"/>
        <v>5.815241853656529E-2</v>
      </c>
      <c r="X377" s="5">
        <f t="shared" si="517"/>
        <v>5.4113271110735946E-2</v>
      </c>
      <c r="Y377" s="5">
        <f t="shared" si="518"/>
        <v>2.5177337280157794E-2</v>
      </c>
      <c r="Z377" s="5">
        <f t="shared" si="519"/>
        <v>9.8544156129848157E-3</v>
      </c>
      <c r="AA377" s="5">
        <f t="shared" si="520"/>
        <v>1.6570890583300243E-2</v>
      </c>
      <c r="AB377" s="5">
        <f t="shared" si="521"/>
        <v>1.3932557013420733E-2</v>
      </c>
      <c r="AC377" s="5">
        <f t="shared" si="522"/>
        <v>7.6375760419065779E-4</v>
      </c>
      <c r="AD377" s="5">
        <f t="shared" si="523"/>
        <v>2.4446841968334319E-2</v>
      </c>
      <c r="AE377" s="5">
        <f t="shared" si="524"/>
        <v>2.2748814589748759E-2</v>
      </c>
      <c r="AF377" s="5">
        <f t="shared" si="525"/>
        <v>1.0584364350804249E-2</v>
      </c>
      <c r="AG377" s="5">
        <f t="shared" si="526"/>
        <v>3.2830653884139568E-3</v>
      </c>
      <c r="AH377" s="5">
        <f t="shared" si="527"/>
        <v>2.292487041480547E-3</v>
      </c>
      <c r="AI377" s="5">
        <f t="shared" si="528"/>
        <v>3.8549776485935563E-3</v>
      </c>
      <c r="AJ377" s="5">
        <f t="shared" si="529"/>
        <v>3.2412075624118656E-3</v>
      </c>
      <c r="AK377" s="5">
        <f t="shared" si="530"/>
        <v>1.8167725678804993E-3</v>
      </c>
      <c r="AL377" s="5">
        <f t="shared" si="531"/>
        <v>4.7804251149607132E-5</v>
      </c>
      <c r="AM377" s="5">
        <f t="shared" si="532"/>
        <v>8.2218156666886751E-3</v>
      </c>
      <c r="AN377" s="5">
        <f t="shared" si="533"/>
        <v>7.6507452551482225E-3</v>
      </c>
      <c r="AO377" s="5">
        <f t="shared" si="534"/>
        <v>3.5596701101149523E-3</v>
      </c>
      <c r="AP377" s="5">
        <f t="shared" si="535"/>
        <v>1.1041409144047555E-3</v>
      </c>
      <c r="AQ377" s="5">
        <f t="shared" si="536"/>
        <v>2.5686238917161898E-4</v>
      </c>
      <c r="AR377" s="5">
        <f t="shared" si="537"/>
        <v>4.2665112102081425E-4</v>
      </c>
      <c r="AS377" s="5">
        <f t="shared" si="538"/>
        <v>7.1744376544890479E-4</v>
      </c>
      <c r="AT377" s="5">
        <f t="shared" si="539"/>
        <v>6.0321598985836524E-4</v>
      </c>
      <c r="AU377" s="5">
        <f t="shared" si="540"/>
        <v>3.3811665614715133E-4</v>
      </c>
      <c r="AV377" s="5">
        <f t="shared" si="541"/>
        <v>1.4214171426926277E-4</v>
      </c>
      <c r="AW377" s="5">
        <f t="shared" si="542"/>
        <v>2.0778538601592671E-6</v>
      </c>
      <c r="AX377" s="5">
        <f t="shared" si="543"/>
        <v>2.3042598898379354E-3</v>
      </c>
      <c r="AY377" s="5">
        <f t="shared" si="544"/>
        <v>2.1442107356204119E-3</v>
      </c>
      <c r="AZ377" s="5">
        <f t="shared" si="545"/>
        <v>9.9763913329090482E-4</v>
      </c>
      <c r="BA377" s="5">
        <f t="shared" si="546"/>
        <v>3.0944839010438964E-4</v>
      </c>
      <c r="BB377" s="5">
        <f t="shared" si="547"/>
        <v>7.1988685294191432E-5</v>
      </c>
      <c r="BC377" s="5">
        <f t="shared" si="548"/>
        <v>1.3397699845555269E-5</v>
      </c>
      <c r="BD377" s="5">
        <f t="shared" si="549"/>
        <v>6.6169468563552212E-5</v>
      </c>
      <c r="BE377" s="5">
        <f t="shared" si="550"/>
        <v>1.112685994364746E-4</v>
      </c>
      <c r="BF377" s="5">
        <f t="shared" si="551"/>
        <v>9.3552974576663282E-5</v>
      </c>
      <c r="BG377" s="5">
        <f t="shared" si="552"/>
        <v>5.2438628067382602E-5</v>
      </c>
      <c r="BH377" s="5">
        <f t="shared" si="553"/>
        <v>2.2044807175018669E-5</v>
      </c>
      <c r="BI377" s="5">
        <f t="shared" si="554"/>
        <v>7.4139776923116705E-6</v>
      </c>
      <c r="BJ377" s="8">
        <f t="shared" si="555"/>
        <v>0.54882014413012192</v>
      </c>
      <c r="BK377" s="8">
        <f t="shared" si="556"/>
        <v>0.24388423483701707</v>
      </c>
      <c r="BL377" s="8">
        <f t="shared" si="557"/>
        <v>0.19776522797159118</v>
      </c>
      <c r="BM377" s="8">
        <f t="shared" si="558"/>
        <v>0.48278873713409226</v>
      </c>
      <c r="BN377" s="8">
        <f t="shared" si="559"/>
        <v>0.51539315253586226</v>
      </c>
    </row>
    <row r="378" spans="1:66" x14ac:dyDescent="0.25">
      <c r="A378" t="s">
        <v>145</v>
      </c>
      <c r="B378" t="s">
        <v>357</v>
      </c>
      <c r="C378" t="s">
        <v>427</v>
      </c>
      <c r="D378" t="s">
        <v>493</v>
      </c>
      <c r="E378">
        <f>VLOOKUP(A378,home!$A$2:$E$405,3,FALSE)</f>
        <v>1.4299065420560699</v>
      </c>
      <c r="F378">
        <f>VLOOKUP(B378,home!$B$2:$E$405,3,FALSE)</f>
        <v>0.7</v>
      </c>
      <c r="G378">
        <f>VLOOKUP(C378,away!$B$2:$E$405,4,FALSE)</f>
        <v>0.8</v>
      </c>
      <c r="H378">
        <f>VLOOKUP(A378,away!$A$2:$E$405,3,FALSE)</f>
        <v>1.18691588785047</v>
      </c>
      <c r="I378">
        <f>VLOOKUP(C378,away!$B$2:$E$405,3,FALSE)</f>
        <v>1.3</v>
      </c>
      <c r="J378">
        <f>VLOOKUP(B378,home!$B$2:$E$405,4,FALSE)</f>
        <v>0.91</v>
      </c>
      <c r="K378" s="3">
        <f t="shared" ref="K378:K441" si="560">E378*F378*G378</f>
        <v>0.80074766355139904</v>
      </c>
      <c r="L378" s="3">
        <f t="shared" ref="L378:L441" si="561">H378*I378*J378</f>
        <v>1.4041214953271062</v>
      </c>
      <c r="M378" s="5">
        <f t="shared" ref="M378:M441" si="562">_xlfn.POISSON.DIST(0,K378,FALSE) * _xlfn.POISSON.DIST(0,L378,FALSE)</f>
        <v>0.110264951550614</v>
      </c>
      <c r="N378" s="5">
        <f t="shared" ref="N378:N441" si="563">_xlfn.POISSON.DIST(1,K378,FALSE) * _xlfn.POISSON.DIST(0,L378,FALSE)</f>
        <v>8.8294402325762369E-2</v>
      </c>
      <c r="O378" s="5">
        <f t="shared" ref="O378:O441" si="564">_xlfn.POISSON.DIST(0,K378,FALSE) * _xlfn.POISSON.DIST(1,L378,FALSE)</f>
        <v>0.15482538865341899</v>
      </c>
      <c r="P378" s="5">
        <f t="shared" ref="P378:P441" si="565">_xlfn.POISSON.DIST(1,K378,FALSE) * _xlfn.POISSON.DIST(1,L378,FALSE)</f>
        <v>0.12397606822266255</v>
      </c>
      <c r="Q378" s="5">
        <f t="shared" ref="Q378:Q441" si="566">_xlfn.POISSON.DIST(2,K378,FALSE) * _xlfn.POISSON.DIST(0,L378,FALSE)</f>
        <v>3.5350768183510711E-2</v>
      </c>
      <c r="R378" s="5">
        <f t="shared" ref="R378:R441" si="567">_xlfn.POISSON.DIST(0,K378,FALSE) * _xlfn.POISSON.DIST(2,L378,FALSE)</f>
        <v>0.10869682811531955</v>
      </c>
      <c r="S378" s="5">
        <f t="shared" ref="S378:S441" si="568">_xlfn.POISSON.DIST(2,K378,FALSE) * _xlfn.POISSON.DIST(2,L378,FALSE)</f>
        <v>3.4848030302936046E-2</v>
      </c>
      <c r="T378" s="5">
        <f t="shared" ref="T378:T441" si="569">_xlfn.POISSON.DIST(2,K378,FALSE) * _xlfn.POISSON.DIST(1,L378,FALSE)</f>
        <v>4.963677348279294E-2</v>
      </c>
      <c r="U378" s="5">
        <f t="shared" ref="U378:U441" si="570">_xlfn.POISSON.DIST(1,K378,FALSE) * _xlfn.POISSON.DIST(2,L378,FALSE)</f>
        <v>8.7038731148790155E-2</v>
      </c>
      <c r="V378" s="5">
        <f t="shared" ref="V378:V441" si="571">_xlfn.POISSON.DIST(3,K378,FALSE) * _xlfn.POISSON.DIST(3,L378,FALSE)</f>
        <v>4.3534753957094304E-3</v>
      </c>
      <c r="W378" s="5">
        <f t="shared" ref="W378:W441" si="572">_xlfn.POISSON.DIST(3,K378,FALSE) * _xlfn.POISSON.DIST(0,L378,FALSE)</f>
        <v>9.43568167589778E-3</v>
      </c>
      <c r="X378" s="5">
        <f t="shared" ref="X378:X441" si="573">_xlfn.POISSON.DIST(3,K378,FALSE) * _xlfn.POISSON.DIST(1,L378,FALSE)</f>
        <v>1.3248843464192164E-2</v>
      </c>
      <c r="Y378" s="5">
        <f t="shared" ref="Y378:Y441" si="574">_xlfn.POISSON.DIST(3,K378,FALSE) * _xlfn.POISSON.DIST(2,L378,FALSE)</f>
        <v>9.3014929481481309E-3</v>
      </c>
      <c r="Z378" s="5">
        <f t="shared" ref="Z378:Z441" si="575">_xlfn.POISSON.DIST(0,K378,FALSE) * _xlfn.POISSON.DIST(3,L378,FALSE)</f>
        <v>5.0874517610198657E-2</v>
      </c>
      <c r="AA378" s="5">
        <f t="shared" ref="AA378:AA441" si="576">_xlfn.POISSON.DIST(1,K378,FALSE) * _xlfn.POISSON.DIST(3,L378,FALSE)</f>
        <v>4.0737651110671083E-2</v>
      </c>
      <c r="AB378" s="5">
        <f t="shared" ref="AB378:AB441" si="577">_xlfn.POISSON.DIST(2,K378,FALSE) * _xlfn.POISSON.DIST(3,L378,FALSE)</f>
        <v>1.6310289472720962E-2</v>
      </c>
      <c r="AC378" s="5">
        <f t="shared" ref="AC378:AC441" si="578">_xlfn.POISSON.DIST(4,K378,FALSE) * _xlfn.POISSON.DIST(4,L378,FALSE)</f>
        <v>3.0592606437618183E-4</v>
      </c>
      <c r="AD378" s="5">
        <f t="shared" ref="AD378:AD441" si="579">_xlfn.POISSON.DIST(4,K378,FALSE) * _xlfn.POISSON.DIST(0,L378,FALSE)</f>
        <v>1.8889000139974735E-3</v>
      </c>
      <c r="AE378" s="5">
        <f t="shared" ref="AE378:AE441" si="580">_xlfn.POISSON.DIST(4,K378,FALSE) * _xlfn.POISSON.DIST(1,L378,FALSE)</f>
        <v>2.6522451121775239E-3</v>
      </c>
      <c r="AF378" s="5">
        <f t="shared" ref="AF378:AF441" si="581">_xlfn.POISSON.DIST(4,K378,FALSE) * _xlfn.POISSON.DIST(2,L378,FALSE)</f>
        <v>1.862037186442357E-3</v>
      </c>
      <c r="AG378" s="5">
        <f t="shared" ref="AG378:AG441" si="582">_xlfn.POISSON.DIST(4,K378,FALSE) * _xlfn.POISSON.DIST(3,L378,FALSE)</f>
        <v>8.7150881286070692E-4</v>
      </c>
      <c r="AH378" s="5">
        <f t="shared" ref="AH378:AH441" si="583">_xlfn.POISSON.DIST(0,K378,FALSE) * _xlfn.POISSON.DIST(4,L378,FALSE)</f>
        <v>1.7858500935219339E-2</v>
      </c>
      <c r="AI378" s="5">
        <f t="shared" ref="AI378:AI441" si="584">_xlfn.POISSON.DIST(1,K378,FALSE) * _xlfn.POISSON.DIST(4,L378,FALSE)</f>
        <v>1.4300152898407361E-2</v>
      </c>
      <c r="AJ378" s="5">
        <f t="shared" ref="AJ378:AJ441" si="585">_xlfn.POISSON.DIST(2,K378,FALSE) * _xlfn.POISSON.DIST(4,L378,FALSE)</f>
        <v>5.7254070109137301E-3</v>
      </c>
      <c r="AK378" s="5">
        <f t="shared" ref="AK378:AK441" si="586">_xlfn.POISSON.DIST(3,K378,FALSE) * _xlfn.POISSON.DIST(4,L378,FALSE)</f>
        <v>1.5282020956233231E-3</v>
      </c>
      <c r="AL378" s="5">
        <f t="shared" ref="AL378:AL441" si="587">_xlfn.POISSON.DIST(5,K378,FALSE) * _xlfn.POISSON.DIST(5,L378,FALSE)</f>
        <v>1.3758682190426615E-5</v>
      </c>
      <c r="AM378" s="5">
        <f t="shared" ref="AM378:AM441" si="588">_xlfn.POISSON.DIST(5,K378,FALSE) * _xlfn.POISSON.DIST(0,L378,FALSE)</f>
        <v>3.0250645457813655E-4</v>
      </c>
      <c r="AN378" s="5">
        <f t="shared" ref="AN378:AN441" si="589">_xlfn.POISSON.DIST(5,K378,FALSE) * _xlfn.POISSON.DIST(1,L378,FALSE)</f>
        <v>4.2475581534835428E-4</v>
      </c>
      <c r="AO378" s="5">
        <f t="shared" ref="AO378:AO441" si="590">_xlfn.POISSON.DIST(5,K378,FALSE) * _xlfn.POISSON.DIST(2,L378,FALSE)</f>
        <v>2.9820438529790778E-4</v>
      </c>
      <c r="AP378" s="5">
        <f t="shared" ref="AP378:AP441" si="591">_xlfn.POISSON.DIST(5,K378,FALSE) * _xlfn.POISSON.DIST(3,L378,FALSE)</f>
        <v>1.3957172913253298E-4</v>
      </c>
      <c r="AQ378" s="5">
        <f t="shared" ref="AQ378:AQ441" si="592">_xlfn.POISSON.DIST(5,K378,FALSE) * _xlfn.POISSON.DIST(4,L378,FALSE)</f>
        <v>4.8993916253740519E-5</v>
      </c>
      <c r="AR378" s="5">
        <f t="shared" ref="AR378:AR441" si="593">_xlfn.POISSON.DIST(0,K378,FALSE) * _xlfn.POISSON.DIST(5,L378,FALSE)</f>
        <v>5.0151010074921355E-3</v>
      </c>
      <c r="AS378" s="5">
        <f t="shared" ref="AS378:AS441" si="594">_xlfn.POISSON.DIST(1,K378,FALSE) * _xlfn.POISSON.DIST(5,L378,FALSE)</f>
        <v>4.0158304142235944E-3</v>
      </c>
      <c r="AT378" s="5">
        <f t="shared" ref="AT378:AT441" si="595">_xlfn.POISSON.DIST(2,K378,FALSE) * _xlfn.POISSON.DIST(5,L378,FALSE)</f>
        <v>1.607833410704095E-3</v>
      </c>
      <c r="AU378" s="5">
        <f t="shared" ref="AU378:AU441" si="596">_xlfn.POISSON.DIST(3,K378,FALSE) * _xlfn.POISSON.DIST(5,L378,FALSE)</f>
        <v>4.2915628233372707E-4</v>
      </c>
      <c r="AV378" s="5">
        <f t="shared" ref="AV378:AV441" si="597">_xlfn.POISSON.DIST(4,K378,FALSE) * _xlfn.POISSON.DIST(5,L378,FALSE)</f>
        <v>8.5911472594284098E-5</v>
      </c>
      <c r="AW378" s="5">
        <f t="shared" ref="AW378:AW441" si="598">_xlfn.POISSON.DIST(6,K378,FALSE) * _xlfn.POISSON.DIST(6,L378,FALSE)</f>
        <v>4.297092538137023E-7</v>
      </c>
      <c r="AX378" s="5">
        <f t="shared" ref="AX378:AX441" si="599">_xlfn.POISSON.DIST(6,K378,FALSE) * _xlfn.POISSON.DIST(0,L378,FALSE)</f>
        <v>4.0371889452110024E-5</v>
      </c>
      <c r="AY378" s="5">
        <f t="shared" ref="AY378:AY441" si="600">_xlfn.POISSON.DIST(6,K378,FALSE) * _xlfn.POISSON.DIST(1,L378,FALSE)</f>
        <v>5.6687037786677339E-5</v>
      </c>
      <c r="AZ378" s="5">
        <f t="shared" ref="AZ378:AZ441" si="601">_xlfn.POISSON.DIST(6,K378,FALSE) * _xlfn.POISSON.DIST(2,L378,FALSE)</f>
        <v>3.9797744131346791E-5</v>
      </c>
      <c r="BA378" s="5">
        <f t="shared" ref="BA378:BA441" si="602">_xlfn.POISSON.DIST(6,K378,FALSE) * _xlfn.POISSON.DIST(3,L378,FALSE)</f>
        <v>1.8626956000117412E-5</v>
      </c>
      <c r="BB378" s="5">
        <f t="shared" ref="BB378:BB441" si="603">_xlfn.POISSON.DIST(6,K378,FALSE) * _xlfn.POISSON.DIST(4,L378,FALSE)</f>
        <v>6.5386273280692699E-6</v>
      </c>
      <c r="BC378" s="5">
        <f t="shared" ref="BC378:BC441" si="604">_xlfn.POISSON.DIST(6,K378,FALSE) * _xlfn.POISSON.DIST(5,L378,FALSE)</f>
        <v>1.8362054362550589E-6</v>
      </c>
      <c r="BD378" s="5">
        <f t="shared" ref="BD378:BD441" si="605">_xlfn.POISSON.DIST(0,K378,FALSE) * _xlfn.POISSON.DIST(6,L378,FALSE)</f>
        <v>1.173635187642722E-3</v>
      </c>
      <c r="BE378" s="5">
        <f t="shared" ref="BE378:BE441" si="606">_xlfn.POISSON.DIST(1,K378,FALSE) * _xlfn.POISSON.DIST(6,L378,FALSE)</f>
        <v>9.3978563436661734E-4</v>
      </c>
      <c r="BF378" s="5">
        <f t="shared" ref="BF378:BF441" si="607">_xlfn.POISSON.DIST(2,K378,FALSE) * _xlfn.POISSON.DIST(6,L378,FALSE)</f>
        <v>3.7626557547911909E-4</v>
      </c>
      <c r="BG378" s="5">
        <f t="shared" ref="BG378:BG441" si="608">_xlfn.POISSON.DIST(3,K378,FALSE) * _xlfn.POISSON.DIST(6,L378,FALSE)</f>
        <v>1.0043126014657574E-4</v>
      </c>
      <c r="BH378" s="5">
        <f t="shared" ref="BH378:BH441" si="609">_xlfn.POISSON.DIST(4,K378,FALSE) * _xlfn.POISSON.DIST(6,L378,FALSE)</f>
        <v>2.0105024227473311E-5</v>
      </c>
      <c r="BI378" s="5">
        <f t="shared" ref="BI378:BI441" si="610">_xlfn.POISSON.DIST(5,K378,FALSE) * _xlfn.POISSON.DIST(6,L378,FALSE)</f>
        <v>3.2198102351587065E-6</v>
      </c>
      <c r="BJ378" s="8">
        <f t="shared" ref="BJ378:BJ441" si="611">SUM(N378,Q378,T378,W378,X378,Y378,AD378,AE378,AF378,AG378,AM378,AN378,AO378,AP378,AQ378,AX378,AY378,AZ378,BA378,BB378,BC378)</f>
        <v>0.2139205439665274</v>
      </c>
      <c r="BK378" s="8">
        <f t="shared" ref="BK378:BK441" si="612">SUM(M378,P378,S378,V378,AC378,AL378,AY378)</f>
        <v>0.27381889725627528</v>
      </c>
      <c r="BL378" s="8">
        <f t="shared" ref="BL378:BL441" si="613">SUM(O378,R378,U378,AA378,AB378,AH378,AI378,AJ378,AK378,AR378,AS378,AT378,AU378,AV378,BD378,BE378,BF378,BG378,BH378,BI378)</f>
        <v>0.46078842652052998</v>
      </c>
      <c r="BM378" s="8">
        <f t="shared" ref="BM378:BM441" si="614">SUM(S378:BI378)</f>
        <v>0.37793772097371037</v>
      </c>
      <c r="BN378" s="8">
        <f t="shared" ref="BN378:BN441" si="615">SUM(M378:R378)</f>
        <v>0.62140840705128819</v>
      </c>
    </row>
    <row r="379" spans="1:66" x14ac:dyDescent="0.25">
      <c r="A379" t="s">
        <v>21</v>
      </c>
      <c r="B379" t="s">
        <v>152</v>
      </c>
      <c r="C379" t="s">
        <v>271</v>
      </c>
      <c r="D379" t="s">
        <v>493</v>
      </c>
      <c r="E379">
        <f>VLOOKUP(A379,home!$A$2:$E$405,3,FALSE)</f>
        <v>1.36</v>
      </c>
      <c r="F379">
        <f>VLOOKUP(B379,home!$B$2:$E$405,3,FALSE)</f>
        <v>0.79</v>
      </c>
      <c r="G379">
        <f>VLOOKUP(C379,away!$B$2:$E$405,4,FALSE)</f>
        <v>1.03</v>
      </c>
      <c r="H379">
        <f>VLOOKUP(A379,away!$A$2:$E$405,3,FALSE)</f>
        <v>1.3333333333333299</v>
      </c>
      <c r="I379">
        <f>VLOOKUP(C379,away!$B$2:$E$405,3,FALSE)</f>
        <v>0.78</v>
      </c>
      <c r="J379">
        <f>VLOOKUP(B379,home!$B$2:$E$405,4,FALSE)</f>
        <v>1.07</v>
      </c>
      <c r="K379" s="3">
        <f t="shared" si="560"/>
        <v>1.1066320000000001</v>
      </c>
      <c r="L379" s="3">
        <f t="shared" si="561"/>
        <v>1.1127999999999973</v>
      </c>
      <c r="M379" s="5">
        <f t="shared" si="562"/>
        <v>0.10867081632204098</v>
      </c>
      <c r="N379" s="5">
        <f t="shared" si="563"/>
        <v>0.12025860280809286</v>
      </c>
      <c r="O379" s="5">
        <f t="shared" si="564"/>
        <v>0.12092888440316692</v>
      </c>
      <c r="P379" s="5">
        <f t="shared" si="565"/>
        <v>0.13382377320484543</v>
      </c>
      <c r="Q379" s="5">
        <f t="shared" si="566"/>
        <v>6.6541009071362733E-2</v>
      </c>
      <c r="R379" s="5">
        <f t="shared" si="567"/>
        <v>6.728483128192192E-2</v>
      </c>
      <c r="S379" s="5">
        <f t="shared" si="568"/>
        <v>4.119965893536217E-2</v>
      </c>
      <c r="T379" s="5">
        <f t="shared" si="569"/>
        <v>7.4046834894612265E-2</v>
      </c>
      <c r="U379" s="5">
        <f t="shared" si="570"/>
        <v>7.4459547411175817E-2</v>
      </c>
      <c r="V379" s="5">
        <f t="shared" si="571"/>
        <v>5.6373039648922674E-3</v>
      </c>
      <c r="W379" s="5">
        <f t="shared" si="572"/>
        <v>2.454546998355342E-2</v>
      </c>
      <c r="X379" s="5">
        <f t="shared" si="573"/>
        <v>2.7314198997698182E-2</v>
      </c>
      <c r="Y379" s="5">
        <f t="shared" si="574"/>
        <v>1.5197620322319234E-2</v>
      </c>
      <c r="Z379" s="5">
        <f t="shared" si="575"/>
        <v>2.4958186750174177E-2</v>
      </c>
      <c r="AA379" s="5">
        <f t="shared" si="576"/>
        <v>2.7619528119718753E-2</v>
      </c>
      <c r="AB379" s="5">
        <f t="shared" si="577"/>
        <v>1.5282326821090306E-2</v>
      </c>
      <c r="AC379" s="5">
        <f t="shared" si="578"/>
        <v>4.33882177856791E-4</v>
      </c>
      <c r="AD379" s="5">
        <f t="shared" si="579"/>
        <v>6.7907006347099246E-3</v>
      </c>
      <c r="AE379" s="5">
        <f t="shared" si="580"/>
        <v>7.5566916663051863E-3</v>
      </c>
      <c r="AF379" s="5">
        <f t="shared" si="581"/>
        <v>4.2045432431321956E-3</v>
      </c>
      <c r="AG379" s="5">
        <f t="shared" si="582"/>
        <v>1.5596052403191655E-3</v>
      </c>
      <c r="AH379" s="5">
        <f t="shared" si="583"/>
        <v>6.9433675538984425E-3</v>
      </c>
      <c r="AI379" s="5">
        <f t="shared" si="584"/>
        <v>7.6837527229057425E-3</v>
      </c>
      <c r="AJ379" s="5">
        <f t="shared" si="585"/>
        <v>4.251543321627315E-3</v>
      </c>
      <c r="AK379" s="5">
        <f t="shared" si="586"/>
        <v>1.5682979630330259E-3</v>
      </c>
      <c r="AL379" s="5">
        <f t="shared" si="587"/>
        <v>2.1372343424774598E-5</v>
      </c>
      <c r="AM379" s="5">
        <f t="shared" si="588"/>
        <v>1.5029613249580621E-3</v>
      </c>
      <c r="AN379" s="5">
        <f t="shared" si="589"/>
        <v>1.6724953624133276E-3</v>
      </c>
      <c r="AO379" s="5">
        <f t="shared" si="590"/>
        <v>9.3057641964677329E-4</v>
      </c>
      <c r="AP379" s="5">
        <f t="shared" si="591"/>
        <v>3.4518181326097561E-4</v>
      </c>
      <c r="AQ379" s="5">
        <f t="shared" si="592"/>
        <v>9.6029580449203241E-5</v>
      </c>
      <c r="AR379" s="5">
        <f t="shared" si="593"/>
        <v>1.5453158827956322E-3</v>
      </c>
      <c r="AS379" s="5">
        <f t="shared" si="594"/>
        <v>1.7100960060098963E-3</v>
      </c>
      <c r="AT379" s="5">
        <f t="shared" si="595"/>
        <v>9.4622348166137197E-4</v>
      </c>
      <c r="AU379" s="5">
        <f t="shared" si="596"/>
        <v>3.4904039465262905E-4</v>
      </c>
      <c r="AV379" s="5">
        <f t="shared" si="597"/>
        <v>9.6564817503807086E-5</v>
      </c>
      <c r="AW379" s="5">
        <f t="shared" si="598"/>
        <v>7.3108855413430127E-7</v>
      </c>
      <c r="AX379" s="5">
        <f t="shared" si="599"/>
        <v>2.7720418282683188E-4</v>
      </c>
      <c r="AY379" s="5">
        <f t="shared" si="600"/>
        <v>3.0847281464969781E-4</v>
      </c>
      <c r="AZ379" s="5">
        <f t="shared" si="601"/>
        <v>1.7163427407109147E-4</v>
      </c>
      <c r="BA379" s="5">
        <f t="shared" si="602"/>
        <v>6.3664873395436708E-5</v>
      </c>
      <c r="BB379" s="5">
        <f t="shared" si="603"/>
        <v>1.7711567778610457E-5</v>
      </c>
      <c r="BC379" s="5">
        <f t="shared" si="604"/>
        <v>3.94188652480753E-6</v>
      </c>
      <c r="BD379" s="5">
        <f t="shared" si="605"/>
        <v>2.8660458572916247E-4</v>
      </c>
      <c r="BE379" s="5">
        <f t="shared" si="606"/>
        <v>3.1716580591463456E-4</v>
      </c>
      <c r="BF379" s="5">
        <f t="shared" si="607"/>
        <v>1.7549291506546198E-4</v>
      </c>
      <c r="BG379" s="5">
        <f t="shared" si="608"/>
        <v>6.4735358528240756E-5</v>
      </c>
      <c r="BH379" s="5">
        <f t="shared" si="609"/>
        <v>1.7909554819706038E-5</v>
      </c>
      <c r="BI379" s="5">
        <f t="shared" si="610"/>
        <v>3.9638572938481852E-6</v>
      </c>
      <c r="BJ379" s="8">
        <f t="shared" si="611"/>
        <v>0.35340515096208003</v>
      </c>
      <c r="BK379" s="8">
        <f t="shared" si="612"/>
        <v>0.29009527976307203</v>
      </c>
      <c r="BL379" s="8">
        <f t="shared" si="613"/>
        <v>0.33153519225851258</v>
      </c>
      <c r="BM379" s="8">
        <f t="shared" si="614"/>
        <v>0.38217815091631246</v>
      </c>
      <c r="BN379" s="8">
        <f t="shared" si="615"/>
        <v>0.61750791709143082</v>
      </c>
    </row>
    <row r="380" spans="1:66" x14ac:dyDescent="0.25">
      <c r="A380" t="s">
        <v>21</v>
      </c>
      <c r="B380" t="s">
        <v>150</v>
      </c>
      <c r="C380" t="s">
        <v>264</v>
      </c>
      <c r="D380" t="s">
        <v>493</v>
      </c>
      <c r="E380">
        <f>VLOOKUP(A380,home!$A$2:$E$405,3,FALSE)</f>
        <v>1.36</v>
      </c>
      <c r="F380">
        <f>VLOOKUP(B380,home!$B$2:$E$405,3,FALSE)</f>
        <v>1.1299999999999999</v>
      </c>
      <c r="G380">
        <f>VLOOKUP(C380,away!$B$2:$E$405,4,FALSE)</f>
        <v>1.37</v>
      </c>
      <c r="H380">
        <f>VLOOKUP(A380,away!$A$2:$E$405,3,FALSE)</f>
        <v>1.3333333333333299</v>
      </c>
      <c r="I380">
        <f>VLOOKUP(C380,away!$B$2:$E$405,3,FALSE)</f>
        <v>0.69</v>
      </c>
      <c r="J380">
        <f>VLOOKUP(B380,home!$B$2:$E$405,4,FALSE)</f>
        <v>0.9</v>
      </c>
      <c r="K380" s="3">
        <f t="shared" si="560"/>
        <v>2.105416</v>
      </c>
      <c r="L380" s="3">
        <f t="shared" si="561"/>
        <v>0.82799999999999785</v>
      </c>
      <c r="M380" s="5">
        <f t="shared" si="562"/>
        <v>5.3214945054962499E-2</v>
      </c>
      <c r="N380" s="5">
        <f t="shared" si="563"/>
        <v>0.11203959675783891</v>
      </c>
      <c r="O380" s="5">
        <f t="shared" si="564"/>
        <v>4.406197450550884E-2</v>
      </c>
      <c r="P380" s="5">
        <f t="shared" si="565"/>
        <v>9.2768786115490387E-2</v>
      </c>
      <c r="Q380" s="5">
        <f t="shared" si="566"/>
        <v>0.11794497982375111</v>
      </c>
      <c r="R380" s="5">
        <f t="shared" si="567"/>
        <v>1.8241657445280609E-2</v>
      </c>
      <c r="S380" s="5">
        <f t="shared" si="568"/>
        <v>4.0430595523743076E-2</v>
      </c>
      <c r="T380" s="5">
        <f t="shared" si="569"/>
        <v>9.7658443294065686E-2</v>
      </c>
      <c r="U380" s="5">
        <f t="shared" si="570"/>
        <v>3.8406277451812916E-2</v>
      </c>
      <c r="V380" s="5">
        <f t="shared" si="571"/>
        <v>7.8313364888799499E-3</v>
      </c>
      <c r="W380" s="5">
        <f t="shared" si="572"/>
        <v>8.2774415880200916E-2</v>
      </c>
      <c r="X380" s="5">
        <f t="shared" si="573"/>
        <v>6.853721634880619E-2</v>
      </c>
      <c r="Y380" s="5">
        <f t="shared" si="574"/>
        <v>2.8374407568405681E-2</v>
      </c>
      <c r="Z380" s="5">
        <f t="shared" si="575"/>
        <v>5.034697454897436E-3</v>
      </c>
      <c r="AA380" s="5">
        <f t="shared" si="576"/>
        <v>1.0600132576700338E-2</v>
      </c>
      <c r="AB380" s="5">
        <f t="shared" si="577"/>
        <v>1.1158844364553062E-2</v>
      </c>
      <c r="AC380" s="5">
        <f t="shared" si="578"/>
        <v>8.5326544425745685E-4</v>
      </c>
      <c r="AD380" s="5">
        <f t="shared" si="579"/>
        <v>4.3568644896207293E-2</v>
      </c>
      <c r="AE380" s="5">
        <f t="shared" si="580"/>
        <v>3.6074837974059547E-2</v>
      </c>
      <c r="AF380" s="5">
        <f t="shared" si="581"/>
        <v>1.4934982921260612E-2</v>
      </c>
      <c r="AG380" s="5">
        <f t="shared" si="582"/>
        <v>4.1220552862679194E-3</v>
      </c>
      <c r="AH380" s="5">
        <f t="shared" si="583"/>
        <v>1.0421823731637664E-3</v>
      </c>
      <c r="AI380" s="5">
        <f t="shared" si="584"/>
        <v>2.194227443376964E-3</v>
      </c>
      <c r="AJ380" s="5">
        <f t="shared" si="585"/>
        <v>2.3098807834624775E-3</v>
      </c>
      <c r="AK380" s="5">
        <f t="shared" si="586"/>
        <v>1.621086653198145E-3</v>
      </c>
      <c r="AL380" s="5">
        <f t="shared" si="587"/>
        <v>5.9499375159593286E-5</v>
      </c>
      <c r="AM380" s="5">
        <f t="shared" si="588"/>
        <v>1.8346024412558636E-2</v>
      </c>
      <c r="AN380" s="5">
        <f t="shared" si="589"/>
        <v>1.5190508213598511E-2</v>
      </c>
      <c r="AO380" s="5">
        <f t="shared" si="590"/>
        <v>6.288870400429766E-3</v>
      </c>
      <c r="AP380" s="5">
        <f t="shared" si="591"/>
        <v>1.7357282305186113E-3</v>
      </c>
      <c r="AQ380" s="5">
        <f t="shared" si="592"/>
        <v>3.5929574371735152E-4</v>
      </c>
      <c r="AR380" s="5">
        <f t="shared" si="593"/>
        <v>1.7258540099591933E-4</v>
      </c>
      <c r="AS380" s="5">
        <f t="shared" si="594"/>
        <v>3.633640646232245E-4</v>
      </c>
      <c r="AT380" s="5">
        <f t="shared" si="595"/>
        <v>3.8251625774138548E-4</v>
      </c>
      <c r="AU380" s="5">
        <f t="shared" si="596"/>
        <v>2.6845194976961225E-4</v>
      </c>
      <c r="AV380" s="5">
        <f t="shared" si="597"/>
        <v>1.4130075756903457E-4</v>
      </c>
      <c r="AW380" s="5">
        <f t="shared" si="598"/>
        <v>2.8812315383732246E-6</v>
      </c>
      <c r="AX380" s="5">
        <f t="shared" si="599"/>
        <v>6.437668889098587E-3</v>
      </c>
      <c r="AY380" s="5">
        <f t="shared" si="600"/>
        <v>5.3303898401736169E-3</v>
      </c>
      <c r="AZ380" s="5">
        <f t="shared" si="601"/>
        <v>2.2067813938318713E-3</v>
      </c>
      <c r="BA380" s="5">
        <f t="shared" si="602"/>
        <v>6.0907166469759502E-4</v>
      </c>
      <c r="BB380" s="5">
        <f t="shared" si="603"/>
        <v>1.260778345924018E-4</v>
      </c>
      <c r="BC380" s="5">
        <f t="shared" si="604"/>
        <v>2.0878489408501697E-5</v>
      </c>
      <c r="BD380" s="5">
        <f t="shared" si="605"/>
        <v>2.3816785337436792E-5</v>
      </c>
      <c r="BE380" s="5">
        <f t="shared" si="606"/>
        <v>5.0144240918004818E-5</v>
      </c>
      <c r="BF380" s="5">
        <f t="shared" si="607"/>
        <v>5.2787243568311023E-5</v>
      </c>
      <c r="BG380" s="5">
        <f t="shared" si="608"/>
        <v>3.7046369068206373E-5</v>
      </c>
      <c r="BH380" s="5">
        <f t="shared" si="609"/>
        <v>1.9499504544526707E-5</v>
      </c>
      <c r="BI380" s="5">
        <f t="shared" si="610"/>
        <v>8.2109137720238465E-6</v>
      </c>
      <c r="BJ380" s="8">
        <f t="shared" si="611"/>
        <v>0.66268087586348934</v>
      </c>
      <c r="BK380" s="8">
        <f t="shared" si="612"/>
        <v>0.20048881784266656</v>
      </c>
      <c r="BL380" s="8">
        <f t="shared" si="613"/>
        <v>0.13115598708496476</v>
      </c>
      <c r="BM380" s="8">
        <f t="shared" si="614"/>
        <v>0.55576092993455062</v>
      </c>
      <c r="BN380" s="8">
        <f t="shared" si="615"/>
        <v>0.43827193970283235</v>
      </c>
    </row>
    <row r="381" spans="1:66" x14ac:dyDescent="0.25">
      <c r="A381" t="s">
        <v>154</v>
      </c>
      <c r="B381" t="s">
        <v>163</v>
      </c>
      <c r="C381" t="s">
        <v>174</v>
      </c>
      <c r="D381" t="s">
        <v>493</v>
      </c>
      <c r="E381">
        <f>VLOOKUP(A381,home!$A$2:$E$405,3,FALSE)</f>
        <v>1.30872483221477</v>
      </c>
      <c r="F381">
        <f>VLOOKUP(B381,home!$B$2:$E$405,3,FALSE)</f>
        <v>1.58</v>
      </c>
      <c r="G381">
        <f>VLOOKUP(C381,away!$B$2:$E$405,4,FALSE)</f>
        <v>0.76</v>
      </c>
      <c r="H381">
        <f>VLOOKUP(A381,away!$A$2:$E$405,3,FALSE)</f>
        <v>1.0302013422818801</v>
      </c>
      <c r="I381">
        <f>VLOOKUP(C381,away!$B$2:$E$405,3,FALSE)</f>
        <v>0.87</v>
      </c>
      <c r="J381">
        <f>VLOOKUP(B381,home!$B$2:$E$405,4,FALSE)</f>
        <v>0.84</v>
      </c>
      <c r="K381" s="3">
        <f t="shared" si="560"/>
        <v>1.5715167785234958</v>
      </c>
      <c r="L381" s="3">
        <f t="shared" si="561"/>
        <v>0.75287114093959795</v>
      </c>
      <c r="M381" s="5">
        <f t="shared" si="562"/>
        <v>9.7843313714944327E-2</v>
      </c>
      <c r="N381" s="5">
        <f t="shared" si="563"/>
        <v>0.15376240916937309</v>
      </c>
      <c r="O381" s="5">
        <f t="shared" si="564"/>
        <v>7.3663407229881142E-2</v>
      </c>
      <c r="P381" s="5">
        <f t="shared" si="565"/>
        <v>0.1157632804249672</v>
      </c>
      <c r="Q381" s="5">
        <f t="shared" si="566"/>
        <v>0.12082010295793244</v>
      </c>
      <c r="R381" s="5">
        <f t="shared" si="567"/>
        <v>2.7729526723329418E-2</v>
      </c>
      <c r="S381" s="5">
        <f t="shared" si="568"/>
        <v>3.4241320602121893E-2</v>
      </c>
      <c r="T381" s="5">
        <f t="shared" si="569"/>
        <v>9.0961968762378276E-2</v>
      </c>
      <c r="U381" s="5">
        <f t="shared" si="570"/>
        <v>4.3577416506227838E-2</v>
      </c>
      <c r="V381" s="5">
        <f t="shared" si="571"/>
        <v>4.5014006447685129E-3</v>
      </c>
      <c r="W381" s="5">
        <f t="shared" si="572"/>
        <v>6.3290272993775681E-2</v>
      </c>
      <c r="X381" s="5">
        <f t="shared" si="573"/>
        <v>4.7649420039202521E-2</v>
      </c>
      <c r="Y381" s="5">
        <f t="shared" si="574"/>
        <v>1.7936936615012267E-2</v>
      </c>
      <c r="Z381" s="5">
        <f t="shared" si="575"/>
        <v>6.9589201406360318E-3</v>
      </c>
      <c r="AA381" s="5">
        <f t="shared" si="576"/>
        <v>1.0936059761414608E-2</v>
      </c>
      <c r="AB381" s="5">
        <f t="shared" si="577"/>
        <v>8.5931007029993595E-3</v>
      </c>
      <c r="AC381" s="5">
        <f t="shared" si="578"/>
        <v>3.3286440672355484E-4</v>
      </c>
      <c r="AD381" s="5">
        <f t="shared" si="579"/>
        <v>2.4865431481762745E-2</v>
      </c>
      <c r="AE381" s="5">
        <f t="shared" si="580"/>
        <v>1.8720465769630115E-2</v>
      </c>
      <c r="AF381" s="5">
        <f t="shared" si="581"/>
        <v>7.0470492114510551E-3</v>
      </c>
      <c r="AG381" s="5">
        <f t="shared" si="582"/>
        <v>1.7685066600275504E-3</v>
      </c>
      <c r="AH381" s="5">
        <f t="shared" si="583"/>
        <v>1.309792536497049E-3</v>
      </c>
      <c r="AI381" s="5">
        <f t="shared" si="584"/>
        <v>2.0583609474899606E-3</v>
      </c>
      <c r="AJ381" s="5">
        <f t="shared" si="585"/>
        <v>1.617374382618997E-3</v>
      </c>
      <c r="AK381" s="5">
        <f t="shared" si="586"/>
        <v>8.4724365981327793E-4</v>
      </c>
      <c r="AL381" s="5">
        <f t="shared" si="587"/>
        <v>1.5753135986907498E-5</v>
      </c>
      <c r="AM381" s="5">
        <f t="shared" si="588"/>
        <v>7.8152885557633018E-3</v>
      </c>
      <c r="AN381" s="5">
        <f t="shared" si="589"/>
        <v>5.8839052117496985E-3</v>
      </c>
      <c r="AO381" s="5">
        <f t="shared" si="590"/>
        <v>2.2149112149752207E-3</v>
      </c>
      <c r="AP381" s="5">
        <f t="shared" si="591"/>
        <v>5.5584757783276866E-4</v>
      </c>
      <c r="AQ381" s="5">
        <f t="shared" si="592"/>
        <v>1.0462040002786711E-4</v>
      </c>
      <c r="AR381" s="5">
        <f t="shared" si="593"/>
        <v>1.9722100026934073E-4</v>
      </c>
      <c r="AS381" s="5">
        <f t="shared" si="594"/>
        <v>3.0993611100045581E-4</v>
      </c>
      <c r="AT381" s="5">
        <f t="shared" si="595"/>
        <v>2.4353489935376852E-4</v>
      </c>
      <c r="AU381" s="5">
        <f t="shared" si="596"/>
        <v>1.275730601634927E-4</v>
      </c>
      <c r="AV381" s="5">
        <f t="shared" si="597"/>
        <v>5.0120801133629042E-5</v>
      </c>
      <c r="AW381" s="5">
        <f t="shared" si="598"/>
        <v>5.1773102819665473E-7</v>
      </c>
      <c r="AX381" s="5">
        <f t="shared" si="599"/>
        <v>2.046976182397449E-3</v>
      </c>
      <c r="AY381" s="5">
        <f t="shared" si="600"/>
        <v>1.5411092939177499E-3</v>
      </c>
      <c r="AZ381" s="5">
        <f t="shared" si="601"/>
        <v>5.8012835621223718E-4</v>
      </c>
      <c r="BA381" s="5">
        <f t="shared" si="602"/>
        <v>1.4558729914430685E-4</v>
      </c>
      <c r="BB381" s="5">
        <f t="shared" si="603"/>
        <v>2.7402119003272212E-5</v>
      </c>
      <c r="BC381" s="5">
        <f t="shared" si="604"/>
        <v>4.1260529196312388E-6</v>
      </c>
      <c r="BD381" s="5">
        <f t="shared" si="605"/>
        <v>2.4746999915004539E-5</v>
      </c>
      <c r="BE381" s="5">
        <f t="shared" si="606"/>
        <v>3.8890325584549158E-5</v>
      </c>
      <c r="BF381" s="5">
        <f t="shared" si="607"/>
        <v>3.0558399589180295E-5</v>
      </c>
      <c r="BG381" s="5">
        <f t="shared" si="608"/>
        <v>1.6007679226407443E-5</v>
      </c>
      <c r="BH381" s="5">
        <f t="shared" si="609"/>
        <v>6.2890841223803282E-6</v>
      </c>
      <c r="BI381" s="5">
        <f t="shared" si="610"/>
        <v>1.9766802439732803E-6</v>
      </c>
      <c r="BJ381" s="8">
        <f t="shared" si="611"/>
        <v>0.5677424659244894</v>
      </c>
      <c r="BK381" s="8">
        <f t="shared" si="612"/>
        <v>0.25423904222343013</v>
      </c>
      <c r="BL381" s="8">
        <f t="shared" si="613"/>
        <v>0.17137913749087383</v>
      </c>
      <c r="BM381" s="8">
        <f t="shared" si="614"/>
        <v>0.40919693399611196</v>
      </c>
      <c r="BN381" s="8">
        <f t="shared" si="615"/>
        <v>0.58958204022042759</v>
      </c>
    </row>
    <row r="382" spans="1:66" x14ac:dyDescent="0.25">
      <c r="A382" t="s">
        <v>154</v>
      </c>
      <c r="B382" t="s">
        <v>159</v>
      </c>
      <c r="C382" t="s">
        <v>169</v>
      </c>
      <c r="D382" t="s">
        <v>493</v>
      </c>
      <c r="E382">
        <f>VLOOKUP(A382,home!$A$2:$E$405,3,FALSE)</f>
        <v>1.30872483221477</v>
      </c>
      <c r="F382">
        <f>VLOOKUP(B382,home!$B$2:$E$405,3,FALSE)</f>
        <v>0.61</v>
      </c>
      <c r="G382">
        <f>VLOOKUP(C382,away!$B$2:$E$405,4,FALSE)</f>
        <v>0.97</v>
      </c>
      <c r="H382">
        <f>VLOOKUP(A382,away!$A$2:$E$405,3,FALSE)</f>
        <v>1.0302013422818801</v>
      </c>
      <c r="I382">
        <f>VLOOKUP(C382,away!$B$2:$E$405,3,FALSE)</f>
        <v>0.82</v>
      </c>
      <c r="J382">
        <f>VLOOKUP(B382,home!$B$2:$E$405,4,FALSE)</f>
        <v>0.91</v>
      </c>
      <c r="K382" s="3">
        <f t="shared" si="560"/>
        <v>0.77437248322147945</v>
      </c>
      <c r="L382" s="3">
        <f t="shared" si="561"/>
        <v>0.76873624161073895</v>
      </c>
      <c r="M382" s="5">
        <f t="shared" si="562"/>
        <v>0.21371568440850996</v>
      </c>
      <c r="N382" s="5">
        <f t="shared" si="563"/>
        <v>0.16549554523879589</v>
      </c>
      <c r="O382" s="5">
        <f t="shared" si="564"/>
        <v>0.16429099200546476</v>
      </c>
      <c r="P382" s="5">
        <f t="shared" si="565"/>
        <v>0.127222423450192</v>
      </c>
      <c r="Q382" s="5">
        <f t="shared" si="566"/>
        <v>6.4077598164329522E-2</v>
      </c>
      <c r="R382" s="5">
        <f t="shared" si="567"/>
        <v>6.3148219862390456E-2</v>
      </c>
      <c r="S382" s="5">
        <f t="shared" si="568"/>
        <v>1.8933501620781674E-2</v>
      </c>
      <c r="T382" s="5">
        <f t="shared" si="569"/>
        <v>4.9258771984289865E-2</v>
      </c>
      <c r="U382" s="5">
        <f t="shared" si="570"/>
        <v>4.8900243825855255E-2</v>
      </c>
      <c r="V382" s="5">
        <f t="shared" si="571"/>
        <v>1.2523211060945559E-3</v>
      </c>
      <c r="W382" s="5">
        <f t="shared" si="572"/>
        <v>1.6539976269793324E-2</v>
      </c>
      <c r="X382" s="5">
        <f t="shared" si="573"/>
        <v>1.2714879193971731E-2</v>
      </c>
      <c r="Y382" s="5">
        <f t="shared" si="574"/>
        <v>4.8871942220542041E-3</v>
      </c>
      <c r="Z382" s="5">
        <f t="shared" si="575"/>
        <v>1.6181441733807554E-2</v>
      </c>
      <c r="AA382" s="5">
        <f t="shared" si="576"/>
        <v>1.2530463217512238E-2</v>
      </c>
      <c r="AB382" s="5">
        <f t="shared" si="577"/>
        <v>4.8516229588301792E-3</v>
      </c>
      <c r="AC382" s="5">
        <f t="shared" si="578"/>
        <v>4.6593247968710567E-5</v>
      </c>
      <c r="AD382" s="5">
        <f t="shared" si="579"/>
        <v>3.2020256241160486E-3</v>
      </c>
      <c r="AE382" s="5">
        <f t="shared" si="580"/>
        <v>2.4615131438242522E-3</v>
      </c>
      <c r="AF382" s="5">
        <f t="shared" si="581"/>
        <v>9.4612718142944488E-4</v>
      </c>
      <c r="AG382" s="5">
        <f t="shared" si="582"/>
        <v>2.4244075117927773E-4</v>
      </c>
      <c r="AH382" s="5">
        <f t="shared" si="583"/>
        <v>3.1098151755725939E-3</v>
      </c>
      <c r="AI382" s="5">
        <f t="shared" si="584"/>
        <v>2.4081552998679906E-3</v>
      </c>
      <c r="AJ382" s="5">
        <f t="shared" si="585"/>
        <v>9.3240459977087116E-4</v>
      </c>
      <c r="AK382" s="5">
        <f t="shared" si="586"/>
        <v>2.4067615509723307E-4</v>
      </c>
      <c r="AL382" s="5">
        <f t="shared" si="587"/>
        <v>1.1094564143761195E-6</v>
      </c>
      <c r="AM382" s="5">
        <f t="shared" si="588"/>
        <v>4.9591210677711064E-4</v>
      </c>
      <c r="AN382" s="5">
        <f t="shared" si="589"/>
        <v>3.8122560913309955E-4</v>
      </c>
      <c r="AO382" s="5">
        <f t="shared" si="590"/>
        <v>1.4653097098537175E-4</v>
      </c>
      <c r="AP382" s="5">
        <f t="shared" si="591"/>
        <v>3.7547889304955636E-5</v>
      </c>
      <c r="AQ382" s="5">
        <f t="shared" si="592"/>
        <v>7.2161058261769138E-6</v>
      </c>
      <c r="AR382" s="5">
        <f t="shared" si="593"/>
        <v>4.7812552603474331E-4</v>
      </c>
      <c r="AS382" s="5">
        <f t="shared" si="594"/>
        <v>3.702472508871003E-4</v>
      </c>
      <c r="AT382" s="5">
        <f t="shared" si="595"/>
        <v>1.4335464153768498E-4</v>
      </c>
      <c r="AU382" s="5">
        <f t="shared" si="596"/>
        <v>3.7003296582954055E-5</v>
      </c>
      <c r="AV382" s="5">
        <f t="shared" si="597"/>
        <v>7.1635836655807519E-6</v>
      </c>
      <c r="AW382" s="5">
        <f t="shared" si="598"/>
        <v>1.8345730650401466E-8</v>
      </c>
      <c r="AX382" s="5">
        <f t="shared" si="599"/>
        <v>6.4003448264097733E-5</v>
      </c>
      <c r="AY382" s="5">
        <f t="shared" si="600"/>
        <v>4.9201770268669871E-5</v>
      </c>
      <c r="AZ382" s="5">
        <f t="shared" si="601"/>
        <v>1.8911591978466134E-5</v>
      </c>
      <c r="BA382" s="5">
        <f t="shared" si="602"/>
        <v>4.8460087134672848E-6</v>
      </c>
      <c r="BB382" s="5">
        <f t="shared" si="603"/>
        <v>9.3132563130093312E-7</v>
      </c>
      <c r="BC382" s="5">
        <f t="shared" si="604"/>
        <v>1.4318875310440563E-7</v>
      </c>
      <c r="BD382" s="5">
        <f t="shared" si="605"/>
        <v>6.1258736650351004E-5</v>
      </c>
      <c r="BE382" s="5">
        <f t="shared" si="606"/>
        <v>4.7437080018942962E-5</v>
      </c>
      <c r="BF382" s="5">
        <f t="shared" si="607"/>
        <v>1.8366984725522441E-5</v>
      </c>
      <c r="BG382" s="5">
        <f t="shared" si="608"/>
        <v>4.7409625237312653E-6</v>
      </c>
      <c r="BH382" s="5">
        <f t="shared" si="609"/>
        <v>9.1781773059043784E-7</v>
      </c>
      <c r="BI382" s="5">
        <f t="shared" si="610"/>
        <v>1.421465590364041E-7</v>
      </c>
      <c r="BJ382" s="8">
        <f t="shared" si="611"/>
        <v>0.32103254178941931</v>
      </c>
      <c r="BK382" s="8">
        <f t="shared" si="612"/>
        <v>0.36122083506022989</v>
      </c>
      <c r="BL382" s="8">
        <f t="shared" si="613"/>
        <v>0.30158135112727774</v>
      </c>
      <c r="BM382" s="8">
        <f t="shared" si="614"/>
        <v>0.20201652315651422</v>
      </c>
      <c r="BN382" s="8">
        <f t="shared" si="615"/>
        <v>0.79795046312968265</v>
      </c>
    </row>
    <row r="383" spans="1:66" x14ac:dyDescent="0.25">
      <c r="A383" t="s">
        <v>154</v>
      </c>
      <c r="B383" t="s">
        <v>168</v>
      </c>
      <c r="C383" t="s">
        <v>166</v>
      </c>
      <c r="D383" t="s">
        <v>493</v>
      </c>
      <c r="E383">
        <f>VLOOKUP(A383,home!$A$2:$E$405,3,FALSE)</f>
        <v>1.30872483221477</v>
      </c>
      <c r="F383">
        <f>VLOOKUP(B383,home!$B$2:$E$405,3,FALSE)</f>
        <v>0.82</v>
      </c>
      <c r="G383">
        <f>VLOOKUP(C383,away!$B$2:$E$405,4,FALSE)</f>
        <v>1.48</v>
      </c>
      <c r="H383">
        <f>VLOOKUP(A383,away!$A$2:$E$405,3,FALSE)</f>
        <v>1.0302013422818801</v>
      </c>
      <c r="I383">
        <f>VLOOKUP(C383,away!$B$2:$E$405,3,FALSE)</f>
        <v>0.82</v>
      </c>
      <c r="J383">
        <f>VLOOKUP(B383,home!$B$2:$E$405,4,FALSE)</f>
        <v>0.84</v>
      </c>
      <c r="K383" s="3">
        <f t="shared" si="560"/>
        <v>1.5882684563758447</v>
      </c>
      <c r="L383" s="3">
        <f t="shared" si="561"/>
        <v>0.70960268456375897</v>
      </c>
      <c r="M383" s="5">
        <f t="shared" si="562"/>
        <v>0.10047250802054135</v>
      </c>
      <c r="N383" s="5">
        <f t="shared" si="563"/>
        <v>0.15957731522199489</v>
      </c>
      <c r="O383" s="5">
        <f t="shared" si="564"/>
        <v>7.1295561416229933E-2</v>
      </c>
      <c r="P383" s="5">
        <f t="shared" si="565"/>
        <v>0.11323649127700476</v>
      </c>
      <c r="Q383" s="5">
        <f t="shared" si="566"/>
        <v>0.12672580806011974</v>
      </c>
      <c r="R383" s="5">
        <f t="shared" si="567"/>
        <v>2.5295760889218557E-2</v>
      </c>
      <c r="S383" s="5">
        <f t="shared" si="568"/>
        <v>3.1905501338997257E-2</v>
      </c>
      <c r="T383" s="5">
        <f t="shared" si="569"/>
        <v>8.9924973602972608E-2</v>
      </c>
      <c r="U383" s="5">
        <f t="shared" si="570"/>
        <v>4.0176459100371625E-2</v>
      </c>
      <c r="V383" s="5">
        <f t="shared" si="571"/>
        <v>3.9954180227901913E-3</v>
      </c>
      <c r="W383" s="5">
        <f t="shared" si="572"/>
        <v>6.7091534516875981E-2</v>
      </c>
      <c r="X383" s="5">
        <f t="shared" si="573"/>
        <v>4.7608333004677289E-2</v>
      </c>
      <c r="Y383" s="5">
        <f t="shared" si="574"/>
        <v>1.6891500453862205E-2</v>
      </c>
      <c r="Z383" s="5">
        <f t="shared" si="575"/>
        <v>5.9833132783574756E-3</v>
      </c>
      <c r="AA383" s="5">
        <f t="shared" si="576"/>
        <v>9.5031077446299222E-3</v>
      </c>
      <c r="AB383" s="5">
        <f t="shared" si="577"/>
        <v>7.5467431341683534E-3</v>
      </c>
      <c r="AC383" s="5">
        <f t="shared" si="578"/>
        <v>2.8143713576427498E-4</v>
      </c>
      <c r="AD383" s="5">
        <f t="shared" si="579"/>
        <v>2.6639841990751315E-2</v>
      </c>
      <c r="AE383" s="5">
        <f t="shared" si="580"/>
        <v>1.8903703392991484E-2</v>
      </c>
      <c r="AF383" s="5">
        <f t="shared" si="581"/>
        <v>6.7070593379318982E-3</v>
      </c>
      <c r="AG383" s="5">
        <f t="shared" si="582"/>
        <v>1.5864491039083008E-3</v>
      </c>
      <c r="AH383" s="5">
        <f t="shared" si="583"/>
        <v>1.0614437912271125E-3</v>
      </c>
      <c r="AI383" s="5">
        <f t="shared" si="584"/>
        <v>1.6858576918220103E-3</v>
      </c>
      <c r="AJ383" s="5">
        <f t="shared" si="585"/>
        <v>1.3387972969297448E-3</v>
      </c>
      <c r="AK383" s="5">
        <f t="shared" si="586"/>
        <v>7.0878983873158628E-4</v>
      </c>
      <c r="AL383" s="5">
        <f t="shared" si="587"/>
        <v>1.2687631431468202E-5</v>
      </c>
      <c r="AM383" s="5">
        <f t="shared" si="588"/>
        <v>8.462244143349399E-3</v>
      </c>
      <c r="AN383" s="5">
        <f t="shared" si="589"/>
        <v>6.0048311615546798E-3</v>
      </c>
      <c r="AO383" s="5">
        <f t="shared" si="590"/>
        <v>2.1305221562956576E-3</v>
      </c>
      <c r="AP383" s="5">
        <f t="shared" si="591"/>
        <v>5.0394141387665565E-4</v>
      </c>
      <c r="AQ383" s="5">
        <f t="shared" si="592"/>
        <v>8.9399545037432791E-5</v>
      </c>
      <c r="AR383" s="5">
        <f t="shared" si="593"/>
        <v>1.5064067275365867E-4</v>
      </c>
      <c r="AS383" s="5">
        <f t="shared" si="594"/>
        <v>2.3925782878187225E-4</v>
      </c>
      <c r="AT383" s="5">
        <f t="shared" si="595"/>
        <v>1.9000283119761024E-4</v>
      </c>
      <c r="AU383" s="5">
        <f t="shared" si="596"/>
        <v>1.0059183447108953E-4</v>
      </c>
      <c r="AV383" s="5">
        <f t="shared" si="597"/>
        <v>3.9941709414852941E-5</v>
      </c>
      <c r="AW383" s="5">
        <f t="shared" si="598"/>
        <v>3.9720729310283062E-7</v>
      </c>
      <c r="AX383" s="5">
        <f t="shared" si="599"/>
        <v>2.2400525738388469E-3</v>
      </c>
      <c r="AY383" s="5">
        <f t="shared" si="600"/>
        <v>1.5895473199600036E-3</v>
      </c>
      <c r="AZ383" s="5">
        <f t="shared" si="601"/>
        <v>5.6397352274237342E-4</v>
      </c>
      <c r="BA383" s="5">
        <f t="shared" si="602"/>
        <v>1.3339904192028943E-4</v>
      </c>
      <c r="BB383" s="5">
        <f t="shared" si="603"/>
        <v>2.3665079566217697E-5</v>
      </c>
      <c r="BC383" s="5">
        <f t="shared" si="604"/>
        <v>3.3585607981206084E-6</v>
      </c>
      <c r="BD383" s="5">
        <f t="shared" si="605"/>
        <v>1.7815837631747809E-5</v>
      </c>
      <c r="BE383" s="5">
        <f t="shared" si="606"/>
        <v>2.8296332934418778E-5</v>
      </c>
      <c r="BF383" s="5">
        <f t="shared" si="607"/>
        <v>2.2471086515423151E-5</v>
      </c>
      <c r="BG383" s="5">
        <f t="shared" si="608"/>
        <v>1.1896705964313061E-5</v>
      </c>
      <c r="BH383" s="5">
        <f t="shared" si="609"/>
        <v>4.7237907044742001E-6</v>
      </c>
      <c r="BI383" s="5">
        <f t="shared" si="610"/>
        <v>1.50052955408756E-6</v>
      </c>
      <c r="BJ383" s="8">
        <f t="shared" si="611"/>
        <v>0.58340145320502534</v>
      </c>
      <c r="BK383" s="8">
        <f t="shared" si="612"/>
        <v>0.2514935907464893</v>
      </c>
      <c r="BL383" s="8">
        <f t="shared" si="613"/>
        <v>0.15941966006325242</v>
      </c>
      <c r="BM383" s="8">
        <f t="shared" si="614"/>
        <v>0.40210542229534874</v>
      </c>
      <c r="BN383" s="8">
        <f t="shared" si="615"/>
        <v>0.59660344488510919</v>
      </c>
    </row>
    <row r="384" spans="1:66" x14ac:dyDescent="0.25">
      <c r="A384" t="s">
        <v>154</v>
      </c>
      <c r="B384" t="s">
        <v>156</v>
      </c>
      <c r="C384" t="s">
        <v>172</v>
      </c>
      <c r="D384" t="s">
        <v>493</v>
      </c>
      <c r="E384">
        <f>VLOOKUP(A384,home!$A$2:$E$405,3,FALSE)</f>
        <v>1.30872483221477</v>
      </c>
      <c r="F384">
        <f>VLOOKUP(B384,home!$B$2:$E$405,3,FALSE)</f>
        <v>1.42</v>
      </c>
      <c r="G384">
        <f>VLOOKUP(C384,away!$B$2:$E$405,4,FALSE)</f>
        <v>1.27</v>
      </c>
      <c r="H384">
        <f>VLOOKUP(A384,away!$A$2:$E$405,3,FALSE)</f>
        <v>1.0302013422818801</v>
      </c>
      <c r="I384">
        <f>VLOOKUP(C384,away!$B$2:$E$405,3,FALSE)</f>
        <v>0.61</v>
      </c>
      <c r="J384">
        <f>VLOOKUP(B384,home!$B$2:$E$405,4,FALSE)</f>
        <v>0.62</v>
      </c>
      <c r="K384" s="3">
        <f t="shared" si="560"/>
        <v>2.3601543624161163</v>
      </c>
      <c r="L384" s="3">
        <f t="shared" si="561"/>
        <v>0.38962214765100706</v>
      </c>
      <c r="M384" s="5">
        <f t="shared" si="562"/>
        <v>6.3942150036762957E-2</v>
      </c>
      <c r="N384" s="5">
        <f t="shared" si="563"/>
        <v>0.15091334435153195</v>
      </c>
      <c r="O384" s="5">
        <f t="shared" si="564"/>
        <v>2.49132778227465E-2</v>
      </c>
      <c r="P384" s="5">
        <f t="shared" si="565"/>
        <v>5.8799181335439848E-2</v>
      </c>
      <c r="Q384" s="5">
        <f t="shared" si="566"/>
        <v>0.17808939400903687</v>
      </c>
      <c r="R384" s="5">
        <f t="shared" si="567"/>
        <v>4.8533824051623488E-3</v>
      </c>
      <c r="S384" s="5">
        <f t="shared" si="568"/>
        <v>1.3517467444127894E-2</v>
      </c>
      <c r="T384" s="5">
        <f t="shared" si="569"/>
        <v>6.9387572167667333E-2</v>
      </c>
      <c r="U384" s="5">
        <f t="shared" si="570"/>
        <v>1.1454731656017542E-2</v>
      </c>
      <c r="V384" s="5">
        <f t="shared" si="571"/>
        <v>1.3811373405252655E-3</v>
      </c>
      <c r="W384" s="5">
        <f t="shared" si="572"/>
        <v>0.14010615339015695</v>
      </c>
      <c r="X384" s="5">
        <f t="shared" si="573"/>
        <v>5.4588460382994371E-2</v>
      </c>
      <c r="Y384" s="5">
        <f t="shared" si="574"/>
        <v>1.0634436585692091E-2</v>
      </c>
      <c r="Z384" s="5">
        <f t="shared" si="575"/>
        <v>6.3032842535698833E-4</v>
      </c>
      <c r="AA384" s="5">
        <f t="shared" si="576"/>
        <v>1.4876723828611774E-3</v>
      </c>
      <c r="AB384" s="5">
        <f t="shared" si="577"/>
        <v>1.7555682321278938E-3</v>
      </c>
      <c r="AC384" s="5">
        <f t="shared" si="578"/>
        <v>7.9378141890757334E-5</v>
      </c>
      <c r="AD384" s="5">
        <f t="shared" si="579"/>
        <v>8.2668037281280166E-2</v>
      </c>
      <c r="AE384" s="5">
        <f t="shared" si="580"/>
        <v>3.2209298227625895E-2</v>
      </c>
      <c r="AF384" s="5">
        <f t="shared" si="581"/>
        <v>6.274727974889688E-3</v>
      </c>
      <c r="AG384" s="5">
        <f t="shared" si="582"/>
        <v>8.1492432983412515E-4</v>
      </c>
      <c r="AH384" s="5">
        <f t="shared" si="583"/>
        <v>6.13974787032668E-5</v>
      </c>
      <c r="AI384" s="5">
        <f t="shared" si="584"/>
        <v>1.4490752720286575E-4</v>
      </c>
      <c r="AJ384" s="5">
        <f t="shared" si="585"/>
        <v>1.7100206623738785E-4</v>
      </c>
      <c r="AK384" s="5">
        <f t="shared" si="586"/>
        <v>1.3453042420411351E-4</v>
      </c>
      <c r="AL384" s="5">
        <f t="shared" si="587"/>
        <v>2.9197452737647708E-6</v>
      </c>
      <c r="AM384" s="5">
        <f t="shared" si="588"/>
        <v>3.9021865764358288E-2</v>
      </c>
      <c r="AN384" s="5">
        <f t="shared" si="589"/>
        <v>1.5203783144458581E-2</v>
      </c>
      <c r="AO384" s="5">
        <f t="shared" si="590"/>
        <v>2.9618653205820671E-3</v>
      </c>
      <c r="AP384" s="5">
        <f t="shared" si="591"/>
        <v>3.8466944241940794E-4</v>
      </c>
      <c r="AQ384" s="5">
        <f t="shared" si="592"/>
        <v>3.7468933572791265E-5</v>
      </c>
      <c r="AR384" s="5">
        <f t="shared" si="593"/>
        <v>4.7843635025447559E-6</v>
      </c>
      <c r="AS384" s="5">
        <f t="shared" si="594"/>
        <v>1.1291836391915456E-5</v>
      </c>
      <c r="AT384" s="5">
        <f t="shared" si="595"/>
        <v>1.3325238460034163E-5</v>
      </c>
      <c r="AU384" s="5">
        <f t="shared" si="596"/>
        <v>1.0483206560561546E-5</v>
      </c>
      <c r="AV384" s="5">
        <f t="shared" si="597"/>
        <v>6.1854964240046486E-6</v>
      </c>
      <c r="AW384" s="5">
        <f t="shared" si="598"/>
        <v>7.4580708980558186E-8</v>
      </c>
      <c r="AX384" s="5">
        <f t="shared" si="599"/>
        <v>1.5349604452227716E-2</v>
      </c>
      <c r="AY384" s="5">
        <f t="shared" si="600"/>
        <v>5.9805458522704212E-3</v>
      </c>
      <c r="AZ384" s="5">
        <f t="shared" si="601"/>
        <v>1.165076559543462E-3</v>
      </c>
      <c r="BA384" s="5">
        <f t="shared" si="602"/>
        <v>1.513132104357234E-4</v>
      </c>
      <c r="BB384" s="5">
        <f t="shared" si="603"/>
        <v>1.4738744504483828E-5</v>
      </c>
      <c r="BC384" s="5">
        <f t="shared" si="604"/>
        <v>1.1485082575032933E-6</v>
      </c>
      <c r="BD384" s="5">
        <f t="shared" si="605"/>
        <v>3.1068233050076382E-7</v>
      </c>
      <c r="BE384" s="5">
        <f t="shared" si="606"/>
        <v>7.3325825765698334E-7</v>
      </c>
      <c r="BF384" s="5">
        <f t="shared" si="607"/>
        <v>8.6530133779338514E-7</v>
      </c>
      <c r="BG384" s="5">
        <f t="shared" si="608"/>
        <v>6.8074824239918628E-7</v>
      </c>
      <c r="BH384" s="5">
        <f t="shared" si="609"/>
        <v>4.0166773350138607E-7</v>
      </c>
      <c r="BI384" s="5">
        <f t="shared" si="610"/>
        <v>1.8959957069301798E-7</v>
      </c>
      <c r="BJ384" s="8">
        <f t="shared" si="611"/>
        <v>0.80595842863333977</v>
      </c>
      <c r="BK384" s="8">
        <f t="shared" si="612"/>
        <v>0.14370277989629096</v>
      </c>
      <c r="BL384" s="8">
        <f t="shared" si="613"/>
        <v>4.5025721394074687E-2</v>
      </c>
      <c r="BM384" s="8">
        <f t="shared" si="614"/>
        <v>0.50782605711682072</v>
      </c>
      <c r="BN384" s="8">
        <f t="shared" si="615"/>
        <v>0.48151072996068051</v>
      </c>
    </row>
    <row r="385" spans="1:66" x14ac:dyDescent="0.25">
      <c r="A385" t="s">
        <v>154</v>
      </c>
      <c r="B385" t="s">
        <v>171</v>
      </c>
      <c r="C385" t="s">
        <v>173</v>
      </c>
      <c r="D385" t="s">
        <v>493</v>
      </c>
      <c r="E385">
        <f>VLOOKUP(A385,home!$A$2:$E$405,3,FALSE)</f>
        <v>1.30872483221477</v>
      </c>
      <c r="F385">
        <f>VLOOKUP(B385,home!$B$2:$E$405,3,FALSE)</f>
        <v>0.87</v>
      </c>
      <c r="G385">
        <f>VLOOKUP(C385,away!$B$2:$E$405,4,FALSE)</f>
        <v>1.36</v>
      </c>
      <c r="H385">
        <f>VLOOKUP(A385,away!$A$2:$E$405,3,FALSE)</f>
        <v>1.0302013422818801</v>
      </c>
      <c r="I385">
        <f>VLOOKUP(C385,away!$B$2:$E$405,3,FALSE)</f>
        <v>0.87</v>
      </c>
      <c r="J385">
        <f>VLOOKUP(B385,home!$B$2:$E$405,4,FALSE)</f>
        <v>0.91</v>
      </c>
      <c r="K385" s="3">
        <f t="shared" si="560"/>
        <v>1.5484832214765158</v>
      </c>
      <c r="L385" s="3">
        <f t="shared" si="561"/>
        <v>0.81561040268456442</v>
      </c>
      <c r="M385" s="5">
        <f t="shared" si="562"/>
        <v>9.4034492346559667E-2</v>
      </c>
      <c r="N385" s="5">
        <f t="shared" si="563"/>
        <v>0.1456108336387095</v>
      </c>
      <c r="O385" s="5">
        <f t="shared" si="564"/>
        <v>7.6695510169016115E-2</v>
      </c>
      <c r="P385" s="5">
        <f t="shared" si="565"/>
        <v>0.11876171065930297</v>
      </c>
      <c r="Q385" s="5">
        <f t="shared" si="566"/>
        <v>0.11273796637737497</v>
      </c>
      <c r="R385" s="5">
        <f t="shared" si="567"/>
        <v>3.1276827966524666E-2</v>
      </c>
      <c r="S385" s="5">
        <f t="shared" si="568"/>
        <v>3.7497793540329609E-2</v>
      </c>
      <c r="T385" s="5">
        <f t="shared" si="569"/>
        <v>9.1950258154889677E-2</v>
      </c>
      <c r="U385" s="5">
        <f t="shared" si="570"/>
        <v>4.8431643327170905E-2</v>
      </c>
      <c r="V385" s="5">
        <f t="shared" si="571"/>
        <v>5.262019636116869E-3</v>
      </c>
      <c r="W385" s="5">
        <f t="shared" si="572"/>
        <v>5.8190949786249585E-2</v>
      </c>
      <c r="X385" s="5">
        <f t="shared" si="573"/>
        <v>4.7461143987760288E-2</v>
      </c>
      <c r="Y385" s="5">
        <f t="shared" si="574"/>
        <v>1.9354901379863627E-2</v>
      </c>
      <c r="Z385" s="5">
        <f t="shared" si="575"/>
        <v>8.5032354174910119E-3</v>
      </c>
      <c r="AA385" s="5">
        <f t="shared" si="576"/>
        <v>1.3167117372249688E-2</v>
      </c>
      <c r="AB385" s="5">
        <f t="shared" si="577"/>
        <v>1.0194530163070299E-2</v>
      </c>
      <c r="AC385" s="5">
        <f t="shared" si="578"/>
        <v>4.1535719893407927E-4</v>
      </c>
      <c r="AD385" s="5">
        <f t="shared" si="579"/>
        <v>2.2526927346447484E-2</v>
      </c>
      <c r="AE385" s="5">
        <f t="shared" si="580"/>
        <v>1.8373196284281957E-2</v>
      </c>
      <c r="AF385" s="5">
        <f t="shared" si="581"/>
        <v>7.492685010012874E-3</v>
      </c>
      <c r="AG385" s="5">
        <f t="shared" si="582"/>
        <v>2.0370372794017333E-3</v>
      </c>
      <c r="AH385" s="5">
        <f t="shared" si="583"/>
        <v>1.7338318157453731E-3</v>
      </c>
      <c r="AI385" s="5">
        <f t="shared" si="584"/>
        <v>2.6848094755438723E-3</v>
      </c>
      <c r="AJ385" s="5">
        <f t="shared" si="585"/>
        <v>2.0786912128704254E-3</v>
      </c>
      <c r="AK385" s="5">
        <f t="shared" si="586"/>
        <v>1.0729394885868411E-3</v>
      </c>
      <c r="AL385" s="5">
        <f t="shared" si="587"/>
        <v>2.0983164900075042E-5</v>
      </c>
      <c r="AM385" s="5">
        <f t="shared" si="588"/>
        <v>6.9765138054788799E-3</v>
      </c>
      <c r="AN385" s="5">
        <f t="shared" si="589"/>
        <v>5.690117234221052E-3</v>
      </c>
      <c r="AO385" s="5">
        <f t="shared" si="590"/>
        <v>2.3204594043627056E-3</v>
      </c>
      <c r="AP385" s="5">
        <f t="shared" si="591"/>
        <v>6.3086360973515034E-4</v>
      </c>
      <c r="AQ385" s="5">
        <f t="shared" si="592"/>
        <v>1.2863473069378096E-4</v>
      </c>
      <c r="AR385" s="5">
        <f t="shared" si="593"/>
        <v>2.8282625308547875E-4</v>
      </c>
      <c r="AS385" s="5">
        <f t="shared" si="594"/>
        <v>4.3795170749593451E-4</v>
      </c>
      <c r="AT385" s="5">
        <f t="shared" si="595"/>
        <v>3.390804354372228E-4</v>
      </c>
      <c r="AU385" s="5">
        <f t="shared" si="596"/>
        <v>1.7502012166849685E-4</v>
      </c>
      <c r="AV385" s="5">
        <f t="shared" si="597"/>
        <v>6.7753930456111437E-5</v>
      </c>
      <c r="AW385" s="5">
        <f t="shared" si="598"/>
        <v>7.3613548496740787E-7</v>
      </c>
      <c r="AX385" s="5">
        <f t="shared" si="599"/>
        <v>1.8005024286972206E-3</v>
      </c>
      <c r="AY385" s="5">
        <f t="shared" si="600"/>
        <v>1.4685085109042762E-3</v>
      </c>
      <c r="AZ385" s="5">
        <f t="shared" si="601"/>
        <v>5.9886540896217334E-4</v>
      </c>
      <c r="BA385" s="5">
        <f t="shared" si="602"/>
        <v>1.6281361911916486E-4</v>
      </c>
      <c r="BB385" s="5">
        <f t="shared" si="603"/>
        <v>3.3198120363078333E-5</v>
      </c>
      <c r="BC385" s="5">
        <f t="shared" si="604"/>
        <v>5.4153464635401929E-6</v>
      </c>
      <c r="BD385" s="5">
        <f t="shared" si="605"/>
        <v>3.84460056948023E-5</v>
      </c>
      <c r="BE385" s="5">
        <f t="shared" si="606"/>
        <v>5.9532994751191939E-5</v>
      </c>
      <c r="BF385" s="5">
        <f t="shared" si="607"/>
        <v>4.609292174823511E-5</v>
      </c>
      <c r="BG385" s="5">
        <f t="shared" si="608"/>
        <v>2.3791371985324023E-5</v>
      </c>
      <c r="BH385" s="5">
        <f t="shared" si="609"/>
        <v>9.2101350837951696E-6</v>
      </c>
      <c r="BI385" s="5">
        <f t="shared" si="610"/>
        <v>2.8523479289578033E-6</v>
      </c>
      <c r="BJ385" s="8">
        <f t="shared" si="611"/>
        <v>0.5455517914639928</v>
      </c>
      <c r="BK385" s="8">
        <f t="shared" si="612"/>
        <v>0.25746086505704757</v>
      </c>
      <c r="BL385" s="8">
        <f t="shared" si="613"/>
        <v>0.18881845921611373</v>
      </c>
      <c r="BM385" s="8">
        <f t="shared" si="614"/>
        <v>0.41974923762173777</v>
      </c>
      <c r="BN385" s="8">
        <f t="shared" si="615"/>
        <v>0.57911734115748781</v>
      </c>
    </row>
    <row r="386" spans="1:66" x14ac:dyDescent="0.25">
      <c r="A386" t="s">
        <v>154</v>
      </c>
      <c r="B386" t="s">
        <v>158</v>
      </c>
      <c r="C386" t="s">
        <v>164</v>
      </c>
      <c r="D386" t="s">
        <v>493</v>
      </c>
      <c r="E386">
        <f>VLOOKUP(A386,home!$A$2:$E$405,3,FALSE)</f>
        <v>1.30872483221477</v>
      </c>
      <c r="F386">
        <f>VLOOKUP(B386,home!$B$2:$E$405,3,FALSE)</f>
        <v>0.97</v>
      </c>
      <c r="G386">
        <f>VLOOKUP(C386,away!$B$2:$E$405,4,FALSE)</f>
        <v>1.02</v>
      </c>
      <c r="H386">
        <f>VLOOKUP(A386,away!$A$2:$E$405,3,FALSE)</f>
        <v>1.0302013422818801</v>
      </c>
      <c r="I386">
        <f>VLOOKUP(C386,away!$B$2:$E$405,3,FALSE)</f>
        <v>0.41</v>
      </c>
      <c r="J386">
        <f>VLOOKUP(B386,home!$B$2:$E$405,4,FALSE)</f>
        <v>1.04</v>
      </c>
      <c r="K386" s="3">
        <f t="shared" si="560"/>
        <v>1.2948523489932933</v>
      </c>
      <c r="L386" s="3">
        <f t="shared" si="561"/>
        <v>0.43927785234899369</v>
      </c>
      <c r="M386" s="5">
        <f t="shared" si="562"/>
        <v>0.17655369969087989</v>
      </c>
      <c r="N386" s="5">
        <f t="shared" si="563"/>
        <v>0.22861097276819228</v>
      </c>
      <c r="O386" s="5">
        <f t="shared" si="564"/>
        <v>7.7556130024478934E-2</v>
      </c>
      <c r="P386" s="5">
        <f t="shared" si="565"/>
        <v>0.10042373714102582</v>
      </c>
      <c r="Q386" s="5">
        <f t="shared" si="566"/>
        <v>0.14800872754726779</v>
      </c>
      <c r="R386" s="5">
        <f t="shared" si="567"/>
        <v>1.7034345116826201E-2</v>
      </c>
      <c r="S386" s="5">
        <f t="shared" si="568"/>
        <v>1.4280254391478484E-2</v>
      </c>
      <c r="T386" s="5">
        <f t="shared" si="569"/>
        <v>6.5016955965871162E-2</v>
      </c>
      <c r="U386" s="5">
        <f t="shared" si="570"/>
        <v>2.205696178808484E-2</v>
      </c>
      <c r="V386" s="5">
        <f t="shared" si="571"/>
        <v>9.0251201244700074E-4</v>
      </c>
      <c r="W386" s="5">
        <f t="shared" si="572"/>
        <v>6.388314951202935E-2</v>
      </c>
      <c r="X386" s="5">
        <f t="shared" si="573"/>
        <v>2.8062452718933921E-2</v>
      </c>
      <c r="Y386" s="5">
        <f t="shared" si="574"/>
        <v>6.1636069810092351E-3</v>
      </c>
      <c r="Z386" s="5">
        <f t="shared" si="575"/>
        <v>2.494270179696995E-3</v>
      </c>
      <c r="AA386" s="5">
        <f t="shared" si="576"/>
        <v>3.2297116012045771E-3</v>
      </c>
      <c r="AB386" s="5">
        <f t="shared" si="577"/>
        <v>2.0909998266953186E-3</v>
      </c>
      <c r="AC386" s="5">
        <f t="shared" si="578"/>
        <v>3.2084299728383707E-5</v>
      </c>
      <c r="AD386" s="5">
        <f t="shared" si="579"/>
        <v>2.0679811551685238E-2</v>
      </c>
      <c r="AE386" s="5">
        <f t="shared" si="580"/>
        <v>9.0841832054062051E-3</v>
      </c>
      <c r="AF386" s="5">
        <f t="shared" si="581"/>
        <v>1.995240244407817E-3</v>
      </c>
      <c r="AG386" s="5">
        <f t="shared" si="582"/>
        <v>2.9215494982791579E-4</v>
      </c>
      <c r="AH386" s="5">
        <f t="shared" si="583"/>
        <v>2.7391941192885855E-4</v>
      </c>
      <c r="AI386" s="5">
        <f t="shared" si="584"/>
        <v>3.54685193970944E-4</v>
      </c>
      <c r="AJ386" s="5">
        <f t="shared" si="585"/>
        <v>2.2963247828320936E-4</v>
      </c>
      <c r="AK386" s="5">
        <f t="shared" si="586"/>
        <v>9.9113384636721668E-5</v>
      </c>
      <c r="AL386" s="5">
        <f t="shared" si="587"/>
        <v>7.2998193476962409E-7</v>
      </c>
      <c r="AM386" s="5">
        <f t="shared" si="588"/>
        <v>5.3554605128876553E-3</v>
      </c>
      <c r="AN386" s="5">
        <f t="shared" si="589"/>
        <v>2.3525351924411301E-3</v>
      </c>
      <c r="AO386" s="5">
        <f t="shared" si="590"/>
        <v>5.1670830345548302E-4</v>
      </c>
      <c r="AP386" s="5">
        <f t="shared" si="591"/>
        <v>7.5659504610938919E-5</v>
      </c>
      <c r="AQ386" s="5">
        <f t="shared" si="592"/>
        <v>8.3088861738205063E-6</v>
      </c>
      <c r="AR386" s="5">
        <f t="shared" si="593"/>
        <v>2.4065346197761669E-5</v>
      </c>
      <c r="AS386" s="5">
        <f t="shared" si="594"/>
        <v>3.1161070053508515E-5</v>
      </c>
      <c r="AT386" s="5">
        <f t="shared" si="595"/>
        <v>2.0174492377965033E-5</v>
      </c>
      <c r="AU386" s="5">
        <f t="shared" si="596"/>
        <v>8.7076629484517705E-6</v>
      </c>
      <c r="AV386" s="5">
        <f t="shared" si="597"/>
        <v>2.8187844557611604E-6</v>
      </c>
      <c r="AW386" s="5">
        <f t="shared" si="598"/>
        <v>1.1533713737481227E-8</v>
      </c>
      <c r="AX386" s="5">
        <f t="shared" si="599"/>
        <v>1.1557551041755669E-3</v>
      </c>
      <c r="AY386" s="5">
        <f t="shared" si="600"/>
        <v>5.0769762000363067E-4</v>
      </c>
      <c r="AZ386" s="5">
        <f t="shared" si="601"/>
        <v>1.1151016007894516E-4</v>
      </c>
      <c r="BA386" s="5">
        <f t="shared" si="602"/>
        <v>1.6327981211523847E-5</v>
      </c>
      <c r="BB386" s="5">
        <f t="shared" si="603"/>
        <v>1.7931301299482284E-6</v>
      </c>
      <c r="BC386" s="5">
        <f t="shared" si="604"/>
        <v>1.5753647049318599E-7</v>
      </c>
      <c r="BD386" s="5">
        <f t="shared" si="605"/>
        <v>1.7618955989646277E-6</v>
      </c>
      <c r="BE386" s="5">
        <f t="shared" si="606"/>
        <v>2.2813946550002936E-6</v>
      </c>
      <c r="BF386" s="5">
        <f t="shared" si="607"/>
        <v>1.477034614003937E-6</v>
      </c>
      <c r="BG386" s="5">
        <f t="shared" si="608"/>
        <v>6.3751391316246664E-7</v>
      </c>
      <c r="BH386" s="5">
        <f t="shared" si="609"/>
        <v>2.0637159699358159E-7</v>
      </c>
      <c r="BI386" s="5">
        <f t="shared" si="610"/>
        <v>5.3444149426527282E-8</v>
      </c>
      <c r="BJ386" s="8">
        <f t="shared" si="611"/>
        <v>0.58189916937627006</v>
      </c>
      <c r="BK386" s="8">
        <f t="shared" si="612"/>
        <v>0.29270071513749801</v>
      </c>
      <c r="BL386" s="8">
        <f t="shared" si="613"/>
        <v>0.12301884383667062</v>
      </c>
      <c r="BM386" s="8">
        <f t="shared" si="614"/>
        <v>0.25141770015517484</v>
      </c>
      <c r="BN386" s="8">
        <f t="shared" si="615"/>
        <v>0.74818761228867092</v>
      </c>
    </row>
    <row r="387" spans="1:66" x14ac:dyDescent="0.25">
      <c r="A387" t="s">
        <v>154</v>
      </c>
      <c r="B387" t="s">
        <v>155</v>
      </c>
      <c r="C387" t="s">
        <v>165</v>
      </c>
      <c r="D387" t="s">
        <v>493</v>
      </c>
      <c r="E387">
        <f>VLOOKUP(A387,home!$A$2:$E$405,3,FALSE)</f>
        <v>1.30872483221477</v>
      </c>
      <c r="F387">
        <f>VLOOKUP(B387,home!$B$2:$E$405,3,FALSE)</f>
        <v>1.73</v>
      </c>
      <c r="G387">
        <f>VLOOKUP(C387,away!$B$2:$E$405,4,FALSE)</f>
        <v>1.47</v>
      </c>
      <c r="H387">
        <f>VLOOKUP(A387,away!$A$2:$E$405,3,FALSE)</f>
        <v>1.0302013422818801</v>
      </c>
      <c r="I387">
        <f>VLOOKUP(C387,away!$B$2:$E$405,3,FALSE)</f>
        <v>0.71</v>
      </c>
      <c r="J387">
        <f>VLOOKUP(B387,home!$B$2:$E$405,4,FALSE)</f>
        <v>0.97</v>
      </c>
      <c r="K387" s="3">
        <f t="shared" si="560"/>
        <v>3.3282181208053814</v>
      </c>
      <c r="L387" s="3">
        <f t="shared" si="561"/>
        <v>0.70949966442953083</v>
      </c>
      <c r="M387" s="5">
        <f t="shared" si="562"/>
        <v>1.7637679490136553E-2</v>
      </c>
      <c r="N387" s="5">
        <f t="shared" si="563"/>
        <v>5.8702044488029889E-2</v>
      </c>
      <c r="O387" s="5">
        <f t="shared" si="564"/>
        <v>1.2513927679567504E-2</v>
      </c>
      <c r="P387" s="5">
        <f t="shared" si="565"/>
        <v>4.1649080865584595E-2</v>
      </c>
      <c r="Q387" s="5">
        <f t="shared" si="566"/>
        <v>9.7686604096692387E-2</v>
      </c>
      <c r="R387" s="5">
        <f t="shared" si="567"/>
        <v>4.43931374467428E-3</v>
      </c>
      <c r="S387" s="5">
        <f t="shared" si="568"/>
        <v>2.4587218771013272E-2</v>
      </c>
      <c r="T387" s="5">
        <f t="shared" si="569"/>
        <v>6.9308612825863675E-2</v>
      </c>
      <c r="U387" s="5">
        <f t="shared" si="570"/>
        <v>1.477500444896533E-2</v>
      </c>
      <c r="V387" s="5">
        <f t="shared" si="571"/>
        <v>6.4510568816065917E-3</v>
      </c>
      <c r="W387" s="5">
        <f t="shared" si="572"/>
        <v>0.10837410863818427</v>
      </c>
      <c r="X387" s="5">
        <f t="shared" si="573"/>
        <v>7.6891393711641262E-2</v>
      </c>
      <c r="Y387" s="5">
        <f t="shared" si="574"/>
        <v>2.72772090179642E-2</v>
      </c>
      <c r="Z387" s="5">
        <f t="shared" si="575"/>
        <v>1.0498972040479352E-3</v>
      </c>
      <c r="AA387" s="5">
        <f t="shared" si="576"/>
        <v>3.4942868994952427E-3</v>
      </c>
      <c r="AB387" s="5">
        <f t="shared" si="577"/>
        <v>5.8148744890964598E-3</v>
      </c>
      <c r="AC387" s="5">
        <f t="shared" si="578"/>
        <v>9.5208311657711292E-4</v>
      </c>
      <c r="AD387" s="5">
        <f t="shared" si="579"/>
        <v>9.017316804893398E-2</v>
      </c>
      <c r="AE387" s="5">
        <f t="shared" si="580"/>
        <v>6.3977832471266358E-2</v>
      </c>
      <c r="AF387" s="5">
        <f t="shared" si="581"/>
        <v>2.2696125334646104E-2</v>
      </c>
      <c r="AG387" s="5">
        <f t="shared" si="582"/>
        <v>5.3676311029273284E-3</v>
      </c>
      <c r="AH387" s="5">
        <f t="shared" si="583"/>
        <v>1.8622542848937816E-4</v>
      </c>
      <c r="AI387" s="5">
        <f t="shared" si="584"/>
        <v>6.1979884565309493E-4</v>
      </c>
      <c r="AJ387" s="5">
        <f t="shared" si="585"/>
        <v>1.0314128746784443E-3</v>
      </c>
      <c r="AK387" s="5">
        <f t="shared" si="586"/>
        <v>1.1442556731789228E-3</v>
      </c>
      <c r="AL387" s="5">
        <f t="shared" si="587"/>
        <v>8.992880664432799E-5</v>
      </c>
      <c r="AM387" s="5">
        <f t="shared" si="588"/>
        <v>6.0023194382178159E-2</v>
      </c>
      <c r="AN387" s="5">
        <f t="shared" si="589"/>
        <v>4.2586436272143903E-2</v>
      </c>
      <c r="AO387" s="5">
        <f t="shared" si="590"/>
        <v>1.5107531122167847E-2</v>
      </c>
      <c r="AP387" s="5">
        <f t="shared" si="591"/>
        <v>3.5729294205122607E-3</v>
      </c>
      <c r="AQ387" s="5">
        <f t="shared" si="592"/>
        <v>6.3374805622096165E-4</v>
      </c>
      <c r="AR387" s="5">
        <f t="shared" si="593"/>
        <v>2.6425375804291889E-5</v>
      </c>
      <c r="AS387" s="5">
        <f t="shared" si="594"/>
        <v>8.7949414600936327E-5</v>
      </c>
      <c r="AT387" s="5">
        <f t="shared" si="595"/>
        <v>1.4635741769453085E-4</v>
      </c>
      <c r="AU387" s="5">
        <f t="shared" si="596"/>
        <v>1.623698032284066E-4</v>
      </c>
      <c r="AV387" s="5">
        <f t="shared" si="597"/>
        <v>1.3510053034409677E-4</v>
      </c>
      <c r="AW387" s="5">
        <f t="shared" si="598"/>
        <v>5.8987542710758221E-6</v>
      </c>
      <c r="AX387" s="5">
        <f t="shared" si="599"/>
        <v>3.3295047201898215E-2</v>
      </c>
      <c r="AY387" s="5">
        <f t="shared" si="600"/>
        <v>2.3622824816912174E-2</v>
      </c>
      <c r="AZ387" s="5">
        <f t="shared" si="601"/>
        <v>8.3801931402383879E-3</v>
      </c>
      <c r="BA387" s="5">
        <f t="shared" si="602"/>
        <v>1.9819147402845979E-3</v>
      </c>
      <c r="BB387" s="5">
        <f t="shared" si="603"/>
        <v>3.5154196078996568E-4</v>
      </c>
      <c r="BC387" s="5">
        <f t="shared" si="604"/>
        <v>4.9883780642676007E-5</v>
      </c>
      <c r="BD387" s="5">
        <f t="shared" si="605"/>
        <v>3.1247992109282215E-6</v>
      </c>
      <c r="BE387" s="5">
        <f t="shared" si="606"/>
        <v>1.0400013357689661E-5</v>
      </c>
      <c r="BF387" s="5">
        <f t="shared" si="607"/>
        <v>1.7306756456840377E-5</v>
      </c>
      <c r="BG387" s="5">
        <f t="shared" si="608"/>
        <v>1.9200220150673894E-5</v>
      </c>
      <c r="BH387" s="5">
        <f t="shared" si="609"/>
        <v>1.5975630157231374E-5</v>
      </c>
      <c r="BI387" s="5">
        <f t="shared" si="610"/>
        <v>1.0634076356116473E-5</v>
      </c>
      <c r="BJ387" s="8">
        <f t="shared" si="611"/>
        <v>0.81005997463013879</v>
      </c>
      <c r="BK387" s="8">
        <f t="shared" si="612"/>
        <v>0.11498987274847462</v>
      </c>
      <c r="BL387" s="8">
        <f t="shared" si="613"/>
        <v>4.4653944121160409E-2</v>
      </c>
      <c r="BM387" s="8">
        <f t="shared" si="614"/>
        <v>0.71450811227649536</v>
      </c>
      <c r="BN387" s="8">
        <f t="shared" si="615"/>
        <v>0.23262865036468519</v>
      </c>
    </row>
    <row r="388" spans="1:66" x14ac:dyDescent="0.25">
      <c r="A388" t="s">
        <v>154</v>
      </c>
      <c r="B388" t="s">
        <v>157</v>
      </c>
      <c r="C388" t="s">
        <v>170</v>
      </c>
      <c r="D388" t="s">
        <v>493</v>
      </c>
      <c r="E388">
        <f>VLOOKUP(A388,home!$A$2:$E$405,3,FALSE)</f>
        <v>1.30872483221477</v>
      </c>
      <c r="F388">
        <f>VLOOKUP(B388,home!$B$2:$E$405,3,FALSE)</f>
        <v>1.27</v>
      </c>
      <c r="G388">
        <f>VLOOKUP(C388,away!$B$2:$E$405,4,FALSE)</f>
        <v>0.82</v>
      </c>
      <c r="H388">
        <f>VLOOKUP(A388,away!$A$2:$E$405,3,FALSE)</f>
        <v>1.0302013422818801</v>
      </c>
      <c r="I388">
        <f>VLOOKUP(C388,away!$B$2:$E$405,3,FALSE)</f>
        <v>1.02</v>
      </c>
      <c r="J388">
        <f>VLOOKUP(B388,home!$B$2:$E$405,4,FALSE)</f>
        <v>0.91</v>
      </c>
      <c r="K388" s="3">
        <f t="shared" si="560"/>
        <v>1.3629060402684614</v>
      </c>
      <c r="L388" s="3">
        <f t="shared" si="561"/>
        <v>0.95623288590604105</v>
      </c>
      <c r="M388" s="5">
        <f t="shared" si="562"/>
        <v>9.8358242859505757E-2</v>
      </c>
      <c r="N388" s="5">
        <f t="shared" si="563"/>
        <v>0.13405304330341267</v>
      </c>
      <c r="O388" s="5">
        <f t="shared" si="564"/>
        <v>9.4053386422192437E-2</v>
      </c>
      <c r="P388" s="5">
        <f t="shared" si="565"/>
        <v>0.12818592846250979</v>
      </c>
      <c r="Q388" s="5">
        <f t="shared" si="566"/>
        <v>9.1350851217295387E-2</v>
      </c>
      <c r="R388" s="5">
        <f t="shared" si="567"/>
        <v>4.496847056386457E-2</v>
      </c>
      <c r="S388" s="5">
        <f t="shared" si="568"/>
        <v>4.1764756511730561E-2</v>
      </c>
      <c r="T388" s="5">
        <f t="shared" si="569"/>
        <v>8.7352688089487748E-2</v>
      </c>
      <c r="U388" s="5">
        <f t="shared" si="570"/>
        <v>6.128780015312553E-2</v>
      </c>
      <c r="V388" s="5">
        <f t="shared" si="571"/>
        <v>6.0477946453963722E-3</v>
      </c>
      <c r="W388" s="5">
        <f t="shared" si="572"/>
        <v>4.1500875635905807E-2</v>
      </c>
      <c r="X388" s="5">
        <f t="shared" si="573"/>
        <v>3.9684502076949908E-2</v>
      </c>
      <c r="Y388" s="5">
        <f t="shared" si="574"/>
        <v>1.8973812973393046E-2</v>
      </c>
      <c r="Z388" s="5">
        <f t="shared" si="575"/>
        <v>1.4333443460688359E-2</v>
      </c>
      <c r="AA388" s="5">
        <f t="shared" si="576"/>
        <v>1.9535136670418646E-2</v>
      </c>
      <c r="AB388" s="5">
        <f t="shared" si="577"/>
        <v>1.3312277882791747E-2</v>
      </c>
      <c r="AC388" s="5">
        <f t="shared" si="578"/>
        <v>4.9261388092180548E-4</v>
      </c>
      <c r="AD388" s="5">
        <f t="shared" si="579"/>
        <v>1.4140448520151568E-2</v>
      </c>
      <c r="AE388" s="5">
        <f t="shared" si="580"/>
        <v>1.3521561896430339E-2</v>
      </c>
      <c r="AF388" s="5">
        <f t="shared" si="581"/>
        <v>6.4648810770903727E-3</v>
      </c>
      <c r="AG388" s="5">
        <f t="shared" si="582"/>
        <v>2.0606439631284945E-3</v>
      </c>
      <c r="AH388" s="5">
        <f t="shared" si="583"/>
        <v>3.4265275013462752E-3</v>
      </c>
      <c r="AI388" s="5">
        <f t="shared" si="584"/>
        <v>4.6700350287308375E-3</v>
      </c>
      <c r="AJ388" s="5">
        <f t="shared" si="585"/>
        <v>3.1824094744612786E-3</v>
      </c>
      <c r="AK388" s="5">
        <f t="shared" si="586"/>
        <v>1.4457750317836188E-3</v>
      </c>
      <c r="AL388" s="5">
        <f t="shared" si="587"/>
        <v>2.5680071487116497E-5</v>
      </c>
      <c r="AM388" s="5">
        <f t="shared" si="588"/>
        <v>3.8544205400439582E-3</v>
      </c>
      <c r="AN388" s="5">
        <f t="shared" si="589"/>
        <v>3.6857236765017549E-3</v>
      </c>
      <c r="AO388" s="5">
        <f t="shared" si="590"/>
        <v>1.7622050939167485E-3</v>
      </c>
      <c r="AP388" s="5">
        <f t="shared" si="591"/>
        <v>5.616928208381129E-4</v>
      </c>
      <c r="AQ388" s="5">
        <f t="shared" si="592"/>
        <v>1.3427728676568339E-4</v>
      </c>
      <c r="AR388" s="5">
        <f t="shared" si="593"/>
        <v>6.55311656249753E-4</v>
      </c>
      <c r="AS388" s="5">
        <f t="shared" si="594"/>
        <v>8.9312821456111809E-4</v>
      </c>
      <c r="AT388" s="5">
        <f t="shared" si="595"/>
        <v>6.0862491917976723E-4</v>
      </c>
      <c r="AU388" s="5">
        <f t="shared" si="596"/>
        <v>2.7649952620266964E-4</v>
      </c>
      <c r="AV388" s="5">
        <f t="shared" si="597"/>
        <v>9.4210718598246589E-5</v>
      </c>
      <c r="AW388" s="5">
        <f t="shared" si="598"/>
        <v>9.2965823223198715E-7</v>
      </c>
      <c r="AX388" s="5">
        <f t="shared" si="599"/>
        <v>8.7553550596012318E-4</v>
      </c>
      <c r="AY388" s="5">
        <f t="shared" si="600"/>
        <v>8.372158435774543E-4</v>
      </c>
      <c r="AZ388" s="5">
        <f t="shared" si="601"/>
        <v>4.0028666111516491E-4</v>
      </c>
      <c r="BA388" s="5">
        <f t="shared" si="602"/>
        <v>1.2758908971594922E-4</v>
      </c>
      <c r="BB388" s="5">
        <f t="shared" si="603"/>
        <v>3.0501220867301724E-5</v>
      </c>
      <c r="BC388" s="5">
        <f t="shared" si="604"/>
        <v>5.8332540907194984E-6</v>
      </c>
      <c r="BD388" s="5">
        <f t="shared" si="605"/>
        <v>1.0443842603726144E-4</v>
      </c>
      <c r="BE388" s="5">
        <f t="shared" si="606"/>
        <v>1.4233976168231459E-4</v>
      </c>
      <c r="BF388" s="5">
        <f t="shared" si="607"/>
        <v>9.6997860483599935E-5</v>
      </c>
      <c r="BG388" s="5">
        <f t="shared" si="608"/>
        <v>4.4066323315405279E-5</v>
      </c>
      <c r="BH388" s="5">
        <f t="shared" si="609"/>
        <v>1.5014564554747204E-5</v>
      </c>
      <c r="BI388" s="5">
        <f t="shared" si="610"/>
        <v>4.0926881447331392E-6</v>
      </c>
      <c r="BJ388" s="8">
        <f t="shared" si="611"/>
        <v>0.46137858974663831</v>
      </c>
      <c r="BK388" s="8">
        <f t="shared" si="612"/>
        <v>0.27571223227512887</v>
      </c>
      <c r="BL388" s="8">
        <f t="shared" si="613"/>
        <v>0.24881654338772455</v>
      </c>
      <c r="BM388" s="8">
        <f t="shared" si="614"/>
        <v>0.40843459985605424</v>
      </c>
      <c r="BN388" s="8">
        <f t="shared" si="615"/>
        <v>0.59096992282878058</v>
      </c>
    </row>
    <row r="389" spans="1:66" x14ac:dyDescent="0.25">
      <c r="A389" t="s">
        <v>24</v>
      </c>
      <c r="B389" t="s">
        <v>290</v>
      </c>
      <c r="C389" t="s">
        <v>181</v>
      </c>
      <c r="D389" t="s">
        <v>493</v>
      </c>
      <c r="E389">
        <f>VLOOKUP(A389,home!$A$2:$E$405,3,FALSE)</f>
        <v>1.59205776173285</v>
      </c>
      <c r="F389">
        <f>VLOOKUP(B389,home!$B$2:$E$405,3,FALSE)</f>
        <v>1.01</v>
      </c>
      <c r="G389">
        <f>VLOOKUP(C389,away!$B$2:$E$405,4,FALSE)</f>
        <v>0.81</v>
      </c>
      <c r="H389">
        <f>VLOOKUP(A389,away!$A$2:$E$405,3,FALSE)</f>
        <v>1.40794223826715</v>
      </c>
      <c r="I389">
        <f>VLOOKUP(C389,away!$B$2:$E$405,3,FALSE)</f>
        <v>0.81</v>
      </c>
      <c r="J389">
        <f>VLOOKUP(B389,home!$B$2:$E$405,4,FALSE)</f>
        <v>1.0900000000000001</v>
      </c>
      <c r="K389" s="3">
        <f t="shared" si="560"/>
        <v>1.3024624548736448</v>
      </c>
      <c r="L389" s="3">
        <f t="shared" si="561"/>
        <v>1.243072202166067</v>
      </c>
      <c r="M389" s="5">
        <f t="shared" si="562"/>
        <v>7.8431107025133645E-2</v>
      </c>
      <c r="N389" s="5">
        <f t="shared" si="563"/>
        <v>0.10215357219441312</v>
      </c>
      <c r="O389" s="5">
        <f t="shared" si="564"/>
        <v>9.7495528928055381E-2</v>
      </c>
      <c r="P389" s="5">
        <f t="shared" si="565"/>
        <v>0.12698426594683943</v>
      </c>
      <c r="Q389" s="5">
        <f t="shared" si="566"/>
        <v>6.6525596207223731E-2</v>
      </c>
      <c r="R389" s="5">
        <f t="shared" si="567"/>
        <v>6.0596990922971647E-2</v>
      </c>
      <c r="S389" s="5">
        <f t="shared" si="568"/>
        <v>5.1398623612727776E-2</v>
      </c>
      <c r="T389" s="5">
        <f t="shared" si="569"/>
        <v>8.2696119377724156E-2</v>
      </c>
      <c r="U389" s="5">
        <f t="shared" si="570"/>
        <v>7.8925305555489614E-2</v>
      </c>
      <c r="V389" s="5">
        <f t="shared" si="571"/>
        <v>9.2463546639141147E-3</v>
      </c>
      <c r="W389" s="5">
        <f t="shared" si="572"/>
        <v>2.8882363782664473E-2</v>
      </c>
      <c r="X389" s="5">
        <f t="shared" si="573"/>
        <v>3.5902863551078183E-2</v>
      </c>
      <c r="Y389" s="5">
        <f t="shared" si="574"/>
        <v>2.2314925829253294E-2</v>
      </c>
      <c r="Z389" s="5">
        <f t="shared" si="575"/>
        <v>2.5108811650418516E-2</v>
      </c>
      <c r="AA389" s="5">
        <f t="shared" si="576"/>
        <v>3.2703284461164071E-2</v>
      </c>
      <c r="AB389" s="5">
        <f t="shared" si="577"/>
        <v>2.1297400080859445E-2</v>
      </c>
      <c r="AC389" s="5">
        <f t="shared" si="578"/>
        <v>9.3564722293876484E-4</v>
      </c>
      <c r="AD389" s="5">
        <f t="shared" si="579"/>
        <v>9.4045486087307069E-3</v>
      </c>
      <c r="AE389" s="5">
        <f t="shared" si="580"/>
        <v>1.1690532949432703E-2</v>
      </c>
      <c r="AF389" s="5">
        <f t="shared" si="581"/>
        <v>7.2660882689731384E-3</v>
      </c>
      <c r="AG389" s="5">
        <f t="shared" si="582"/>
        <v>3.0107574485484889E-3</v>
      </c>
      <c r="AH389" s="5">
        <f t="shared" si="583"/>
        <v>7.8030164480146873E-3</v>
      </c>
      <c r="AI389" s="5">
        <f t="shared" si="584"/>
        <v>1.0163135958300635E-2</v>
      </c>
      <c r="AJ389" s="5">
        <f t="shared" si="585"/>
        <v>6.6185515047314314E-3</v>
      </c>
      <c r="AK389" s="5">
        <f t="shared" si="586"/>
        <v>2.873471613520051E-3</v>
      </c>
      <c r="AL389" s="5">
        <f t="shared" si="587"/>
        <v>6.0594567791579774E-5</v>
      </c>
      <c r="AM389" s="5">
        <f t="shared" si="588"/>
        <v>2.4498142935811822E-3</v>
      </c>
      <c r="AN389" s="5">
        <f t="shared" si="589"/>
        <v>3.0452960488198681E-3</v>
      </c>
      <c r="AO389" s="5">
        <f t="shared" si="590"/>
        <v>1.8927614328270682E-3</v>
      </c>
      <c r="AP389" s="5">
        <f t="shared" si="591"/>
        <v>7.842797074931148E-4</v>
      </c>
      <c r="AQ389" s="5">
        <f t="shared" si="592"/>
        <v>2.437290757769063E-4</v>
      </c>
      <c r="AR389" s="5">
        <f t="shared" si="593"/>
        <v>1.9399425679143302E-3</v>
      </c>
      <c r="AS389" s="5">
        <f t="shared" si="594"/>
        <v>2.5267023593195802E-3</v>
      </c>
      <c r="AT389" s="5">
        <f t="shared" si="595"/>
        <v>1.645467478827206E-3</v>
      </c>
      <c r="AU389" s="5">
        <f t="shared" si="596"/>
        <v>7.1438653729600967E-4</v>
      </c>
      <c r="AV389" s="5">
        <f t="shared" si="597"/>
        <v>2.3261541077381089E-4</v>
      </c>
      <c r="AW389" s="5">
        <f t="shared" si="598"/>
        <v>2.7251647278001868E-6</v>
      </c>
      <c r="AX389" s="5">
        <f t="shared" si="599"/>
        <v>5.3179852313371548E-4</v>
      </c>
      <c r="AY389" s="5">
        <f t="shared" si="600"/>
        <v>6.6106396126048986E-4</v>
      </c>
      <c r="AZ389" s="5">
        <f t="shared" si="601"/>
        <v>4.1087511704835039E-4</v>
      </c>
      <c r="BA389" s="5">
        <f t="shared" si="602"/>
        <v>1.7024914552151118E-4</v>
      </c>
      <c r="BB389" s="5">
        <f t="shared" si="603"/>
        <v>5.2907995060079032E-5</v>
      </c>
      <c r="BC389" s="5">
        <f t="shared" si="604"/>
        <v>1.3153691586304757E-5</v>
      </c>
      <c r="BD389" s="5">
        <f t="shared" si="605"/>
        <v>4.0191477999549356E-4</v>
      </c>
      <c r="BE389" s="5">
        <f t="shared" si="606"/>
        <v>5.2347891100293137E-4</v>
      </c>
      <c r="BF389" s="5">
        <f t="shared" si="607"/>
        <v>3.4090581374973021E-4</v>
      </c>
      <c r="BG389" s="5">
        <f t="shared" si="608"/>
        <v>1.4800567435239032E-4</v>
      </c>
      <c r="BH389" s="5">
        <f t="shared" si="609"/>
        <v>4.8192958488060895E-5</v>
      </c>
      <c r="BI389" s="5">
        <f t="shared" si="610"/>
        <v>1.2553903803996684E-5</v>
      </c>
      <c r="BJ389" s="8">
        <f t="shared" si="611"/>
        <v>0.38010329721015063</v>
      </c>
      <c r="BK389" s="8">
        <f t="shared" si="612"/>
        <v>0.26771765700060574</v>
      </c>
      <c r="BL389" s="8">
        <f t="shared" si="613"/>
        <v>0.32701085186863049</v>
      </c>
      <c r="BM389" s="8">
        <f t="shared" si="614"/>
        <v>0.46709521770863577</v>
      </c>
      <c r="BN389" s="8">
        <f t="shared" si="615"/>
        <v>0.53218706122463699</v>
      </c>
    </row>
    <row r="390" spans="1:66" x14ac:dyDescent="0.25">
      <c r="A390" t="s">
        <v>24</v>
      </c>
      <c r="B390" t="s">
        <v>289</v>
      </c>
      <c r="C390" t="s">
        <v>287</v>
      </c>
      <c r="D390" t="s">
        <v>493</v>
      </c>
      <c r="E390">
        <f>VLOOKUP(A390,home!$A$2:$E$405,3,FALSE)</f>
        <v>1.59205776173285</v>
      </c>
      <c r="F390">
        <f>VLOOKUP(B390,home!$B$2:$E$405,3,FALSE)</f>
        <v>0.57999999999999996</v>
      </c>
      <c r="G390">
        <f>VLOOKUP(C390,away!$B$2:$E$405,4,FALSE)</f>
        <v>1.26</v>
      </c>
      <c r="H390">
        <f>VLOOKUP(A390,away!$A$2:$E$405,3,FALSE)</f>
        <v>1.40794223826715</v>
      </c>
      <c r="I390">
        <f>VLOOKUP(C390,away!$B$2:$E$405,3,FALSE)</f>
        <v>0.72</v>
      </c>
      <c r="J390">
        <f>VLOOKUP(B390,home!$B$2:$E$405,4,FALSE)</f>
        <v>1.42</v>
      </c>
      <c r="K390" s="3">
        <f t="shared" si="560"/>
        <v>1.1634758122743667</v>
      </c>
      <c r="L390" s="3">
        <f t="shared" si="561"/>
        <v>1.4394801444043341</v>
      </c>
      <c r="M390" s="5">
        <f t="shared" si="562"/>
        <v>7.4054352904646056E-2</v>
      </c>
      <c r="N390" s="5">
        <f t="shared" si="563"/>
        <v>8.6160448398185679E-2</v>
      </c>
      <c r="O390" s="5">
        <f t="shared" si="564"/>
        <v>0.10659977061294942</v>
      </c>
      <c r="P390" s="5">
        <f t="shared" si="565"/>
        <v>0.1240262547021625</v>
      </c>
      <c r="Q390" s="5">
        <f t="shared" si="566"/>
        <v>5.012279884300138E-2</v>
      </c>
      <c r="R390" s="5">
        <f t="shared" si="567"/>
        <v>7.6724126597698686E-2</v>
      </c>
      <c r="S390" s="5">
        <f t="shared" si="568"/>
        <v>5.1929803084136521E-2</v>
      </c>
      <c r="T390" s="5">
        <f t="shared" si="569"/>
        <v>7.2150773716473021E-2</v>
      </c>
      <c r="U390" s="5">
        <f t="shared" si="570"/>
        <v>8.9266665514298821E-2</v>
      </c>
      <c r="V390" s="5">
        <f t="shared" si="571"/>
        <v>9.6635612617598232E-3</v>
      </c>
      <c r="W390" s="5">
        <f t="shared" si="572"/>
        <v>1.9438888032441905E-2</v>
      </c>
      <c r="X390" s="5">
        <f t="shared" si="573"/>
        <v>2.7981893351999153E-2</v>
      </c>
      <c r="Y390" s="5">
        <f t="shared" si="574"/>
        <v>2.0139689941521214E-2</v>
      </c>
      <c r="Z390" s="5">
        <f t="shared" si="575"/>
        <v>3.6814285611383897E-2</v>
      </c>
      <c r="AA390" s="5">
        <f t="shared" si="576"/>
        <v>4.2832530855005414E-2</v>
      </c>
      <c r="AB390" s="5">
        <f t="shared" si="577"/>
        <v>2.4917306814147153E-2</v>
      </c>
      <c r="AC390" s="5">
        <f t="shared" si="578"/>
        <v>1.0115334745449008E-3</v>
      </c>
      <c r="AD390" s="5">
        <f t="shared" si="579"/>
        <v>5.6541690108139519E-3</v>
      </c>
      <c r="AE390" s="5">
        <f t="shared" si="580"/>
        <v>8.1390640241729775E-3</v>
      </c>
      <c r="AF390" s="5">
        <f t="shared" si="581"/>
        <v>5.8580105284163214E-3</v>
      </c>
      <c r="AG390" s="5">
        <f t="shared" si="582"/>
        <v>2.8108299471222781E-3</v>
      </c>
      <c r="AH390" s="5">
        <f t="shared" si="583"/>
        <v>1.324835829200432E-2</v>
      </c>
      <c r="AI390" s="5">
        <f t="shared" si="584"/>
        <v>1.5414144425091567E-2</v>
      </c>
      <c r="AJ390" s="5">
        <f t="shared" si="585"/>
        <v>8.9669921027489084E-3</v>
      </c>
      <c r="AK390" s="5">
        <f t="shared" si="586"/>
        <v>3.4776261401345391E-3</v>
      </c>
      <c r="AL390" s="5">
        <f t="shared" si="587"/>
        <v>6.7764663889621605E-5</v>
      </c>
      <c r="AM390" s="5">
        <f t="shared" si="588"/>
        <v>1.3156977765186617E-3</v>
      </c>
      <c r="AN390" s="5">
        <f t="shared" si="589"/>
        <v>1.8939208253355446E-3</v>
      </c>
      <c r="AO390" s="5">
        <f t="shared" si="590"/>
        <v>1.363130711572193E-3</v>
      </c>
      <c r="AP390" s="5">
        <f t="shared" si="591"/>
        <v>6.5406653117864092E-4</v>
      </c>
      <c r="AQ390" s="5">
        <f t="shared" si="592"/>
        <v>2.3537894618776793E-4</v>
      </c>
      <c r="AR390" s="5">
        <f t="shared" si="593"/>
        <v>3.8141497414589452E-3</v>
      </c>
      <c r="AS390" s="5">
        <f t="shared" si="594"/>
        <v>4.4376709685800125E-3</v>
      </c>
      <c r="AT390" s="5">
        <f t="shared" si="595"/>
        <v>2.5815614173875035E-3</v>
      </c>
      <c r="AU390" s="5">
        <f t="shared" si="596"/>
        <v>1.0011947556770302E-3</v>
      </c>
      <c r="AV390" s="5">
        <f t="shared" si="597"/>
        <v>2.9121647040154217E-4</v>
      </c>
      <c r="AW390" s="5">
        <f t="shared" si="598"/>
        <v>3.152563373959558E-6</v>
      </c>
      <c r="AX390" s="5">
        <f t="shared" si="599"/>
        <v>2.5513042320710489E-4</v>
      </c>
      <c r="AY390" s="5">
        <f t="shared" si="600"/>
        <v>3.6725517844010225E-4</v>
      </c>
      <c r="AZ390" s="5">
        <f t="shared" si="601"/>
        <v>2.6432826864709901E-4</v>
      </c>
      <c r="BA390" s="5">
        <f t="shared" si="602"/>
        <v>1.2683176477409122E-4</v>
      </c>
      <c r="BB390" s="5">
        <f t="shared" si="603"/>
        <v>4.5642951768016329E-5</v>
      </c>
      <c r="BC390" s="5">
        <f t="shared" si="604"/>
        <v>1.3140424560412833E-5</v>
      </c>
      <c r="BD390" s="5">
        <f t="shared" si="605"/>
        <v>9.1506547010251384E-4</v>
      </c>
      <c r="BE390" s="5">
        <f t="shared" si="606"/>
        <v>1.0646565411117474E-3</v>
      </c>
      <c r="BF390" s="5">
        <f t="shared" si="607"/>
        <v>6.1935106698160416E-4</v>
      </c>
      <c r="BG390" s="5">
        <f t="shared" si="608"/>
        <v>2.4019999524647252E-4</v>
      </c>
      <c r="BH390" s="5">
        <f t="shared" si="609"/>
        <v>6.9866721144422144E-5</v>
      </c>
      <c r="BI390" s="5">
        <f t="shared" si="610"/>
        <v>1.6257648026890633E-5</v>
      </c>
      <c r="BJ390" s="8">
        <f t="shared" si="611"/>
        <v>0.30499108959633753</v>
      </c>
      <c r="BK390" s="8">
        <f t="shared" si="612"/>
        <v>0.26112052526957957</v>
      </c>
      <c r="BL390" s="8">
        <f t="shared" si="613"/>
        <v>0.39649871215019755</v>
      </c>
      <c r="BM390" s="8">
        <f t="shared" si="614"/>
        <v>0.48137275795378864</v>
      </c>
      <c r="BN390" s="8">
        <f t="shared" si="615"/>
        <v>0.5176877520586437</v>
      </c>
    </row>
    <row r="391" spans="1:66" x14ac:dyDescent="0.25">
      <c r="A391" t="s">
        <v>24</v>
      </c>
      <c r="B391" t="s">
        <v>293</v>
      </c>
      <c r="C391" t="s">
        <v>185</v>
      </c>
      <c r="D391" t="s">
        <v>493</v>
      </c>
      <c r="E391">
        <f>VLOOKUP(A391,home!$A$2:$E$405,3,FALSE)</f>
        <v>1.59205776173285</v>
      </c>
      <c r="F391">
        <f>VLOOKUP(B391,home!$B$2:$E$405,3,FALSE)</f>
        <v>0.9</v>
      </c>
      <c r="G391">
        <f>VLOOKUP(C391,away!$B$2:$E$405,4,FALSE)</f>
        <v>1.03</v>
      </c>
      <c r="H391">
        <f>VLOOKUP(A391,away!$A$2:$E$405,3,FALSE)</f>
        <v>1.40794223826715</v>
      </c>
      <c r="I391">
        <f>VLOOKUP(C391,away!$B$2:$E$405,3,FALSE)</f>
        <v>0.81</v>
      </c>
      <c r="J391">
        <f>VLOOKUP(B391,home!$B$2:$E$405,4,FALSE)</f>
        <v>1.07</v>
      </c>
      <c r="K391" s="3">
        <f t="shared" si="560"/>
        <v>1.4758375451263519</v>
      </c>
      <c r="L391" s="3">
        <f t="shared" si="561"/>
        <v>1.2202635379061391</v>
      </c>
      <c r="M391" s="5">
        <f t="shared" si="562"/>
        <v>6.7468052932301806E-2</v>
      </c>
      <c r="N391" s="5">
        <f t="shared" si="563"/>
        <v>9.9571885614063063E-2</v>
      </c>
      <c r="O391" s="5">
        <f t="shared" si="564"/>
        <v>8.2328804966809263E-2</v>
      </c>
      <c r="P391" s="5">
        <f t="shared" si="565"/>
        <v>0.12150394141540199</v>
      </c>
      <c r="Q391" s="5">
        <f t="shared" si="566"/>
        <v>7.3475963614130391E-2</v>
      </c>
      <c r="R391" s="5">
        <f t="shared" si="567"/>
        <v>5.0231419410191602E-2</v>
      </c>
      <c r="S391" s="5">
        <f t="shared" si="568"/>
        <v>5.470443838912549E-2</v>
      </c>
      <c r="T391" s="5">
        <f t="shared" si="569"/>
        <v>8.9660039310841502E-2</v>
      </c>
      <c r="U391" s="5">
        <f t="shared" si="570"/>
        <v>7.4133414710549364E-2</v>
      </c>
      <c r="V391" s="5">
        <f t="shared" si="571"/>
        <v>1.0946423427765381E-2</v>
      </c>
      <c r="W391" s="5">
        <f t="shared" si="572"/>
        <v>3.6146195255357116E-2</v>
      </c>
      <c r="X391" s="5">
        <f t="shared" si="573"/>
        <v>4.4107884104148176E-2</v>
      </c>
      <c r="Y391" s="5">
        <f t="shared" si="574"/>
        <v>2.6911621353240905E-2</v>
      </c>
      <c r="Z391" s="5">
        <f t="shared" si="575"/>
        <v>2.0431856521175833E-2</v>
      </c>
      <c r="AA391" s="5">
        <f t="shared" si="576"/>
        <v>3.0154100970585986E-2</v>
      </c>
      <c r="AB391" s="5">
        <f t="shared" si="577"/>
        <v>2.2251277175960888E-2</v>
      </c>
      <c r="AC391" s="5">
        <f t="shared" si="578"/>
        <v>1.2320957225951438E-3</v>
      </c>
      <c r="AD391" s="5">
        <f t="shared" si="579"/>
        <v>1.3336478017831006E-2</v>
      </c>
      <c r="AE391" s="5">
        <f t="shared" si="580"/>
        <v>1.6274017849245918E-2</v>
      </c>
      <c r="AF391" s="5">
        <f t="shared" si="581"/>
        <v>9.9292952983342422E-3</v>
      </c>
      <c r="AG391" s="5">
        <f t="shared" si="582"/>
        <v>4.0387856698867108E-3</v>
      </c>
      <c r="AH391" s="5">
        <f t="shared" si="583"/>
        <v>6.2330623811301623E-3</v>
      </c>
      <c r="AI391" s="5">
        <f t="shared" si="584"/>
        <v>9.198987483186552E-3</v>
      </c>
      <c r="AJ391" s="5">
        <f t="shared" si="585"/>
        <v>6.7881055524170409E-3</v>
      </c>
      <c r="AK391" s="5">
        <f t="shared" si="586"/>
        <v>3.3393803448459082E-3</v>
      </c>
      <c r="AL391" s="5">
        <f t="shared" si="587"/>
        <v>8.875577698771466E-5</v>
      </c>
      <c r="AM391" s="5">
        <f t="shared" si="588"/>
        <v>3.9364949956934561E-3</v>
      </c>
      <c r="AN391" s="5">
        <f t="shared" si="589"/>
        <v>4.8035613103947087E-3</v>
      </c>
      <c r="AO391" s="5">
        <f t="shared" si="590"/>
        <v>2.9308053595856489E-3</v>
      </c>
      <c r="AP391" s="5">
        <f t="shared" si="591"/>
        <v>1.1921183056674192E-3</v>
      </c>
      <c r="AQ391" s="5">
        <f t="shared" si="592"/>
        <v>3.6367462531909937E-4</v>
      </c>
      <c r="AR391" s="5">
        <f t="shared" si="593"/>
        <v>1.5211957506375098E-3</v>
      </c>
      <c r="AS391" s="5">
        <f t="shared" si="594"/>
        <v>2.2450378022775006E-3</v>
      </c>
      <c r="AT391" s="5">
        <f t="shared" si="595"/>
        <v>1.6566555394145436E-3</v>
      </c>
      <c r="AU391" s="5">
        <f t="shared" si="596"/>
        <v>8.1498481480317745E-4</v>
      </c>
      <c r="AV391" s="5">
        <f t="shared" si="597"/>
        <v>3.0069629709859392E-4</v>
      </c>
      <c r="AW391" s="5">
        <f t="shared" si="598"/>
        <v>4.4400342329488822E-6</v>
      </c>
      <c r="AX391" s="5">
        <f t="shared" si="599"/>
        <v>9.6827118514106669E-4</v>
      </c>
      <c r="AY391" s="5">
        <f t="shared" si="600"/>
        <v>1.1815460220328084E-3</v>
      </c>
      <c r="AZ391" s="5">
        <f t="shared" si="601"/>
        <v>7.2089876452233995E-4</v>
      </c>
      <c r="BA391" s="5">
        <f t="shared" si="602"/>
        <v>2.9322882562273167E-4</v>
      </c>
      <c r="BB391" s="5">
        <f t="shared" si="603"/>
        <v>8.9454111042614246E-5</v>
      </c>
      <c r="BC391" s="5">
        <f t="shared" si="604"/>
        <v>2.1831518004221797E-5</v>
      </c>
      <c r="BD391" s="5">
        <f t="shared" si="605"/>
        <v>3.0937661808678573E-4</v>
      </c>
      <c r="BE391" s="5">
        <f t="shared" si="606"/>
        <v>4.5658962855669479E-4</v>
      </c>
      <c r="BF391" s="5">
        <f t="shared" si="607"/>
        <v>3.369260582696327E-4</v>
      </c>
      <c r="BG391" s="5">
        <f t="shared" si="608"/>
        <v>1.6574937557525097E-4</v>
      </c>
      <c r="BH391" s="5">
        <f t="shared" si="609"/>
        <v>6.1154787888801013E-5</v>
      </c>
      <c r="BI391" s="5">
        <f t="shared" si="610"/>
        <v>1.8050906406106182E-5</v>
      </c>
      <c r="BJ391" s="8">
        <f t="shared" si="611"/>
        <v>0.42995405111010515</v>
      </c>
      <c r="BK391" s="8">
        <f t="shared" si="612"/>
        <v>0.25712525368621025</v>
      </c>
      <c r="BL391" s="8">
        <f t="shared" si="613"/>
        <v>0.29254497057469142</v>
      </c>
      <c r="BM391" s="8">
        <f t="shared" si="614"/>
        <v>0.50429895795148461</v>
      </c>
      <c r="BN391" s="8">
        <f t="shared" si="615"/>
        <v>0.49458006795289811</v>
      </c>
    </row>
    <row r="392" spans="1:66" x14ac:dyDescent="0.25">
      <c r="A392" t="s">
        <v>27</v>
      </c>
      <c r="B392" t="s">
        <v>187</v>
      </c>
      <c r="C392" t="s">
        <v>193</v>
      </c>
      <c r="D392" t="s">
        <v>493</v>
      </c>
      <c r="E392">
        <f>VLOOKUP(A392,home!$A$2:$E$405,3,FALSE)</f>
        <v>1.23411371237458</v>
      </c>
      <c r="F392">
        <f>VLOOKUP(B392,home!$B$2:$E$405,3,FALSE)</f>
        <v>0.59</v>
      </c>
      <c r="G392">
        <f>VLOOKUP(C392,away!$B$2:$E$405,4,FALSE)</f>
        <v>0.76</v>
      </c>
      <c r="H392">
        <f>VLOOKUP(A392,away!$A$2:$E$405,3,FALSE)</f>
        <v>1.09364548494983</v>
      </c>
      <c r="I392">
        <f>VLOOKUP(C392,away!$B$2:$E$405,3,FALSE)</f>
        <v>1.08</v>
      </c>
      <c r="J392">
        <f>VLOOKUP(B392,home!$B$2:$E$405,4,FALSE)</f>
        <v>1.1000000000000001</v>
      </c>
      <c r="K392" s="3">
        <f t="shared" si="560"/>
        <v>0.55337658862876171</v>
      </c>
      <c r="L392" s="3">
        <f t="shared" si="561"/>
        <v>1.2992508361203983</v>
      </c>
      <c r="M392" s="5">
        <f t="shared" si="562"/>
        <v>0.15682457974879599</v>
      </c>
      <c r="N392" s="5">
        <f t="shared" si="563"/>
        <v>8.6783050954527929E-2</v>
      </c>
      <c r="O392" s="5">
        <f t="shared" si="564"/>
        <v>0.20375446636285324</v>
      </c>
      <c r="P392" s="5">
        <f t="shared" si="565"/>
        <v>0.11275295151374952</v>
      </c>
      <c r="Q392" s="5">
        <f t="shared" si="566"/>
        <v>2.401185434400633E-2</v>
      </c>
      <c r="R392" s="5">
        <f t="shared" si="567"/>
        <v>0.13236408039260136</v>
      </c>
      <c r="S392" s="5">
        <f t="shared" si="568"/>
        <v>2.0266638200826356E-2</v>
      </c>
      <c r="T392" s="5">
        <f t="shared" si="569"/>
        <v>3.1197421833251436E-2</v>
      </c>
      <c r="U392" s="5">
        <f t="shared" si="570"/>
        <v>7.3247183264640914E-2</v>
      </c>
      <c r="V392" s="5">
        <f t="shared" si="571"/>
        <v>1.6190229009486082E-3</v>
      </c>
      <c r="W392" s="5">
        <f t="shared" si="572"/>
        <v>4.4291993478456455E-3</v>
      </c>
      <c r="X392" s="5">
        <f t="shared" si="573"/>
        <v>5.7546409560323766E-3</v>
      </c>
      <c r="Y392" s="5">
        <f t="shared" si="574"/>
        <v>3.7383610368488781E-3</v>
      </c>
      <c r="Z392" s="5">
        <f t="shared" si="575"/>
        <v>5.7324714040798322E-2</v>
      </c>
      <c r="AA392" s="5">
        <f t="shared" si="576"/>
        <v>3.1722154700016256E-2</v>
      </c>
      <c r="AB392" s="5">
        <f t="shared" si="577"/>
        <v>8.7771488759244166E-3</v>
      </c>
      <c r="AC392" s="5">
        <f t="shared" si="578"/>
        <v>7.2752311429241185E-5</v>
      </c>
      <c r="AD392" s="5">
        <f t="shared" si="579"/>
        <v>6.1275380636688977E-4</v>
      </c>
      <c r="AE392" s="5">
        <f t="shared" si="580"/>
        <v>7.9612089525813801E-4</v>
      </c>
      <c r="AF392" s="5">
        <f t="shared" si="581"/>
        <v>5.1718036940852808E-4</v>
      </c>
      <c r="AG392" s="5">
        <f t="shared" si="582"/>
        <v>2.2398234245969557E-4</v>
      </c>
      <c r="AH392" s="5">
        <f t="shared" si="583"/>
        <v>1.8619795661967482E-2</v>
      </c>
      <c r="AI392" s="5">
        <f t="shared" si="584"/>
        <v>1.0303759004384181E-2</v>
      </c>
      <c r="AJ392" s="5">
        <f t="shared" si="585"/>
        <v>2.8509295039495018E-3</v>
      </c>
      <c r="AK392" s="5">
        <f t="shared" si="586"/>
        <v>5.2587921443888769E-4</v>
      </c>
      <c r="AL392" s="5">
        <f t="shared" si="587"/>
        <v>2.0922837111973605E-6</v>
      </c>
      <c r="AM392" s="5">
        <f t="shared" si="588"/>
        <v>6.7816722207319653E-5</v>
      </c>
      <c r="AN392" s="5">
        <f t="shared" si="589"/>
        <v>8.8110933030804834E-5</v>
      </c>
      <c r="AO392" s="5">
        <f t="shared" si="590"/>
        <v>5.7239101705810818E-5</v>
      </c>
      <c r="AP392" s="5">
        <f t="shared" si="591"/>
        <v>2.4789316916685077E-5</v>
      </c>
      <c r="AQ392" s="5">
        <f t="shared" si="592"/>
        <v>8.0518851827141519E-6</v>
      </c>
      <c r="AR392" s="5">
        <f t="shared" si="593"/>
        <v>4.8383570164404407E-3</v>
      </c>
      <c r="AS392" s="5">
        <f t="shared" si="594"/>
        <v>2.6774335003258449E-3</v>
      </c>
      <c r="AT392" s="5">
        <f t="shared" si="595"/>
        <v>7.4081450834534023E-4</v>
      </c>
      <c r="AU392" s="5">
        <f t="shared" si="596"/>
        <v>1.3664980181161257E-4</v>
      </c>
      <c r="AV392" s="5">
        <f t="shared" si="597"/>
        <v>1.8904700290826633E-5</v>
      </c>
      <c r="AW392" s="5">
        <f t="shared" si="598"/>
        <v>4.17861019936221E-8</v>
      </c>
      <c r="AX392" s="5">
        <f t="shared" si="599"/>
        <v>6.2546977311784901E-6</v>
      </c>
      <c r="AY392" s="5">
        <f t="shared" si="600"/>
        <v>8.1264212569140102E-6</v>
      </c>
      <c r="AZ392" s="5">
        <f t="shared" si="601"/>
        <v>5.2791298063560544E-6</v>
      </c>
      <c r="BA392" s="5">
        <f t="shared" si="602"/>
        <v>2.2863046049654069E-6</v>
      </c>
      <c r="BB392" s="5">
        <f t="shared" si="603"/>
        <v>7.4262079240680518E-7</v>
      </c>
      <c r="BC392" s="5">
        <f t="shared" si="604"/>
        <v>1.9297013709098678E-7</v>
      </c>
      <c r="BD392" s="5">
        <f t="shared" si="605"/>
        <v>1.0477065665098735E-3</v>
      </c>
      <c r="BE392" s="5">
        <f t="shared" si="606"/>
        <v>5.7977628565918679E-4</v>
      </c>
      <c r="BF392" s="5">
        <f t="shared" si="607"/>
        <v>1.6041731156296758E-4</v>
      </c>
      <c r="BG392" s="5">
        <f t="shared" si="608"/>
        <v>2.9590394876570739E-5</v>
      </c>
      <c r="BH392" s="5">
        <f t="shared" si="609"/>
        <v>4.093657943243676E-6</v>
      </c>
      <c r="BI392" s="5">
        <f t="shared" si="610"/>
        <v>4.5306689352904368E-7</v>
      </c>
      <c r="BJ392" s="8">
        <f t="shared" si="611"/>
        <v>0.15833345598937806</v>
      </c>
      <c r="BK392" s="8">
        <f t="shared" si="612"/>
        <v>0.29154616338071782</v>
      </c>
      <c r="BL392" s="8">
        <f t="shared" si="613"/>
        <v>0.49239959379143555</v>
      </c>
      <c r="BM392" s="8">
        <f t="shared" si="614"/>
        <v>0.28310485925064044</v>
      </c>
      <c r="BN392" s="8">
        <f t="shared" si="615"/>
        <v>0.71649098331653438</v>
      </c>
    </row>
    <row r="393" spans="1:66" x14ac:dyDescent="0.25">
      <c r="A393" t="s">
        <v>27</v>
      </c>
      <c r="B393" t="s">
        <v>297</v>
      </c>
      <c r="C393" t="s">
        <v>329</v>
      </c>
      <c r="D393" t="s">
        <v>493</v>
      </c>
      <c r="E393">
        <f>VLOOKUP(A393,home!$A$2:$E$405,3,FALSE)</f>
        <v>1.23411371237458</v>
      </c>
      <c r="F393">
        <f>VLOOKUP(B393,home!$B$2:$E$405,3,FALSE)</f>
        <v>1.03</v>
      </c>
      <c r="G393">
        <f>VLOOKUP(C393,away!$B$2:$E$405,4,FALSE)</f>
        <v>1.57</v>
      </c>
      <c r="H393">
        <f>VLOOKUP(A393,away!$A$2:$E$405,3,FALSE)</f>
        <v>1.09364548494983</v>
      </c>
      <c r="I393">
        <f>VLOOKUP(C393,away!$B$2:$E$405,3,FALSE)</f>
        <v>0.54</v>
      </c>
      <c r="J393">
        <f>VLOOKUP(B393,home!$B$2:$E$405,4,FALSE)</f>
        <v>1.1000000000000001</v>
      </c>
      <c r="K393" s="3">
        <f t="shared" si="560"/>
        <v>1.9956852842809334</v>
      </c>
      <c r="L393" s="3">
        <f t="shared" si="561"/>
        <v>0.64962541806019913</v>
      </c>
      <c r="M393" s="5">
        <f t="shared" si="562"/>
        <v>7.0983295636926666E-2</v>
      </c>
      <c r="N393" s="5">
        <f t="shared" si="563"/>
        <v>0.14166031853237748</v>
      </c>
      <c r="O393" s="5">
        <f t="shared" si="564"/>
        <v>4.6112553103429189E-2</v>
      </c>
      <c r="P393" s="5">
        <f t="shared" si="565"/>
        <v>9.2026143649136694E-2</v>
      </c>
      <c r="Q393" s="5">
        <f t="shared" si="566"/>
        <v>0.14135470653080773</v>
      </c>
      <c r="R393" s="5">
        <f t="shared" si="567"/>
        <v>1.497794329381916E-2</v>
      </c>
      <c r="S393" s="5">
        <f t="shared" si="568"/>
        <v>2.9826774873375754E-2</v>
      </c>
      <c r="T393" s="5">
        <f t="shared" si="569"/>
        <v>9.1827610324852732E-2</v>
      </c>
      <c r="U393" s="5">
        <f t="shared" si="570"/>
        <v>2.9891261020269181E-2</v>
      </c>
      <c r="V393" s="5">
        <f t="shared" si="571"/>
        <v>4.2965399182355538E-3</v>
      </c>
      <c r="W393" s="5">
        <f t="shared" si="572"/>
        <v>9.4033169229127661E-2</v>
      </c>
      <c r="X393" s="5">
        <f t="shared" si="573"/>
        <v>6.1086336871997507E-2</v>
      </c>
      <c r="Y393" s="5">
        <f t="shared" si="574"/>
        <v>1.9841618564118767E-2</v>
      </c>
      <c r="Z393" s="5">
        <f t="shared" si="575"/>
        <v>3.243350891309742E-3</v>
      </c>
      <c r="AA393" s="5">
        <f t="shared" si="576"/>
        <v>6.4727076455462999E-3</v>
      </c>
      <c r="AB393" s="5">
        <f t="shared" si="577"/>
        <v>6.4587436988347213E-3</v>
      </c>
      <c r="AC393" s="5">
        <f t="shared" si="578"/>
        <v>3.4814000618205382E-4</v>
      </c>
      <c r="AD393" s="5">
        <f t="shared" si="579"/>
        <v>4.6915153016217188E-2</v>
      </c>
      <c r="AE393" s="5">
        <f t="shared" si="580"/>
        <v>3.0477275891518305E-2</v>
      </c>
      <c r="AF393" s="5">
        <f t="shared" si="581"/>
        <v>9.8994065461818024E-3</v>
      </c>
      <c r="AG393" s="5">
        <f t="shared" si="582"/>
        <v>2.1436353720370748E-3</v>
      </c>
      <c r="AH393" s="5">
        <f t="shared" si="583"/>
        <v>5.2674079467075264E-4</v>
      </c>
      <c r="AI393" s="5">
        <f t="shared" si="584"/>
        <v>1.0512088525548656E-3</v>
      </c>
      <c r="AJ393" s="5">
        <f t="shared" si="585"/>
        <v>1.0489410188747957E-3</v>
      </c>
      <c r="AK393" s="5">
        <f t="shared" si="586"/>
        <v>6.9778538514902631E-4</v>
      </c>
      <c r="AL393" s="5">
        <f t="shared" si="587"/>
        <v>1.8053815017433108E-5</v>
      </c>
      <c r="AM393" s="5">
        <f t="shared" si="588"/>
        <v>1.8725576096850563E-2</v>
      </c>
      <c r="AN393" s="5">
        <f t="shared" si="589"/>
        <v>1.2164610200334618E-2</v>
      </c>
      <c r="AO393" s="5">
        <f t="shared" si="590"/>
        <v>3.9512199934658692E-3</v>
      </c>
      <c r="AP393" s="5">
        <f t="shared" si="591"/>
        <v>8.5560431336769414E-4</v>
      </c>
      <c r="AQ393" s="5">
        <f t="shared" si="592"/>
        <v>1.3895557744139948E-4</v>
      </c>
      <c r="AR393" s="5">
        <f t="shared" si="593"/>
        <v>6.8436841789469856E-5</v>
      </c>
      <c r="AS393" s="5">
        <f t="shared" si="594"/>
        <v>1.3657839806190738E-4</v>
      </c>
      <c r="AT393" s="5">
        <f t="shared" si="595"/>
        <v>1.362837495814061E-4</v>
      </c>
      <c r="AU393" s="5">
        <f t="shared" si="596"/>
        <v>9.0659824508746678E-5</v>
      </c>
      <c r="AV393" s="5">
        <f t="shared" si="597"/>
        <v>4.5232119411899412E-5</v>
      </c>
      <c r="AW393" s="5">
        <f t="shared" si="598"/>
        <v>6.501619537156379E-7</v>
      </c>
      <c r="AX393" s="5">
        <f t="shared" si="599"/>
        <v>6.2283927760279191E-3</v>
      </c>
      <c r="AY393" s="5">
        <f t="shared" si="600"/>
        <v>4.0461222609702611E-3</v>
      </c>
      <c r="AZ393" s="5">
        <f t="shared" si="601"/>
        <v>1.3142319326527418E-3</v>
      </c>
      <c r="BA393" s="5">
        <f t="shared" si="602"/>
        <v>2.8458615622586696E-4</v>
      </c>
      <c r="BB393" s="5">
        <f t="shared" si="603"/>
        <v>4.6218600178093487E-5</v>
      </c>
      <c r="BC393" s="5">
        <f t="shared" si="604"/>
        <v>6.004955492570237E-6</v>
      </c>
      <c r="BD393" s="5">
        <f t="shared" si="605"/>
        <v>7.4097186597006737E-6</v>
      </c>
      <c r="BE393" s="5">
        <f t="shared" si="606"/>
        <v>1.4787466489826472E-5</v>
      </c>
      <c r="BF393" s="5">
        <f t="shared" si="607"/>
        <v>1.4755564632772065E-5</v>
      </c>
      <c r="BG393" s="5">
        <f t="shared" si="608"/>
        <v>9.8158210662931362E-6</v>
      </c>
      <c r="BH393" s="5">
        <f t="shared" si="609"/>
        <v>4.8973224137839989E-6</v>
      </c>
      <c r="BI393" s="5">
        <f t="shared" si="610"/>
        <v>1.9547028547135796E-6</v>
      </c>
      <c r="BJ393" s="8">
        <f t="shared" si="611"/>
        <v>0.68700075374224379</v>
      </c>
      <c r="BK393" s="8">
        <f t="shared" si="612"/>
        <v>0.20154507015984444</v>
      </c>
      <c r="BL393" s="8">
        <f t="shared" si="613"/>
        <v>0.10776869634261854</v>
      </c>
      <c r="BM393" s="8">
        <f t="shared" si="614"/>
        <v>0.48839743829050308</v>
      </c>
      <c r="BN393" s="8">
        <f t="shared" si="615"/>
        <v>0.50711496074649698</v>
      </c>
    </row>
    <row r="394" spans="1:66" s="10" customFormat="1" x14ac:dyDescent="0.25">
      <c r="A394" t="s">
        <v>27</v>
      </c>
      <c r="B394" t="s">
        <v>31</v>
      </c>
      <c r="C394" t="s">
        <v>191</v>
      </c>
      <c r="D394" t="s">
        <v>493</v>
      </c>
      <c r="E394">
        <f>VLOOKUP(A394,home!$A$2:$E$405,3,FALSE)</f>
        <v>1.23411371237458</v>
      </c>
      <c r="F394">
        <f>VLOOKUP(B394,home!$B$2:$E$405,3,FALSE)</f>
        <v>0.59</v>
      </c>
      <c r="G394">
        <f>VLOOKUP(C394,away!$B$2:$E$405,4,FALSE)</f>
        <v>1.08</v>
      </c>
      <c r="H394">
        <f>VLOOKUP(A394,away!$A$2:$E$405,3,FALSE)</f>
        <v>1.09364548494983</v>
      </c>
      <c r="I394">
        <f>VLOOKUP(C394,away!$B$2:$E$405,3,FALSE)</f>
        <v>0.86</v>
      </c>
      <c r="J394">
        <f>VLOOKUP(B394,home!$B$2:$E$405,4,FALSE)</f>
        <v>1.1000000000000001</v>
      </c>
      <c r="K394" s="3">
        <f t="shared" si="560"/>
        <v>0.78637725752508247</v>
      </c>
      <c r="L394" s="3">
        <f t="shared" si="561"/>
        <v>1.0345886287625392</v>
      </c>
      <c r="M394" s="5">
        <f t="shared" si="562"/>
        <v>0.16186932803833812</v>
      </c>
      <c r="N394" s="5">
        <f t="shared" si="563"/>
        <v>0.12729035826021629</v>
      </c>
      <c r="O394" s="5">
        <f t="shared" si="564"/>
        <v>0.16746816613389784</v>
      </c>
      <c r="P394" s="5">
        <f t="shared" si="565"/>
        <v>0.13169315720712949</v>
      </c>
      <c r="Q394" s="5">
        <f t="shared" si="566"/>
        <v>5.0049121419027037E-2</v>
      </c>
      <c r="R394" s="5">
        <f t="shared" si="567"/>
        <v>8.6630330180923254E-2</v>
      </c>
      <c r="S394" s="5">
        <f t="shared" si="568"/>
        <v>2.678562990493492E-2</v>
      </c>
      <c r="T394" s="5">
        <f t="shared" si="569"/>
        <v>5.1780251899681003E-2</v>
      </c>
      <c r="U394" s="5">
        <f t="shared" si="570"/>
        <v>6.8124121466166809E-2</v>
      </c>
      <c r="V394" s="5">
        <f t="shared" si="571"/>
        <v>2.4213523976486032E-3</v>
      </c>
      <c r="W394" s="5">
        <f t="shared" si="572"/>
        <v>1.3119163614344785E-2</v>
      </c>
      <c r="X394" s="5">
        <f t="shared" si="573"/>
        <v>1.3572937494276365E-2</v>
      </c>
      <c r="Y394" s="5">
        <f t="shared" si="574"/>
        <v>7.0212033952415202E-3</v>
      </c>
      <c r="Z394" s="5">
        <f t="shared" si="575"/>
        <v>2.9875584837042463E-2</v>
      </c>
      <c r="AA394" s="5">
        <f t="shared" si="576"/>
        <v>2.3493480471111394E-2</v>
      </c>
      <c r="AB394" s="5">
        <f t="shared" si="577"/>
        <v>9.2373693712958279E-3</v>
      </c>
      <c r="AC394" s="5">
        <f t="shared" si="578"/>
        <v>1.2312228396733113E-4</v>
      </c>
      <c r="AD394" s="5">
        <f t="shared" si="579"/>
        <v>2.5791529760178246E-3</v>
      </c>
      <c r="AE394" s="5">
        <f t="shared" si="580"/>
        <v>2.6683623408271032E-3</v>
      </c>
      <c r="AF394" s="5">
        <f t="shared" si="581"/>
        <v>1.3803286676189561E-3</v>
      </c>
      <c r="AG394" s="5">
        <f t="shared" si="582"/>
        <v>4.760241144911728E-4</v>
      </c>
      <c r="AH394" s="5">
        <f t="shared" si="583"/>
        <v>7.7272350875086685E-3</v>
      </c>
      <c r="AI394" s="5">
        <f t="shared" si="584"/>
        <v>6.0765219363666575E-3</v>
      </c>
      <c r="AJ394" s="5">
        <f t="shared" si="585"/>
        <v>2.3892193278055073E-3</v>
      </c>
      <c r="AK394" s="5">
        <f t="shared" si="586"/>
        <v>6.2627591420853865E-4</v>
      </c>
      <c r="AL394" s="5">
        <f t="shared" si="587"/>
        <v>4.0067781820581295E-6</v>
      </c>
      <c r="AM394" s="5">
        <f t="shared" si="588"/>
        <v>4.0563744880371059E-4</v>
      </c>
      <c r="AN394" s="5">
        <f t="shared" si="589"/>
        <v>4.1966789193256554E-4</v>
      </c>
      <c r="AO394" s="5">
        <f t="shared" si="590"/>
        <v>2.1709181442508926E-4</v>
      </c>
      <c r="AP394" s="5">
        <f t="shared" si="591"/>
        <v>7.4866907533874911E-5</v>
      </c>
      <c r="AQ394" s="5">
        <f t="shared" si="592"/>
        <v>1.9364112801290863E-5</v>
      </c>
      <c r="AR394" s="5">
        <f t="shared" si="593"/>
        <v>1.5989019106622748E-3</v>
      </c>
      <c r="AS394" s="5">
        <f t="shared" si="594"/>
        <v>1.2573400995582141E-3</v>
      </c>
      <c r="AT394" s="5">
        <f t="shared" si="595"/>
        <v>4.9437182963345109E-4</v>
      </c>
      <c r="AU394" s="5">
        <f t="shared" si="596"/>
        <v>1.2958758786160354E-4</v>
      </c>
      <c r="AV394" s="5">
        <f t="shared" si="597"/>
        <v>2.5476182987974614E-5</v>
      </c>
      <c r="AW394" s="5">
        <f t="shared" si="598"/>
        <v>9.0550623528412078E-8</v>
      </c>
      <c r="AX394" s="5">
        <f t="shared" si="599"/>
        <v>5.3164010756622123E-5</v>
      </c>
      <c r="AY394" s="5">
        <f t="shared" si="600"/>
        <v>5.5002880988210558E-5</v>
      </c>
      <c r="AZ394" s="5">
        <f t="shared" si="601"/>
        <v>2.8452677609790955E-5</v>
      </c>
      <c r="BA394" s="5">
        <f t="shared" si="602"/>
        <v>9.8122722376454078E-6</v>
      </c>
      <c r="BB394" s="5">
        <f t="shared" si="603"/>
        <v>2.5379163198475737E-6</v>
      </c>
      <c r="BC394" s="5">
        <f t="shared" si="604"/>
        <v>5.2513987305303429E-7</v>
      </c>
      <c r="BD394" s="5">
        <f t="shared" si="605"/>
        <v>2.7570095587964771E-4</v>
      </c>
      <c r="BE394" s="5">
        <f t="shared" si="606"/>
        <v>2.1680496158168114E-4</v>
      </c>
      <c r="BF394" s="5">
        <f t="shared" si="607"/>
        <v>8.5245245553216623E-5</v>
      </c>
      <c r="BG394" s="5">
        <f t="shared" si="608"/>
        <v>2.2344974138396909E-5</v>
      </c>
      <c r="BH394" s="5">
        <f t="shared" si="609"/>
        <v>4.3928948706053627E-6</v>
      </c>
      <c r="BI394" s="5">
        <f t="shared" si="610"/>
        <v>6.908945241885298E-7</v>
      </c>
      <c r="BJ394" s="8">
        <f t="shared" si="611"/>
        <v>0.27122302725502373</v>
      </c>
      <c r="BK394" s="8">
        <f t="shared" si="612"/>
        <v>0.32295159949118873</v>
      </c>
      <c r="BL394" s="8">
        <f t="shared" si="613"/>
        <v>0.37588357742653561</v>
      </c>
      <c r="BM394" s="8">
        <f t="shared" si="614"/>
        <v>0.27487841543989383</v>
      </c>
      <c r="BN394" s="8">
        <f t="shared" si="615"/>
        <v>0.72500046123953199</v>
      </c>
    </row>
    <row r="395" spans="1:66" x14ac:dyDescent="0.25">
      <c r="A395" t="s">
        <v>27</v>
      </c>
      <c r="B395" t="s">
        <v>195</v>
      </c>
      <c r="C395" t="s">
        <v>28</v>
      </c>
      <c r="D395" t="s">
        <v>493</v>
      </c>
      <c r="E395">
        <f>VLOOKUP(A395,home!$A$2:$E$405,3,FALSE)</f>
        <v>1.23411371237458</v>
      </c>
      <c r="F395">
        <f>VLOOKUP(B395,home!$B$2:$E$405,3,FALSE)</f>
        <v>1.62</v>
      </c>
      <c r="G395">
        <f>VLOOKUP(C395,away!$B$2:$E$405,4,FALSE)</f>
        <v>0.86</v>
      </c>
      <c r="H395">
        <f>VLOOKUP(A395,away!$A$2:$E$405,3,FALSE)</f>
        <v>1.09364548494983</v>
      </c>
      <c r="I395">
        <f>VLOOKUP(C395,away!$B$2:$E$405,3,FALSE)</f>
        <v>0.81</v>
      </c>
      <c r="J395">
        <f>VLOOKUP(B395,home!$B$2:$E$405,4,FALSE)</f>
        <v>1.28</v>
      </c>
      <c r="K395" s="3">
        <f t="shared" si="560"/>
        <v>1.7193672240802649</v>
      </c>
      <c r="L395" s="3">
        <f t="shared" si="561"/>
        <v>1.1338916387959839</v>
      </c>
      <c r="M395" s="5">
        <f t="shared" si="562"/>
        <v>5.7656120990305947E-2</v>
      </c>
      <c r="N395" s="5">
        <f t="shared" si="563"/>
        <v>9.9132044698338223E-2</v>
      </c>
      <c r="O395" s="5">
        <f t="shared" si="564"/>
        <v>6.5375793516317532E-2</v>
      </c>
      <c r="P395" s="5">
        <f t="shared" si="565"/>
        <v>0.11240499662019546</v>
      </c>
      <c r="Q395" s="5">
        <f t="shared" si="566"/>
        <v>8.5222194255191286E-2</v>
      </c>
      <c r="R395" s="5">
        <f t="shared" si="567"/>
        <v>3.7064532823902582E-2</v>
      </c>
      <c r="S395" s="5">
        <f t="shared" si="568"/>
        <v>5.4785524278118419E-2</v>
      </c>
      <c r="T395" s="5">
        <f t="shared" si="569"/>
        <v>9.6632733505808532E-2</v>
      </c>
      <c r="U395" s="5">
        <f t="shared" si="570"/>
        <v>6.3727542913265239E-2</v>
      </c>
      <c r="V395" s="5">
        <f t="shared" si="571"/>
        <v>1.1867616646852626E-2</v>
      </c>
      <c r="W395" s="5">
        <f t="shared" si="572"/>
        <v>4.8842749188859114E-2</v>
      </c>
      <c r="X395" s="5">
        <f t="shared" si="573"/>
        <v>5.5382384921056675E-2</v>
      </c>
      <c r="Y395" s="5">
        <f t="shared" si="574"/>
        <v>3.1398811599283476E-2</v>
      </c>
      <c r="Z395" s="5">
        <f t="shared" si="575"/>
        <v>1.4009054621634142E-2</v>
      </c>
      <c r="AA395" s="5">
        <f t="shared" si="576"/>
        <v>2.4086709356787896E-2</v>
      </c>
      <c r="AB395" s="5">
        <f t="shared" si="577"/>
        <v>2.0706949302004278E-2</v>
      </c>
      <c r="AC395" s="5">
        <f t="shared" si="578"/>
        <v>1.4460513755594302E-3</v>
      </c>
      <c r="AD395" s="5">
        <f t="shared" si="579"/>
        <v>2.0994655522324331E-2</v>
      </c>
      <c r="AE395" s="5">
        <f t="shared" si="580"/>
        <v>2.3805664356165487E-2</v>
      </c>
      <c r="AF395" s="5">
        <f t="shared" si="581"/>
        <v>1.3496521884719816E-2</v>
      </c>
      <c r="AG395" s="5">
        <f t="shared" si="582"/>
        <v>5.1011977726369362E-3</v>
      </c>
      <c r="AH395" s="5">
        <f t="shared" si="583"/>
        <v>3.9711874757267984E-3</v>
      </c>
      <c r="AI395" s="5">
        <f t="shared" si="584"/>
        <v>6.827929586442699E-3</v>
      </c>
      <c r="AJ395" s="5">
        <f t="shared" si="585"/>
        <v>5.8698591696287493E-3</v>
      </c>
      <c r="AK395" s="5">
        <f t="shared" si="586"/>
        <v>3.3641478220755574E-3</v>
      </c>
      <c r="AL395" s="5">
        <f t="shared" si="587"/>
        <v>1.1276748916890606E-4</v>
      </c>
      <c r="AM395" s="5">
        <f t="shared" si="588"/>
        <v>7.2195045171880301E-3</v>
      </c>
      <c r="AN395" s="5">
        <f t="shared" si="589"/>
        <v>8.1861358082893441E-3</v>
      </c>
      <c r="AO395" s="5">
        <f t="shared" si="590"/>
        <v>4.6410954735338463E-3</v>
      </c>
      <c r="AP395" s="5">
        <f t="shared" si="591"/>
        <v>1.754166450764638E-3</v>
      </c>
      <c r="AQ395" s="5">
        <f t="shared" si="592"/>
        <v>4.9725866789461265E-4</v>
      </c>
      <c r="AR395" s="5">
        <f t="shared" si="593"/>
        <v>9.0057925496358929E-4</v>
      </c>
      <c r="AS395" s="5">
        <f t="shared" si="594"/>
        <v>1.5484264536710195E-3</v>
      </c>
      <c r="AT395" s="5">
        <f t="shared" si="595"/>
        <v>1.3311568466703953E-3</v>
      </c>
      <c r="AU395" s="5">
        <f t="shared" si="596"/>
        <v>7.6291581742503876E-4</v>
      </c>
      <c r="AV395" s="5">
        <f t="shared" si="597"/>
        <v>3.279331128032538E-4</v>
      </c>
      <c r="AW395" s="5">
        <f t="shared" si="598"/>
        <v>6.106911220247279E-6</v>
      </c>
      <c r="AX395" s="5">
        <f t="shared" si="599"/>
        <v>2.0688299068254224E-3</v>
      </c>
      <c r="AY395" s="5">
        <f t="shared" si="600"/>
        <v>2.3458289334404208E-3</v>
      </c>
      <c r="AZ395" s="5">
        <f t="shared" si="601"/>
        <v>1.3299579068368971E-3</v>
      </c>
      <c r="BA395" s="5">
        <f t="shared" si="602"/>
        <v>5.0267605017098843E-4</v>
      </c>
      <c r="BB395" s="5">
        <f t="shared" si="603"/>
        <v>1.4249504257796863E-4</v>
      </c>
      <c r="BC395" s="5">
        <f t="shared" si="604"/>
        <v>3.2314787469807274E-5</v>
      </c>
      <c r="BD395" s="5">
        <f t="shared" si="605"/>
        <v>1.7019321454605501E-4</v>
      </c>
      <c r="BE395" s="5">
        <f t="shared" si="606"/>
        <v>2.9262463485134755E-4</v>
      </c>
      <c r="BF395" s="5">
        <f t="shared" si="607"/>
        <v>2.5156460306093134E-4</v>
      </c>
      <c r="BG395" s="5">
        <f t="shared" si="608"/>
        <v>1.4417731108057574E-4</v>
      </c>
      <c r="BH395" s="5">
        <f t="shared" si="609"/>
        <v>6.1973435781991599E-5</v>
      </c>
      <c r="BI395" s="5">
        <f t="shared" si="610"/>
        <v>2.1311018849439868E-5</v>
      </c>
      <c r="BJ395" s="8">
        <f t="shared" si="611"/>
        <v>0.50872922124937581</v>
      </c>
      <c r="BK395" s="8">
        <f t="shared" si="612"/>
        <v>0.24061890633364122</v>
      </c>
      <c r="BL395" s="8">
        <f t="shared" si="613"/>
        <v>0.23680750766985503</v>
      </c>
      <c r="BM395" s="8">
        <f t="shared" si="614"/>
        <v>0.54096928494803487</v>
      </c>
      <c r="BN395" s="8">
        <f t="shared" si="615"/>
        <v>0.45685568290425105</v>
      </c>
    </row>
    <row r="396" spans="1:66" x14ac:dyDescent="0.25">
      <c r="A396" t="s">
        <v>27</v>
      </c>
      <c r="B396" t="s">
        <v>192</v>
      </c>
      <c r="C396" t="s">
        <v>296</v>
      </c>
      <c r="D396" t="s">
        <v>493</v>
      </c>
      <c r="E396">
        <f>VLOOKUP(A396,home!$A$2:$E$405,3,FALSE)</f>
        <v>1.23411371237458</v>
      </c>
      <c r="F396">
        <f>VLOOKUP(B396,home!$B$2:$E$405,3,FALSE)</f>
        <v>0.98</v>
      </c>
      <c r="G396">
        <f>VLOOKUP(C396,away!$B$2:$E$405,4,FALSE)</f>
        <v>1.24</v>
      </c>
      <c r="H396">
        <f>VLOOKUP(A396,away!$A$2:$E$405,3,FALSE)</f>
        <v>1.09364548494983</v>
      </c>
      <c r="I396">
        <f>VLOOKUP(C396,away!$B$2:$E$405,3,FALSE)</f>
        <v>0.49</v>
      </c>
      <c r="J396">
        <f>VLOOKUP(B396,home!$B$2:$E$405,4,FALSE)</f>
        <v>0.98</v>
      </c>
      <c r="K396" s="3">
        <f t="shared" si="560"/>
        <v>1.4996949832775894</v>
      </c>
      <c r="L396" s="3">
        <f t="shared" si="561"/>
        <v>0.52516856187290839</v>
      </c>
      <c r="M396" s="5">
        <f t="shared" si="562"/>
        <v>0.13201185561675133</v>
      </c>
      <c r="N396" s="5">
        <f t="shared" si="563"/>
        <v>0.19797751760160739</v>
      </c>
      <c r="O396" s="5">
        <f t="shared" si="564"/>
        <v>6.9328476364423311E-2</v>
      </c>
      <c r="P396" s="5">
        <f t="shared" si="565"/>
        <v>0.10397156820200457</v>
      </c>
      <c r="Q396" s="5">
        <f t="shared" si="566"/>
        <v>0.14845294497444064</v>
      </c>
      <c r="R396" s="5">
        <f t="shared" si="567"/>
        <v>1.8204568114572054E-2</v>
      </c>
      <c r="S396" s="5">
        <f t="shared" si="568"/>
        <v>2.0471810929177579E-2</v>
      </c>
      <c r="T396" s="5">
        <f t="shared" si="569"/>
        <v>7.7962819618024995E-2</v>
      </c>
      <c r="U396" s="5">
        <f t="shared" si="570"/>
        <v>2.7301299474158873E-2</v>
      </c>
      <c r="V396" s="5">
        <f t="shared" si="571"/>
        <v>1.7914942195468157E-3</v>
      </c>
      <c r="W396" s="5">
        <f t="shared" si="572"/>
        <v>7.4211378943650902E-2</v>
      </c>
      <c r="X396" s="5">
        <f t="shared" si="573"/>
        <v>3.8973483154442573E-2</v>
      </c>
      <c r="Y396" s="5">
        <f t="shared" si="574"/>
        <v>1.0233824049698314E-2</v>
      </c>
      <c r="Z396" s="5">
        <f t="shared" si="575"/>
        <v>3.1868222854157368E-3</v>
      </c>
      <c r="AA396" s="5">
        <f t="shared" si="576"/>
        <v>4.779261394035202E-3</v>
      </c>
      <c r="AB396" s="5">
        <f t="shared" si="577"/>
        <v>3.5837171682034257E-3</v>
      </c>
      <c r="AC396" s="5">
        <f t="shared" si="578"/>
        <v>8.8185480842275729E-5</v>
      </c>
      <c r="AD396" s="5">
        <f t="shared" si="579"/>
        <v>2.7823608175976344E-2</v>
      </c>
      <c r="AE396" s="5">
        <f t="shared" si="580"/>
        <v>1.461208429189279E-2</v>
      </c>
      <c r="AF396" s="5">
        <f t="shared" si="581"/>
        <v>3.836903646769526E-3</v>
      </c>
      <c r="AG396" s="5">
        <f t="shared" si="582"/>
        <v>6.7167372340628986E-4</v>
      </c>
      <c r="AH396" s="5">
        <f t="shared" si="583"/>
        <v>4.184047191440794E-4</v>
      </c>
      <c r="AI396" s="5">
        <f t="shared" si="584"/>
        <v>6.2747945828004457E-4</v>
      </c>
      <c r="AJ396" s="5">
        <f t="shared" si="585"/>
        <v>4.7051389784616123E-4</v>
      </c>
      <c r="AK396" s="5">
        <f t="shared" si="586"/>
        <v>2.3520911072075741E-4</v>
      </c>
      <c r="AL396" s="5">
        <f t="shared" si="587"/>
        <v>2.7781694887881855E-6</v>
      </c>
      <c r="AM396" s="5">
        <f t="shared" si="588"/>
        <v>8.3453851196386101E-3</v>
      </c>
      <c r="AN396" s="5">
        <f t="shared" si="589"/>
        <v>4.3827339015561784E-3</v>
      </c>
      <c r="AO396" s="5">
        <f t="shared" si="590"/>
        <v>1.1508370300759494E-3</v>
      </c>
      <c r="AP396" s="5">
        <f t="shared" si="591"/>
        <v>2.0146114267835847E-4</v>
      </c>
      <c r="AQ396" s="5">
        <f t="shared" si="592"/>
        <v>2.6450264643416579E-5</v>
      </c>
      <c r="AR396" s="5">
        <f t="shared" si="593"/>
        <v>4.3946600926746883E-5</v>
      </c>
      <c r="AS396" s="5">
        <f t="shared" si="594"/>
        <v>6.590649694194456E-5</v>
      </c>
      <c r="AT396" s="5">
        <f t="shared" si="595"/>
        <v>4.9419821414617025E-5</v>
      </c>
      <c r="AU396" s="5">
        <f t="shared" si="596"/>
        <v>2.4704886083325179E-5</v>
      </c>
      <c r="AV396" s="5">
        <f t="shared" si="597"/>
        <v>9.262448430401775E-6</v>
      </c>
      <c r="AW396" s="5">
        <f t="shared" si="598"/>
        <v>6.0779608082836394E-8</v>
      </c>
      <c r="AX396" s="5">
        <f t="shared" si="599"/>
        <v>2.0859220329069107E-3</v>
      </c>
      <c r="AY396" s="5">
        <f t="shared" si="600"/>
        <v>1.0954606742007357E-3</v>
      </c>
      <c r="AZ396" s="5">
        <f t="shared" si="601"/>
        <v>2.8765075342916354E-4</v>
      </c>
      <c r="BA396" s="5">
        <f t="shared" si="602"/>
        <v>5.0355044166684126E-5</v>
      </c>
      <c r="BB396" s="5">
        <f t="shared" si="603"/>
        <v>6.6112215320160717E-6</v>
      </c>
      <c r="BC396" s="5">
        <f t="shared" si="604"/>
        <v>6.9440114083841765E-7</v>
      </c>
      <c r="BD396" s="5">
        <f t="shared" si="605"/>
        <v>3.8465622013170437E-6</v>
      </c>
      <c r="BE396" s="5">
        <f t="shared" si="606"/>
        <v>5.7686700361803711E-6</v>
      </c>
      <c r="BF396" s="5">
        <f t="shared" si="607"/>
        <v>4.3256227567217268E-6</v>
      </c>
      <c r="BG396" s="5">
        <f t="shared" si="608"/>
        <v>2.162371582602317E-6</v>
      </c>
      <c r="BH396" s="5">
        <f t="shared" si="609"/>
        <v>8.1072445360267898E-7</v>
      </c>
      <c r="BI396" s="5">
        <f t="shared" si="610"/>
        <v>2.4316787917768057E-7</v>
      </c>
      <c r="BJ396" s="8">
        <f t="shared" si="611"/>
        <v>0.61238979976587848</v>
      </c>
      <c r="BK396" s="8">
        <f t="shared" si="612"/>
        <v>0.25943315329201211</v>
      </c>
      <c r="BL396" s="8">
        <f t="shared" si="613"/>
        <v>0.12515932707409053</v>
      </c>
      <c r="BM396" s="8">
        <f t="shared" si="614"/>
        <v>0.32912677164900511</v>
      </c>
      <c r="BN396" s="8">
        <f t="shared" si="615"/>
        <v>0.66994693087379931</v>
      </c>
    </row>
    <row r="397" spans="1:66" x14ac:dyDescent="0.25">
      <c r="A397" t="s">
        <v>27</v>
      </c>
      <c r="B397" t="s">
        <v>194</v>
      </c>
      <c r="C397" t="s">
        <v>188</v>
      </c>
      <c r="D397" t="s">
        <v>493</v>
      </c>
      <c r="E397">
        <f>VLOOKUP(A397,home!$A$2:$E$405,3,FALSE)</f>
        <v>1.23411371237458</v>
      </c>
      <c r="F397">
        <f>VLOOKUP(B397,home!$B$2:$E$405,3,FALSE)</f>
        <v>0.7</v>
      </c>
      <c r="G397">
        <f>VLOOKUP(C397,away!$B$2:$E$405,4,FALSE)</f>
        <v>0.76</v>
      </c>
      <c r="H397">
        <f>VLOOKUP(A397,away!$A$2:$E$405,3,FALSE)</f>
        <v>1.09364548494983</v>
      </c>
      <c r="I397">
        <f>VLOOKUP(C397,away!$B$2:$E$405,3,FALSE)</f>
        <v>0.92</v>
      </c>
      <c r="J397">
        <f>VLOOKUP(B397,home!$B$2:$E$405,4,FALSE)</f>
        <v>0.91</v>
      </c>
      <c r="K397" s="3">
        <f t="shared" si="560"/>
        <v>0.65654849498327661</v>
      </c>
      <c r="L397" s="3">
        <f t="shared" si="561"/>
        <v>0.91559999999999786</v>
      </c>
      <c r="M397" s="5">
        <f t="shared" si="562"/>
        <v>0.20759867815420829</v>
      </c>
      <c r="N397" s="5">
        <f t="shared" si="563"/>
        <v>0.13629859970266306</v>
      </c>
      <c r="O397" s="5">
        <f t="shared" si="564"/>
        <v>0.19007734971799264</v>
      </c>
      <c r="P397" s="5">
        <f t="shared" si="565"/>
        <v>0.12479499788775801</v>
      </c>
      <c r="Q397" s="5">
        <f t="shared" si="566"/>
        <v>4.4743320251555752E-2</v>
      </c>
      <c r="R397" s="5">
        <f t="shared" si="567"/>
        <v>8.701741070089683E-2</v>
      </c>
      <c r="S397" s="5">
        <f t="shared" si="568"/>
        <v>1.8754685285420042E-2</v>
      </c>
      <c r="T397" s="5">
        <f t="shared" si="569"/>
        <v>4.0966984022324349E-2</v>
      </c>
      <c r="U397" s="5">
        <f t="shared" si="570"/>
        <v>5.7131150033015485E-2</v>
      </c>
      <c r="V397" s="5">
        <f t="shared" si="571"/>
        <v>1.252679197825998E-3</v>
      </c>
      <c r="W397" s="5">
        <f t="shared" si="572"/>
        <v>9.7920531905712309E-3</v>
      </c>
      <c r="X397" s="5">
        <f t="shared" si="573"/>
        <v>8.9656039012869972E-3</v>
      </c>
      <c r="Y397" s="5">
        <f t="shared" si="574"/>
        <v>4.1044534660091784E-3</v>
      </c>
      <c r="Z397" s="5">
        <f t="shared" si="575"/>
        <v>2.655771374591365E-2</v>
      </c>
      <c r="AA397" s="5">
        <f t="shared" si="576"/>
        <v>1.7436426990076283E-2</v>
      </c>
      <c r="AB397" s="5">
        <f t="shared" si="577"/>
        <v>5.7239299491101828E-3</v>
      </c>
      <c r="AC397" s="5">
        <f t="shared" si="578"/>
        <v>4.7064394640138997E-5</v>
      </c>
      <c r="AD397" s="5">
        <f t="shared" si="579"/>
        <v>1.607239446266433E-3</v>
      </c>
      <c r="AE397" s="5">
        <f t="shared" si="580"/>
        <v>1.4715884370015426E-3</v>
      </c>
      <c r="AF397" s="5">
        <f t="shared" si="581"/>
        <v>6.7369318645930465E-4</v>
      </c>
      <c r="AG397" s="5">
        <f t="shared" si="582"/>
        <v>2.0561116050737927E-4</v>
      </c>
      <c r="AH397" s="5">
        <f t="shared" si="583"/>
        <v>6.0790606764396194E-3</v>
      </c>
      <c r="AI397" s="5">
        <f t="shared" si="584"/>
        <v>3.9911981380284511E-3</v>
      </c>
      <c r="AJ397" s="5">
        <f t="shared" si="585"/>
        <v>1.3102075653513177E-3</v>
      </c>
      <c r="AK397" s="5">
        <f t="shared" si="586"/>
        <v>2.8673826838237023E-4</v>
      </c>
      <c r="AL397" s="5">
        <f t="shared" si="587"/>
        <v>1.131683704718367E-6</v>
      </c>
      <c r="AM397" s="5">
        <f t="shared" si="588"/>
        <v>2.1104612790479632E-4</v>
      </c>
      <c r="AN397" s="5">
        <f t="shared" si="589"/>
        <v>1.9323383470963104E-4</v>
      </c>
      <c r="AO397" s="5">
        <f t="shared" si="590"/>
        <v>8.8462449530068884E-5</v>
      </c>
      <c r="AP397" s="5">
        <f t="shared" si="591"/>
        <v>2.6998739596576959E-5</v>
      </c>
      <c r="AQ397" s="5">
        <f t="shared" si="592"/>
        <v>6.1800114936564507E-6</v>
      </c>
      <c r="AR397" s="5">
        <f t="shared" si="593"/>
        <v>1.1131975910696208E-3</v>
      </c>
      <c r="AS397" s="5">
        <f t="shared" si="594"/>
        <v>7.3086820303576851E-4</v>
      </c>
      <c r="AT397" s="5">
        <f t="shared" si="595"/>
        <v>2.3992520936713278E-4</v>
      </c>
      <c r="AU397" s="5">
        <f t="shared" si="596"/>
        <v>5.2507511706179535E-5</v>
      </c>
      <c r="AV397" s="5">
        <f t="shared" si="597"/>
        <v>8.6184319465022355E-6</v>
      </c>
      <c r="AW397" s="5">
        <f t="shared" si="598"/>
        <v>1.8897099762604818E-8</v>
      </c>
      <c r="AX397" s="5">
        <f t="shared" si="599"/>
        <v>2.309366960799035E-5</v>
      </c>
      <c r="AY397" s="5">
        <f t="shared" si="600"/>
        <v>2.1144563893075913E-5</v>
      </c>
      <c r="AZ397" s="5">
        <f t="shared" si="601"/>
        <v>9.6799813502501296E-6</v>
      </c>
      <c r="BA397" s="5">
        <f t="shared" si="602"/>
        <v>2.9543303080963327E-6</v>
      </c>
      <c r="BB397" s="5">
        <f t="shared" si="603"/>
        <v>6.7624620752324887E-7</v>
      </c>
      <c r="BC397" s="5">
        <f t="shared" si="604"/>
        <v>1.2383420552165707E-7</v>
      </c>
      <c r="BD397" s="5">
        <f t="shared" si="605"/>
        <v>1.6987395239722366E-4</v>
      </c>
      <c r="BE397" s="5">
        <f t="shared" si="606"/>
        <v>1.1153048778325797E-4</v>
      </c>
      <c r="BF397" s="5">
        <f t="shared" si="607"/>
        <v>3.6612586949424361E-5</v>
      </c>
      <c r="BG397" s="5">
        <f t="shared" si="608"/>
        <v>8.0126462863629754E-6</v>
      </c>
      <c r="BH397" s="5">
        <f t="shared" si="609"/>
        <v>1.3151727150362375E-6</v>
      </c>
      <c r="BI397" s="5">
        <f t="shared" si="610"/>
        <v>1.7269493334002231E-7</v>
      </c>
      <c r="BJ397" s="8">
        <f t="shared" si="611"/>
        <v>0.24941274055345239</v>
      </c>
      <c r="BK397" s="8">
        <f t="shared" si="612"/>
        <v>0.35247038116745028</v>
      </c>
      <c r="BL397" s="8">
        <f t="shared" si="613"/>
        <v>0.37152610652748302</v>
      </c>
      <c r="BM397" s="8">
        <f t="shared" si="614"/>
        <v>0.20941545991243152</v>
      </c>
      <c r="BN397" s="8">
        <f t="shared" si="615"/>
        <v>0.79053035641507463</v>
      </c>
    </row>
    <row r="398" spans="1:66" x14ac:dyDescent="0.25">
      <c r="A398" t="s">
        <v>27</v>
      </c>
      <c r="B398" t="s">
        <v>299</v>
      </c>
      <c r="C398" t="s">
        <v>189</v>
      </c>
      <c r="D398" t="s">
        <v>493</v>
      </c>
      <c r="E398">
        <f>VLOOKUP(A398,home!$A$2:$E$405,3,FALSE)</f>
        <v>1.23411371237458</v>
      </c>
      <c r="F398">
        <f>VLOOKUP(B398,home!$B$2:$E$405,3,FALSE)</f>
        <v>1.08</v>
      </c>
      <c r="G398">
        <f>VLOOKUP(C398,away!$B$2:$E$405,4,FALSE)</f>
        <v>0.81</v>
      </c>
      <c r="H398">
        <f>VLOOKUP(A398,away!$A$2:$E$405,3,FALSE)</f>
        <v>1.09364548494983</v>
      </c>
      <c r="I398">
        <f>VLOOKUP(C398,away!$B$2:$E$405,3,FALSE)</f>
        <v>0.76</v>
      </c>
      <c r="J398">
        <f>VLOOKUP(B398,home!$B$2:$E$405,4,FALSE)</f>
        <v>0.55000000000000004</v>
      </c>
      <c r="K398" s="3">
        <f t="shared" si="560"/>
        <v>1.0796026755852828</v>
      </c>
      <c r="L398" s="3">
        <f t="shared" si="561"/>
        <v>0.45714381270902904</v>
      </c>
      <c r="M398" s="5">
        <f t="shared" si="562"/>
        <v>0.21507972872973558</v>
      </c>
      <c r="N398" s="5">
        <f t="shared" si="563"/>
        <v>0.23220065060077932</v>
      </c>
      <c r="O398" s="5">
        <f t="shared" si="564"/>
        <v>9.8322367227935012E-2</v>
      </c>
      <c r="P398" s="5">
        <f t="shared" si="565"/>
        <v>0.10614909072915735</v>
      </c>
      <c r="Q398" s="5">
        <f t="shared" si="566"/>
        <v>0.12534222183062238</v>
      </c>
      <c r="R398" s="5">
        <f t="shared" si="567"/>
        <v>2.2473730914577748E-2</v>
      </c>
      <c r="S398" s="5">
        <f t="shared" si="568"/>
        <v>1.3097037932367784E-2</v>
      </c>
      <c r="T398" s="5">
        <f t="shared" si="569"/>
        <v>5.7299421181071605E-2</v>
      </c>
      <c r="U398" s="5">
        <f t="shared" si="570"/>
        <v>2.4262700025761818E-2</v>
      </c>
      <c r="V398" s="5">
        <f t="shared" si="571"/>
        <v>7.1820326349411416E-4</v>
      </c>
      <c r="W398" s="5">
        <f t="shared" si="572"/>
        <v>4.5106599350714656E-2</v>
      </c>
      <c r="X398" s="5">
        <f t="shared" si="573"/>
        <v>2.0620202805524311E-2</v>
      </c>
      <c r="Y398" s="5">
        <f t="shared" si="574"/>
        <v>4.7131990646754E-3</v>
      </c>
      <c r="Z398" s="5">
        <f t="shared" si="575"/>
        <v>3.4245756786956162E-3</v>
      </c>
      <c r="AA398" s="5">
        <f t="shared" si="576"/>
        <v>3.6971810654640724E-3</v>
      </c>
      <c r="AB398" s="5">
        <f t="shared" si="577"/>
        <v>1.9957432851991294E-3</v>
      </c>
      <c r="AC398" s="5">
        <f t="shared" si="578"/>
        <v>2.2153593875649151E-5</v>
      </c>
      <c r="AD398" s="5">
        <f t="shared" si="579"/>
        <v>1.2174301336396229E-2</v>
      </c>
      <c r="AE398" s="5">
        <f t="shared" si="580"/>
        <v>5.5654065299887995E-3</v>
      </c>
      <c r="AF398" s="5">
        <f t="shared" si="581"/>
        <v>1.2720955801974034E-3</v>
      </c>
      <c r="AG398" s="5">
        <f t="shared" si="582"/>
        <v>1.9384354122058185E-4</v>
      </c>
      <c r="AH398" s="5">
        <f t="shared" si="583"/>
        <v>3.9138089566738107E-4</v>
      </c>
      <c r="AI398" s="5">
        <f t="shared" si="584"/>
        <v>4.2253586213546901E-4</v>
      </c>
      <c r="AJ398" s="5">
        <f t="shared" si="585"/>
        <v>2.2808542364609325E-4</v>
      </c>
      <c r="AK398" s="5">
        <f t="shared" si="586"/>
        <v>8.208054454344167E-5</v>
      </c>
      <c r="AL398" s="5">
        <f t="shared" si="587"/>
        <v>4.3734179137600376E-7</v>
      </c>
      <c r="AM398" s="5">
        <f t="shared" si="588"/>
        <v>2.6286816592309714E-3</v>
      </c>
      <c r="AN398" s="5">
        <f t="shared" si="589"/>
        <v>1.2016855560991427E-3</v>
      </c>
      <c r="AO398" s="5">
        <f t="shared" si="590"/>
        <v>2.7467155839626595E-4</v>
      </c>
      <c r="AP398" s="5">
        <f t="shared" si="591"/>
        <v>4.1854801149333258E-5</v>
      </c>
      <c r="AQ398" s="5">
        <f t="shared" si="592"/>
        <v>4.7834158443961125E-6</v>
      </c>
      <c r="AR398" s="5">
        <f t="shared" si="593"/>
        <v>3.5783470973372267E-5</v>
      </c>
      <c r="AS398" s="5">
        <f t="shared" si="594"/>
        <v>3.8631931004580995E-5</v>
      </c>
      <c r="AT398" s="5">
        <f t="shared" si="595"/>
        <v>2.0853568037785844E-5</v>
      </c>
      <c r="AU398" s="5">
        <f t="shared" si="596"/>
        <v>7.5045226163644442E-6</v>
      </c>
      <c r="AV398" s="5">
        <f t="shared" si="597"/>
        <v>2.0254756739043297E-6</v>
      </c>
      <c r="AW398" s="5">
        <f t="shared" si="598"/>
        <v>5.9956362547508881E-9</v>
      </c>
      <c r="AX398" s="5">
        <f t="shared" si="599"/>
        <v>4.7298862542795268E-4</v>
      </c>
      <c r="AY398" s="5">
        <f t="shared" si="600"/>
        <v>2.1622382359613707E-4</v>
      </c>
      <c r="AZ398" s="5">
        <f t="shared" si="601"/>
        <v>4.9422691558631306E-5</v>
      </c>
      <c r="BA398" s="5">
        <f t="shared" si="602"/>
        <v>7.5310925511516887E-6</v>
      </c>
      <c r="BB398" s="5">
        <f t="shared" si="603"/>
        <v>8.6069809067451259E-7</v>
      </c>
      <c r="BC398" s="5">
        <f t="shared" si="604"/>
        <v>7.8692561352465667E-8</v>
      </c>
      <c r="BD398" s="5">
        <f t="shared" si="605"/>
        <v>2.7263653921217098E-6</v>
      </c>
      <c r="BE398" s="5">
        <f t="shared" si="606"/>
        <v>2.9433913719577162E-6</v>
      </c>
      <c r="BF398" s="5">
        <f t="shared" si="607"/>
        <v>1.5888466002300935E-6</v>
      </c>
      <c r="BG398" s="5">
        <f t="shared" si="608"/>
        <v>5.7177434690099634E-7</v>
      </c>
      <c r="BH398" s="5">
        <f t="shared" si="609"/>
        <v>1.5432227868633581E-7</v>
      </c>
      <c r="BI398" s="5">
        <f t="shared" si="610"/>
        <v>3.332134899443717E-8</v>
      </c>
      <c r="BJ398" s="8">
        <f t="shared" si="611"/>
        <v>0.50938672443569666</v>
      </c>
      <c r="BK398" s="8">
        <f t="shared" si="612"/>
        <v>0.33528287541401797</v>
      </c>
      <c r="BL398" s="8">
        <f t="shared" si="613"/>
        <v>0.15198862223457507</v>
      </c>
      <c r="BM398" s="8">
        <f t="shared" si="614"/>
        <v>0.20029878990221808</v>
      </c>
      <c r="BN398" s="8">
        <f t="shared" si="615"/>
        <v>0.79956779003280731</v>
      </c>
    </row>
    <row r="399" spans="1:66" x14ac:dyDescent="0.25">
      <c r="A399" t="s">
        <v>27</v>
      </c>
      <c r="B399" t="s">
        <v>30</v>
      </c>
      <c r="C399" t="s">
        <v>298</v>
      </c>
      <c r="D399" t="s">
        <v>493</v>
      </c>
      <c r="E399">
        <f>VLOOKUP(A399,home!$A$2:$E$405,3,FALSE)</f>
        <v>1.23411371237458</v>
      </c>
      <c r="F399">
        <f>VLOOKUP(B399,home!$B$2:$E$405,3,FALSE)</f>
        <v>0.97</v>
      </c>
      <c r="G399">
        <f>VLOOKUP(C399,away!$B$2:$E$405,4,FALSE)</f>
        <v>0.76</v>
      </c>
      <c r="H399">
        <f>VLOOKUP(A399,away!$A$2:$E$405,3,FALSE)</f>
        <v>1.09364548494983</v>
      </c>
      <c r="I399">
        <f>VLOOKUP(C399,away!$B$2:$E$405,3,FALSE)</f>
        <v>1.46</v>
      </c>
      <c r="J399">
        <f>VLOOKUP(B399,home!$B$2:$E$405,4,FALSE)</f>
        <v>1.1000000000000001</v>
      </c>
      <c r="K399" s="3">
        <f t="shared" si="560"/>
        <v>0.90978862876254041</v>
      </c>
      <c r="L399" s="3">
        <f t="shared" si="561"/>
        <v>1.7563946488294273</v>
      </c>
      <c r="M399" s="5">
        <f t="shared" si="562"/>
        <v>6.9517046883228434E-2</v>
      </c>
      <c r="N399" s="5">
        <f t="shared" si="563"/>
        <v>6.3245818759513642E-2</v>
      </c>
      <c r="O399" s="5">
        <f t="shared" si="564"/>
        <v>0.12209936914812686</v>
      </c>
      <c r="P399" s="5">
        <f t="shared" si="565"/>
        <v>0.11108461763004558</v>
      </c>
      <c r="Q399" s="5">
        <f t="shared" si="566"/>
        <v>2.8770163362091029E-2</v>
      </c>
      <c r="R399" s="5">
        <f t="shared" si="567"/>
        <v>0.10722733929860945</v>
      </c>
      <c r="S399" s="5">
        <f t="shared" si="568"/>
        <v>4.4376857286318731E-2</v>
      </c>
      <c r="T399" s="5">
        <f t="shared" si="569"/>
        <v>5.0531760975125135E-2</v>
      </c>
      <c r="U399" s="5">
        <f t="shared" si="570"/>
        <v>9.7554213986337554E-2</v>
      </c>
      <c r="V399" s="5">
        <f t="shared" si="571"/>
        <v>7.8791005536531875E-3</v>
      </c>
      <c r="W399" s="5">
        <f t="shared" si="572"/>
        <v>8.7249224914903601E-3</v>
      </c>
      <c r="X399" s="5">
        <f t="shared" si="573"/>
        <v>1.5324407175505185E-2</v>
      </c>
      <c r="Y399" s="5">
        <f t="shared" si="574"/>
        <v>1.3457853379770292E-2</v>
      </c>
      <c r="Z399" s="5">
        <f t="shared" si="575"/>
        <v>6.2777841650764998E-2</v>
      </c>
      <c r="AA399" s="5">
        <f t="shared" si="576"/>
        <v>5.7114566472121382E-2</v>
      </c>
      <c r="AB399" s="5">
        <f t="shared" si="577"/>
        <v>2.5981091556519134E-2</v>
      </c>
      <c r="AC399" s="5">
        <f t="shared" si="578"/>
        <v>7.8689950119486857E-4</v>
      </c>
      <c r="AD399" s="5">
        <f t="shared" si="579"/>
        <v>1.984458817398115E-3</v>
      </c>
      <c r="AE399" s="5">
        <f t="shared" si="580"/>
        <v>3.4854928477004235E-3</v>
      </c>
      <c r="AF399" s="5">
        <f t="shared" si="581"/>
        <v>3.0609504931171328E-3</v>
      </c>
      <c r="AG399" s="5">
        <f t="shared" si="582"/>
        <v>1.7920790221475763E-3</v>
      </c>
      <c r="AH399" s="5">
        <f t="shared" si="583"/>
        <v>2.7565666285116183E-2</v>
      </c>
      <c r="AI399" s="5">
        <f t="shared" si="584"/>
        <v>2.5078929730461646E-2</v>
      </c>
      <c r="AJ399" s="5">
        <f t="shared" si="585"/>
        <v>1.1408262545154401E-2</v>
      </c>
      <c r="AK399" s="5">
        <f t="shared" si="586"/>
        <v>3.4597025125063579E-3</v>
      </c>
      <c r="AL399" s="5">
        <f t="shared" si="587"/>
        <v>5.0296975560735162E-5</v>
      </c>
      <c r="AM399" s="5">
        <f t="shared" si="588"/>
        <v>3.6108761326327285E-4</v>
      </c>
      <c r="AN399" s="5">
        <f t="shared" si="589"/>
        <v>6.3421235169420229E-4</v>
      </c>
      <c r="AO399" s="5">
        <f t="shared" si="590"/>
        <v>5.569635903686118E-4</v>
      </c>
      <c r="AP399" s="5">
        <f t="shared" si="591"/>
        <v>3.2608262323875162E-4</v>
      </c>
      <c r="AQ399" s="5">
        <f t="shared" si="592"/>
        <v>1.4318244363320135E-4</v>
      </c>
      <c r="AR399" s="5">
        <f t="shared" si="593"/>
        <v>9.6832377509191592E-3</v>
      </c>
      <c r="AS399" s="5">
        <f t="shared" si="594"/>
        <v>8.8096995953904078E-3</v>
      </c>
      <c r="AT399" s="5">
        <f t="shared" si="595"/>
        <v>4.0074822573500724E-3</v>
      </c>
      <c r="AU399" s="5">
        <f t="shared" si="596"/>
        <v>1.2153205959015776E-3</v>
      </c>
      <c r="AV399" s="5">
        <f t="shared" si="597"/>
        <v>2.764212146130424E-4</v>
      </c>
      <c r="AW399" s="5">
        <f t="shared" si="598"/>
        <v>2.2325540395457779E-6</v>
      </c>
      <c r="AX399" s="5">
        <f t="shared" si="599"/>
        <v>5.4752234088988577E-5</v>
      </c>
      <c r="AY399" s="5">
        <f t="shared" si="600"/>
        <v>9.6166530965355695E-5</v>
      </c>
      <c r="AZ399" s="5">
        <f t="shared" si="601"/>
        <v>8.4453190192020078E-5</v>
      </c>
      <c r="BA399" s="5">
        <f t="shared" si="602"/>
        <v>4.9444377109945982E-5</v>
      </c>
      <c r="BB399" s="5">
        <f t="shared" si="603"/>
        <v>2.1710959842653327E-5</v>
      </c>
      <c r="BC399" s="5">
        <f t="shared" si="604"/>
        <v>7.6266027377173734E-6</v>
      </c>
      <c r="BD399" s="5">
        <f t="shared" si="605"/>
        <v>2.8345978281762545E-3</v>
      </c>
      <c r="BE399" s="5">
        <f t="shared" si="606"/>
        <v>2.5788848711897497E-3</v>
      </c>
      <c r="BF399" s="5">
        <f t="shared" si="607"/>
        <v>1.1731200653480912E-3</v>
      </c>
      <c r="BG399" s="5">
        <f t="shared" si="608"/>
        <v>3.5576376520895397E-4</v>
      </c>
      <c r="BH399" s="5">
        <f t="shared" si="609"/>
        <v>8.0917457028213137E-5</v>
      </c>
      <c r="BI399" s="5">
        <f t="shared" si="610"/>
        <v>1.4723556454529969E-5</v>
      </c>
      <c r="BJ399" s="8">
        <f t="shared" si="611"/>
        <v>0.19271358984099357</v>
      </c>
      <c r="BK399" s="8">
        <f t="shared" si="612"/>
        <v>0.23379098536096693</v>
      </c>
      <c r="BL399" s="8">
        <f t="shared" si="613"/>
        <v>0.50851931049253307</v>
      </c>
      <c r="BM399" s="8">
        <f t="shared" si="614"/>
        <v>0.49576343828671771</v>
      </c>
      <c r="BN399" s="8">
        <f t="shared" si="615"/>
        <v>0.50194435508161495</v>
      </c>
    </row>
    <row r="400" spans="1:66" x14ac:dyDescent="0.25">
      <c r="A400" t="s">
        <v>196</v>
      </c>
      <c r="B400" t="s">
        <v>301</v>
      </c>
      <c r="C400" t="s">
        <v>305</v>
      </c>
      <c r="D400" t="s">
        <v>493</v>
      </c>
      <c r="E400">
        <f>VLOOKUP(A400,home!$A$2:$E$405,3,FALSE)</f>
        <v>1.6239669421487599</v>
      </c>
      <c r="F400">
        <f>VLOOKUP(B400,home!$B$2:$E$405,3,FALSE)</f>
        <v>0.9</v>
      </c>
      <c r="G400">
        <f>VLOOKUP(C400,away!$B$2:$E$405,4,FALSE)</f>
        <v>1.1399999999999999</v>
      </c>
      <c r="H400">
        <f>VLOOKUP(A400,away!$A$2:$E$405,3,FALSE)</f>
        <v>1.4214876033057899</v>
      </c>
      <c r="I400">
        <f>VLOOKUP(C400,away!$B$2:$E$405,3,FALSE)</f>
        <v>0.7</v>
      </c>
      <c r="J400">
        <f>VLOOKUP(B400,home!$B$2:$E$405,4,FALSE)</f>
        <v>1.57</v>
      </c>
      <c r="K400" s="3">
        <f t="shared" si="560"/>
        <v>1.6661900826446274</v>
      </c>
      <c r="L400" s="3">
        <f t="shared" si="561"/>
        <v>1.562214876033063</v>
      </c>
      <c r="M400" s="5">
        <f t="shared" si="562"/>
        <v>3.9620644980578552E-2</v>
      </c>
      <c r="N400" s="5">
        <f t="shared" si="563"/>
        <v>6.6015525734623617E-2</v>
      </c>
      <c r="O400" s="5">
        <f t="shared" si="564"/>
        <v>6.1895960986684519E-2</v>
      </c>
      <c r="P400" s="5">
        <f t="shared" si="565"/>
        <v>0.10313043635177249</v>
      </c>
      <c r="Q400" s="5">
        <f t="shared" si="566"/>
        <v>5.4997207139800545E-2</v>
      </c>
      <c r="R400" s="5">
        <f t="shared" si="567"/>
        <v>4.8347395509880348E-2</v>
      </c>
      <c r="S400" s="5">
        <f t="shared" si="568"/>
        <v>6.7110763260672307E-2</v>
      </c>
      <c r="T400" s="5">
        <f t="shared" si="569"/>
        <v>8.5917455134068177E-2</v>
      </c>
      <c r="U400" s="5">
        <f t="shared" si="570"/>
        <v>8.0555950920260008E-2</v>
      </c>
      <c r="V400" s="5">
        <f t="shared" si="571"/>
        <v>1.9409528380879573E-2</v>
      </c>
      <c r="W400" s="5">
        <f t="shared" si="572"/>
        <v>3.0545267036495988E-2</v>
      </c>
      <c r="X400" s="5">
        <f t="shared" si="573"/>
        <v>4.7718270556816378E-2</v>
      </c>
      <c r="Y400" s="5">
        <f t="shared" si="574"/>
        <v>3.7273096061214539E-2</v>
      </c>
      <c r="Z400" s="5">
        <f t="shared" si="575"/>
        <v>2.5176340160996395E-2</v>
      </c>
      <c r="AA400" s="5">
        <f t="shared" si="576"/>
        <v>4.194856829353983E-2</v>
      </c>
      <c r="AB400" s="5">
        <f t="shared" si="577"/>
        <v>3.4947144235918472E-2</v>
      </c>
      <c r="AC400" s="5">
        <f t="shared" si="578"/>
        <v>3.1576232736169351E-3</v>
      </c>
      <c r="AD400" s="5">
        <f t="shared" si="579"/>
        <v>1.2723555251985359E-2</v>
      </c>
      <c r="AE400" s="5">
        <f t="shared" si="580"/>
        <v>1.9876927290680132E-2</v>
      </c>
      <c r="AF400" s="5">
        <f t="shared" si="581"/>
        <v>1.5526015751664041E-2</v>
      </c>
      <c r="AG400" s="5">
        <f t="shared" si="582"/>
        <v>8.08499092425774E-3</v>
      </c>
      <c r="AH400" s="5">
        <f t="shared" si="583"/>
        <v>9.8327132808942973E-3</v>
      </c>
      <c r="AI400" s="5">
        <f t="shared" si="584"/>
        <v>1.6383169354114192E-2</v>
      </c>
      <c r="AJ400" s="5">
        <f t="shared" si="585"/>
        <v>1.3648737150056232E-2</v>
      </c>
      <c r="AK400" s="5">
        <f t="shared" si="586"/>
        <v>7.580463493348997E-3</v>
      </c>
      <c r="AL400" s="5">
        <f t="shared" si="587"/>
        <v>3.2876503267652979E-4</v>
      </c>
      <c r="AM400" s="5">
        <f t="shared" si="588"/>
        <v>4.2399723153677951E-3</v>
      </c>
      <c r="AN400" s="5">
        <f t="shared" si="589"/>
        <v>6.6237478250359191E-3</v>
      </c>
      <c r="AO400" s="5">
        <f t="shared" si="590"/>
        <v>5.1738586936813814E-3</v>
      </c>
      <c r="AP400" s="5">
        <f t="shared" si="591"/>
        <v>2.6942263392540143E-3</v>
      </c>
      <c r="AQ400" s="5">
        <f t="shared" si="592"/>
        <v>1.0522401166456804E-3</v>
      </c>
      <c r="AR400" s="5">
        <f t="shared" si="593"/>
        <v>3.0721621918361904E-3</v>
      </c>
      <c r="AS400" s="5">
        <f t="shared" si="594"/>
        <v>5.118806176313241E-3</v>
      </c>
      <c r="AT400" s="5">
        <f t="shared" si="595"/>
        <v>4.2644520429765955E-3</v>
      </c>
      <c r="AU400" s="5">
        <f t="shared" si="596"/>
        <v>2.3684625673070746E-3</v>
      </c>
      <c r="AV400" s="5">
        <f t="shared" si="597"/>
        <v>9.8657721019051992E-4</v>
      </c>
      <c r="AW400" s="5">
        <f t="shared" si="598"/>
        <v>2.3771053711571123E-5</v>
      </c>
      <c r="AX400" s="5">
        <f t="shared" si="599"/>
        <v>1.1774333037589339E-3</v>
      </c>
      <c r="AY400" s="5">
        <f t="shared" si="600"/>
        <v>1.8394038226689623E-3</v>
      </c>
      <c r="AZ400" s="5">
        <f t="shared" si="601"/>
        <v>1.4367720074027681E-3</v>
      </c>
      <c r="BA400" s="5">
        <f t="shared" si="602"/>
        <v>7.4818220114416351E-4</v>
      </c>
      <c r="BB400" s="5">
        <f t="shared" si="603"/>
        <v>2.9220534115264327E-4</v>
      </c>
      <c r="BC400" s="5">
        <f t="shared" si="604"/>
        <v>9.1297506160995174E-5</v>
      </c>
      <c r="BD400" s="5">
        <f t="shared" si="605"/>
        <v>7.9989624627880543E-4</v>
      </c>
      <c r="BE400" s="5">
        <f t="shared" si="606"/>
        <v>1.3327791926944098E-3</v>
      </c>
      <c r="BF400" s="5">
        <f t="shared" si="607"/>
        <v>1.1103317366112696E-3</v>
      </c>
      <c r="BG400" s="5">
        <f t="shared" si="608"/>
        <v>6.1667457599576139E-4</v>
      </c>
      <c r="BH400" s="5">
        <f t="shared" si="609"/>
        <v>2.5687426568580445E-4</v>
      </c>
      <c r="BI400" s="5">
        <f t="shared" si="610"/>
        <v>8.5600270794461718E-5</v>
      </c>
      <c r="BJ400" s="8">
        <f t="shared" si="611"/>
        <v>0.40404765035387974</v>
      </c>
      <c r="BK400" s="8">
        <f t="shared" si="612"/>
        <v>0.23459716510286535</v>
      </c>
      <c r="BL400" s="8">
        <f t="shared" si="613"/>
        <v>0.33515271970138105</v>
      </c>
      <c r="BM400" s="8">
        <f t="shared" si="614"/>
        <v>0.62315107184682483</v>
      </c>
      <c r="BN400" s="8">
        <f t="shared" si="615"/>
        <v>0.37400717070334011</v>
      </c>
    </row>
    <row r="401" spans="1:66" x14ac:dyDescent="0.25">
      <c r="A401" t="s">
        <v>196</v>
      </c>
      <c r="B401" t="s">
        <v>206</v>
      </c>
      <c r="C401" t="s">
        <v>202</v>
      </c>
      <c r="D401" t="s">
        <v>493</v>
      </c>
      <c r="E401">
        <f>VLOOKUP(A401,home!$A$2:$E$405,3,FALSE)</f>
        <v>1.6239669421487599</v>
      </c>
      <c r="F401">
        <f>VLOOKUP(B401,home!$B$2:$E$405,3,FALSE)</f>
        <v>0.56999999999999995</v>
      </c>
      <c r="G401">
        <f>VLOOKUP(C401,away!$B$2:$E$405,4,FALSE)</f>
        <v>1.18</v>
      </c>
      <c r="H401">
        <f>VLOOKUP(A401,away!$A$2:$E$405,3,FALSE)</f>
        <v>1.4214876033057899</v>
      </c>
      <c r="I401">
        <f>VLOOKUP(C401,away!$B$2:$E$405,3,FALSE)</f>
        <v>0.52</v>
      </c>
      <c r="J401">
        <f>VLOOKUP(B401,home!$B$2:$E$405,4,FALSE)</f>
        <v>1.35</v>
      </c>
      <c r="K401" s="3">
        <f t="shared" si="560"/>
        <v>1.0922801652892558</v>
      </c>
      <c r="L401" s="3">
        <f t="shared" si="561"/>
        <v>0.99788429752066465</v>
      </c>
      <c r="M401" s="5">
        <f t="shared" si="562"/>
        <v>0.12366679555620137</v>
      </c>
      <c r="N401" s="5">
        <f t="shared" si="563"/>
        <v>0.13507878789092026</v>
      </c>
      <c r="O401" s="5">
        <f t="shared" si="564"/>
        <v>0.12340515341023166</v>
      </c>
      <c r="P401" s="5">
        <f t="shared" si="565"/>
        <v>0.13479300136447381</v>
      </c>
      <c r="Q401" s="5">
        <f t="shared" si="566"/>
        <v>7.3771940382283338E-2</v>
      </c>
      <c r="R401" s="5">
        <f t="shared" si="567"/>
        <v>6.1572032410599428E-2</v>
      </c>
      <c r="S401" s="5">
        <f t="shared" si="568"/>
        <v>3.67300558228379E-2</v>
      </c>
      <c r="T401" s="5">
        <f t="shared" si="569"/>
        <v>7.3615860905111158E-2</v>
      </c>
      <c r="U401" s="5">
        <f t="shared" si="570"/>
        <v>6.7253909738644965E-2</v>
      </c>
      <c r="V401" s="5">
        <f t="shared" si="571"/>
        <v>4.4482922772687266E-3</v>
      </c>
      <c r="W401" s="5">
        <f t="shared" si="572"/>
        <v>2.6859875744823191E-2</v>
      </c>
      <c r="X401" s="5">
        <f t="shared" si="573"/>
        <v>2.6803048239115227E-2</v>
      </c>
      <c r="Y401" s="5">
        <f t="shared" si="574"/>
        <v>1.337317048175099E-2</v>
      </c>
      <c r="Z401" s="5">
        <f t="shared" si="575"/>
        <v>2.0480588102990208E-2</v>
      </c>
      <c r="AA401" s="5">
        <f t="shared" si="576"/>
        <v>2.2370540158355309E-2</v>
      </c>
      <c r="AB401" s="5">
        <f t="shared" si="577"/>
        <v>1.2217448650889133E-2</v>
      </c>
      <c r="AC401" s="5">
        <f t="shared" si="578"/>
        <v>3.0303135549781076E-4</v>
      </c>
      <c r="AD401" s="5">
        <f t="shared" si="579"/>
        <v>7.3346273795510848E-3</v>
      </c>
      <c r="AE401" s="5">
        <f t="shared" si="580"/>
        <v>7.3191094902191672E-3</v>
      </c>
      <c r="AF401" s="5">
        <f t="shared" si="581"/>
        <v>3.6518122160620913E-3</v>
      </c>
      <c r="AG401" s="5">
        <f t="shared" si="582"/>
        <v>1.2146953559675009E-3</v>
      </c>
      <c r="AH401" s="5">
        <f t="shared" si="583"/>
        <v>5.109314317990615E-3</v>
      </c>
      <c r="AI401" s="5">
        <f t="shared" si="584"/>
        <v>5.5808026877695507E-3</v>
      </c>
      <c r="AJ401" s="5">
        <f t="shared" si="585"/>
        <v>3.0479000411218235E-3</v>
      </c>
      <c r="AK401" s="5">
        <f t="shared" si="586"/>
        <v>1.109720253567225E-3</v>
      </c>
      <c r="AL401" s="5">
        <f t="shared" si="587"/>
        <v>1.3211794073383829E-5</v>
      </c>
      <c r="AM401" s="5">
        <f t="shared" si="588"/>
        <v>1.6022936012942326E-3</v>
      </c>
      <c r="AN401" s="5">
        <f t="shared" si="589"/>
        <v>1.598903624749351E-3</v>
      </c>
      <c r="AO401" s="5">
        <f t="shared" si="590"/>
        <v>7.9776041019312524E-4</v>
      </c>
      <c r="AP401" s="5">
        <f t="shared" si="591"/>
        <v>2.6535752883845472E-4</v>
      </c>
      <c r="AQ401" s="5">
        <f t="shared" si="592"/>
        <v>6.6199027814195223E-5</v>
      </c>
      <c r="AR401" s="5">
        <f t="shared" si="593"/>
        <v>1.0197009058040679E-3</v>
      </c>
      <c r="AS401" s="5">
        <f t="shared" si="594"/>
        <v>1.1137990739372712E-3</v>
      </c>
      <c r="AT401" s="5">
        <f t="shared" si="595"/>
        <v>6.0829031828961118E-4</v>
      </c>
      <c r="AU401" s="5">
        <f t="shared" si="596"/>
        <v>2.2147448313507685E-4</v>
      </c>
      <c r="AV401" s="5">
        <f t="shared" si="597"/>
        <v>6.047804626153355E-5</v>
      </c>
      <c r="AW401" s="5">
        <f t="shared" si="598"/>
        <v>4.0001247091051368E-7</v>
      </c>
      <c r="AX401" s="5">
        <f t="shared" si="599"/>
        <v>2.9169225327726339E-4</v>
      </c>
      <c r="AY401" s="5">
        <f t="shared" si="600"/>
        <v>2.9107511925380178E-4</v>
      </c>
      <c r="AZ401" s="5">
        <f t="shared" si="601"/>
        <v>1.4522964545116181E-4</v>
      </c>
      <c r="BA401" s="5">
        <f t="shared" si="602"/>
        <v>4.8307460910069277E-5</v>
      </c>
      <c r="BB401" s="5">
        <f t="shared" si="603"/>
        <v>1.2051314173812861E-5</v>
      </c>
      <c r="BC401" s="5">
        <f t="shared" si="604"/>
        <v>2.4051634357072152E-6</v>
      </c>
      <c r="BD401" s="5">
        <f t="shared" si="605"/>
        <v>1.6959058701157957E-4</v>
      </c>
      <c r="BE401" s="5">
        <f t="shared" si="606"/>
        <v>1.8524043441251004E-4</v>
      </c>
      <c r="BF401" s="5">
        <f t="shared" si="607"/>
        <v>1.0116722615917499E-4</v>
      </c>
      <c r="BG401" s="5">
        <f t="shared" si="608"/>
        <v>3.6834318170333064E-5</v>
      </c>
      <c r="BH401" s="5">
        <f t="shared" si="609"/>
        <v>1.0058348784852107E-5</v>
      </c>
      <c r="BI401" s="5">
        <f t="shared" si="610"/>
        <v>2.1973069746510496E-6</v>
      </c>
      <c r="BJ401" s="8">
        <f t="shared" si="611"/>
        <v>0.37414420323519515</v>
      </c>
      <c r="BK401" s="8">
        <f t="shared" si="612"/>
        <v>0.30024546328960677</v>
      </c>
      <c r="BL401" s="8">
        <f t="shared" si="613"/>
        <v>0.30519565271811039</v>
      </c>
      <c r="BM401" s="8">
        <f t="shared" si="614"/>
        <v>0.34748752122440979</v>
      </c>
      <c r="BN401" s="8">
        <f t="shared" si="615"/>
        <v>0.65228771101470984</v>
      </c>
    </row>
    <row r="402" spans="1:66" x14ac:dyDescent="0.25">
      <c r="A402" t="s">
        <v>196</v>
      </c>
      <c r="B402" t="s">
        <v>205</v>
      </c>
      <c r="C402" t="s">
        <v>303</v>
      </c>
      <c r="D402" t="s">
        <v>493</v>
      </c>
      <c r="E402">
        <f>VLOOKUP(A402,home!$A$2:$E$405,3,FALSE)</f>
        <v>1.6239669421487599</v>
      </c>
      <c r="F402">
        <f>VLOOKUP(B402,home!$B$2:$E$405,3,FALSE)</f>
        <v>1.36</v>
      </c>
      <c r="G402">
        <f>VLOOKUP(C402,away!$B$2:$E$405,4,FALSE)</f>
        <v>0.84</v>
      </c>
      <c r="H402">
        <f>VLOOKUP(A402,away!$A$2:$E$405,3,FALSE)</f>
        <v>1.4214876033057899</v>
      </c>
      <c r="I402">
        <f>VLOOKUP(C402,away!$B$2:$E$405,3,FALSE)</f>
        <v>1.06</v>
      </c>
      <c r="J402">
        <f>VLOOKUP(B402,home!$B$2:$E$405,4,FALSE)</f>
        <v>0.9</v>
      </c>
      <c r="K402" s="3">
        <f t="shared" si="560"/>
        <v>1.8552198347107431</v>
      </c>
      <c r="L402" s="3">
        <f t="shared" si="561"/>
        <v>1.3560991735537236</v>
      </c>
      <c r="M402" s="5">
        <f t="shared" si="562"/>
        <v>4.0303417656040418E-2</v>
      </c>
      <c r="N402" s="5">
        <f t="shared" si="563"/>
        <v>7.4771699842117331E-2</v>
      </c>
      <c r="O402" s="5">
        <f t="shared" si="564"/>
        <v>5.4655431374746967E-2</v>
      </c>
      <c r="P402" s="5">
        <f t="shared" si="565"/>
        <v>0.10139784036110241</v>
      </c>
      <c r="Q402" s="5">
        <f t="shared" si="566"/>
        <v>6.9358970311067136E-2</v>
      </c>
      <c r="R402" s="5">
        <f t="shared" si="567"/>
        <v>3.7059092658758307E-2</v>
      </c>
      <c r="S402" s="5">
        <f t="shared" si="568"/>
        <v>6.3775745506502265E-2</v>
      </c>
      <c r="T402" s="5">
        <f t="shared" si="569"/>
        <v>9.4057642317375401E-2</v>
      </c>
      <c r="U402" s="5">
        <f t="shared" si="570"/>
        <v>6.8752763756911695E-2</v>
      </c>
      <c r="V402" s="5">
        <f t="shared" si="571"/>
        <v>1.7827886670850553E-2</v>
      </c>
      <c r="W402" s="5">
        <f t="shared" si="572"/>
        <v>4.289204581206843E-2</v>
      </c>
      <c r="X402" s="5">
        <f t="shared" si="573"/>
        <v>5.816586787777446E-2</v>
      </c>
      <c r="Y402" s="5">
        <f t="shared" si="574"/>
        <v>3.9439342679042512E-2</v>
      </c>
      <c r="Z402" s="5">
        <f t="shared" si="575"/>
        <v>1.6751934975731006E-2</v>
      </c>
      <c r="AA402" s="5">
        <f t="shared" si="576"/>
        <v>3.107852203676079E-2</v>
      </c>
      <c r="AB402" s="5">
        <f t="shared" si="577"/>
        <v>2.8828745258046781E-2</v>
      </c>
      <c r="AC402" s="5">
        <f t="shared" si="578"/>
        <v>2.8032815077467174E-3</v>
      </c>
      <c r="AD402" s="5">
        <f t="shared" si="579"/>
        <v>1.9893543535467812E-2</v>
      </c>
      <c r="AE402" s="5">
        <f t="shared" si="580"/>
        <v>2.6977617947502922E-2</v>
      </c>
      <c r="AF402" s="5">
        <f t="shared" si="581"/>
        <v>1.8292162701528406E-2</v>
      </c>
      <c r="AG402" s="5">
        <f t="shared" si="582"/>
        <v>8.2686622406843088E-3</v>
      </c>
      <c r="AH402" s="5">
        <f t="shared" si="583"/>
        <v>5.6793212940036333E-3</v>
      </c>
      <c r="AI402" s="5">
        <f t="shared" si="584"/>
        <v>1.0536389512330623E-2</v>
      </c>
      <c r="AJ402" s="5">
        <f t="shared" si="585"/>
        <v>9.7736594047570149E-3</v>
      </c>
      <c r="AK402" s="5">
        <f t="shared" si="586"/>
        <v>6.044095595137469E-3</v>
      </c>
      <c r="AL402" s="5">
        <f t="shared" si="587"/>
        <v>2.8210678631332474E-4</v>
      </c>
      <c r="AM402" s="5">
        <f t="shared" si="588"/>
        <v>7.3813793099363105E-3</v>
      </c>
      <c r="AN402" s="5">
        <f t="shared" si="589"/>
        <v>1.0009882381891185E-2</v>
      </c>
      <c r="AO402" s="5">
        <f t="shared" si="590"/>
        <v>6.7871966127263077E-3</v>
      </c>
      <c r="AP402" s="5">
        <f t="shared" si="591"/>
        <v>3.0680372390882601E-3</v>
      </c>
      <c r="AQ402" s="5">
        <f t="shared" si="592"/>
        <v>1.0401406910899092E-3</v>
      </c>
      <c r="AR402" s="5">
        <f t="shared" si="593"/>
        <v>1.5403445826288769E-3</v>
      </c>
      <c r="AS402" s="5">
        <f t="shared" si="594"/>
        <v>2.8576778219823332E-3</v>
      </c>
      <c r="AT402" s="5">
        <f t="shared" si="595"/>
        <v>2.6508102882773113E-3</v>
      </c>
      <c r="AU402" s="5">
        <f t="shared" si="596"/>
        <v>1.6392786082891234E-3</v>
      </c>
      <c r="AV402" s="5">
        <f t="shared" si="597"/>
        <v>7.6030554717875138E-4</v>
      </c>
      <c r="AW402" s="5">
        <f t="shared" si="598"/>
        <v>1.9715049097148703E-5</v>
      </c>
      <c r="AX402" s="5">
        <f t="shared" si="599"/>
        <v>2.2823468838862235E-3</v>
      </c>
      <c r="AY402" s="5">
        <f t="shared" si="600"/>
        <v>3.0950887230010242E-3</v>
      </c>
      <c r="AZ402" s="5">
        <f t="shared" si="601"/>
        <v>2.0986236296685694E-3</v>
      </c>
      <c r="BA402" s="5">
        <f t="shared" si="602"/>
        <v>9.4864725659795442E-4</v>
      </c>
      <c r="BB402" s="5">
        <f t="shared" si="603"/>
        <v>3.2161494016662322E-4</v>
      </c>
      <c r="BC402" s="5">
        <f t="shared" si="604"/>
        <v>8.7228350912497545E-5</v>
      </c>
      <c r="BD402" s="5">
        <f t="shared" si="605"/>
        <v>3.4814333591516285E-4</v>
      </c>
      <c r="BE402" s="5">
        <f t="shared" si="606"/>
        <v>6.4588242211217504E-4</v>
      </c>
      <c r="BF402" s="5">
        <f t="shared" si="607"/>
        <v>5.9912694019676209E-4</v>
      </c>
      <c r="BG402" s="5">
        <f t="shared" si="608"/>
        <v>3.7050406098753009E-4</v>
      </c>
      <c r="BH402" s="5">
        <f t="shared" si="609"/>
        <v>1.7184162069623621E-4</v>
      </c>
      <c r="BI402" s="5">
        <f t="shared" si="610"/>
        <v>6.3760796628899483E-5</v>
      </c>
      <c r="BJ402" s="8">
        <f t="shared" si="611"/>
        <v>0.48923774128359365</v>
      </c>
      <c r="BK402" s="8">
        <f t="shared" si="612"/>
        <v>0.22948536721155674</v>
      </c>
      <c r="BL402" s="8">
        <f t="shared" si="613"/>
        <v>0.26405569691634639</v>
      </c>
      <c r="BM402" s="8">
        <f t="shared" si="614"/>
        <v>0.61890891450949148</v>
      </c>
      <c r="BN402" s="8">
        <f t="shared" si="615"/>
        <v>0.37754645220383254</v>
      </c>
    </row>
    <row r="403" spans="1:66" x14ac:dyDescent="0.25">
      <c r="A403" t="s">
        <v>196</v>
      </c>
      <c r="B403" t="s">
        <v>302</v>
      </c>
      <c r="C403" t="s">
        <v>197</v>
      </c>
      <c r="D403" t="s">
        <v>493</v>
      </c>
      <c r="E403">
        <f>VLOOKUP(A403,home!$A$2:$E$405,3,FALSE)</f>
        <v>1.6239669421487599</v>
      </c>
      <c r="F403">
        <f>VLOOKUP(B403,home!$B$2:$E$405,3,FALSE)</f>
        <v>0.7</v>
      </c>
      <c r="G403">
        <f>VLOOKUP(C403,away!$B$2:$E$405,4,FALSE)</f>
        <v>0.97</v>
      </c>
      <c r="H403">
        <f>VLOOKUP(A403,away!$A$2:$E$405,3,FALSE)</f>
        <v>1.4214876033057899</v>
      </c>
      <c r="I403">
        <f>VLOOKUP(C403,away!$B$2:$E$405,3,FALSE)</f>
        <v>0.31</v>
      </c>
      <c r="J403">
        <f>VLOOKUP(B403,home!$B$2:$E$405,4,FALSE)</f>
        <v>0.45</v>
      </c>
      <c r="K403" s="3">
        <f t="shared" si="560"/>
        <v>1.102673553719008</v>
      </c>
      <c r="L403" s="3">
        <f t="shared" si="561"/>
        <v>0.19829752066115769</v>
      </c>
      <c r="M403" s="5">
        <f t="shared" si="562"/>
        <v>0.27226727284719143</v>
      </c>
      <c r="N403" s="5">
        <f t="shared" si="563"/>
        <v>0.30022192131179537</v>
      </c>
      <c r="O403" s="5">
        <f t="shared" si="564"/>
        <v>5.3989925162773005E-2</v>
      </c>
      <c r="P403" s="5">
        <f t="shared" si="565"/>
        <v>5.9533262644258199E-2</v>
      </c>
      <c r="Q403" s="5">
        <f t="shared" si="566"/>
        <v>0.16552338643861289</v>
      </c>
      <c r="R403" s="5">
        <f t="shared" si="567"/>
        <v>5.3530341502296677E-3</v>
      </c>
      <c r="S403" s="5">
        <f t="shared" si="568"/>
        <v>3.2543475791335717E-3</v>
      </c>
      <c r="T403" s="5">
        <f t="shared" si="569"/>
        <v>3.2822877142215628E-2</v>
      </c>
      <c r="U403" s="5">
        <f t="shared" si="570"/>
        <v>5.9026491896129584E-3</v>
      </c>
      <c r="V403" s="5">
        <f t="shared" si="571"/>
        <v>7.9065253760166379E-5</v>
      </c>
      <c r="W403" s="5">
        <f t="shared" si="572"/>
        <v>6.0839420249289962E-2</v>
      </c>
      <c r="X403" s="5">
        <f t="shared" si="573"/>
        <v>1.206430619389643E-2</v>
      </c>
      <c r="Y403" s="5">
        <f t="shared" si="574"/>
        <v>1.196161003373355E-3</v>
      </c>
      <c r="Z403" s="5">
        <f t="shared" si="575"/>
        <v>3.53831133335017E-4</v>
      </c>
      <c r="AA403" s="5">
        <f t="shared" si="576"/>
        <v>3.9016023321094732E-4</v>
      </c>
      <c r="AB403" s="5">
        <f t="shared" si="577"/>
        <v>2.1510968543727611E-4</v>
      </c>
      <c r="AC403" s="5">
        <f t="shared" si="578"/>
        <v>1.0805128332437999E-6</v>
      </c>
      <c r="AD403" s="5">
        <f t="shared" si="579"/>
        <v>1.6771504933122183E-2</v>
      </c>
      <c r="AE403" s="5">
        <f t="shared" si="580"/>
        <v>3.3257478459945045E-3</v>
      </c>
      <c r="AF403" s="5">
        <f t="shared" si="581"/>
        <v>3.2974377610244795E-4</v>
      </c>
      <c r="AG403" s="5">
        <f t="shared" si="582"/>
        <v>2.1795791084854454E-5</v>
      </c>
      <c r="AH403" s="5">
        <f t="shared" si="583"/>
        <v>1.7540959118265333E-5</v>
      </c>
      <c r="AI403" s="5">
        <f t="shared" si="584"/>
        <v>1.9341951726577471E-5</v>
      </c>
      <c r="AJ403" s="5">
        <f t="shared" si="585"/>
        <v>1.0663929323103341E-5</v>
      </c>
      <c r="AK403" s="5">
        <f t="shared" si="586"/>
        <v>3.9196109477715646E-6</v>
      </c>
      <c r="AL403" s="5">
        <f t="shared" si="587"/>
        <v>9.4504864458090901E-9</v>
      </c>
      <c r="AM403" s="5">
        <f t="shared" si="588"/>
        <v>3.6986989891643427E-3</v>
      </c>
      <c r="AN403" s="5">
        <f t="shared" si="589"/>
        <v>7.3344283922321929E-4</v>
      </c>
      <c r="AO403" s="5">
        <f t="shared" si="590"/>
        <v>7.2719948282322234E-5</v>
      </c>
      <c r="AP403" s="5">
        <f t="shared" si="591"/>
        <v>4.8067284823307069E-6</v>
      </c>
      <c r="AQ403" s="5">
        <f t="shared" si="592"/>
        <v>2.3829058513438697E-7</v>
      </c>
      <c r="AR403" s="5">
        <f t="shared" si="593"/>
        <v>6.9566574063414836E-7</v>
      </c>
      <c r="AS403" s="5">
        <f t="shared" si="594"/>
        <v>7.6709221442562204E-7</v>
      </c>
      <c r="AT403" s="5">
        <f t="shared" si="595"/>
        <v>4.2292614905544201E-7</v>
      </c>
      <c r="AU403" s="5">
        <f t="shared" si="596"/>
        <v>1.5544982657988631E-7</v>
      </c>
      <c r="AV403" s="5">
        <f t="shared" si="597"/>
        <v>4.2852603174961692E-8</v>
      </c>
      <c r="AW403" s="5">
        <f t="shared" si="598"/>
        <v>5.7400530430883124E-11</v>
      </c>
      <c r="AX403" s="5">
        <f t="shared" si="599"/>
        <v>6.7974292641979201E-4</v>
      </c>
      <c r="AY403" s="5">
        <f t="shared" si="600"/>
        <v>1.347913369960045E-4</v>
      </c>
      <c r="AZ403" s="5">
        <f t="shared" si="601"/>
        <v>1.3364393966455134E-5</v>
      </c>
      <c r="BA403" s="5">
        <f t="shared" si="602"/>
        <v>8.8337539622899662E-7</v>
      </c>
      <c r="BB403" s="5">
        <f t="shared" si="603"/>
        <v>4.3792787721319423E-8</v>
      </c>
      <c r="BC403" s="5">
        <f t="shared" si="604"/>
        <v>1.736800245595606E-9</v>
      </c>
      <c r="BD403" s="5">
        <f t="shared" si="605"/>
        <v>2.2991465262776619E-8</v>
      </c>
      <c r="BE403" s="5">
        <f t="shared" si="606"/>
        <v>2.5352080706513023E-8</v>
      </c>
      <c r="BF403" s="5">
        <f t="shared" si="607"/>
        <v>1.3977534463410906E-8</v>
      </c>
      <c r="BG403" s="5">
        <f t="shared" si="608"/>
        <v>5.137552532999736E-9</v>
      </c>
      <c r="BH403" s="5">
        <f t="shared" si="609"/>
        <v>1.4162608272452276E-9</v>
      </c>
      <c r="BI403" s="5">
        <f t="shared" si="610"/>
        <v>3.123346718743034E-10</v>
      </c>
      <c r="BJ403" s="8">
        <f t="shared" si="611"/>
        <v>0.59845559904359147</v>
      </c>
      <c r="BK403" s="8">
        <f t="shared" si="612"/>
        <v>0.33526982962465907</v>
      </c>
      <c r="BL403" s="8">
        <f t="shared" si="613"/>
        <v>6.5904498046141929E-2</v>
      </c>
      <c r="BM403" s="8">
        <f t="shared" si="614"/>
        <v>0.14296016401327136</v>
      </c>
      <c r="BN403" s="8">
        <f t="shared" si="615"/>
        <v>0.85688880255486055</v>
      </c>
    </row>
    <row r="404" spans="1:66" x14ac:dyDescent="0.25">
      <c r="A404" t="s">
        <v>196</v>
      </c>
      <c r="B404" t="s">
        <v>199</v>
      </c>
      <c r="C404" t="s">
        <v>300</v>
      </c>
      <c r="D404" t="s">
        <v>493</v>
      </c>
      <c r="E404">
        <f>VLOOKUP(A404,home!$A$2:$E$405,3,FALSE)</f>
        <v>1.6239669421487599</v>
      </c>
      <c r="F404">
        <f>VLOOKUP(B404,home!$B$2:$E$405,3,FALSE)</f>
        <v>1.04</v>
      </c>
      <c r="G404">
        <f>VLOOKUP(C404,away!$B$2:$E$405,4,FALSE)</f>
        <v>0.95</v>
      </c>
      <c r="H404">
        <f>VLOOKUP(A404,away!$A$2:$E$405,3,FALSE)</f>
        <v>1.4214876033057899</v>
      </c>
      <c r="I404">
        <f>VLOOKUP(C404,away!$B$2:$E$405,3,FALSE)</f>
        <v>0.38</v>
      </c>
      <c r="J404">
        <f>VLOOKUP(B404,home!$B$2:$E$405,4,FALSE)</f>
        <v>1.35</v>
      </c>
      <c r="K404" s="3">
        <f t="shared" si="560"/>
        <v>1.6044793388429748</v>
      </c>
      <c r="L404" s="3">
        <f t="shared" si="561"/>
        <v>0.72922314049587034</v>
      </c>
      <c r="M404" s="5">
        <f t="shared" si="562"/>
        <v>9.6936177656133937E-2</v>
      </c>
      <c r="N404" s="5">
        <f t="shared" si="563"/>
        <v>0.1555320942356789</v>
      </c>
      <c r="O404" s="5">
        <f t="shared" si="564"/>
        <v>7.0688103898071605E-2</v>
      </c>
      <c r="P404" s="5">
        <f t="shared" si="565"/>
        <v>0.11341760220644141</v>
      </c>
      <c r="Q404" s="5">
        <f t="shared" si="566"/>
        <v>0.12477401586406271</v>
      </c>
      <c r="R404" s="5">
        <f t="shared" si="567"/>
        <v>2.5773700560125068E-2</v>
      </c>
      <c r="S404" s="5">
        <f t="shared" si="568"/>
        <v>3.3175313905738184E-2</v>
      </c>
      <c r="T404" s="5">
        <f t="shared" si="569"/>
        <v>9.0988099700673356E-2</v>
      </c>
      <c r="U404" s="5">
        <f t="shared" si="570"/>
        <v>4.1353370034246273E-2</v>
      </c>
      <c r="V404" s="5">
        <f t="shared" si="571"/>
        <v>4.312877293326277E-3</v>
      </c>
      <c r="W404" s="5">
        <f t="shared" si="572"/>
        <v>6.6732443492784718E-2</v>
      </c>
      <c r="X404" s="5">
        <f t="shared" si="573"/>
        <v>4.8662842016771679E-2</v>
      </c>
      <c r="Y404" s="5">
        <f t="shared" si="574"/>
        <v>1.7743035240462314E-2</v>
      </c>
      <c r="Z404" s="5">
        <f t="shared" si="575"/>
        <v>6.2649262882181929E-3</v>
      </c>
      <c r="AA404" s="5">
        <f t="shared" si="576"/>
        <v>1.0051944788820297E-2</v>
      </c>
      <c r="AB404" s="5">
        <f t="shared" si="577"/>
        <v>8.0640688644262413E-3</v>
      </c>
      <c r="AC404" s="5">
        <f t="shared" si="578"/>
        <v>3.1538547645936654E-4</v>
      </c>
      <c r="AD404" s="5">
        <f t="shared" si="579"/>
        <v>2.6767706703669861E-2</v>
      </c>
      <c r="AE404" s="5">
        <f t="shared" si="580"/>
        <v>1.9519631146322495E-2</v>
      </c>
      <c r="AF404" s="5">
        <f t="shared" si="581"/>
        <v>7.1170833629211469E-3</v>
      </c>
      <c r="AG404" s="5">
        <f t="shared" si="582"/>
        <v>1.7299806270267566E-3</v>
      </c>
      <c r="AH404" s="5">
        <f t="shared" si="583"/>
        <v>1.1421323057174014E-3</v>
      </c>
      <c r="AI404" s="5">
        <f t="shared" si="584"/>
        <v>1.8325276867486584E-3</v>
      </c>
      <c r="AJ404" s="5">
        <f t="shared" si="585"/>
        <v>1.4701264056229673E-3</v>
      </c>
      <c r="AK404" s="5">
        <f t="shared" si="586"/>
        <v>7.8626248110317903E-4</v>
      </c>
      <c r="AL404" s="5">
        <f t="shared" si="587"/>
        <v>1.4760336285446237E-5</v>
      </c>
      <c r="AM404" s="5">
        <f t="shared" si="588"/>
        <v>8.5896464708493676E-3</v>
      </c>
      <c r="AN404" s="5">
        <f t="shared" si="589"/>
        <v>6.2637689752220449E-3</v>
      </c>
      <c r="AO404" s="5">
        <f t="shared" si="590"/>
        <v>2.283842641726009E-3</v>
      </c>
      <c r="AP404" s="5">
        <f t="shared" si="591"/>
        <v>5.5514363453260855E-4</v>
      </c>
      <c r="AQ404" s="5">
        <f t="shared" si="592"/>
        <v>1.012058961500401E-4</v>
      </c>
      <c r="AR404" s="5">
        <f t="shared" si="593"/>
        <v>1.6657386136740667E-4</v>
      </c>
      <c r="AS404" s="5">
        <f t="shared" si="594"/>
        <v>2.6726431895529796E-4</v>
      </c>
      <c r="AT404" s="5">
        <f t="shared" si="595"/>
        <v>2.1441003888685728E-4</v>
      </c>
      <c r="AU404" s="5">
        <f t="shared" si="596"/>
        <v>1.1467215914482708E-4</v>
      </c>
      <c r="AV404" s="5">
        <f t="shared" si="597"/>
        <v>4.5997277522097154E-5</v>
      </c>
      <c r="AW404" s="5">
        <f t="shared" si="598"/>
        <v>4.7972054905221306E-7</v>
      </c>
      <c r="AX404" s="5">
        <f t="shared" si="599"/>
        <v>2.2969850484072141E-3</v>
      </c>
      <c r="AY404" s="5">
        <f t="shared" si="600"/>
        <v>1.6750146506715673E-3</v>
      </c>
      <c r="AZ404" s="5">
        <f t="shared" si="601"/>
        <v>6.1072972196965665E-4</v>
      </c>
      <c r="BA404" s="5">
        <f t="shared" si="602"/>
        <v>1.4845274861629426E-4</v>
      </c>
      <c r="BB404" s="5">
        <f t="shared" si="603"/>
        <v>2.7063794890304513E-5</v>
      </c>
      <c r="BC404" s="5">
        <f t="shared" si="604"/>
        <v>3.9471091007287908E-6</v>
      </c>
      <c r="BD404" s="5">
        <f t="shared" si="605"/>
        <v>2.0244919051810659E-5</v>
      </c>
      <c r="BE404" s="5">
        <f t="shared" si="606"/>
        <v>3.2482554335178703E-5</v>
      </c>
      <c r="BF404" s="5">
        <f t="shared" si="607"/>
        <v>2.6058793651819276E-5</v>
      </c>
      <c r="BG404" s="5">
        <f t="shared" si="608"/>
        <v>1.3936932003172165E-5</v>
      </c>
      <c r="BH404" s="5">
        <f t="shared" si="609"/>
        <v>5.5903798614872951E-6</v>
      </c>
      <c r="BI404" s="5">
        <f t="shared" si="610"/>
        <v>1.7939297968080415E-6</v>
      </c>
      <c r="BJ404" s="8">
        <f t="shared" si="611"/>
        <v>0.58212273308250972</v>
      </c>
      <c r="BK404" s="8">
        <f t="shared" si="612"/>
        <v>0.24984713152505622</v>
      </c>
      <c r="BL404" s="8">
        <f t="shared" si="613"/>
        <v>0.16207126218945841</v>
      </c>
      <c r="BM404" s="8">
        <f t="shared" si="614"/>
        <v>0.41150982373460648</v>
      </c>
      <c r="BN404" s="8">
        <f t="shared" si="615"/>
        <v>0.58712169442051365</v>
      </c>
    </row>
    <row r="405" spans="1:66" x14ac:dyDescent="0.25">
      <c r="A405" t="s">
        <v>32</v>
      </c>
      <c r="B405" t="s">
        <v>210</v>
      </c>
      <c r="C405" t="s">
        <v>331</v>
      </c>
      <c r="D405" t="s">
        <v>493</v>
      </c>
      <c r="E405">
        <f>VLOOKUP(A405,home!$A$2:$E$405,3,FALSE)</f>
        <v>1.25462962962963</v>
      </c>
      <c r="F405">
        <f>VLOOKUP(B405,home!$B$2:$E$405,3,FALSE)</f>
        <v>0.93</v>
      </c>
      <c r="G405">
        <f>VLOOKUP(C405,away!$B$2:$E$405,4,FALSE)</f>
        <v>0.53</v>
      </c>
      <c r="H405">
        <f>VLOOKUP(A405,away!$A$2:$E$405,3,FALSE)</f>
        <v>1.1018518518518501</v>
      </c>
      <c r="I405">
        <f>VLOOKUP(C405,away!$B$2:$E$405,3,FALSE)</f>
        <v>0.27</v>
      </c>
      <c r="J405">
        <f>VLOOKUP(B405,home!$B$2:$E$405,4,FALSE)</f>
        <v>1.06</v>
      </c>
      <c r="K405" s="3">
        <f t="shared" si="560"/>
        <v>0.61840694444444466</v>
      </c>
      <c r="L405" s="3">
        <f t="shared" si="561"/>
        <v>0.31534999999999952</v>
      </c>
      <c r="M405" s="5">
        <f t="shared" si="562"/>
        <v>0.39307417500772618</v>
      </c>
      <c r="N405" s="5">
        <f t="shared" si="563"/>
        <v>0.24307979950654884</v>
      </c>
      <c r="O405" s="5">
        <f t="shared" si="564"/>
        <v>0.12395594108868625</v>
      </c>
      <c r="P405" s="5">
        <f t="shared" si="565"/>
        <v>7.6655214774390051E-2</v>
      </c>
      <c r="Q405" s="5">
        <f t="shared" si="566"/>
        <v>7.5161118034506536E-2</v>
      </c>
      <c r="R405" s="5">
        <f t="shared" si="567"/>
        <v>1.9544753011158572E-2</v>
      </c>
      <c r="S405" s="5">
        <f t="shared" si="568"/>
        <v>3.7372220853687274E-3</v>
      </c>
      <c r="T405" s="5">
        <f t="shared" si="569"/>
        <v>2.3702058572181599E-2</v>
      </c>
      <c r="U405" s="5">
        <f t="shared" si="570"/>
        <v>1.2086610989551933E-2</v>
      </c>
      <c r="V405" s="5">
        <f t="shared" si="571"/>
        <v>8.0979220216275674E-5</v>
      </c>
      <c r="W405" s="5">
        <f t="shared" si="572"/>
        <v>1.5493385781582483E-2</v>
      </c>
      <c r="X405" s="5">
        <f t="shared" si="573"/>
        <v>4.8858392062220276E-3</v>
      </c>
      <c r="Y405" s="5">
        <f t="shared" si="574"/>
        <v>7.7037469684105707E-4</v>
      </c>
      <c r="Z405" s="5">
        <f t="shared" si="575"/>
        <v>2.054479287356283E-3</v>
      </c>
      <c r="AA405" s="5">
        <f t="shared" si="576"/>
        <v>1.270504258518399E-3</v>
      </c>
      <c r="AB405" s="5">
        <f t="shared" si="577"/>
        <v>3.9284432820700893E-4</v>
      </c>
      <c r="AC405" s="5">
        <f t="shared" si="578"/>
        <v>9.8700829140887121E-7</v>
      </c>
      <c r="AD405" s="5">
        <f t="shared" si="579"/>
        <v>2.3953043400718565E-3</v>
      </c>
      <c r="AE405" s="5">
        <f t="shared" si="580"/>
        <v>7.5535922364165873E-4</v>
      </c>
      <c r="AF405" s="5">
        <f t="shared" si="581"/>
        <v>1.1910126558769834E-4</v>
      </c>
      <c r="AG405" s="5">
        <f t="shared" si="582"/>
        <v>1.2519528034360209E-5</v>
      </c>
      <c r="AH405" s="5">
        <f t="shared" si="583"/>
        <v>1.6197001081695066E-4</v>
      </c>
      <c r="AI405" s="5">
        <f t="shared" si="584"/>
        <v>1.001633794809441E-4</v>
      </c>
      <c r="AJ405" s="5">
        <f t="shared" si="585"/>
        <v>3.0970864725020013E-5</v>
      </c>
      <c r="AK405" s="5">
        <f t="shared" si="586"/>
        <v>6.3841992738006223E-6</v>
      </c>
      <c r="AL405" s="5">
        <f t="shared" si="587"/>
        <v>7.6992422674996381E-9</v>
      </c>
      <c r="AM405" s="5">
        <f t="shared" si="588"/>
        <v>2.9625456759167085E-4</v>
      </c>
      <c r="AN405" s="5">
        <f t="shared" si="589"/>
        <v>9.3423877890033255E-5</v>
      </c>
      <c r="AO405" s="5">
        <f t="shared" si="590"/>
        <v>1.4730609946310969E-5</v>
      </c>
      <c r="AP405" s="5">
        <f t="shared" si="591"/>
        <v>1.5484326155230527E-6</v>
      </c>
      <c r="AQ405" s="5">
        <f t="shared" si="592"/>
        <v>1.2207455632629844E-7</v>
      </c>
      <c r="AR405" s="5">
        <f t="shared" si="593"/>
        <v>1.0215448582225071E-5</v>
      </c>
      <c r="AS405" s="5">
        <f t="shared" si="594"/>
        <v>6.31730434386314E-6</v>
      </c>
      <c r="AT405" s="5">
        <f t="shared" si="595"/>
        <v>1.9533324382070108E-6</v>
      </c>
      <c r="AU405" s="5">
        <f t="shared" si="596"/>
        <v>4.0265144819860496E-7</v>
      </c>
      <c r="AV405" s="5">
        <f t="shared" si="597"/>
        <v>6.2250612939157456E-8</v>
      </c>
      <c r="AW405" s="5">
        <f t="shared" si="598"/>
        <v>4.1707357820614715E-11</v>
      </c>
      <c r="AX405" s="5">
        <f t="shared" si="599"/>
        <v>3.0534313653679217E-5</v>
      </c>
      <c r="AY405" s="5">
        <f t="shared" si="600"/>
        <v>9.6289958106877241E-6</v>
      </c>
      <c r="AZ405" s="5">
        <f t="shared" si="601"/>
        <v>1.5182519144501847E-6</v>
      </c>
      <c r="BA405" s="5">
        <f t="shared" si="602"/>
        <v>1.5959358040728836E-7</v>
      </c>
      <c r="BB405" s="5">
        <f t="shared" si="603"/>
        <v>1.2581958895359575E-8</v>
      </c>
      <c r="BC405" s="5">
        <f t="shared" si="604"/>
        <v>7.935441475303278E-10</v>
      </c>
      <c r="BD405" s="5">
        <f t="shared" si="605"/>
        <v>5.369069517341114E-7</v>
      </c>
      <c r="BE405" s="5">
        <f t="shared" si="606"/>
        <v>3.3202698747287278E-7</v>
      </c>
      <c r="BF405" s="5">
        <f t="shared" si="607"/>
        <v>1.0266389739809656E-7</v>
      </c>
      <c r="BG405" s="5">
        <f t="shared" si="608"/>
        <v>2.116268903157163E-8</v>
      </c>
      <c r="BH405" s="5">
        <f t="shared" si="609"/>
        <v>3.2717884650605434E-9</v>
      </c>
      <c r="BI405" s="5">
        <f t="shared" si="610"/>
        <v>4.0465934150933422E-10</v>
      </c>
      <c r="BJ405" s="8">
        <f t="shared" si="611"/>
        <v>0.3668227942482804</v>
      </c>
      <c r="BK405" s="8">
        <f t="shared" si="612"/>
        <v>0.4735582147910456</v>
      </c>
      <c r="BL405" s="8">
        <f t="shared" si="613"/>
        <v>0.15757008955481777</v>
      </c>
      <c r="BM405" s="8">
        <f t="shared" si="614"/>
        <v>6.852494750438011E-2</v>
      </c>
      <c r="BN405" s="8">
        <f t="shared" si="615"/>
        <v>0.93147100142301642</v>
      </c>
    </row>
    <row r="406" spans="1:66" x14ac:dyDescent="0.25">
      <c r="A406" t="s">
        <v>32</v>
      </c>
      <c r="B406" t="s">
        <v>36</v>
      </c>
      <c r="C406" t="s">
        <v>212</v>
      </c>
      <c r="D406" t="s">
        <v>493</v>
      </c>
      <c r="E406">
        <f>VLOOKUP(A406,home!$A$2:$E$405,3,FALSE)</f>
        <v>1.25462962962963</v>
      </c>
      <c r="F406">
        <f>VLOOKUP(B406,home!$B$2:$E$405,3,FALSE)</f>
        <v>1.46</v>
      </c>
      <c r="G406">
        <f>VLOOKUP(C406,away!$B$2:$E$405,4,FALSE)</f>
        <v>1.33</v>
      </c>
      <c r="H406">
        <f>VLOOKUP(A406,away!$A$2:$E$405,3,FALSE)</f>
        <v>1.1018518518518501</v>
      </c>
      <c r="I406">
        <f>VLOOKUP(C406,away!$B$2:$E$405,3,FALSE)</f>
        <v>0.93</v>
      </c>
      <c r="J406">
        <f>VLOOKUP(B406,home!$B$2:$E$405,4,FALSE)</f>
        <v>0.61</v>
      </c>
      <c r="K406" s="3">
        <f t="shared" si="560"/>
        <v>2.4362398148148157</v>
      </c>
      <c r="L406" s="3">
        <f t="shared" si="561"/>
        <v>0.62508055555555453</v>
      </c>
      <c r="M406" s="5">
        <f t="shared" si="562"/>
        <v>4.6825826949988665E-2</v>
      </c>
      <c r="N406" s="5">
        <f t="shared" si="563"/>
        <v>0.11407894397719101</v>
      </c>
      <c r="O406" s="5">
        <f t="shared" si="564"/>
        <v>2.926991392424717E-2</v>
      </c>
      <c r="P406" s="5">
        <f t="shared" si="565"/>
        <v>7.1308529678453525E-2</v>
      </c>
      <c r="Q406" s="5">
        <f t="shared" si="566"/>
        <v>0.13896183267463078</v>
      </c>
      <c r="R406" s="5">
        <f t="shared" si="567"/>
        <v>9.1480270284158404E-3</v>
      </c>
      <c r="S406" s="5">
        <f t="shared" si="568"/>
        <v>2.7147979737409199E-2</v>
      </c>
      <c r="T406" s="5">
        <f t="shared" si="569"/>
        <v>8.686233956927622E-2</v>
      </c>
      <c r="U406" s="5">
        <f t="shared" si="570"/>
        <v>2.2286787673628738E-2</v>
      </c>
      <c r="V406" s="5">
        <f t="shared" si="571"/>
        <v>4.5935773408946542E-3</v>
      </c>
      <c r="W406" s="5">
        <f t="shared" si="572"/>
        <v>0.1128481165005233</v>
      </c>
      <c r="X406" s="5">
        <f t="shared" si="573"/>
        <v>7.053916335554504E-2</v>
      </c>
      <c r="Y406" s="5">
        <f t="shared" si="574"/>
        <v>2.2046329709354055E-2</v>
      </c>
      <c r="Z406" s="5">
        <f t="shared" si="575"/>
        <v>1.9060846057198013E-3</v>
      </c>
      <c r="AA406" s="5">
        <f t="shared" si="576"/>
        <v>4.6436792068601804E-3</v>
      </c>
      <c r="AB406" s="5">
        <f t="shared" si="577"/>
        <v>5.6565580854902285E-3</v>
      </c>
      <c r="AC406" s="5">
        <f t="shared" si="578"/>
        <v>4.3720696926145966E-4</v>
      </c>
      <c r="AD406" s="5">
        <f t="shared" si="579"/>
        <v>6.8731268611358906E-2</v>
      </c>
      <c r="AE406" s="5">
        <f t="shared" si="580"/>
        <v>4.2962579567626266E-2</v>
      </c>
      <c r="AF406" s="5">
        <f t="shared" si="581"/>
        <v>1.342753655211577E-2</v>
      </c>
      <c r="AG406" s="5">
        <f t="shared" si="582"/>
        <v>2.7977640025796812E-3</v>
      </c>
      <c r="AH406" s="5">
        <f t="shared" si="583"/>
        <v>2.9786410606980583E-4</v>
      </c>
      <c r="AI406" s="5">
        <f t="shared" si="584"/>
        <v>7.2566839461148439E-4</v>
      </c>
      <c r="AJ406" s="5">
        <f t="shared" si="585"/>
        <v>8.8395111765262376E-4</v>
      </c>
      <c r="AK406" s="5">
        <f t="shared" si="586"/>
        <v>7.1783896905845918E-4</v>
      </c>
      <c r="AL406" s="5">
        <f t="shared" si="587"/>
        <v>2.6631957766815333E-5</v>
      </c>
      <c r="AM406" s="5">
        <f t="shared" si="588"/>
        <v>3.3489170622744889E-2</v>
      </c>
      <c r="AN406" s="5">
        <f t="shared" si="589"/>
        <v>2.0933429377960128E-2</v>
      </c>
      <c r="AO406" s="5">
        <f t="shared" si="590"/>
        <v>6.5425398326291418E-3</v>
      </c>
      <c r="AP406" s="5">
        <f t="shared" si="591"/>
        <v>1.3632048111080566E-3</v>
      </c>
      <c r="AQ406" s="5">
        <f t="shared" si="592"/>
        <v>2.1302820516585716E-4</v>
      </c>
      <c r="AR406" s="5">
        <f t="shared" si="593"/>
        <v>3.7237812180434576E-5</v>
      </c>
      <c r="AS406" s="5">
        <f t="shared" si="594"/>
        <v>9.0720240650570826E-5</v>
      </c>
      <c r="AT406" s="5">
        <f t="shared" si="595"/>
        <v>1.105081311412511E-4</v>
      </c>
      <c r="AU406" s="5">
        <f t="shared" si="596"/>
        <v>8.9741436315697649E-5</v>
      </c>
      <c r="AV406" s="5">
        <f t="shared" si="597"/>
        <v>5.4657915047742699E-5</v>
      </c>
      <c r="AW406" s="5">
        <f t="shared" si="598"/>
        <v>1.1265659445436603E-6</v>
      </c>
      <c r="AX406" s="5">
        <f t="shared" si="599"/>
        <v>1.3597941806042953E-2</v>
      </c>
      <c r="AY406" s="5">
        <f t="shared" si="600"/>
        <v>8.4998090185334288E-3</v>
      </c>
      <c r="AZ406" s="5">
        <f t="shared" si="601"/>
        <v>2.6565326717104942E-3</v>
      </c>
      <c r="BA406" s="5">
        <f t="shared" si="602"/>
        <v>5.5351563942809259E-4</v>
      </c>
      <c r="BB406" s="5">
        <f t="shared" si="603"/>
        <v>8.6497965850600015E-5</v>
      </c>
      <c r="BC406" s="5">
        <f t="shared" si="604"/>
        <v>1.081363930966369E-5</v>
      </c>
      <c r="BD406" s="5">
        <f t="shared" si="605"/>
        <v>3.8794387209032399E-6</v>
      </c>
      <c r="BE406" s="5">
        <f t="shared" si="606"/>
        <v>9.4512430709987348E-6</v>
      </c>
      <c r="BF406" s="5">
        <f t="shared" si="607"/>
        <v>1.1512747334529885E-5</v>
      </c>
      <c r="BG406" s="5">
        <f t="shared" si="608"/>
        <v>9.3492711447616181E-6</v>
      </c>
      <c r="BH406" s="5">
        <f t="shared" si="609"/>
        <v>5.6942666505918852E-6</v>
      </c>
      <c r="BI406" s="5">
        <f t="shared" si="610"/>
        <v>2.774519826068832E-6</v>
      </c>
      <c r="BJ406" s="8">
        <f t="shared" si="611"/>
        <v>0.76120235811068437</v>
      </c>
      <c r="BK406" s="8">
        <f t="shared" si="612"/>
        <v>0.15883956165230775</v>
      </c>
      <c r="BL406" s="8">
        <f t="shared" si="613"/>
        <v>7.4055815528118074E-2</v>
      </c>
      <c r="BM406" s="8">
        <f t="shared" si="614"/>
        <v>0.57791206321131416</v>
      </c>
      <c r="BN406" s="8">
        <f t="shared" si="615"/>
        <v>0.40959307423292696</v>
      </c>
    </row>
    <row r="407" spans="1:66" x14ac:dyDescent="0.25">
      <c r="A407" t="s">
        <v>32</v>
      </c>
      <c r="B407" t="s">
        <v>310</v>
      </c>
      <c r="C407" t="s">
        <v>330</v>
      </c>
      <c r="D407" t="s">
        <v>493</v>
      </c>
      <c r="E407">
        <f>VLOOKUP(A407,home!$A$2:$E$405,3,FALSE)</f>
        <v>1.25462962962963</v>
      </c>
      <c r="F407">
        <f>VLOOKUP(B407,home!$B$2:$E$405,3,FALSE)</f>
        <v>0.86</v>
      </c>
      <c r="G407">
        <f>VLOOKUP(C407,away!$B$2:$E$405,4,FALSE)</f>
        <v>1.33</v>
      </c>
      <c r="H407">
        <f>VLOOKUP(A407,away!$A$2:$E$405,3,FALSE)</f>
        <v>1.1018518518518501</v>
      </c>
      <c r="I407">
        <f>VLOOKUP(C407,away!$B$2:$E$405,3,FALSE)</f>
        <v>0.46</v>
      </c>
      <c r="J407">
        <f>VLOOKUP(B407,home!$B$2:$E$405,4,FALSE)</f>
        <v>0.91</v>
      </c>
      <c r="K407" s="3">
        <f t="shared" si="560"/>
        <v>1.4350453703703707</v>
      </c>
      <c r="L407" s="3">
        <f t="shared" si="561"/>
        <v>0.46123518518518453</v>
      </c>
      <c r="M407" s="5">
        <f t="shared" si="562"/>
        <v>0.1501259672624595</v>
      </c>
      <c r="N407" s="5">
        <f t="shared" si="563"/>
        <v>0.21543757429236632</v>
      </c>
      <c r="O407" s="5">
        <f t="shared" si="564"/>
        <v>6.9243378311405451E-2</v>
      </c>
      <c r="P407" s="5">
        <f t="shared" si="565"/>
        <v>9.9367389474586537E-2</v>
      </c>
      <c r="Q407" s="5">
        <f t="shared" si="566"/>
        <v>0.15458134679604157</v>
      </c>
      <c r="R407" s="5">
        <f t="shared" si="567"/>
        <v>1.5968741209154438E-2</v>
      </c>
      <c r="S407" s="5">
        <f t="shared" si="568"/>
        <v>1.6442655243199943E-2</v>
      </c>
      <c r="T407" s="5">
        <f t="shared" si="569"/>
        <v>7.1298356115647471E-2</v>
      </c>
      <c r="U407" s="5">
        <f t="shared" si="570"/>
        <v>2.2915868142839631E-2</v>
      </c>
      <c r="V407" s="5">
        <f t="shared" si="571"/>
        <v>1.2092539184413937E-3</v>
      </c>
      <c r="W407" s="5">
        <f t="shared" si="572"/>
        <v>7.3943748688425404E-2</v>
      </c>
      <c r="X407" s="5">
        <f t="shared" si="573"/>
        <v>3.4105458619592632E-2</v>
      </c>
      <c r="Y407" s="5">
        <f t="shared" si="574"/>
        <v>7.8653187611167266E-3</v>
      </c>
      <c r="Z407" s="5">
        <f t="shared" si="575"/>
        <v>2.4551151029262126E-3</v>
      </c>
      <c r="AA407" s="5">
        <f t="shared" si="576"/>
        <v>3.5232015621806377E-3</v>
      </c>
      <c r="AB407" s="5">
        <f t="shared" si="577"/>
        <v>2.5279770453444914E-3</v>
      </c>
      <c r="AC407" s="5">
        <f t="shared" si="578"/>
        <v>5.0024825517595147E-5</v>
      </c>
      <c r="AD407" s="5">
        <f t="shared" si="579"/>
        <v>2.6528158555788755E-2</v>
      </c>
      <c r="AE407" s="5">
        <f t="shared" si="580"/>
        <v>1.2235720124101164E-2</v>
      </c>
      <c r="AF407" s="5">
        <f t="shared" si="581"/>
        <v>2.8217723186569439E-3</v>
      </c>
      <c r="AG407" s="5">
        <f t="shared" si="582"/>
        <v>4.338335593153879E-4</v>
      </c>
      <c r="AH407" s="5">
        <f t="shared" si="583"/>
        <v>2.8309636728727865E-4</v>
      </c>
      <c r="AI407" s="5">
        <f t="shared" si="584"/>
        <v>4.062561312442793E-4</v>
      </c>
      <c r="AJ407" s="5">
        <f t="shared" si="585"/>
        <v>2.9149799016334042E-4</v>
      </c>
      <c r="AK407" s="5">
        <f t="shared" si="586"/>
        <v>1.3943761375205652E-4</v>
      </c>
      <c r="AL407" s="5">
        <f t="shared" si="587"/>
        <v>1.324444108170784E-6</v>
      </c>
      <c r="AM407" s="5">
        <f t="shared" si="588"/>
        <v>7.6138222239871562E-3</v>
      </c>
      <c r="AN407" s="5">
        <f t="shared" si="589"/>
        <v>3.5117627034477899E-3</v>
      </c>
      <c r="AO407" s="5">
        <f t="shared" si="590"/>
        <v>8.0987426042558261E-4</v>
      </c>
      <c r="AP407" s="5">
        <f t="shared" si="591"/>
        <v>1.2451416816136937E-4</v>
      </c>
      <c r="AQ407" s="5">
        <f t="shared" si="592"/>
        <v>1.4357578852522096E-5</v>
      </c>
      <c r="AR407" s="5">
        <f t="shared" si="593"/>
        <v>2.6114801078200205E-5</v>
      </c>
      <c r="AS407" s="5">
        <f t="shared" si="594"/>
        <v>3.7475924385414367E-5</v>
      </c>
      <c r="AT407" s="5">
        <f t="shared" si="595"/>
        <v>2.688982589481949E-5</v>
      </c>
      <c r="AU407" s="5">
        <f t="shared" si="596"/>
        <v>1.2862706720142005E-5</v>
      </c>
      <c r="AV407" s="5">
        <f t="shared" si="597"/>
        <v>4.6146419322929098E-6</v>
      </c>
      <c r="AW407" s="5">
        <f t="shared" si="598"/>
        <v>2.4351134349552406E-8</v>
      </c>
      <c r="AX407" s="5">
        <f t="shared" si="599"/>
        <v>1.821030055559301E-3</v>
      </c>
      <c r="AY407" s="5">
        <f t="shared" si="600"/>
        <v>8.3992313490368112E-4</v>
      </c>
      <c r="AZ407" s="5">
        <f t="shared" si="601"/>
        <v>1.9370105133430999E-4</v>
      </c>
      <c r="BA407" s="5">
        <f t="shared" si="602"/>
        <v>2.9780580094248478E-5</v>
      </c>
      <c r="BB407" s="5">
        <f t="shared" si="603"/>
        <v>3.4339628436732282E-6</v>
      </c>
      <c r="BC407" s="5">
        <f t="shared" si="604"/>
        <v>3.1677289762413292E-7</v>
      </c>
      <c r="BD407" s="5">
        <f t="shared" si="605"/>
        <v>2.0075108518963209E-6</v>
      </c>
      <c r="BE407" s="5">
        <f t="shared" si="606"/>
        <v>2.8808691539820941E-6</v>
      </c>
      <c r="BF407" s="5">
        <f t="shared" si="607"/>
        <v>2.0670889710324058E-6</v>
      </c>
      <c r="BG407" s="5">
        <f t="shared" si="608"/>
        <v>9.8878881934123586E-7</v>
      </c>
      <c r="BH407" s="5">
        <f t="shared" si="609"/>
        <v>3.5473920436740624E-7</v>
      </c>
      <c r="BI407" s="5">
        <f t="shared" si="610"/>
        <v>1.01813370583263E-7</v>
      </c>
      <c r="BJ407" s="8">
        <f t="shared" si="611"/>
        <v>0.61421380432355954</v>
      </c>
      <c r="BK407" s="8">
        <f t="shared" si="612"/>
        <v>0.26803653830321678</v>
      </c>
      <c r="BL407" s="8">
        <f t="shared" si="613"/>
        <v>0.11541581308375368</v>
      </c>
      <c r="BM407" s="8">
        <f t="shared" si="614"/>
        <v>0.2945569746836732</v>
      </c>
      <c r="BN407" s="8">
        <f t="shared" si="615"/>
        <v>0.704724397346014</v>
      </c>
    </row>
    <row r="408" spans="1:66" x14ac:dyDescent="0.25">
      <c r="A408" t="s">
        <v>32</v>
      </c>
      <c r="B408" t="s">
        <v>211</v>
      </c>
      <c r="C408" t="s">
        <v>33</v>
      </c>
      <c r="D408" t="s">
        <v>493</v>
      </c>
      <c r="E408">
        <f>VLOOKUP(A408,home!$A$2:$E$405,3,FALSE)</f>
        <v>1.25462962962963</v>
      </c>
      <c r="F408">
        <f>VLOOKUP(B408,home!$B$2:$E$405,3,FALSE)</f>
        <v>0.86</v>
      </c>
      <c r="G408">
        <f>VLOOKUP(C408,away!$B$2:$E$405,4,FALSE)</f>
        <v>0.33</v>
      </c>
      <c r="H408">
        <f>VLOOKUP(A408,away!$A$2:$E$405,3,FALSE)</f>
        <v>1.1018518518518501</v>
      </c>
      <c r="I408">
        <f>VLOOKUP(C408,away!$B$2:$E$405,3,FALSE)</f>
        <v>1.53</v>
      </c>
      <c r="J408">
        <f>VLOOKUP(B408,home!$B$2:$E$405,4,FALSE)</f>
        <v>0.76</v>
      </c>
      <c r="K408" s="3">
        <f t="shared" si="560"/>
        <v>0.35606388888888901</v>
      </c>
      <c r="L408" s="3">
        <f t="shared" si="561"/>
        <v>1.2812333333333312</v>
      </c>
      <c r="M408" s="5">
        <f t="shared" si="562"/>
        <v>0.1945050363901305</v>
      </c>
      <c r="N408" s="5">
        <f t="shared" si="563"/>
        <v>6.9256219665544738E-2</v>
      </c>
      <c r="O408" s="5">
        <f t="shared" si="564"/>
        <v>0.24920633612424778</v>
      </c>
      <c r="P408" s="5">
        <f t="shared" si="565"/>
        <v>8.873337717615129E-2</v>
      </c>
      <c r="Q408" s="5">
        <f t="shared" si="566"/>
        <v>1.2329819451928506E-2</v>
      </c>
      <c r="R408" s="5">
        <f t="shared" si="567"/>
        <v>0.15964573236012827</v>
      </c>
      <c r="S408" s="5">
        <f t="shared" si="568"/>
        <v>1.0120062147507259E-2</v>
      </c>
      <c r="T408" s="5">
        <f t="shared" si="569"/>
        <v>1.5797375675792504E-2</v>
      </c>
      <c r="U408" s="5">
        <f t="shared" si="570"/>
        <v>5.6844080308662025E-2</v>
      </c>
      <c r="V408" s="5">
        <f t="shared" si="571"/>
        <v>5.1297574388294216E-4</v>
      </c>
      <c r="W408" s="5">
        <f t="shared" si="572"/>
        <v>1.4634011544505114E-3</v>
      </c>
      <c r="X408" s="5">
        <f t="shared" si="573"/>
        <v>1.8749583391204736E-3</v>
      </c>
      <c r="Y408" s="5">
        <f t="shared" si="574"/>
        <v>1.2011295613462256E-3</v>
      </c>
      <c r="Z408" s="5">
        <f t="shared" si="575"/>
        <v>6.8181144608069344E-2</v>
      </c>
      <c r="AA408" s="5">
        <f t="shared" si="576"/>
        <v>2.4276843498044876E-2</v>
      </c>
      <c r="AB408" s="5">
        <f t="shared" si="577"/>
        <v>4.3220536529303992E-3</v>
      </c>
      <c r="AC408" s="5">
        <f t="shared" si="578"/>
        <v>1.4626250497468985E-5</v>
      </c>
      <c r="AD408" s="5">
        <f t="shared" si="579"/>
        <v>1.3026607651453467E-4</v>
      </c>
      <c r="AE408" s="5">
        <f t="shared" si="580"/>
        <v>1.6690123943297202E-4</v>
      </c>
      <c r="AF408" s="5">
        <f t="shared" si="581"/>
        <v>1.069197156680856E-4</v>
      </c>
      <c r="AG408" s="5">
        <f t="shared" si="582"/>
        <v>4.5663034568157771E-5</v>
      </c>
      <c r="AH408" s="5">
        <f t="shared" si="583"/>
        <v>2.183898879416965E-2</v>
      </c>
      <c r="AI408" s="5">
        <f t="shared" si="584"/>
        <v>7.7760752794529143E-3</v>
      </c>
      <c r="AJ408" s="5">
        <f t="shared" si="585"/>
        <v>1.3843898021473795E-3</v>
      </c>
      <c r="AK408" s="5">
        <f t="shared" si="586"/>
        <v>1.6431040556357188E-4</v>
      </c>
      <c r="AL408" s="5">
        <f t="shared" si="587"/>
        <v>2.6690035921982741E-7</v>
      </c>
      <c r="AM408" s="5">
        <f t="shared" si="588"/>
        <v>9.2766091588125568E-6</v>
      </c>
      <c r="AN408" s="5">
        <f t="shared" si="589"/>
        <v>1.1885500874575921E-5</v>
      </c>
      <c r="AO408" s="5">
        <f t="shared" si="590"/>
        <v>7.6140499519345661E-6</v>
      </c>
      <c r="AP408" s="5">
        <f t="shared" si="591"/>
        <v>3.251791533361205E-6</v>
      </c>
      <c r="AQ408" s="5">
        <f t="shared" si="592"/>
        <v>1.0415759263983706E-6</v>
      </c>
      <c r="AR408" s="5">
        <f t="shared" si="593"/>
        <v>5.5961680818766499E-3</v>
      </c>
      <c r="AS408" s="5">
        <f t="shared" si="594"/>
        <v>1.9925933701088745E-3</v>
      </c>
      <c r="AT408" s="5">
        <f t="shared" si="595"/>
        <v>3.5474527216759158E-4</v>
      </c>
      <c r="AU408" s="5">
        <f t="shared" si="596"/>
        <v>4.2103993724313346E-5</v>
      </c>
      <c r="AV408" s="5">
        <f t="shared" si="597"/>
        <v>3.7479279358080965E-6</v>
      </c>
      <c r="AW408" s="5">
        <f t="shared" si="598"/>
        <v>3.38222750803807E-9</v>
      </c>
      <c r="AX408" s="5">
        <f t="shared" si="599"/>
        <v>5.5051092213151413E-7</v>
      </c>
      <c r="AY408" s="5">
        <f t="shared" si="600"/>
        <v>7.0533294379896564E-7</v>
      </c>
      <c r="AZ408" s="5">
        <f t="shared" si="601"/>
        <v>4.5184803934668004E-7</v>
      </c>
      <c r="BA408" s="5">
        <f t="shared" si="602"/>
        <v>1.9297425653742567E-7</v>
      </c>
      <c r="BB408" s="5">
        <f t="shared" si="603"/>
        <v>6.1811262487741854E-8</v>
      </c>
      <c r="BC408" s="5">
        <f t="shared" si="604"/>
        <v>1.5838929974942199E-8</v>
      </c>
      <c r="BD408" s="5">
        <f t="shared" si="605"/>
        <v>1.1949995142394032E-3</v>
      </c>
      <c r="BE408" s="5">
        <f t="shared" si="606"/>
        <v>4.2549617426041516E-4</v>
      </c>
      <c r="BF408" s="5">
        <f t="shared" si="607"/>
        <v>7.5751911257253914E-5</v>
      </c>
      <c r="BG408" s="5">
        <f t="shared" si="608"/>
        <v>8.9908400376746124E-6</v>
      </c>
      <c r="BH408" s="5">
        <f t="shared" si="609"/>
        <v>8.0032836704808688E-7</v>
      </c>
      <c r="BI408" s="5">
        <f t="shared" si="610"/>
        <v>5.6993606151847194E-8</v>
      </c>
      <c r="BJ408" s="8">
        <f t="shared" si="611"/>
        <v>0.10240770175816606</v>
      </c>
      <c r="BK408" s="8">
        <f t="shared" si="612"/>
        <v>0.29388704994147241</v>
      </c>
      <c r="BL408" s="8">
        <f t="shared" si="613"/>
        <v>0.53515426463292803</v>
      </c>
      <c r="BM408" s="8">
        <f t="shared" si="614"/>
        <v>0.22595293782178857</v>
      </c>
      <c r="BN408" s="8">
        <f t="shared" si="615"/>
        <v>0.77367652116813102</v>
      </c>
    </row>
    <row r="409" spans="1:66" x14ac:dyDescent="0.25">
      <c r="A409" t="s">
        <v>213</v>
      </c>
      <c r="B409" t="s">
        <v>215</v>
      </c>
      <c r="C409" t="s">
        <v>216</v>
      </c>
      <c r="D409" t="s">
        <v>493</v>
      </c>
      <c r="E409">
        <f>VLOOKUP(A409,home!$A$2:$E$405,3,FALSE)</f>
        <v>1.24242424242424</v>
      </c>
      <c r="F409">
        <f>VLOOKUP(B409,home!$B$2:$E$405,3,FALSE)</f>
        <v>0.9</v>
      </c>
      <c r="G409">
        <f>VLOOKUP(C409,away!$B$2:$E$405,4,FALSE)</f>
        <v>1.66</v>
      </c>
      <c r="H409">
        <f>VLOOKUP(A409,away!$A$2:$E$405,3,FALSE)</f>
        <v>1.1565656565656599</v>
      </c>
      <c r="I409">
        <f>VLOOKUP(C409,away!$B$2:$E$405,3,FALSE)</f>
        <v>0.85</v>
      </c>
      <c r="J409">
        <f>VLOOKUP(B409,home!$B$2:$E$405,4,FALSE)</f>
        <v>1.02</v>
      </c>
      <c r="K409" s="3">
        <f t="shared" si="560"/>
        <v>1.8561818181818144</v>
      </c>
      <c r="L409" s="3">
        <f t="shared" si="561"/>
        <v>1.0027424242424272</v>
      </c>
      <c r="M409" s="5">
        <f t="shared" si="562"/>
        <v>5.7330400717324273E-2</v>
      </c>
      <c r="N409" s="5">
        <f t="shared" si="563"/>
        <v>0.10641564744057497</v>
      </c>
      <c r="O409" s="5">
        <f t="shared" si="564"/>
        <v>5.7487624998079523E-2</v>
      </c>
      <c r="P409" s="5">
        <f t="shared" si="565"/>
        <v>0.10670748429188959</v>
      </c>
      <c r="Q409" s="5">
        <f t="shared" si="566"/>
        <v>9.8763394974620694E-2</v>
      </c>
      <c r="R409" s="5">
        <f t="shared" si="567"/>
        <v>2.8822640227256915E-2</v>
      </c>
      <c r="S409" s="5">
        <f t="shared" si="568"/>
        <v>4.9652920010303803E-2</v>
      </c>
      <c r="T409" s="5">
        <f t="shared" si="569"/>
        <v>9.9034246103263501E-2</v>
      </c>
      <c r="U409" s="5">
        <f t="shared" si="570"/>
        <v>5.3500060741830044E-2</v>
      </c>
      <c r="V409" s="5">
        <f t="shared" si="571"/>
        <v>1.0268622494934923E-2</v>
      </c>
      <c r="W409" s="5">
        <f t="shared" si="572"/>
        <v>6.1107606017933379E-2</v>
      </c>
      <c r="X409" s="5">
        <f t="shared" si="573"/>
        <v>6.1275188998073646E-2</v>
      </c>
      <c r="Y409" s="5">
        <f t="shared" si="574"/>
        <v>3.0721615780920641E-2</v>
      </c>
      <c r="Z409" s="5">
        <f t="shared" si="575"/>
        <v>9.6338947115156334E-3</v>
      </c>
      <c r="AA409" s="5">
        <f t="shared" si="576"/>
        <v>1.7882260201793256E-2</v>
      </c>
      <c r="AB409" s="5">
        <f t="shared" si="577"/>
        <v>1.6596363127282451E-2</v>
      </c>
      <c r="AC409" s="5">
        <f t="shared" si="578"/>
        <v>1.1945438849497903E-3</v>
      </c>
      <c r="AD409" s="5">
        <f t="shared" si="579"/>
        <v>2.8356706810776396E-2</v>
      </c>
      <c r="AE409" s="5">
        <f t="shared" si="580"/>
        <v>2.8434472930969668E-2</v>
      </c>
      <c r="AF409" s="5">
        <f t="shared" si="581"/>
        <v>1.4256226159428101E-2</v>
      </c>
      <c r="AG409" s="5">
        <f t="shared" si="582"/>
        <v>4.7651075932177468E-3</v>
      </c>
      <c r="AH409" s="5">
        <f t="shared" si="583"/>
        <v>2.4150787344803708E-3</v>
      </c>
      <c r="AI409" s="5">
        <f t="shared" si="584"/>
        <v>4.4828252364200105E-3</v>
      </c>
      <c r="AJ409" s="5">
        <f t="shared" si="585"/>
        <v>4.1604693489647087E-3</v>
      </c>
      <c r="AK409" s="5">
        <f t="shared" si="586"/>
        <v>2.5741958535503411E-3</v>
      </c>
      <c r="AL409" s="5">
        <f t="shared" si="587"/>
        <v>8.893485567473754E-5</v>
      </c>
      <c r="AM409" s="5">
        <f t="shared" si="588"/>
        <v>1.0527040721135118E-2</v>
      </c>
      <c r="AN409" s="5">
        <f t="shared" si="589"/>
        <v>1.0555910332809776E-2</v>
      </c>
      <c r="AO409" s="5">
        <f t="shared" si="590"/>
        <v>5.2924295586036811E-3</v>
      </c>
      <c r="AP409" s="5">
        <f t="shared" si="591"/>
        <v>1.768981215242178E-3</v>
      </c>
      <c r="AQ409" s="5">
        <f t="shared" si="592"/>
        <v>4.434581280528141E-4</v>
      </c>
      <c r="AR409" s="5">
        <f t="shared" si="593"/>
        <v>4.8434038098983624E-4</v>
      </c>
      <c r="AS409" s="5">
        <f t="shared" si="594"/>
        <v>8.9902380900458694E-4</v>
      </c>
      <c r="AT409" s="5">
        <f t="shared" si="595"/>
        <v>8.3437582419343729E-4</v>
      </c>
      <c r="AU409" s="5">
        <f t="shared" si="596"/>
        <v>5.162510781327749E-4</v>
      </c>
      <c r="AV409" s="5">
        <f t="shared" si="597"/>
        <v>2.3956396621170403E-4</v>
      </c>
      <c r="AW409" s="5">
        <f t="shared" si="598"/>
        <v>4.59811054101092E-6</v>
      </c>
      <c r="AX409" s="5">
        <f t="shared" si="599"/>
        <v>3.2566835976384286E-3</v>
      </c>
      <c r="AY409" s="5">
        <f t="shared" si="600"/>
        <v>3.2656148056865071E-3</v>
      </c>
      <c r="AZ409" s="5">
        <f t="shared" si="601"/>
        <v>1.6372852534480258E-3</v>
      </c>
      <c r="BA409" s="5">
        <f t="shared" si="602"/>
        <v>5.4725846140628331E-4</v>
      </c>
      <c r="BB409" s="5">
        <f t="shared" si="603"/>
        <v>1.3718981906942932E-4</v>
      </c>
      <c r="BC409" s="5">
        <f t="shared" si="604"/>
        <v>2.7513210351011917E-5</v>
      </c>
      <c r="BD409" s="5">
        <f t="shared" si="605"/>
        <v>8.0944774632041498E-5</v>
      </c>
      <c r="BE409" s="5">
        <f t="shared" si="606"/>
        <v>1.5024821894882E-4</v>
      </c>
      <c r="BF409" s="5">
        <f t="shared" si="607"/>
        <v>1.3944400611350002E-4</v>
      </c>
      <c r="BG409" s="5">
        <f t="shared" si="608"/>
        <v>8.6277809600770851E-5</v>
      </c>
      <c r="BH409" s="5">
        <f t="shared" si="609"/>
        <v>4.0036825373375814E-5</v>
      </c>
      <c r="BI409" s="5">
        <f t="shared" si="610"/>
        <v>1.486312546315611E-5</v>
      </c>
      <c r="BJ409" s="8">
        <f t="shared" si="611"/>
        <v>0.57058957791322185</v>
      </c>
      <c r="BK409" s="8">
        <f t="shared" si="612"/>
        <v>0.22850852106076364</v>
      </c>
      <c r="BL409" s="8">
        <f t="shared" si="613"/>
        <v>0.19140688828832159</v>
      </c>
      <c r="BM409" s="8">
        <f t="shared" si="614"/>
        <v>0.54135067262893144</v>
      </c>
      <c r="BN409" s="8">
        <f t="shared" si="615"/>
        <v>0.45552719264974595</v>
      </c>
    </row>
    <row r="410" spans="1:66" x14ac:dyDescent="0.25">
      <c r="A410" t="s">
        <v>213</v>
      </c>
      <c r="B410" t="s">
        <v>220</v>
      </c>
      <c r="C410" t="s">
        <v>218</v>
      </c>
      <c r="D410" t="s">
        <v>493</v>
      </c>
      <c r="E410">
        <f>VLOOKUP(A410,home!$A$2:$E$405,3,FALSE)</f>
        <v>1.24242424242424</v>
      </c>
      <c r="F410">
        <f>VLOOKUP(B410,home!$B$2:$E$405,3,FALSE)</f>
        <v>0.76</v>
      </c>
      <c r="G410">
        <f>VLOOKUP(C410,away!$B$2:$E$405,4,FALSE)</f>
        <v>0.56999999999999995</v>
      </c>
      <c r="H410">
        <f>VLOOKUP(A410,away!$A$2:$E$405,3,FALSE)</f>
        <v>1.1565656565656599</v>
      </c>
      <c r="I410">
        <f>VLOOKUP(C410,away!$B$2:$E$405,3,FALSE)</f>
        <v>1.18</v>
      </c>
      <c r="J410">
        <f>VLOOKUP(B410,home!$B$2:$E$405,4,FALSE)</f>
        <v>1.58</v>
      </c>
      <c r="K410" s="3">
        <f t="shared" si="560"/>
        <v>0.53821818181818071</v>
      </c>
      <c r="L410" s="3">
        <f t="shared" si="561"/>
        <v>2.1563010101010165</v>
      </c>
      <c r="M410" s="5">
        <f t="shared" si="562"/>
        <v>6.7574864505532295E-2</v>
      </c>
      <c r="N410" s="5">
        <f t="shared" si="563"/>
        <v>3.6370020710777509E-2</v>
      </c>
      <c r="O410" s="5">
        <f t="shared" si="564"/>
        <v>0.14571174859071861</v>
      </c>
      <c r="P410" s="5">
        <f t="shared" si="565"/>
        <v>7.8424712396044427E-2</v>
      </c>
      <c r="Q410" s="5">
        <f t="shared" si="566"/>
        <v>9.787503209822121E-3</v>
      </c>
      <c r="R410" s="5">
        <f t="shared" si="567"/>
        <v>0.15709919533487599</v>
      </c>
      <c r="S410" s="5">
        <f t="shared" si="568"/>
        <v>2.2754154075657652E-2</v>
      </c>
      <c r="T410" s="5">
        <f t="shared" si="569"/>
        <v>2.110480305770638E-2</v>
      </c>
      <c r="U410" s="5">
        <f t="shared" si="570"/>
        <v>8.4553643278236182E-2</v>
      </c>
      <c r="V410" s="5">
        <f t="shared" si="571"/>
        <v>2.9341744847756371E-3</v>
      </c>
      <c r="W410" s="5">
        <f t="shared" si="572"/>
        <v>1.7559373940433569E-3</v>
      </c>
      <c r="X410" s="5">
        <f t="shared" si="573"/>
        <v>3.7863295764498373E-3</v>
      </c>
      <c r="Y410" s="5">
        <f t="shared" si="574"/>
        <v>4.0822331451370701E-3</v>
      </c>
      <c r="Z410" s="5">
        <f t="shared" si="575"/>
        <v>0.11291771786221665</v>
      </c>
      <c r="AA410" s="5">
        <f t="shared" si="576"/>
        <v>6.0774368802860558E-2</v>
      </c>
      <c r="AB410" s="5">
        <f t="shared" si="577"/>
        <v>1.6354935139111581E-2</v>
      </c>
      <c r="AC410" s="5">
        <f t="shared" si="578"/>
        <v>2.1283042127807561E-4</v>
      </c>
      <c r="AD410" s="5">
        <f t="shared" si="579"/>
        <v>2.3626935790214241E-4</v>
      </c>
      <c r="AE410" s="5">
        <f t="shared" si="580"/>
        <v>5.0946785510030826E-4</v>
      </c>
      <c r="AF410" s="5">
        <f t="shared" si="581"/>
        <v>5.492830252833966E-4</v>
      </c>
      <c r="AG410" s="5">
        <f t="shared" si="582"/>
        <v>3.9480651408331003E-4</v>
      </c>
      <c r="AH410" s="5">
        <f t="shared" si="583"/>
        <v>6.0871147271149825E-2</v>
      </c>
      <c r="AI410" s="5">
        <f t="shared" si="584"/>
        <v>3.2761958209464974E-2</v>
      </c>
      <c r="AJ410" s="5">
        <f t="shared" si="585"/>
        <v>8.8165407901507255E-3</v>
      </c>
      <c r="AK410" s="5">
        <f t="shared" si="586"/>
        <v>1.5817408513335836E-3</v>
      </c>
      <c r="AL410" s="5">
        <f t="shared" si="587"/>
        <v>9.880102431575329E-6</v>
      </c>
      <c r="AM410" s="5">
        <f t="shared" si="588"/>
        <v>2.5432892845888036E-5</v>
      </c>
      <c r="AN410" s="5">
        <f t="shared" si="589"/>
        <v>5.4840972533379292E-5</v>
      </c>
      <c r="AO410" s="5">
        <f t="shared" si="590"/>
        <v>5.9126822234323945E-5</v>
      </c>
      <c r="AP410" s="5">
        <f t="shared" si="591"/>
        <v>4.2498408835978647E-5</v>
      </c>
      <c r="AQ410" s="5">
        <f t="shared" si="592"/>
        <v>2.2909840475176676E-5</v>
      </c>
      <c r="AR410" s="5">
        <f t="shared" si="593"/>
        <v>2.6251303269357634E-2</v>
      </c>
      <c r="AS410" s="5">
        <f t="shared" si="594"/>
        <v>1.4128928715991329E-2</v>
      </c>
      <c r="AT410" s="5">
        <f t="shared" si="595"/>
        <v>3.8022231622797669E-3</v>
      </c>
      <c r="AU410" s="5">
        <f t="shared" si="596"/>
        <v>6.8214187908972998E-4</v>
      </c>
      <c r="AV410" s="5">
        <f t="shared" si="597"/>
        <v>9.1785290476427907E-5</v>
      </c>
      <c r="AW410" s="5">
        <f t="shared" si="598"/>
        <v>3.185126588897391E-7</v>
      </c>
      <c r="AX410" s="5">
        <f t="shared" si="599"/>
        <v>2.2814075576484106E-6</v>
      </c>
      <c r="AY410" s="5">
        <f t="shared" si="600"/>
        <v>4.9194014210093604E-6</v>
      </c>
      <c r="AZ410" s="5">
        <f t="shared" si="601"/>
        <v>5.3038551266074313E-6</v>
      </c>
      <c r="BA410" s="5">
        <f t="shared" si="602"/>
        <v>3.8122360556443521E-6</v>
      </c>
      <c r="BB410" s="5">
        <f t="shared" si="603"/>
        <v>2.0550821143823572E-6</v>
      </c>
      <c r="BC410" s="5">
        <f t="shared" si="604"/>
        <v>8.8627512781664244E-7</v>
      </c>
      <c r="BD410" s="5">
        <f t="shared" si="605"/>
        <v>9.434285292697334E-3</v>
      </c>
      <c r="BE410" s="5">
        <f t="shared" si="606"/>
        <v>5.0777038769895628E-3</v>
      </c>
      <c r="BF410" s="5">
        <f t="shared" si="607"/>
        <v>1.3664562742422245E-3</v>
      </c>
      <c r="BG410" s="5">
        <f t="shared" si="608"/>
        <v>2.4515053715223184E-4</v>
      </c>
      <c r="BH410" s="5">
        <f t="shared" si="609"/>
        <v>3.2986119094456131E-5</v>
      </c>
      <c r="BI410" s="5">
        <f t="shared" si="610"/>
        <v>3.5507458088512333E-6</v>
      </c>
      <c r="BJ410" s="8">
        <f t="shared" si="611"/>
        <v>7.8800721040633279E-2</v>
      </c>
      <c r="BK410" s="8">
        <f t="shared" si="612"/>
        <v>0.17191553538714066</v>
      </c>
      <c r="BL410" s="8">
        <f t="shared" si="613"/>
        <v>0.6296417934310814</v>
      </c>
      <c r="BM410" s="8">
        <f t="shared" si="614"/>
        <v>0.4983031220845392</v>
      </c>
      <c r="BN410" s="8">
        <f t="shared" si="615"/>
        <v>0.49496804474777095</v>
      </c>
    </row>
    <row r="411" spans="1:66" x14ac:dyDescent="0.25">
      <c r="A411" t="s">
        <v>37</v>
      </c>
      <c r="B411" t="s">
        <v>226</v>
      </c>
      <c r="C411" t="s">
        <v>229</v>
      </c>
      <c r="D411" t="s">
        <v>493</v>
      </c>
      <c r="E411">
        <f>VLOOKUP(A411,home!$A$2:$E$405,3,FALSE)</f>
        <v>1.5436893203883499</v>
      </c>
      <c r="F411">
        <f>VLOOKUP(B411,home!$B$2:$E$405,3,FALSE)</f>
        <v>1.23</v>
      </c>
      <c r="G411">
        <f>VLOOKUP(C411,away!$B$2:$E$405,4,FALSE)</f>
        <v>1.04</v>
      </c>
      <c r="H411">
        <f>VLOOKUP(A411,away!$A$2:$E$405,3,FALSE)</f>
        <v>1.2815533980582501</v>
      </c>
      <c r="I411">
        <f>VLOOKUP(C411,away!$B$2:$E$405,3,FALSE)</f>
        <v>0.45</v>
      </c>
      <c r="J411">
        <f>VLOOKUP(B411,home!$B$2:$E$405,4,FALSE)</f>
        <v>1.01</v>
      </c>
      <c r="K411" s="3">
        <f t="shared" si="560"/>
        <v>1.9746873786407773</v>
      </c>
      <c r="L411" s="3">
        <f t="shared" si="561"/>
        <v>0.58246601941747467</v>
      </c>
      <c r="M411" s="5">
        <f t="shared" si="562"/>
        <v>7.7525109770622505E-2</v>
      </c>
      <c r="N411" s="5">
        <f t="shared" si="563"/>
        <v>0.1530878557917891</v>
      </c>
      <c r="O411" s="5">
        <f t="shared" si="564"/>
        <v>4.5155742092997261E-2</v>
      </c>
      <c r="P411" s="5">
        <f t="shared" si="565"/>
        <v>8.9168473984199775E-2</v>
      </c>
      <c r="Q411" s="5">
        <f t="shared" si="566"/>
        <v>0.15115032832761269</v>
      </c>
      <c r="R411" s="5">
        <f t="shared" si="567"/>
        <v>1.3150842675375109E-2</v>
      </c>
      <c r="S411" s="5">
        <f t="shared" si="568"/>
        <v>2.5640133810180956E-2</v>
      </c>
      <c r="T411" s="5">
        <f t="shared" si="569"/>
        <v>8.8039930074628917E-2</v>
      </c>
      <c r="U411" s="5">
        <f t="shared" si="570"/>
        <v>2.5968803049553745E-2</v>
      </c>
      <c r="V411" s="5">
        <f t="shared" si="571"/>
        <v>3.2767757603082673E-3</v>
      </c>
      <c r="W411" s="5">
        <f t="shared" si="572"/>
        <v>9.9491548541982069E-2</v>
      </c>
      <c r="X411" s="5">
        <f t="shared" si="573"/>
        <v>5.7950446244928747E-2</v>
      </c>
      <c r="Y411" s="5">
        <f t="shared" si="574"/>
        <v>1.6877082873874991E-2</v>
      </c>
      <c r="Z411" s="5">
        <f t="shared" si="575"/>
        <v>2.5533063283703981E-3</v>
      </c>
      <c r="AA411" s="5">
        <f t="shared" si="576"/>
        <v>5.0419817804366494E-3</v>
      </c>
      <c r="AB411" s="5">
        <f t="shared" si="577"/>
        <v>4.9781688925825043E-3</v>
      </c>
      <c r="AC411" s="5">
        <f t="shared" si="578"/>
        <v>2.3555682071880264E-4</v>
      </c>
      <c r="AD411" s="5">
        <f t="shared" si="579"/>
        <v>4.9116176296819587E-2</v>
      </c>
      <c r="AE411" s="5">
        <f t="shared" si="580"/>
        <v>2.8608503696615425E-2</v>
      </c>
      <c r="AF411" s="5">
        <f t="shared" si="581"/>
        <v>8.3317406348288481E-3</v>
      </c>
      <c r="AG411" s="5">
        <f t="shared" si="582"/>
        <v>1.6176519341291943E-3</v>
      </c>
      <c r="AH411" s="5">
        <f t="shared" si="583"/>
        <v>3.7180354335983822E-4</v>
      </c>
      <c r="AI411" s="5">
        <f t="shared" si="584"/>
        <v>7.3419576440659161E-4</v>
      </c>
      <c r="AJ411" s="5">
        <f t="shared" si="585"/>
        <v>7.2490355471260717E-4</v>
      </c>
      <c r="AK411" s="5">
        <f t="shared" si="586"/>
        <v>4.7715263340760631E-4</v>
      </c>
      <c r="AL411" s="5">
        <f t="shared" si="587"/>
        <v>1.0837387939062157E-5</v>
      </c>
      <c r="AM411" s="5">
        <f t="shared" si="588"/>
        <v>1.939781868408498E-2</v>
      </c>
      <c r="AN411" s="5">
        <f t="shared" si="589"/>
        <v>1.1298570234300895E-2</v>
      </c>
      <c r="AO411" s="5">
        <f t="shared" si="590"/>
        <v>3.2905166147410027E-3</v>
      </c>
      <c r="AP411" s="5">
        <f t="shared" si="591"/>
        <v>6.3887137147175207E-4</v>
      </c>
      <c r="AQ411" s="5">
        <f t="shared" si="592"/>
        <v>9.3030216165233536E-5</v>
      </c>
      <c r="AR411" s="5">
        <f t="shared" si="593"/>
        <v>4.3312585981223493E-5</v>
      </c>
      <c r="AS411" s="5">
        <f t="shared" si="594"/>
        <v>8.5528816873415493E-5</v>
      </c>
      <c r="AT411" s="5">
        <f t="shared" si="595"/>
        <v>8.4446337595005971E-5</v>
      </c>
      <c r="AU411" s="5">
        <f t="shared" si="596"/>
        <v>5.5585039007098804E-5</v>
      </c>
      <c r="AV411" s="5">
        <f t="shared" si="597"/>
        <v>2.7440768742143342E-5</v>
      </c>
      <c r="AW411" s="5">
        <f t="shared" si="598"/>
        <v>3.4625102160811853E-7</v>
      </c>
      <c r="AX411" s="5">
        <f t="shared" si="599"/>
        <v>6.3841046214374794E-3</v>
      </c>
      <c r="AY411" s="5">
        <f t="shared" si="600"/>
        <v>3.7185240063933923E-3</v>
      </c>
      <c r="AZ411" s="5">
        <f t="shared" si="601"/>
        <v>1.0829569380561396E-3</v>
      </c>
      <c r="BA411" s="5">
        <f t="shared" si="602"/>
        <v>2.1026187230336547E-4</v>
      </c>
      <c r="BB411" s="5">
        <f t="shared" si="603"/>
        <v>3.0617598948951656E-5</v>
      </c>
      <c r="BC411" s="5">
        <f t="shared" si="604"/>
        <v>3.5667421967833058E-6</v>
      </c>
      <c r="BD411" s="5">
        <f t="shared" si="605"/>
        <v>4.2046849245267271E-6</v>
      </c>
      <c r="BE411" s="5">
        <f t="shared" si="606"/>
        <v>8.3029382516240766E-6</v>
      </c>
      <c r="BF411" s="5">
        <f t="shared" si="607"/>
        <v>8.1978536855578944E-6</v>
      </c>
      <c r="BG411" s="5">
        <f t="shared" si="608"/>
        <v>5.3960660682716494E-6</v>
      </c>
      <c r="BH411" s="5">
        <f t="shared" si="609"/>
        <v>2.663885889831949E-6</v>
      </c>
      <c r="BI411" s="5">
        <f t="shared" si="610"/>
        <v>1.0520683689580807E-6</v>
      </c>
      <c r="BJ411" s="8">
        <f t="shared" si="611"/>
        <v>0.70042010331730964</v>
      </c>
      <c r="BK411" s="8">
        <f t="shared" si="612"/>
        <v>0.19957541154036276</v>
      </c>
      <c r="BL411" s="8">
        <f t="shared" si="613"/>
        <v>9.6929725032219582E-2</v>
      </c>
      <c r="BM411" s="8">
        <f t="shared" si="614"/>
        <v>0.46652201582029407</v>
      </c>
      <c r="BN411" s="8">
        <f t="shared" si="615"/>
        <v>0.52923835264259644</v>
      </c>
    </row>
    <row r="412" spans="1:66" x14ac:dyDescent="0.25">
      <c r="A412" t="s">
        <v>37</v>
      </c>
      <c r="B412" t="s">
        <v>39</v>
      </c>
      <c r="C412" t="s">
        <v>38</v>
      </c>
      <c r="D412" t="s">
        <v>493</v>
      </c>
      <c r="E412">
        <f>VLOOKUP(A412,home!$A$2:$E$405,3,FALSE)</f>
        <v>1.5436893203883499</v>
      </c>
      <c r="F412">
        <f>VLOOKUP(B412,home!$B$2:$E$405,3,FALSE)</f>
        <v>1.1000000000000001</v>
      </c>
      <c r="G412">
        <f>VLOOKUP(C412,away!$B$2:$E$405,4,FALSE)</f>
        <v>0.84</v>
      </c>
      <c r="H412">
        <f>VLOOKUP(A412,away!$A$2:$E$405,3,FALSE)</f>
        <v>1.2815533980582501</v>
      </c>
      <c r="I412">
        <f>VLOOKUP(C412,away!$B$2:$E$405,3,FALSE)</f>
        <v>0.45</v>
      </c>
      <c r="J412">
        <f>VLOOKUP(B412,home!$B$2:$E$405,4,FALSE)</f>
        <v>0.7</v>
      </c>
      <c r="K412" s="3">
        <f t="shared" si="560"/>
        <v>1.4263689320388353</v>
      </c>
      <c r="L412" s="3">
        <f t="shared" si="561"/>
        <v>0.40368932038834876</v>
      </c>
      <c r="M412" s="5">
        <f t="shared" si="562"/>
        <v>0.16040422356766063</v>
      </c>
      <c r="N412" s="5">
        <f t="shared" si="563"/>
        <v>0.22879560106472266</v>
      </c>
      <c r="O412" s="5">
        <f t="shared" si="564"/>
        <v>6.4753471999449683E-2</v>
      </c>
      <c r="P412" s="5">
        <f t="shared" si="565"/>
        <v>9.2362340701661674E-2</v>
      </c>
      <c r="Q412" s="5">
        <f t="shared" si="566"/>
        <v>0.16317346857293596</v>
      </c>
      <c r="R412" s="5">
        <f t="shared" si="567"/>
        <v>1.3070142552121904E-2</v>
      </c>
      <c r="S412" s="5">
        <f t="shared" si="568"/>
        <v>1.3295787651581726E-2</v>
      </c>
      <c r="T412" s="5">
        <f t="shared" si="569"/>
        <v>6.5871386633618106E-2</v>
      </c>
      <c r="U412" s="5">
        <f t="shared" si="570"/>
        <v>1.8642845273665457E-2</v>
      </c>
      <c r="V412" s="5">
        <f t="shared" si="571"/>
        <v>8.5064958020768873E-4</v>
      </c>
      <c r="W412" s="5">
        <f t="shared" si="572"/>
        <v>7.7581855368483665E-2</v>
      </c>
      <c r="X412" s="5">
        <f t="shared" si="573"/>
        <v>3.1318966468170346E-2</v>
      </c>
      <c r="Y412" s="5">
        <f t="shared" si="574"/>
        <v>6.3215661444005842E-3</v>
      </c>
      <c r="Z412" s="5">
        <f t="shared" si="575"/>
        <v>1.7587589880816434E-3</v>
      </c>
      <c r="AA412" s="5">
        <f t="shared" si="576"/>
        <v>2.5086391795437163E-3</v>
      </c>
      <c r="AB412" s="5">
        <f t="shared" si="577"/>
        <v>1.7891224936982756E-3</v>
      </c>
      <c r="AC412" s="5">
        <f t="shared" si="578"/>
        <v>3.0613278362230523E-5</v>
      </c>
      <c r="AD412" s="5">
        <f t="shared" si="579"/>
        <v>2.7665087046883873E-2</v>
      </c>
      <c r="AE412" s="5">
        <f t="shared" si="580"/>
        <v>1.1168100188441063E-2</v>
      </c>
      <c r="AF412" s="5">
        <f t="shared" si="581"/>
        <v>2.2542213875503809E-3</v>
      </c>
      <c r="AG412" s="5">
        <f t="shared" si="582"/>
        <v>3.0333503331503124E-4</v>
      </c>
      <c r="AH412" s="5">
        <f t="shared" si="583"/>
        <v>1.7749805515639462E-4</v>
      </c>
      <c r="AI412" s="5">
        <f t="shared" si="584"/>
        <v>2.5317771137239685E-4</v>
      </c>
      <c r="AJ412" s="5">
        <f t="shared" si="585"/>
        <v>1.8056241089314115E-4</v>
      </c>
      <c r="AK412" s="5">
        <f t="shared" si="586"/>
        <v>8.5849537730668991E-5</v>
      </c>
      <c r="AL412" s="5">
        <f t="shared" si="587"/>
        <v>7.0509715597219581E-7</v>
      </c>
      <c r="AM412" s="5">
        <f t="shared" si="588"/>
        <v>7.8921241331650367E-3</v>
      </c>
      <c r="AN412" s="5">
        <f t="shared" si="589"/>
        <v>3.1859662277378799E-3</v>
      </c>
      <c r="AO412" s="5">
        <f t="shared" si="590"/>
        <v>6.4307027062786781E-4</v>
      </c>
      <c r="AP412" s="5">
        <f t="shared" si="591"/>
        <v>8.6533533503905163E-5</v>
      </c>
      <c r="AQ412" s="5">
        <f t="shared" si="592"/>
        <v>8.7331658327484707E-6</v>
      </c>
      <c r="AR412" s="5">
        <f t="shared" si="593"/>
        <v>1.4330813851267723E-5</v>
      </c>
      <c r="AS412" s="5">
        <f t="shared" si="594"/>
        <v>2.0441027648280092E-5</v>
      </c>
      <c r="AT412" s="5">
        <f t="shared" si="595"/>
        <v>1.4578223388226791E-5</v>
      </c>
      <c r="AU412" s="5">
        <f t="shared" si="596"/>
        <v>6.9313083084295364E-6</v>
      </c>
      <c r="AV412" s="5">
        <f t="shared" si="597"/>
        <v>2.4716507073816371E-6</v>
      </c>
      <c r="AW412" s="5">
        <f t="shared" si="598"/>
        <v>1.127783128482104E-8</v>
      </c>
      <c r="AX412" s="5">
        <f t="shared" si="599"/>
        <v>1.8761801118900858E-3</v>
      </c>
      <c r="AY412" s="5">
        <f t="shared" si="600"/>
        <v>7.5739387429504498E-4</v>
      </c>
      <c r="AZ412" s="5">
        <f t="shared" si="601"/>
        <v>1.5287590919023256E-4</v>
      </c>
      <c r="BA412" s="5">
        <f t="shared" si="602"/>
        <v>2.0571457294918634E-5</v>
      </c>
      <c r="BB412" s="5">
        <f t="shared" si="603"/>
        <v>2.0761194036959105E-6</v>
      </c>
      <c r="BC412" s="5">
        <f t="shared" si="604"/>
        <v>1.6762144622461325E-7</v>
      </c>
      <c r="BD412" s="5">
        <f t="shared" si="605"/>
        <v>9.6419941737169978E-7</v>
      </c>
      <c r="BE412" s="5">
        <f t="shared" si="606"/>
        <v>1.3753040932289387E-6</v>
      </c>
      <c r="BF412" s="5">
        <f t="shared" si="607"/>
        <v>9.8084551534380012E-7</v>
      </c>
      <c r="BG412" s="5">
        <f t="shared" si="608"/>
        <v>4.6634919007200555E-7</v>
      </c>
      <c r="BH412" s="5">
        <f t="shared" si="609"/>
        <v>1.6629649905004568E-7</v>
      </c>
      <c r="BI412" s="5">
        <f t="shared" si="610"/>
        <v>4.7440031950362185E-8</v>
      </c>
      <c r="BJ412" s="8">
        <f t="shared" si="611"/>
        <v>0.6290792803329095</v>
      </c>
      <c r="BK412" s="8">
        <f t="shared" si="612"/>
        <v>0.267701713750925</v>
      </c>
      <c r="BL412" s="8">
        <f t="shared" si="613"/>
        <v>0.10152406267228226</v>
      </c>
      <c r="BM412" s="8">
        <f t="shared" si="614"/>
        <v>0.27674718468918186</v>
      </c>
      <c r="BN412" s="8">
        <f t="shared" si="615"/>
        <v>0.72255924845855246</v>
      </c>
    </row>
    <row r="413" spans="1:66" x14ac:dyDescent="0.25">
      <c r="A413" t="s">
        <v>37</v>
      </c>
      <c r="B413" t="s">
        <v>225</v>
      </c>
      <c r="C413" t="s">
        <v>227</v>
      </c>
      <c r="D413" t="s">
        <v>493</v>
      </c>
      <c r="E413">
        <f>VLOOKUP(A413,home!$A$2:$E$405,3,FALSE)</f>
        <v>1.5436893203883499</v>
      </c>
      <c r="F413">
        <f>VLOOKUP(B413,home!$B$2:$E$405,3,FALSE)</f>
        <v>1.94</v>
      </c>
      <c r="G413">
        <f>VLOOKUP(C413,away!$B$2:$E$405,4,FALSE)</f>
        <v>1</v>
      </c>
      <c r="H413">
        <f>VLOOKUP(A413,away!$A$2:$E$405,3,FALSE)</f>
        <v>1.2815533980582501</v>
      </c>
      <c r="I413">
        <f>VLOOKUP(C413,away!$B$2:$E$405,3,FALSE)</f>
        <v>0.94</v>
      </c>
      <c r="J413">
        <f>VLOOKUP(B413,home!$B$2:$E$405,4,FALSE)</f>
        <v>0.92</v>
      </c>
      <c r="K413" s="3">
        <f t="shared" si="560"/>
        <v>2.9947572815533987</v>
      </c>
      <c r="L413" s="3">
        <f t="shared" si="561"/>
        <v>1.1082873786407748</v>
      </c>
      <c r="M413" s="5">
        <f t="shared" si="562"/>
        <v>1.652229397273974E-2</v>
      </c>
      <c r="N413" s="5">
        <f t="shared" si="563"/>
        <v>4.9480260182828181E-2</v>
      </c>
      <c r="O413" s="5">
        <f t="shared" si="564"/>
        <v>1.8311449876180001E-2</v>
      </c>
      <c r="P413" s="5">
        <f t="shared" si="565"/>
        <v>5.4838347852490144E-2</v>
      </c>
      <c r="Q413" s="5">
        <f t="shared" si="566"/>
        <v>7.4090684737840709E-2</v>
      </c>
      <c r="R413" s="5">
        <f t="shared" si="567"/>
        <v>1.0147174391191737E-2</v>
      </c>
      <c r="S413" s="5">
        <f t="shared" si="568"/>
        <v>4.5502827878386415E-2</v>
      </c>
      <c r="T413" s="5">
        <f t="shared" si="569"/>
        <v>8.2113770769801531E-2</v>
      </c>
      <c r="U413" s="5">
        <f t="shared" si="570"/>
        <v>3.0388324395213634E-2</v>
      </c>
      <c r="V413" s="5">
        <f t="shared" si="571"/>
        <v>1.678069312209951E-2</v>
      </c>
      <c r="W413" s="5">
        <f t="shared" si="572"/>
        <v>7.3961205871308569E-2</v>
      </c>
      <c r="X413" s="5">
        <f t="shared" si="573"/>
        <v>8.1970270976223253E-2</v>
      </c>
      <c r="Y413" s="5">
        <f t="shared" si="574"/>
        <v>4.542330837335623E-2</v>
      </c>
      <c r="Z413" s="5">
        <f t="shared" si="575"/>
        <v>3.7486617688748968E-3</v>
      </c>
      <c r="AA413" s="5">
        <f t="shared" si="576"/>
        <v>1.1226332128418942E-2</v>
      </c>
      <c r="AB413" s="5">
        <f t="shared" si="577"/>
        <v>1.6810069943359748E-2</v>
      </c>
      <c r="AC413" s="5">
        <f t="shared" si="578"/>
        <v>3.4809992492336006E-3</v>
      </c>
      <c r="AD413" s="5">
        <f t="shared" si="579"/>
        <v>5.5373964958892831E-2</v>
      </c>
      <c r="AE413" s="5">
        <f t="shared" si="580"/>
        <v>6.1370266469237454E-2</v>
      </c>
      <c r="AF413" s="5">
        <f t="shared" si="581"/>
        <v>3.4007945875838511E-2</v>
      </c>
      <c r="AG413" s="5">
        <f t="shared" si="582"/>
        <v>1.2563525729230137E-2</v>
      </c>
      <c r="AH413" s="5">
        <f t="shared" si="583"/>
        <v>1.0386486313093126E-3</v>
      </c>
      <c r="AI413" s="5">
        <f t="shared" si="584"/>
        <v>3.1105005515890361E-3</v>
      </c>
      <c r="AJ413" s="5">
        <f t="shared" si="585"/>
        <v>4.6575970880735652E-3</v>
      </c>
      <c r="AK413" s="5">
        <f t="shared" si="586"/>
        <v>4.6494575980167378E-3</v>
      </c>
      <c r="AL413" s="5">
        <f t="shared" si="587"/>
        <v>4.6214465865014576E-4</v>
      </c>
      <c r="AM413" s="5">
        <f t="shared" si="588"/>
        <v>3.3166316953825409E-2</v>
      </c>
      <c r="AN413" s="5">
        <f t="shared" si="589"/>
        <v>3.6757810475924246E-2</v>
      </c>
      <c r="AO413" s="5">
        <f t="shared" si="590"/>
        <v>2.036910870846825E-2</v>
      </c>
      <c r="AP413" s="5">
        <f t="shared" si="591"/>
        <v>7.5249420319190834E-3</v>
      </c>
      <c r="AQ413" s="5">
        <f t="shared" si="592"/>
        <v>2.0849495697448477E-3</v>
      </c>
      <c r="AR413" s="5">
        <f t="shared" si="593"/>
        <v>2.3022423378452539E-4</v>
      </c>
      <c r="AS413" s="5">
        <f t="shared" si="594"/>
        <v>6.8946570051625947E-4</v>
      </c>
      <c r="AT413" s="5">
        <f t="shared" si="595"/>
        <v>1.0323912135011917E-3</v>
      </c>
      <c r="AU413" s="5">
        <f t="shared" si="596"/>
        <v>1.0305870346814809E-3</v>
      </c>
      <c r="AV413" s="5">
        <f t="shared" si="597"/>
        <v>7.7158950659672262E-4</v>
      </c>
      <c r="AW413" s="5">
        <f t="shared" si="598"/>
        <v>4.2607833712842463E-5</v>
      </c>
      <c r="AX413" s="5">
        <f t="shared" si="599"/>
        <v>1.6554178199962775E-2</v>
      </c>
      <c r="AY413" s="5">
        <f t="shared" si="600"/>
        <v>1.8346786762789002E-2</v>
      </c>
      <c r="AZ413" s="5">
        <f t="shared" si="601"/>
        <v>1.0166756103906346E-2</v>
      </c>
      <c r="BA413" s="5">
        <f t="shared" si="602"/>
        <v>3.7558958238928198E-3</v>
      </c>
      <c r="BB413" s="5">
        <f t="shared" si="603"/>
        <v>1.0406529842775022E-3</v>
      </c>
      <c r="BC413" s="5">
        <f t="shared" si="604"/>
        <v>2.3066851360392247E-4</v>
      </c>
      <c r="BD413" s="5">
        <f t="shared" si="605"/>
        <v>4.2525768760105369E-5</v>
      </c>
      <c r="BE413" s="5">
        <f t="shared" si="606"/>
        <v>1.2735435564798162E-4</v>
      </c>
      <c r="BF413" s="5">
        <f t="shared" si="607"/>
        <v>1.9069769195716708E-4</v>
      </c>
      <c r="BG413" s="5">
        <f t="shared" si="608"/>
        <v>1.9036443385471772E-4</v>
      </c>
      <c r="BH413" s="5">
        <f t="shared" si="609"/>
        <v>1.4252381860880154E-4</v>
      </c>
      <c r="BI413" s="5">
        <f t="shared" si="610"/>
        <v>8.5364848714700832E-5</v>
      </c>
      <c r="BJ413" s="8">
        <f t="shared" si="611"/>
        <v>0.72035327007287153</v>
      </c>
      <c r="BK413" s="8">
        <f t="shared" si="612"/>
        <v>0.15593409349638854</v>
      </c>
      <c r="BL413" s="8">
        <f t="shared" si="613"/>
        <v>0.10487264320997636</v>
      </c>
      <c r="BM413" s="8">
        <f t="shared" si="614"/>
        <v>0.7432142786057645</v>
      </c>
      <c r="BN413" s="8">
        <f t="shared" si="615"/>
        <v>0.2233902110132705</v>
      </c>
    </row>
    <row r="414" spans="1:66" x14ac:dyDescent="0.25">
      <c r="A414" t="s">
        <v>37</v>
      </c>
      <c r="B414" t="s">
        <v>228</v>
      </c>
      <c r="C414" t="s">
        <v>224</v>
      </c>
      <c r="D414" t="s">
        <v>493</v>
      </c>
      <c r="E414">
        <f>VLOOKUP(A414,home!$A$2:$E$405,3,FALSE)</f>
        <v>1.5436893203883499</v>
      </c>
      <c r="F414">
        <f>VLOOKUP(B414,home!$B$2:$E$405,3,FALSE)</f>
        <v>1.04</v>
      </c>
      <c r="G414">
        <f>VLOOKUP(C414,away!$B$2:$E$405,4,FALSE)</f>
        <v>1.43</v>
      </c>
      <c r="H414">
        <f>VLOOKUP(A414,away!$A$2:$E$405,3,FALSE)</f>
        <v>1.2815533980582501</v>
      </c>
      <c r="I414">
        <f>VLOOKUP(C414,away!$B$2:$E$405,3,FALSE)</f>
        <v>0.65</v>
      </c>
      <c r="J414">
        <f>VLOOKUP(B414,home!$B$2:$E$405,4,FALSE)</f>
        <v>1.56</v>
      </c>
      <c r="K414" s="3">
        <f t="shared" si="560"/>
        <v>2.2957747572815541</v>
      </c>
      <c r="L414" s="3">
        <f t="shared" si="561"/>
        <v>1.2994951456310657</v>
      </c>
      <c r="M414" s="5">
        <f t="shared" si="562"/>
        <v>2.7453272457776571E-2</v>
      </c>
      <c r="N414" s="5">
        <f t="shared" si="563"/>
        <v>6.302652991333639E-2</v>
      </c>
      <c r="O414" s="5">
        <f t="shared" si="564"/>
        <v>3.5675394290567687E-2</v>
      </c>
      <c r="P414" s="5">
        <f t="shared" si="565"/>
        <v>8.1902669668351788E-2</v>
      </c>
      <c r="Q414" s="5">
        <f t="shared" si="566"/>
        <v>7.2347358207044229E-2</v>
      </c>
      <c r="R414" s="5">
        <f t="shared" si="567"/>
        <v>2.3180000849533484E-2</v>
      </c>
      <c r="S414" s="5">
        <f t="shared" si="568"/>
        <v>6.1086044560991794E-2</v>
      </c>
      <c r="T414" s="5">
        <f t="shared" si="569"/>
        <v>9.4015040789285811E-2</v>
      </c>
      <c r="U414" s="5">
        <f t="shared" si="570"/>
        <v>5.3216060824123952E-2</v>
      </c>
      <c r="V414" s="5">
        <f t="shared" si="571"/>
        <v>2.0248993131956057E-2</v>
      </c>
      <c r="W414" s="5">
        <f t="shared" si="572"/>
        <v>5.5364412909246208E-2</v>
      </c>
      <c r="X414" s="5">
        <f t="shared" si="573"/>
        <v>7.1945785816279348E-2</v>
      </c>
      <c r="Y414" s="5">
        <f t="shared" si="574"/>
        <v>4.6746599708433714E-2</v>
      </c>
      <c r="Z414" s="5">
        <f t="shared" si="575"/>
        <v>1.0040766193230908E-2</v>
      </c>
      <c r="AA414" s="5">
        <f t="shared" si="576"/>
        <v>2.3051337570185522E-2</v>
      </c>
      <c r="AB414" s="5">
        <f t="shared" si="577"/>
        <v>2.6460339457603919E-2</v>
      </c>
      <c r="AC414" s="5">
        <f t="shared" si="578"/>
        <v>3.7756122657008158E-3</v>
      </c>
      <c r="AD414" s="5">
        <f t="shared" si="579"/>
        <v>3.1776055402190105E-2</v>
      </c>
      <c r="AE414" s="5">
        <f t="shared" si="580"/>
        <v>4.1292829742449848E-2</v>
      </c>
      <c r="AF414" s="5">
        <f t="shared" si="581"/>
        <v>2.6829915899841843E-2</v>
      </c>
      <c r="AG414" s="5">
        <f t="shared" si="582"/>
        <v>1.1621781823178067E-2</v>
      </c>
      <c r="AH414" s="5">
        <f t="shared" si="583"/>
        <v>3.2619817316300219E-3</v>
      </c>
      <c r="AI414" s="5">
        <f t="shared" si="584"/>
        <v>7.4887753181897771E-3</v>
      </c>
      <c r="AJ414" s="5">
        <f t="shared" si="585"/>
        <v>8.5962706692266147E-3</v>
      </c>
      <c r="AK414" s="5">
        <f t="shared" si="586"/>
        <v>6.5783670697234257E-3</v>
      </c>
      <c r="AL414" s="5">
        <f t="shared" si="587"/>
        <v>4.5055863510490323E-4</v>
      </c>
      <c r="AM414" s="5">
        <f t="shared" si="588"/>
        <v>1.459013317566564E-2</v>
      </c>
      <c r="AN414" s="5">
        <f t="shared" si="589"/>
        <v>1.8959807235888262E-2</v>
      </c>
      <c r="AO414" s="5">
        <f t="shared" si="590"/>
        <v>1.2319088732568781E-2</v>
      </c>
      <c r="AP414" s="5">
        <f t="shared" si="591"/>
        <v>5.3361986688571601E-3</v>
      </c>
      <c r="AQ414" s="5">
        <f t="shared" si="592"/>
        <v>1.7335910665757096E-3</v>
      </c>
      <c r="AR414" s="5">
        <f t="shared" si="593"/>
        <v>8.4778588507808622E-4</v>
      </c>
      <c r="AS414" s="5">
        <f t="shared" si="594"/>
        <v>1.9463254345418711E-3</v>
      </c>
      <c r="AT414" s="5">
        <f t="shared" si="595"/>
        <v>2.2341624010381398E-3</v>
      </c>
      <c r="AU414" s="5">
        <f t="shared" si="596"/>
        <v>1.7097112146569698E-3</v>
      </c>
      <c r="AV414" s="5">
        <f t="shared" si="597"/>
        <v>9.8127796221266373E-4</v>
      </c>
      <c r="AW414" s="5">
        <f t="shared" si="598"/>
        <v>3.7338146434875938E-5</v>
      </c>
      <c r="AX414" s="5">
        <f t="shared" si="599"/>
        <v>5.582609908344892E-3</v>
      </c>
      <c r="AY414" s="5">
        <f t="shared" si="600"/>
        <v>7.254574475846075E-3</v>
      </c>
      <c r="AZ414" s="5">
        <f t="shared" si="601"/>
        <v>4.7136421574905055E-3</v>
      </c>
      <c r="BA414" s="5">
        <f t="shared" si="602"/>
        <v>2.0417850339669507E-3</v>
      </c>
      <c r="BB414" s="5">
        <f t="shared" si="603"/>
        <v>6.6332243501555357E-4</v>
      </c>
      <c r="BC414" s="5">
        <f t="shared" si="604"/>
        <v>1.7239685685817798E-4</v>
      </c>
      <c r="BD414" s="5">
        <f t="shared" si="605"/>
        <v>1.8361560703225127E-4</v>
      </c>
      <c r="BE414" s="5">
        <f t="shared" si="606"/>
        <v>4.2154007566757196E-4</v>
      </c>
      <c r="BF414" s="5">
        <f t="shared" si="607"/>
        <v>4.8388053245008398E-4</v>
      </c>
      <c r="BG414" s="5">
        <f t="shared" si="608"/>
        <v>3.7029357064628695E-4</v>
      </c>
      <c r="BH414" s="5">
        <f t="shared" si="609"/>
        <v>2.1252765806834982E-4</v>
      </c>
      <c r="BI414" s="5">
        <f t="shared" si="610"/>
        <v>9.7583126523496572E-5</v>
      </c>
      <c r="BJ414" s="8">
        <f t="shared" si="611"/>
        <v>0.58833345995836328</v>
      </c>
      <c r="BK414" s="8">
        <f t="shared" si="612"/>
        <v>0.20217172519572799</v>
      </c>
      <c r="BL414" s="8">
        <f t="shared" si="613"/>
        <v>0.19699723124870017</v>
      </c>
      <c r="BM414" s="8">
        <f t="shared" si="614"/>
        <v>0.68674072088000127</v>
      </c>
      <c r="BN414" s="8">
        <f t="shared" si="615"/>
        <v>0.30358522538661015</v>
      </c>
    </row>
    <row r="415" spans="1:66" x14ac:dyDescent="0.25">
      <c r="A415" t="s">
        <v>340</v>
      </c>
      <c r="B415" t="s">
        <v>341</v>
      </c>
      <c r="C415" t="s">
        <v>361</v>
      </c>
      <c r="D415" t="s">
        <v>493</v>
      </c>
      <c r="E415">
        <f>VLOOKUP(A415,home!$A$2:$E$405,3,FALSE)</f>
        <v>1.35357142857143</v>
      </c>
      <c r="F415">
        <f>VLOOKUP(B415,home!$B$2:$E$405,3,FALSE)</f>
        <v>0.57999999999999996</v>
      </c>
      <c r="G415">
        <f>VLOOKUP(C415,away!$B$2:$E$405,4,FALSE)</f>
        <v>1.1599999999999999</v>
      </c>
      <c r="H415">
        <f>VLOOKUP(A415,away!$A$2:$E$405,3,FALSE)</f>
        <v>1.1285714285714299</v>
      </c>
      <c r="I415">
        <f>VLOOKUP(C415,away!$B$2:$E$405,3,FALSE)</f>
        <v>0.63</v>
      </c>
      <c r="J415">
        <f>VLOOKUP(B415,home!$B$2:$E$405,4,FALSE)</f>
        <v>1.08</v>
      </c>
      <c r="K415" s="3">
        <f t="shared" si="560"/>
        <v>0.9106828571428579</v>
      </c>
      <c r="L415" s="3">
        <f t="shared" si="561"/>
        <v>0.76788000000000101</v>
      </c>
      <c r="M415" s="5">
        <f t="shared" si="562"/>
        <v>0.18664201462656901</v>
      </c>
      <c r="N415" s="5">
        <f t="shared" si="563"/>
        <v>0.16997168314302294</v>
      </c>
      <c r="O415" s="5">
        <f t="shared" si="564"/>
        <v>0.14331867019145</v>
      </c>
      <c r="P415" s="5">
        <f t="shared" si="565"/>
        <v>0.13051785605186464</v>
      </c>
      <c r="Q415" s="5">
        <f t="shared" si="566"/>
        <v>7.739514901903434E-2</v>
      </c>
      <c r="R415" s="5">
        <f t="shared" si="567"/>
        <v>5.5025770233305384E-2</v>
      </c>
      <c r="S415" s="5">
        <f t="shared" si="568"/>
        <v>2.2817626007812994E-2</v>
      </c>
      <c r="T415" s="5">
        <f t="shared" si="569"/>
        <v>5.9430187028736169E-2</v>
      </c>
      <c r="U415" s="5">
        <f t="shared" si="570"/>
        <v>5.0111025652552967E-2</v>
      </c>
      <c r="V415" s="5">
        <f t="shared" si="571"/>
        <v>1.772917250581774E-3</v>
      </c>
      <c r="W415" s="5">
        <f t="shared" si="572"/>
        <v>2.349414514588382E-2</v>
      </c>
      <c r="X415" s="5">
        <f t="shared" si="573"/>
        <v>1.8040684174621291E-2</v>
      </c>
      <c r="Y415" s="5">
        <f t="shared" si="574"/>
        <v>6.9265402820041077E-3</v>
      </c>
      <c r="Z415" s="5">
        <f t="shared" si="575"/>
        <v>1.4084396148916867E-2</v>
      </c>
      <c r="AA415" s="5">
        <f t="shared" si="576"/>
        <v>1.2826418126027478E-2</v>
      </c>
      <c r="AB415" s="5">
        <f t="shared" si="577"/>
        <v>5.8403995529598225E-3</v>
      </c>
      <c r="AC415" s="5">
        <f t="shared" si="578"/>
        <v>7.7487027427303943E-5</v>
      </c>
      <c r="AD415" s="5">
        <f t="shared" si="579"/>
        <v>5.3489288068956182E-3</v>
      </c>
      <c r="AE415" s="5">
        <f t="shared" si="580"/>
        <v>4.1073354522390138E-3</v>
      </c>
      <c r="AF415" s="5">
        <f t="shared" si="581"/>
        <v>1.5769703735326486E-3</v>
      </c>
      <c r="AG415" s="5">
        <f t="shared" si="582"/>
        <v>4.0364133680941737E-4</v>
      </c>
      <c r="AH415" s="5">
        <f t="shared" si="583"/>
        <v>2.703781528707574E-3</v>
      </c>
      <c r="AI415" s="5">
        <f t="shared" si="584"/>
        <v>2.4622874876534975E-3</v>
      </c>
      <c r="AJ415" s="5">
        <f t="shared" si="585"/>
        <v>1.1211815021816983E-3</v>
      </c>
      <c r="AK415" s="5">
        <f t="shared" si="586"/>
        <v>3.4034692459418355E-4</v>
      </c>
      <c r="AL415" s="5">
        <f t="shared" si="587"/>
        <v>2.1674521059748725E-6</v>
      </c>
      <c r="AM415" s="5">
        <f t="shared" si="588"/>
        <v>9.7423555370348828E-4</v>
      </c>
      <c r="AN415" s="5">
        <f t="shared" si="589"/>
        <v>7.4809599697783563E-4</v>
      </c>
      <c r="AO415" s="5">
        <f t="shared" si="590"/>
        <v>2.8722397707967056E-4</v>
      </c>
      <c r="AP415" s="5">
        <f t="shared" si="591"/>
        <v>7.3517849173312594E-5</v>
      </c>
      <c r="AQ415" s="5">
        <f t="shared" si="592"/>
        <v>1.4113221505800833E-5</v>
      </c>
      <c r="AR415" s="5">
        <f t="shared" si="593"/>
        <v>4.1523595205279507E-4</v>
      </c>
      <c r="AS415" s="5">
        <f t="shared" si="594"/>
        <v>3.7814826320387419E-4</v>
      </c>
      <c r="AT415" s="5">
        <f t="shared" si="595"/>
        <v>1.7218657037905679E-4</v>
      </c>
      <c r="AU415" s="5">
        <f t="shared" si="596"/>
        <v>5.2269119291476413E-5</v>
      </c>
      <c r="AV415" s="5">
        <f t="shared" si="597"/>
        <v>1.190014772417565E-5</v>
      </c>
      <c r="AW415" s="5">
        <f t="shared" si="598"/>
        <v>4.2102465295654079E-8</v>
      </c>
      <c r="AX415" s="5">
        <f t="shared" si="599"/>
        <v>1.4786993626280778E-4</v>
      </c>
      <c r="AY415" s="5">
        <f t="shared" si="600"/>
        <v>1.1354636665748499E-4</v>
      </c>
      <c r="AZ415" s="5">
        <f t="shared" si="601"/>
        <v>4.3594992014474841E-5</v>
      </c>
      <c r="BA415" s="5">
        <f t="shared" si="602"/>
        <v>1.1158574156024998E-5</v>
      </c>
      <c r="BB415" s="5">
        <f t="shared" si="603"/>
        <v>2.142111480732121E-6</v>
      </c>
      <c r="BC415" s="5">
        <f t="shared" si="604"/>
        <v>3.2897691276491675E-7</v>
      </c>
      <c r="BD415" s="5">
        <f t="shared" si="605"/>
        <v>5.3141897143716756E-5</v>
      </c>
      <c r="BE415" s="5">
        <f t="shared" si="606"/>
        <v>4.8395414724831855E-5</v>
      </c>
      <c r="BF415" s="5">
        <f t="shared" si="607"/>
        <v>2.2036437277111707E-5</v>
      </c>
      <c r="BG415" s="5">
        <f t="shared" si="608"/>
        <v>6.6894018869231568E-6</v>
      </c>
      <c r="BH415" s="5">
        <f t="shared" si="609"/>
        <v>1.5229809057400007E-6</v>
      </c>
      <c r="BI415" s="5">
        <f t="shared" si="610"/>
        <v>2.7739052052266438E-7</v>
      </c>
      <c r="BJ415" s="8">
        <f t="shared" si="611"/>
        <v>0.36911109231870382</v>
      </c>
      <c r="BK415" s="8">
        <f t="shared" si="612"/>
        <v>0.34194361478301921</v>
      </c>
      <c r="BL415" s="8">
        <f t="shared" si="613"/>
        <v>0.27491168477454275</v>
      </c>
      <c r="BM415" s="8">
        <f t="shared" si="614"/>
        <v>0.23706614049574409</v>
      </c>
      <c r="BN415" s="8">
        <f t="shared" si="615"/>
        <v>0.7628711432652463</v>
      </c>
    </row>
    <row r="416" spans="1:66" x14ac:dyDescent="0.25">
      <c r="A416" t="s">
        <v>340</v>
      </c>
      <c r="B416" t="s">
        <v>413</v>
      </c>
      <c r="C416" t="s">
        <v>378</v>
      </c>
      <c r="D416" t="s">
        <v>493</v>
      </c>
      <c r="E416">
        <f>VLOOKUP(A416,home!$A$2:$E$405,3,FALSE)</f>
        <v>1.35357142857143</v>
      </c>
      <c r="F416">
        <f>VLOOKUP(B416,home!$B$2:$E$405,3,FALSE)</f>
        <v>1.31</v>
      </c>
      <c r="G416">
        <f>VLOOKUP(C416,away!$B$2:$E$405,4,FALSE)</f>
        <v>1.18</v>
      </c>
      <c r="H416">
        <f>VLOOKUP(A416,away!$A$2:$E$405,3,FALSE)</f>
        <v>1.1285714285714299</v>
      </c>
      <c r="I416">
        <f>VLOOKUP(C416,away!$B$2:$E$405,3,FALSE)</f>
        <v>0.59</v>
      </c>
      <c r="J416">
        <f>VLOOKUP(B416,home!$B$2:$E$405,4,FALSE)</f>
        <v>0.61</v>
      </c>
      <c r="K416" s="3">
        <f t="shared" si="560"/>
        <v>2.0923507142857165</v>
      </c>
      <c r="L416" s="3">
        <f t="shared" si="561"/>
        <v>0.40617285714285756</v>
      </c>
      <c r="M416" s="5">
        <f t="shared" si="562"/>
        <v>8.22062807713351E-2</v>
      </c>
      <c r="N416" s="5">
        <f t="shared" si="563"/>
        <v>0.17200437029067517</v>
      </c>
      <c r="O416" s="5">
        <f t="shared" si="564"/>
        <v>3.3389959935981123E-2</v>
      </c>
      <c r="P416" s="5">
        <f t="shared" si="565"/>
        <v>6.9863506522021557E-2</v>
      </c>
      <c r="Q416" s="5">
        <f t="shared" si="566"/>
        <v>0.17994673351897958</v>
      </c>
      <c r="R416" s="5">
        <f t="shared" si="567"/>
        <v>6.7810477135414994E-3</v>
      </c>
      <c r="S416" s="5">
        <f t="shared" si="568"/>
        <v>1.4843481233293123E-2</v>
      </c>
      <c r="T416" s="5">
        <f t="shared" si="569"/>
        <v>7.3089478886928322E-2</v>
      </c>
      <c r="U416" s="5">
        <f t="shared" si="570"/>
        <v>1.4188330027034082E-2</v>
      </c>
      <c r="V416" s="5">
        <f t="shared" si="571"/>
        <v>1.4016469547655315E-3</v>
      </c>
      <c r="W416" s="5">
        <f t="shared" si="572"/>
        <v>0.12550389213727278</v>
      </c>
      <c r="X416" s="5">
        <f t="shared" si="573"/>
        <v>5.0976274451945087E-2</v>
      </c>
      <c r="Y416" s="5">
        <f t="shared" si="574"/>
        <v>1.0352589520322497E-2</v>
      </c>
      <c r="Z416" s="5">
        <f t="shared" si="575"/>
        <v>9.1809250807706427E-4</v>
      </c>
      <c r="AA416" s="5">
        <f t="shared" si="576"/>
        <v>1.9209715150554105E-3</v>
      </c>
      <c r="AB416" s="5">
        <f t="shared" si="577"/>
        <v>2.0096730608243521E-3</v>
      </c>
      <c r="AC416" s="5">
        <f t="shared" si="578"/>
        <v>7.4449885585855182E-5</v>
      </c>
      <c r="AD416" s="5">
        <f t="shared" si="579"/>
        <v>6.5649539589765049E-2</v>
      </c>
      <c r="AE416" s="5">
        <f t="shared" si="580"/>
        <v>2.6665061065288004E-2</v>
      </c>
      <c r="AF416" s="5">
        <f t="shared" si="581"/>
        <v>5.4153120193884E-3</v>
      </c>
      <c r="AG416" s="5">
        <f t="shared" si="582"/>
        <v>7.3318425174501481E-4</v>
      </c>
      <c r="AH416" s="5">
        <f t="shared" si="583"/>
        <v>9.3226064281778283E-5</v>
      </c>
      <c r="AI416" s="5">
        <f t="shared" si="584"/>
        <v>1.9506162219002491E-4</v>
      </c>
      <c r="AJ416" s="5">
        <f t="shared" si="585"/>
        <v>2.0406866225951466E-4</v>
      </c>
      <c r="AK416" s="5">
        <f t="shared" si="586"/>
        <v>1.4232773708067534E-4</v>
      </c>
      <c r="AL416" s="5">
        <f t="shared" si="587"/>
        <v>2.5308674803859188E-6</v>
      </c>
      <c r="AM416" s="5">
        <f t="shared" si="588"/>
        <v>2.7472372210634668E-2</v>
      </c>
      <c r="AN416" s="5">
        <f t="shared" si="589"/>
        <v>1.1158531913285521E-2</v>
      </c>
      <c r="AO416" s="5">
        <f t="shared" si="590"/>
        <v>2.2661463943694691E-3</v>
      </c>
      <c r="AP416" s="5">
        <f t="shared" si="591"/>
        <v>3.0681571856834409E-4</v>
      </c>
      <c r="AQ416" s="5">
        <f t="shared" si="592"/>
        <v>3.1155054256810791E-5</v>
      </c>
      <c r="AR416" s="5">
        <f t="shared" si="593"/>
        <v>7.5731793779027218E-6</v>
      </c>
      <c r="AS416" s="5">
        <f t="shared" si="594"/>
        <v>1.5845747280768618E-5</v>
      </c>
      <c r="AT416" s="5">
        <f t="shared" si="595"/>
        <v>1.6577430320653589E-5</v>
      </c>
      <c r="AU416" s="5">
        <f t="shared" si="596"/>
        <v>1.1561932724147075E-5</v>
      </c>
      <c r="AV416" s="5">
        <f t="shared" si="597"/>
        <v>6.0479045484731333E-6</v>
      </c>
      <c r="AW416" s="5">
        <f t="shared" si="598"/>
        <v>5.9746474581068093E-8</v>
      </c>
      <c r="AX416" s="5">
        <f t="shared" si="599"/>
        <v>9.5803062696740871E-3</v>
      </c>
      <c r="AY416" s="5">
        <f t="shared" si="600"/>
        <v>3.8912603698571546E-3</v>
      </c>
      <c r="AZ416" s="5">
        <f t="shared" si="601"/>
        <v>7.9026217115582673E-4</v>
      </c>
      <c r="BA416" s="5">
        <f t="shared" si="602"/>
        <v>1.069943479834267E-4</v>
      </c>
      <c r="BB416" s="5">
        <f t="shared" si="603"/>
        <v>1.0864550004641387E-5</v>
      </c>
      <c r="BC416" s="5">
        <f t="shared" si="604"/>
        <v>8.8257706339132831E-7</v>
      </c>
      <c r="BD416" s="5">
        <f t="shared" si="605"/>
        <v>5.1266998426301923E-7</v>
      </c>
      <c r="BE416" s="5">
        <f t="shared" si="606"/>
        <v>1.0726854077655753E-6</v>
      </c>
      <c r="BF416" s="5">
        <f t="shared" si="607"/>
        <v>1.1222170395710837E-6</v>
      </c>
      <c r="BG416" s="5">
        <f t="shared" si="608"/>
        <v>7.8269054144338621E-7</v>
      </c>
      <c r="BH416" s="5">
        <f t="shared" si="609"/>
        <v>4.0941577836343585E-7</v>
      </c>
      <c r="BI416" s="5">
        <f t="shared" si="610"/>
        <v>1.7132827925971551E-7</v>
      </c>
      <c r="BJ416" s="8">
        <f t="shared" si="611"/>
        <v>0.76595202730916345</v>
      </c>
      <c r="BK416" s="8">
        <f t="shared" si="612"/>
        <v>0.17228315660433871</v>
      </c>
      <c r="BL416" s="8">
        <f t="shared" si="613"/>
        <v>5.8986343539531055E-2</v>
      </c>
      <c r="BM416" s="8">
        <f t="shared" si="614"/>
        <v>0.45005652058519352</v>
      </c>
      <c r="BN416" s="8">
        <f t="shared" si="615"/>
        <v>0.54419189875253404</v>
      </c>
    </row>
    <row r="417" spans="1:66" x14ac:dyDescent="0.25">
      <c r="A417" t="s">
        <v>340</v>
      </c>
      <c r="B417" t="s">
        <v>405</v>
      </c>
      <c r="C417" t="s">
        <v>429</v>
      </c>
      <c r="D417" t="s">
        <v>493</v>
      </c>
      <c r="E417">
        <f>VLOOKUP(A417,home!$A$2:$E$405,3,FALSE)</f>
        <v>1.35357142857143</v>
      </c>
      <c r="F417">
        <f>VLOOKUP(B417,home!$B$2:$E$405,3,FALSE)</f>
        <v>0.69</v>
      </c>
      <c r="G417">
        <f>VLOOKUP(C417,away!$B$2:$E$405,4,FALSE)</f>
        <v>0.84</v>
      </c>
      <c r="H417">
        <f>VLOOKUP(A417,away!$A$2:$E$405,3,FALSE)</f>
        <v>1.1285714285714299</v>
      </c>
      <c r="I417">
        <f>VLOOKUP(C417,away!$B$2:$E$405,3,FALSE)</f>
        <v>0.57999999999999996</v>
      </c>
      <c r="J417">
        <f>VLOOKUP(B417,home!$B$2:$E$405,4,FALSE)</f>
        <v>1.2</v>
      </c>
      <c r="K417" s="3">
        <f t="shared" si="560"/>
        <v>0.78453000000000073</v>
      </c>
      <c r="L417" s="3">
        <f t="shared" si="561"/>
        <v>0.78548571428571512</v>
      </c>
      <c r="M417" s="5">
        <f t="shared" si="562"/>
        <v>0.20804191310127018</v>
      </c>
      <c r="N417" s="5">
        <f t="shared" si="563"/>
        <v>0.16321512208533964</v>
      </c>
      <c r="O417" s="5">
        <f t="shared" si="564"/>
        <v>0.16341395071371789</v>
      </c>
      <c r="P417" s="5">
        <f t="shared" si="565"/>
        <v>0.12820314675343322</v>
      </c>
      <c r="Q417" s="5">
        <f t="shared" si="566"/>
        <v>6.4023579864805794E-2</v>
      </c>
      <c r="R417" s="5">
        <f t="shared" si="567"/>
        <v>6.4179661900307661E-2</v>
      </c>
      <c r="S417" s="5">
        <f t="shared" si="568"/>
        <v>1.9750884079644117E-2</v>
      </c>
      <c r="T417" s="5">
        <f t="shared" si="569"/>
        <v>5.0289607361235521E-2</v>
      </c>
      <c r="U417" s="5">
        <f t="shared" si="570"/>
        <v>5.0350870150648416E-2</v>
      </c>
      <c r="V417" s="5">
        <f t="shared" si="571"/>
        <v>1.3523586304885491E-3</v>
      </c>
      <c r="W417" s="5">
        <f t="shared" si="572"/>
        <v>1.6742806370445385E-2</v>
      </c>
      <c r="X417" s="5">
        <f t="shared" si="573"/>
        <v>1.3151235221036716E-2</v>
      </c>
      <c r="Y417" s="5">
        <f t="shared" si="574"/>
        <v>5.1650536956677389E-3</v>
      </c>
      <c r="Z417" s="5">
        <f t="shared" si="575"/>
        <v>1.6804069190126291E-2</v>
      </c>
      <c r="AA417" s="5">
        <f t="shared" si="576"/>
        <v>1.3183296401729791E-2</v>
      </c>
      <c r="AB417" s="5">
        <f t="shared" si="577"/>
        <v>5.1713457630245402E-3</v>
      </c>
      <c r="AC417" s="5">
        <f t="shared" si="578"/>
        <v>5.2085848166145553E-5</v>
      </c>
      <c r="AD417" s="5">
        <f t="shared" si="579"/>
        <v>3.2838084704513814E-3</v>
      </c>
      <c r="AE417" s="5">
        <f t="shared" si="580"/>
        <v>2.5793846419899856E-3</v>
      </c>
      <c r="AF417" s="5">
        <f t="shared" si="581"/>
        <v>1.0130348939655536E-3</v>
      </c>
      <c r="AG417" s="5">
        <f t="shared" si="582"/>
        <v>2.6524147909429553E-4</v>
      </c>
      <c r="AH417" s="5">
        <f t="shared" si="583"/>
        <v>3.2998390726782308E-3</v>
      </c>
      <c r="AI417" s="5">
        <f t="shared" si="584"/>
        <v>2.5888227476882544E-3</v>
      </c>
      <c r="AJ417" s="5">
        <f t="shared" si="585"/>
        <v>1.0155045551219339E-3</v>
      </c>
      <c r="AK417" s="5">
        <f t="shared" si="586"/>
        <v>2.6556459620993725E-4</v>
      </c>
      <c r="AL417" s="5">
        <f t="shared" si="587"/>
        <v>1.2838892964747751E-6</v>
      </c>
      <c r="AM417" s="5">
        <f t="shared" si="588"/>
        <v>5.1524925186464498E-4</v>
      </c>
      <c r="AN417" s="5">
        <f t="shared" si="589"/>
        <v>4.0472092663608109E-4</v>
      </c>
      <c r="AO417" s="5">
        <f t="shared" si="590"/>
        <v>1.589512530725593E-4</v>
      </c>
      <c r="AP417" s="5">
        <f t="shared" si="591"/>
        <v>4.161797951876958E-5</v>
      </c>
      <c r="AQ417" s="5">
        <f t="shared" si="592"/>
        <v>8.1725820923572431E-6</v>
      </c>
      <c r="AR417" s="5">
        <f t="shared" si="593"/>
        <v>5.1839529020611451E-4</v>
      </c>
      <c r="AS417" s="5">
        <f t="shared" si="594"/>
        <v>4.0669665702540339E-4</v>
      </c>
      <c r="AT417" s="5">
        <f t="shared" si="595"/>
        <v>1.5953286416806999E-4</v>
      </c>
      <c r="AU417" s="5">
        <f t="shared" si="596"/>
        <v>4.1719439308592032E-5</v>
      </c>
      <c r="AV417" s="5">
        <f t="shared" si="597"/>
        <v>8.1825379301924325E-6</v>
      </c>
      <c r="AW417" s="5">
        <f t="shared" si="598"/>
        <v>2.1977228508836668E-8</v>
      </c>
      <c r="AX417" s="5">
        <f t="shared" si="599"/>
        <v>6.7371415927561695E-5</v>
      </c>
      <c r="AY417" s="5">
        <f t="shared" si="600"/>
        <v>5.2919284762300809E-5</v>
      </c>
      <c r="AZ417" s="5">
        <f t="shared" si="601"/>
        <v>2.0783671095502504E-5</v>
      </c>
      <c r="BA417" s="5">
        <f t="shared" si="602"/>
        <v>5.4417589119767186E-6</v>
      </c>
      <c r="BB417" s="5">
        <f t="shared" si="603"/>
        <v>1.0686059714861719E-6</v>
      </c>
      <c r="BC417" s="5">
        <f t="shared" si="604"/>
        <v>1.6787494496055929E-7</v>
      </c>
      <c r="BD417" s="5">
        <f t="shared" si="605"/>
        <v>6.7865349134983404E-5</v>
      </c>
      <c r="BE417" s="5">
        <f t="shared" si="606"/>
        <v>5.3242402356868576E-5</v>
      </c>
      <c r="BF417" s="5">
        <f t="shared" si="607"/>
        <v>2.0885130960517066E-5</v>
      </c>
      <c r="BG417" s="5">
        <f t="shared" si="608"/>
        <v>5.4616705974848244E-6</v>
      </c>
      <c r="BH417" s="5">
        <f t="shared" si="609"/>
        <v>1.0712111084611932E-6</v>
      </c>
      <c r="BI417" s="5">
        <f t="shared" si="610"/>
        <v>1.6807945018421214E-7</v>
      </c>
      <c r="BJ417" s="8">
        <f t="shared" si="611"/>
        <v>0.32100533868883019</v>
      </c>
      <c r="BK417" s="8">
        <f t="shared" si="612"/>
        <v>0.357454591587061</v>
      </c>
      <c r="BL417" s="8">
        <f t="shared" si="613"/>
        <v>0.30475207653337355</v>
      </c>
      <c r="BM417" s="8">
        <f t="shared" si="614"/>
        <v>0.20888580427298284</v>
      </c>
      <c r="BN417" s="8">
        <f t="shared" si="615"/>
        <v>0.79107737441887438</v>
      </c>
    </row>
    <row r="418" spans="1:66" x14ac:dyDescent="0.25">
      <c r="A418" t="s">
        <v>340</v>
      </c>
      <c r="B418" t="s">
        <v>385</v>
      </c>
      <c r="C418" t="s">
        <v>353</v>
      </c>
      <c r="D418" t="s">
        <v>493</v>
      </c>
      <c r="E418">
        <f>VLOOKUP(A418,home!$A$2:$E$405,3,FALSE)</f>
        <v>1.35357142857143</v>
      </c>
      <c r="F418">
        <f>VLOOKUP(B418,home!$B$2:$E$405,3,FALSE)</f>
        <v>0.64</v>
      </c>
      <c r="G418">
        <f>VLOOKUP(C418,away!$B$2:$E$405,4,FALSE)</f>
        <v>0.51</v>
      </c>
      <c r="H418">
        <f>VLOOKUP(A418,away!$A$2:$E$405,3,FALSE)</f>
        <v>1.1285714285714299</v>
      </c>
      <c r="I418">
        <f>VLOOKUP(C418,away!$B$2:$E$405,3,FALSE)</f>
        <v>1.19</v>
      </c>
      <c r="J418">
        <f>VLOOKUP(B418,home!$B$2:$E$405,4,FALSE)</f>
        <v>0.59</v>
      </c>
      <c r="K418" s="3">
        <f t="shared" si="560"/>
        <v>0.44180571428571475</v>
      </c>
      <c r="L418" s="3">
        <f t="shared" si="561"/>
        <v>0.79237000000000091</v>
      </c>
      <c r="M418" s="5">
        <f t="shared" si="562"/>
        <v>0.29107459213823622</v>
      </c>
      <c r="N418" s="5">
        <f t="shared" si="563"/>
        <v>0.12859841809005651</v>
      </c>
      <c r="O418" s="5">
        <f t="shared" si="564"/>
        <v>0.23063877457257445</v>
      </c>
      <c r="P418" s="5">
        <f t="shared" si="565"/>
        <v>0.10189752854201818</v>
      </c>
      <c r="Q418" s="5">
        <f t="shared" si="566"/>
        <v>2.84077579801452E-2</v>
      </c>
      <c r="R418" s="5">
        <f t="shared" si="567"/>
        <v>9.1375622904035517E-2</v>
      </c>
      <c r="S418" s="5">
        <f t="shared" si="568"/>
        <v>8.9179085047384529E-3</v>
      </c>
      <c r="T418" s="5">
        <f t="shared" si="569"/>
        <v>2.2509455190727674E-2</v>
      </c>
      <c r="U418" s="5">
        <f t="shared" si="570"/>
        <v>4.0370272345419518E-2</v>
      </c>
      <c r="V418" s="5">
        <f t="shared" si="571"/>
        <v>3.4688047552090877E-4</v>
      </c>
      <c r="W418" s="5">
        <f t="shared" si="572"/>
        <v>4.1835699352245877E-3</v>
      </c>
      <c r="X418" s="5">
        <f t="shared" si="573"/>
        <v>3.3149353095739097E-3</v>
      </c>
      <c r="Y418" s="5">
        <f t="shared" si="574"/>
        <v>1.3133276456235409E-3</v>
      </c>
      <c r="Z418" s="5">
        <f t="shared" si="575"/>
        <v>2.4134434106823571E-2</v>
      </c>
      <c r="AA418" s="5">
        <f t="shared" si="576"/>
        <v>1.0662730899446702E-2</v>
      </c>
      <c r="AB418" s="5">
        <f t="shared" si="577"/>
        <v>2.3554277206332057E-3</v>
      </c>
      <c r="AC418" s="5">
        <f t="shared" si="578"/>
        <v>7.5896059184105372E-6</v>
      </c>
      <c r="AD418" s="5">
        <f t="shared" si="579"/>
        <v>4.6208127587403502E-4</v>
      </c>
      <c r="AE418" s="5">
        <f t="shared" si="580"/>
        <v>3.6613934056430947E-4</v>
      </c>
      <c r="AF418" s="5">
        <f t="shared" si="581"/>
        <v>1.4505891464147112E-4</v>
      </c>
      <c r="AG418" s="5">
        <f t="shared" si="582"/>
        <v>3.8313444064820869E-5</v>
      </c>
      <c r="AH418" s="5">
        <f t="shared" si="583"/>
        <v>4.780850388305953E-3</v>
      </c>
      <c r="AI418" s="5">
        <f t="shared" si="584"/>
        <v>2.1122070206986477E-3</v>
      </c>
      <c r="AJ418" s="5">
        <f t="shared" si="585"/>
        <v>4.665925657495338E-4</v>
      </c>
      <c r="AK418" s="5">
        <f t="shared" si="586"/>
        <v>6.8714420597125697E-5</v>
      </c>
      <c r="AL418" s="5">
        <f t="shared" si="587"/>
        <v>1.0627682478402319E-7</v>
      </c>
      <c r="AM418" s="5">
        <f t="shared" si="588"/>
        <v>4.0830029629116516E-5</v>
      </c>
      <c r="AN418" s="5">
        <f t="shared" si="589"/>
        <v>3.2352490577223082E-5</v>
      </c>
      <c r="AO418" s="5">
        <f t="shared" si="590"/>
        <v>1.2817571479337142E-5</v>
      </c>
      <c r="AP418" s="5">
        <f t="shared" si="591"/>
        <v>3.3854197043607947E-6</v>
      </c>
      <c r="AQ418" s="5">
        <f t="shared" si="592"/>
        <v>6.7062625278609149E-7</v>
      </c>
      <c r="AR418" s="5">
        <f t="shared" si="593"/>
        <v>7.5764048443639862E-4</v>
      </c>
      <c r="AS418" s="5">
        <f t="shared" si="594"/>
        <v>3.3472989539819794E-4</v>
      </c>
      <c r="AT418" s="5">
        <f t="shared" si="595"/>
        <v>7.3942790264591712E-5</v>
      </c>
      <c r="AU418" s="5">
        <f t="shared" si="596"/>
        <v>1.0889449089708912E-5</v>
      </c>
      <c r="AV418" s="5">
        <f t="shared" si="597"/>
        <v>1.202755208314193E-6</v>
      </c>
      <c r="AW418" s="5">
        <f t="shared" si="598"/>
        <v>1.033464166467567E-9</v>
      </c>
      <c r="AX418" s="5">
        <f t="shared" si="599"/>
        <v>3.0064900674331159E-6</v>
      </c>
      <c r="AY418" s="5">
        <f t="shared" si="600"/>
        <v>2.3822525347319805E-6</v>
      </c>
      <c r="AZ418" s="5">
        <f t="shared" si="601"/>
        <v>9.4381272047279087E-7</v>
      </c>
      <c r="BA418" s="5">
        <f t="shared" si="602"/>
        <v>2.4928296177367541E-7</v>
      </c>
      <c r="BB418" s="5">
        <f t="shared" si="603"/>
        <v>4.9381085105151849E-8</v>
      </c>
      <c r="BC418" s="5">
        <f t="shared" si="604"/>
        <v>7.8256180809538429E-9</v>
      </c>
      <c r="BD418" s="5">
        <f t="shared" si="605"/>
        <v>1.0005526510881162E-4</v>
      </c>
      <c r="BE418" s="5">
        <f t="shared" si="606"/>
        <v>4.4204987869445058E-5</v>
      </c>
      <c r="BF418" s="5">
        <f t="shared" si="607"/>
        <v>9.7650081203257641E-6</v>
      </c>
      <c r="BG418" s="5">
        <f t="shared" si="608"/>
        <v>1.4380787958687764E-6</v>
      </c>
      <c r="BH418" s="5">
        <f t="shared" si="609"/>
        <v>1.5883785740198632E-7</v>
      </c>
      <c r="BI418" s="5">
        <f t="shared" si="610"/>
        <v>1.4035094609019422E-8</v>
      </c>
      <c r="BJ418" s="8">
        <f t="shared" si="611"/>
        <v>0.18943575230912646</v>
      </c>
      <c r="BK418" s="8">
        <f t="shared" si="612"/>
        <v>0.40224698779579166</v>
      </c>
      <c r="BL418" s="8">
        <f t="shared" si="613"/>
        <v>0.38416523442470429</v>
      </c>
      <c r="BM418" s="8">
        <f t="shared" si="614"/>
        <v>0.12798733319030953</v>
      </c>
      <c r="BN418" s="8">
        <f t="shared" si="615"/>
        <v>0.87199269422706605</v>
      </c>
    </row>
    <row r="419" spans="1:66" x14ac:dyDescent="0.25">
      <c r="A419" t="s">
        <v>342</v>
      </c>
      <c r="B419" t="s">
        <v>384</v>
      </c>
      <c r="C419" t="s">
        <v>392</v>
      </c>
      <c r="D419" t="s">
        <v>493</v>
      </c>
      <c r="E419">
        <f>VLOOKUP(A419,home!$A$2:$E$405,3,FALSE)</f>
        <v>1.17575757575758</v>
      </c>
      <c r="F419">
        <f>VLOOKUP(B419,home!$B$2:$E$405,3,FALSE)</f>
        <v>0.68</v>
      </c>
      <c r="G419">
        <f>VLOOKUP(C419,away!$B$2:$E$405,4,FALSE)</f>
        <v>1.36</v>
      </c>
      <c r="H419">
        <f>VLOOKUP(A419,away!$A$2:$E$405,3,FALSE)</f>
        <v>0.84848484848484795</v>
      </c>
      <c r="I419">
        <f>VLOOKUP(C419,away!$B$2:$E$405,3,FALSE)</f>
        <v>0.56999999999999995</v>
      </c>
      <c r="J419">
        <f>VLOOKUP(B419,home!$B$2:$E$405,4,FALSE)</f>
        <v>1.02</v>
      </c>
      <c r="K419" s="3">
        <f t="shared" si="560"/>
        <v>1.0873406060606101</v>
      </c>
      <c r="L419" s="3">
        <f t="shared" si="561"/>
        <v>0.49330909090909059</v>
      </c>
      <c r="M419" s="5">
        <f t="shared" si="562"/>
        <v>0.20584132027001109</v>
      </c>
      <c r="N419" s="5">
        <f t="shared" si="563"/>
        <v>0.22381962593471</v>
      </c>
      <c r="O419" s="5">
        <f t="shared" si="564"/>
        <v>0.10154339457392612</v>
      </c>
      <c r="P419" s="5">
        <f t="shared" si="565"/>
        <v>0.1104122561974645</v>
      </c>
      <c r="Q419" s="5">
        <f t="shared" si="566"/>
        <v>0.1216840838560533</v>
      </c>
      <c r="R419" s="5">
        <f t="shared" si="567"/>
        <v>2.504613983254329E-2</v>
      </c>
      <c r="S419" s="5">
        <f t="shared" si="568"/>
        <v>1.4806145703184427E-2</v>
      </c>
      <c r="T419" s="5">
        <f t="shared" si="569"/>
        <v>6.0027864785135193E-2</v>
      </c>
      <c r="U419" s="5">
        <f t="shared" si="570"/>
        <v>2.7233684864996405E-2</v>
      </c>
      <c r="V419" s="5">
        <f t="shared" si="571"/>
        <v>8.8243806795371149E-4</v>
      </c>
      <c r="W419" s="5">
        <f t="shared" si="572"/>
        <v>4.4104015162657037E-2</v>
      </c>
      <c r="X419" s="5">
        <f t="shared" si="573"/>
        <v>2.1756911625331089E-2</v>
      </c>
      <c r="Y419" s="5">
        <f t="shared" si="574"/>
        <v>5.3664411474407519E-3</v>
      </c>
      <c r="Z419" s="5">
        <f t="shared" si="575"/>
        <v>4.1184961571912974E-3</v>
      </c>
      <c r="AA419" s="5">
        <f t="shared" si="576"/>
        <v>4.4782081076186787E-3</v>
      </c>
      <c r="AB419" s="5">
        <f t="shared" si="577"/>
        <v>2.434668758901816E-3</v>
      </c>
      <c r="AC419" s="5">
        <f t="shared" si="578"/>
        <v>2.9583460790785036E-5</v>
      </c>
      <c r="AD419" s="5">
        <f t="shared" si="579"/>
        <v>1.1989021644167458E-2</v>
      </c>
      <c r="AE419" s="5">
        <f t="shared" si="580"/>
        <v>5.9142933681736592E-3</v>
      </c>
      <c r="AF419" s="5">
        <f t="shared" si="581"/>
        <v>1.4587873424117056E-3</v>
      </c>
      <c r="AG419" s="5">
        <f t="shared" si="582"/>
        <v>2.3987768590493557E-4</v>
      </c>
      <c r="AH419" s="5">
        <f t="shared" si="583"/>
        <v>5.0792289880415551E-4</v>
      </c>
      <c r="AI419" s="5">
        <f t="shared" si="584"/>
        <v>5.5228519261777244E-4</v>
      </c>
      <c r="AJ419" s="5">
        <f t="shared" si="585"/>
        <v>3.0026105802965467E-4</v>
      </c>
      <c r="AK419" s="5">
        <f t="shared" si="586"/>
        <v>1.0882868027145494E-4</v>
      </c>
      <c r="AL419" s="5">
        <f t="shared" si="587"/>
        <v>6.3473682499804357E-7</v>
      </c>
      <c r="AM419" s="5">
        <f t="shared" si="588"/>
        <v>2.6072300121285637E-3</v>
      </c>
      <c r="AN419" s="5">
        <f t="shared" si="589"/>
        <v>1.286170267074039E-3</v>
      </c>
      <c r="AO419" s="5">
        <f t="shared" si="590"/>
        <v>3.1723974260229821E-4</v>
      </c>
      <c r="AP419" s="5">
        <f t="shared" si="591"/>
        <v>5.2165749674457874E-5</v>
      </c>
      <c r="AQ419" s="5">
        <f t="shared" si="592"/>
        <v>6.4334596371245006E-6</v>
      </c>
      <c r="AR419" s="5">
        <f t="shared" si="593"/>
        <v>5.0112596692197636E-5</v>
      </c>
      <c r="AS419" s="5">
        <f t="shared" si="594"/>
        <v>5.4489461258565102E-5</v>
      </c>
      <c r="AT419" s="5">
        <f t="shared" si="595"/>
        <v>2.9624301914402153E-5</v>
      </c>
      <c r="AU419" s="5">
        <f t="shared" si="596"/>
        <v>1.0737235465909512E-5</v>
      </c>
      <c r="AV419" s="5">
        <f t="shared" si="597"/>
        <v>2.9187580297293805E-6</v>
      </c>
      <c r="AW419" s="5">
        <f t="shared" si="598"/>
        <v>9.4574906383279604E-9</v>
      </c>
      <c r="AX419" s="5">
        <f t="shared" si="599"/>
        <v>4.7249117692121402E-4</v>
      </c>
      <c r="AY419" s="5">
        <f t="shared" si="600"/>
        <v>2.3308419294957035E-4</v>
      </c>
      <c r="AZ419" s="5">
        <f t="shared" si="601"/>
        <v>5.7491275664615804E-5</v>
      </c>
      <c r="BA419" s="5">
        <f t="shared" si="602"/>
        <v>9.4536563111051814E-6</v>
      </c>
      <c r="BB419" s="5">
        <f t="shared" si="603"/>
        <v>1.1658936501495712E-6</v>
      </c>
      <c r="BC419" s="5">
        <f t="shared" si="604"/>
        <v>1.1502918733039333E-7</v>
      </c>
      <c r="BD419" s="5">
        <f t="shared" si="605"/>
        <v>4.1201665862203155E-6</v>
      </c>
      <c r="BE419" s="5">
        <f t="shared" si="606"/>
        <v>4.4800244329314728E-6</v>
      </c>
      <c r="BF419" s="5">
        <f t="shared" si="607"/>
        <v>2.4356562410350242E-6</v>
      </c>
      <c r="BG419" s="5">
        <f t="shared" si="608"/>
        <v>8.82795977760777E-7</v>
      </c>
      <c r="BH419" s="5">
        <f t="shared" si="609"/>
        <v>2.39974978371568E-7</v>
      </c>
      <c r="BI419" s="5">
        <f t="shared" si="610"/>
        <v>5.2186907684384519E-8</v>
      </c>
      <c r="BJ419" s="8">
        <f t="shared" si="611"/>
        <v>0.50140396300778556</v>
      </c>
      <c r="BK419" s="8">
        <f t="shared" si="612"/>
        <v>0.33220546262917916</v>
      </c>
      <c r="BL419" s="8">
        <f t="shared" si="613"/>
        <v>0.16236548712619417</v>
      </c>
      <c r="BM419" s="8">
        <f t="shared" si="614"/>
        <v>0.21151351352018294</v>
      </c>
      <c r="BN419" s="8">
        <f t="shared" si="615"/>
        <v>0.7883468206647084</v>
      </c>
    </row>
    <row r="420" spans="1:66" x14ac:dyDescent="0.25">
      <c r="A420" t="s">
        <v>342</v>
      </c>
      <c r="B420" t="s">
        <v>386</v>
      </c>
      <c r="C420" t="s">
        <v>398</v>
      </c>
      <c r="D420" t="s">
        <v>493</v>
      </c>
      <c r="E420">
        <f>VLOOKUP(A420,home!$A$2:$E$405,3,FALSE)</f>
        <v>1.17575757575758</v>
      </c>
      <c r="F420">
        <f>VLOOKUP(B420,home!$B$2:$E$405,3,FALSE)</f>
        <v>0.62</v>
      </c>
      <c r="G420">
        <f>VLOOKUP(C420,away!$B$2:$E$405,4,FALSE)</f>
        <v>1.42</v>
      </c>
      <c r="H420">
        <f>VLOOKUP(A420,away!$A$2:$E$405,3,FALSE)</f>
        <v>0.84848484848484795</v>
      </c>
      <c r="I420">
        <f>VLOOKUP(C420,away!$B$2:$E$405,3,FALSE)</f>
        <v>0.85</v>
      </c>
      <c r="J420">
        <f>VLOOKUP(B420,home!$B$2:$E$405,4,FALSE)</f>
        <v>0.79</v>
      </c>
      <c r="K420" s="3">
        <f t="shared" si="560"/>
        <v>1.0351369696969734</v>
      </c>
      <c r="L420" s="3">
        <f t="shared" si="561"/>
        <v>0.56975757575757546</v>
      </c>
      <c r="M420" s="5">
        <f t="shared" si="562"/>
        <v>0.2009107407439826</v>
      </c>
      <c r="N420" s="5">
        <f t="shared" si="563"/>
        <v>0.20797013535330039</v>
      </c>
      <c r="O420" s="5">
        <f t="shared" si="564"/>
        <v>0.11447041658995026</v>
      </c>
      <c r="P420" s="5">
        <f t="shared" si="565"/>
        <v>0.11849256014887126</v>
      </c>
      <c r="Q420" s="5">
        <f t="shared" si="566"/>
        <v>0.10763878784854237</v>
      </c>
      <c r="R420" s="5">
        <f t="shared" si="567"/>
        <v>3.2610193526124903E-2</v>
      </c>
      <c r="S420" s="5">
        <f t="shared" si="568"/>
        <v>1.7471050525523477E-2</v>
      </c>
      <c r="T420" s="5">
        <f t="shared" si="569"/>
        <v>6.1328014822069475E-2</v>
      </c>
      <c r="U420" s="5">
        <f t="shared" si="570"/>
        <v>3.375601690786479E-2</v>
      </c>
      <c r="V420" s="5">
        <f t="shared" si="571"/>
        <v>1.1448917827298411E-3</v>
      </c>
      <c r="W420" s="5">
        <f t="shared" si="572"/>
        <v>3.7140296225131861E-2</v>
      </c>
      <c r="X420" s="5">
        <f t="shared" si="573"/>
        <v>2.1160965140149361E-2</v>
      </c>
      <c r="Y420" s="5">
        <f t="shared" si="574"/>
        <v>6.0283100994710306E-3</v>
      </c>
      <c r="Z420" s="5">
        <f t="shared" si="575"/>
        <v>6.1933016028101022E-3</v>
      </c>
      <c r="AA420" s="5">
        <f t="shared" si="576"/>
        <v>6.4109154535522571E-3</v>
      </c>
      <c r="AB420" s="5">
        <f t="shared" si="577"/>
        <v>3.3180877977867906E-3</v>
      </c>
      <c r="AC420" s="5">
        <f t="shared" si="578"/>
        <v>4.2201936892069586E-5</v>
      </c>
      <c r="AD420" s="5">
        <f t="shared" si="579"/>
        <v>9.6113234220327314E-3</v>
      </c>
      <c r="AE420" s="5">
        <f t="shared" si="580"/>
        <v>5.4761243327593736E-3</v>
      </c>
      <c r="AF420" s="5">
        <f t="shared" si="581"/>
        <v>1.5600316621900254E-3</v>
      </c>
      <c r="AG420" s="5">
        <f t="shared" si="582"/>
        <v>2.9627995265148329E-4</v>
      </c>
      <c r="AH420" s="5">
        <f t="shared" si="583"/>
        <v>8.8217012678814752E-4</v>
      </c>
      <c r="AI420" s="5">
        <f t="shared" si="584"/>
        <v>9.131669118006778E-4</v>
      </c>
      <c r="AJ420" s="5">
        <f t="shared" si="585"/>
        <v>4.7262641495444849E-4</v>
      </c>
      <c r="AK420" s="5">
        <f t="shared" si="586"/>
        <v>1.6307769165823074E-4</v>
      </c>
      <c r="AL420" s="5">
        <f t="shared" si="587"/>
        <v>9.9558948955439506E-7</v>
      </c>
      <c r="AM420" s="5">
        <f t="shared" si="588"/>
        <v>1.9898072403721021E-3</v>
      </c>
      <c r="AN420" s="5">
        <f t="shared" si="589"/>
        <v>1.13370774949928E-3</v>
      </c>
      <c r="AO420" s="5">
        <f t="shared" si="590"/>
        <v>3.2296928948614322E-4</v>
      </c>
      <c r="AP420" s="5">
        <f t="shared" si="591"/>
        <v>6.1338066473923847E-5</v>
      </c>
      <c r="AQ420" s="5">
        <f t="shared" si="592"/>
        <v>8.7369570139599672E-6</v>
      </c>
      <c r="AR420" s="5">
        <f t="shared" si="593"/>
        <v>1.0052462256891358E-4</v>
      </c>
      <c r="AS420" s="5">
        <f t="shared" si="594"/>
        <v>1.0405675318591718E-4</v>
      </c>
      <c r="AT420" s="5">
        <f t="shared" si="595"/>
        <v>5.3856496084688093E-5</v>
      </c>
      <c r="AU420" s="5">
        <f t="shared" si="596"/>
        <v>1.8582950051866986E-5</v>
      </c>
      <c r="AV420" s="5">
        <f t="shared" si="597"/>
        <v>4.808974651179951E-6</v>
      </c>
      <c r="AW420" s="5">
        <f t="shared" si="598"/>
        <v>1.6310442006590079E-8</v>
      </c>
      <c r="AX420" s="5">
        <f t="shared" si="599"/>
        <v>3.432871728466457E-4</v>
      </c>
      <c r="AY420" s="5">
        <f t="shared" si="600"/>
        <v>1.9559046738977664E-4</v>
      </c>
      <c r="AZ420" s="5">
        <f t="shared" si="601"/>
        <v>5.5719575270645125E-5</v>
      </c>
      <c r="BA420" s="5">
        <f t="shared" si="602"/>
        <v>1.0582216709481506E-5</v>
      </c>
      <c r="BB420" s="5">
        <f t="shared" si="603"/>
        <v>1.5073245346338725E-6</v>
      </c>
      <c r="BC420" s="5">
        <f t="shared" si="604"/>
        <v>1.7176191454658213E-7</v>
      </c>
      <c r="BD420" s="5">
        <f t="shared" si="605"/>
        <v>9.5457775431349083E-6</v>
      </c>
      <c r="BE420" s="5">
        <f t="shared" si="606"/>
        <v>9.8811872394020894E-6</v>
      </c>
      <c r="BF420" s="5">
        <f t="shared" si="607"/>
        <v>5.1141911080015395E-6</v>
      </c>
      <c r="BG420" s="5">
        <f t="shared" si="608"/>
        <v>1.7646294286626407E-6</v>
      </c>
      <c r="BH420" s="5">
        <f t="shared" si="609"/>
        <v>4.5665828985598678E-7</v>
      </c>
      <c r="BI420" s="5">
        <f t="shared" si="610"/>
        <v>9.454077566970569E-8</v>
      </c>
      <c r="BJ420" s="8">
        <f t="shared" si="611"/>
        <v>0.46233368667980917</v>
      </c>
      <c r="BK420" s="8">
        <f t="shared" si="612"/>
        <v>0.33825803119487863</v>
      </c>
      <c r="BL420" s="8">
        <f t="shared" si="613"/>
        <v>0.19330535820140779</v>
      </c>
      <c r="BM420" s="8">
        <f t="shared" si="614"/>
        <v>0.21780196931118614</v>
      </c>
      <c r="BN420" s="8">
        <f t="shared" si="615"/>
        <v>0.7820928342107718</v>
      </c>
    </row>
    <row r="421" spans="1:66" x14ac:dyDescent="0.25">
      <c r="A421" t="s">
        <v>342</v>
      </c>
      <c r="B421" t="s">
        <v>364</v>
      </c>
      <c r="C421" t="s">
        <v>414</v>
      </c>
      <c r="D421" t="s">
        <v>493</v>
      </c>
      <c r="E421">
        <f>VLOOKUP(A421,home!$A$2:$E$405,3,FALSE)</f>
        <v>1.17575757575758</v>
      </c>
      <c r="F421">
        <f>VLOOKUP(B421,home!$B$2:$E$405,3,FALSE)</f>
        <v>1.02</v>
      </c>
      <c r="G421">
        <f>VLOOKUP(C421,away!$B$2:$E$405,4,FALSE)</f>
        <v>1.08</v>
      </c>
      <c r="H421">
        <f>VLOOKUP(A421,away!$A$2:$E$405,3,FALSE)</f>
        <v>0.84848484848484795</v>
      </c>
      <c r="I421">
        <f>VLOOKUP(C421,away!$B$2:$E$405,3,FALSE)</f>
        <v>0.74</v>
      </c>
      <c r="J421">
        <f>VLOOKUP(B421,home!$B$2:$E$405,4,FALSE)</f>
        <v>1.02</v>
      </c>
      <c r="K421" s="3">
        <f t="shared" si="560"/>
        <v>1.2952145454545503</v>
      </c>
      <c r="L421" s="3">
        <f t="shared" si="561"/>
        <v>0.64043636363636325</v>
      </c>
      <c r="M421" s="5">
        <f t="shared" si="562"/>
        <v>0.14433029234240716</v>
      </c>
      <c r="N421" s="5">
        <f t="shared" si="563"/>
        <v>0.1869386939915933</v>
      </c>
      <c r="O421" s="5">
        <f t="shared" si="564"/>
        <v>9.2434367590344471E-2</v>
      </c>
      <c r="P421" s="5">
        <f t="shared" si="565"/>
        <v>0.11972233740290684</v>
      </c>
      <c r="Q421" s="5">
        <f t="shared" si="566"/>
        <v>0.12106285778309439</v>
      </c>
      <c r="R421" s="5">
        <f t="shared" si="567"/>
        <v>2.9599165127293561E-2</v>
      </c>
      <c r="S421" s="5">
        <f t="shared" si="568"/>
        <v>2.4827494354426688E-2</v>
      </c>
      <c r="T421" s="5">
        <f t="shared" si="569"/>
        <v>7.7533056410031151E-2</v>
      </c>
      <c r="U421" s="5">
        <f t="shared" si="570"/>
        <v>3.8337269206181711E-2</v>
      </c>
      <c r="V421" s="5">
        <f t="shared" si="571"/>
        <v>2.2882742752588191E-3</v>
      </c>
      <c r="W421" s="5">
        <f t="shared" si="572"/>
        <v>5.2267458104986494E-2</v>
      </c>
      <c r="X421" s="5">
        <f t="shared" si="573"/>
        <v>3.3473980805273508E-2</v>
      </c>
      <c r="Y421" s="5">
        <f t="shared" si="574"/>
        <v>1.0718977271681394E-2</v>
      </c>
      <c r="Z421" s="5">
        <f t="shared" si="575"/>
        <v>6.3187938935987129E-3</v>
      </c>
      <c r="AA421" s="5">
        <f t="shared" si="576"/>
        <v>8.1841937607184459E-3</v>
      </c>
      <c r="AB421" s="5">
        <f t="shared" si="577"/>
        <v>5.3001434008504546E-3</v>
      </c>
      <c r="AC421" s="5">
        <f t="shared" si="578"/>
        <v>1.1863307608833232E-4</v>
      </c>
      <c r="AD421" s="5">
        <f t="shared" si="579"/>
        <v>1.6924392997878714E-2</v>
      </c>
      <c r="AE421" s="5">
        <f t="shared" si="580"/>
        <v>1.083899670831417E-2</v>
      </c>
      <c r="AF421" s="5">
        <f t="shared" si="581"/>
        <v>3.470843818669619E-3</v>
      </c>
      <c r="AG421" s="5">
        <f t="shared" si="582"/>
        <v>7.4095153132617316E-4</v>
      </c>
      <c r="AH421" s="5">
        <f t="shared" si="583"/>
        <v>1.0116963459460043E-3</v>
      </c>
      <c r="AI421" s="5">
        <f t="shared" si="584"/>
        <v>1.3103638228524838E-3</v>
      </c>
      <c r="AJ421" s="5">
        <f t="shared" si="585"/>
        <v>8.4860114159798327E-4</v>
      </c>
      <c r="AK421" s="5">
        <f t="shared" si="586"/>
        <v>3.6637351396234818E-4</v>
      </c>
      <c r="AL421" s="5">
        <f t="shared" si="587"/>
        <v>3.9362572976425392E-6</v>
      </c>
      <c r="AM421" s="5">
        <f t="shared" si="588"/>
        <v>4.3841439967683259E-3</v>
      </c>
      <c r="AN421" s="5">
        <f t="shared" si="589"/>
        <v>2.8077652389484975E-3</v>
      </c>
      <c r="AO421" s="5">
        <f t="shared" si="590"/>
        <v>8.9909747978838021E-4</v>
      </c>
      <c r="AP421" s="5">
        <f t="shared" si="591"/>
        <v>1.9193824017009624E-4</v>
      </c>
      <c r="AQ421" s="5">
        <f t="shared" si="592"/>
        <v>3.073105714432485E-5</v>
      </c>
      <c r="AR421" s="5">
        <f t="shared" si="593"/>
        <v>1.295854257803711E-4</v>
      </c>
      <c r="AS421" s="5">
        <f t="shared" si="594"/>
        <v>1.6784092834965775E-4</v>
      </c>
      <c r="AT421" s="5">
        <f t="shared" si="595"/>
        <v>1.0869500586053585E-4</v>
      </c>
      <c r="AU421" s="5">
        <f t="shared" si="596"/>
        <v>4.6927784202944545E-5</v>
      </c>
      <c r="AV421" s="5">
        <f t="shared" si="597"/>
        <v>1.5195387171401516E-5</v>
      </c>
      <c r="AW421" s="5">
        <f t="shared" si="598"/>
        <v>9.0698201220104725E-8</v>
      </c>
      <c r="AX421" s="5">
        <f t="shared" si="599"/>
        <v>9.4640117899693168E-4</v>
      </c>
      <c r="AY421" s="5">
        <f t="shared" si="600"/>
        <v>6.0610972961796172E-4</v>
      </c>
      <c r="AZ421" s="5">
        <f t="shared" si="601"/>
        <v>1.9408735560057336E-4</v>
      </c>
      <c r="BA421" s="5">
        <f t="shared" si="602"/>
        <v>4.1433533416209648E-5</v>
      </c>
      <c r="BB421" s="5">
        <f t="shared" si="603"/>
        <v>6.6338853684207632E-6</v>
      </c>
      <c r="BC421" s="5">
        <f t="shared" si="604"/>
        <v>8.4971628442637424E-7</v>
      </c>
      <c r="BD421" s="5">
        <f t="shared" si="605"/>
        <v>1.3831869811175104E-5</v>
      </c>
      <c r="BE421" s="5">
        <f t="shared" si="606"/>
        <v>1.7915238970267684E-5</v>
      </c>
      <c r="BF421" s="5">
        <f t="shared" si="607"/>
        <v>1.1602039049792452E-5</v>
      </c>
      <c r="BG421" s="5">
        <f t="shared" si="608"/>
        <v>5.0090432447409586E-6</v>
      </c>
      <c r="BH421" s="5">
        <f t="shared" si="609"/>
        <v>1.6219464173498369E-6</v>
      </c>
      <c r="BI421" s="5">
        <f t="shared" si="610"/>
        <v>4.201537183398806E-7</v>
      </c>
      <c r="BJ421" s="8">
        <f t="shared" si="611"/>
        <v>0.52407940083495297</v>
      </c>
      <c r="BK421" s="8">
        <f t="shared" si="612"/>
        <v>0.29189707743800347</v>
      </c>
      <c r="BL421" s="8">
        <f t="shared" si="613"/>
        <v>0.17791081873232403</v>
      </c>
      <c r="BM421" s="8">
        <f t="shared" si="614"/>
        <v>0.30551235762982293</v>
      </c>
      <c r="BN421" s="8">
        <f t="shared" si="615"/>
        <v>0.69408771423763982</v>
      </c>
    </row>
    <row r="422" spans="1:66" x14ac:dyDescent="0.25">
      <c r="A422" t="s">
        <v>342</v>
      </c>
      <c r="B422" t="s">
        <v>402</v>
      </c>
      <c r="C422" t="s">
        <v>380</v>
      </c>
      <c r="D422" t="s">
        <v>493</v>
      </c>
      <c r="E422">
        <f>VLOOKUP(A422,home!$A$2:$E$405,3,FALSE)</f>
        <v>1.17575757575758</v>
      </c>
      <c r="F422">
        <f>VLOOKUP(B422,home!$B$2:$E$405,3,FALSE)</f>
        <v>0.91</v>
      </c>
      <c r="G422">
        <f>VLOOKUP(C422,away!$B$2:$E$405,4,FALSE)</f>
        <v>0.68</v>
      </c>
      <c r="H422">
        <f>VLOOKUP(A422,away!$A$2:$E$405,3,FALSE)</f>
        <v>0.84848484848484795</v>
      </c>
      <c r="I422">
        <f>VLOOKUP(C422,away!$B$2:$E$405,3,FALSE)</f>
        <v>1.08</v>
      </c>
      <c r="J422">
        <f>VLOOKUP(B422,home!$B$2:$E$405,4,FALSE)</f>
        <v>1.02</v>
      </c>
      <c r="K422" s="3">
        <f t="shared" si="560"/>
        <v>0.72755878787879047</v>
      </c>
      <c r="L422" s="3">
        <f t="shared" si="561"/>
        <v>0.93469090909090857</v>
      </c>
      <c r="M422" s="5">
        <f t="shared" si="562"/>
        <v>0.18971170581320809</v>
      </c>
      <c r="N422" s="5">
        <f t="shared" si="563"/>
        <v>0.13802641872787536</v>
      </c>
      <c r="O422" s="5">
        <f t="shared" si="564"/>
        <v>0.17732180677173445</v>
      </c>
      <c r="P422" s="5">
        <f t="shared" si="565"/>
        <v>0.12901203879932022</v>
      </c>
      <c r="Q422" s="5">
        <f t="shared" si="566"/>
        <v>5.0211166952451682E-2</v>
      </c>
      <c r="R422" s="5">
        <f t="shared" si="567"/>
        <v>8.2870540386557445E-2</v>
      </c>
      <c r="S422" s="5">
        <f t="shared" si="568"/>
        <v>2.1933420085771153E-2</v>
      </c>
      <c r="T422" s="5">
        <f t="shared" si="569"/>
        <v>4.693192128530245E-2</v>
      </c>
      <c r="U422" s="5">
        <f t="shared" si="570"/>
        <v>6.0293189914504088E-2</v>
      </c>
      <c r="V422" s="5">
        <f t="shared" si="571"/>
        <v>1.6572955211041367E-3</v>
      </c>
      <c r="W422" s="5">
        <f t="shared" si="572"/>
        <v>1.2177191921968445E-2</v>
      </c>
      <c r="X422" s="5">
        <f t="shared" si="573"/>
        <v>1.1381910587719153E-2</v>
      </c>
      <c r="Y422" s="5">
        <f t="shared" si="574"/>
        <v>5.3192841772133261E-3</v>
      </c>
      <c r="Z422" s="5">
        <f t="shared" si="575"/>
        <v>2.5819446910255416E-2</v>
      </c>
      <c r="AA422" s="5">
        <f t="shared" si="576"/>
        <v>1.878516549772621E-2</v>
      </c>
      <c r="AB422" s="5">
        <f t="shared" si="577"/>
        <v>6.8336561198140784E-3</v>
      </c>
      <c r="AC422" s="5">
        <f t="shared" si="578"/>
        <v>7.0439470627983681E-5</v>
      </c>
      <c r="AD422" s="5">
        <f t="shared" si="579"/>
        <v>2.2149057486286895E-3</v>
      </c>
      <c r="AE422" s="5">
        <f t="shared" si="580"/>
        <v>2.0702522677364292E-3</v>
      </c>
      <c r="AF422" s="5">
        <f t="shared" si="581"/>
        <v>9.6752298708903894E-4</v>
      </c>
      <c r="AG422" s="5">
        <f t="shared" si="582"/>
        <v>3.0144498012286844E-4</v>
      </c>
      <c r="AH422" s="5">
        <f t="shared" si="583"/>
        <v>6.0333005761927698E-3</v>
      </c>
      <c r="AI422" s="5">
        <f t="shared" si="584"/>
        <v>4.3895808541232198E-3</v>
      </c>
      <c r="AJ422" s="5">
        <f t="shared" si="585"/>
        <v>1.5968390627609176E-3</v>
      </c>
      <c r="AK422" s="5">
        <f t="shared" si="586"/>
        <v>3.8726476431327902E-4</v>
      </c>
      <c r="AL422" s="5">
        <f t="shared" si="587"/>
        <v>1.9160735872795727E-6</v>
      </c>
      <c r="AM422" s="5">
        <f t="shared" si="588"/>
        <v>3.2229482834761092E-4</v>
      </c>
      <c r="AN422" s="5">
        <f t="shared" si="589"/>
        <v>3.0124604610352678E-4</v>
      </c>
      <c r="AO422" s="5">
        <f t="shared" si="590"/>
        <v>1.4078597034627359E-4</v>
      </c>
      <c r="AP422" s="5">
        <f t="shared" si="591"/>
        <v>4.3863788870068061E-5</v>
      </c>
      <c r="AQ422" s="5">
        <f t="shared" si="592"/>
        <v>1.0249771173783895E-5</v>
      </c>
      <c r="AR422" s="5">
        <f t="shared" si="593"/>
        <v>1.1278542400760651E-3</v>
      </c>
      <c r="AS422" s="5">
        <f t="shared" si="594"/>
        <v>8.2058026381369626E-4</v>
      </c>
      <c r="AT422" s="5">
        <f t="shared" si="595"/>
        <v>2.9851019104877542E-4</v>
      </c>
      <c r="AU422" s="5">
        <f t="shared" si="596"/>
        <v>7.2394570922971075E-5</v>
      </c>
      <c r="AV422" s="5">
        <f t="shared" si="597"/>
        <v>1.3167826567430489E-5</v>
      </c>
      <c r="AW422" s="5">
        <f t="shared" si="598"/>
        <v>3.6194767640961838E-8</v>
      </c>
      <c r="AX422" s="5">
        <f t="shared" si="599"/>
        <v>3.9081405775365105E-5</v>
      </c>
      <c r="AY422" s="5">
        <f t="shared" si="600"/>
        <v>3.6529034692726694E-5</v>
      </c>
      <c r="AZ422" s="5">
        <f t="shared" si="601"/>
        <v>1.7071678322579024E-5</v>
      </c>
      <c r="BA422" s="5">
        <f t="shared" si="602"/>
        <v>5.3189141770129817E-6</v>
      </c>
      <c r="BB422" s="5">
        <f t="shared" si="603"/>
        <v>1.2428851818721963E-6</v>
      </c>
      <c r="BC422" s="5">
        <f t="shared" si="604"/>
        <v>2.3234269610794857E-7</v>
      </c>
      <c r="BD422" s="5">
        <f t="shared" si="605"/>
        <v>1.7569918416312206E-4</v>
      </c>
      <c r="BE422" s="5">
        <f t="shared" si="606"/>
        <v>1.2783148546101347E-4</v>
      </c>
      <c r="BF422" s="5">
        <f t="shared" si="607"/>
        <v>4.6502460307380086E-5</v>
      </c>
      <c r="BG422" s="5">
        <f t="shared" si="608"/>
        <v>1.1277757884873009E-5</v>
      </c>
      <c r="BH422" s="5">
        <f t="shared" si="609"/>
        <v>2.0513079641771691E-6</v>
      </c>
      <c r="BI422" s="5">
        <f t="shared" si="610"/>
        <v>2.9848942719657015E-7</v>
      </c>
      <c r="BJ422" s="8">
        <f t="shared" si="611"/>
        <v>0.27051993630179438</v>
      </c>
      <c r="BK422" s="8">
        <f t="shared" si="612"/>
        <v>0.34242334479831155</v>
      </c>
      <c r="BL422" s="8">
        <f t="shared" si="613"/>
        <v>0.36120751172536308</v>
      </c>
      <c r="BM422" s="8">
        <f t="shared" si="614"/>
        <v>0.23278006944465218</v>
      </c>
      <c r="BN422" s="8">
        <f t="shared" si="615"/>
        <v>0.76715367745114715</v>
      </c>
    </row>
    <row r="423" spans="1:66" x14ac:dyDescent="0.25">
      <c r="A423" t="s">
        <v>40</v>
      </c>
      <c r="B423" t="s">
        <v>235</v>
      </c>
      <c r="C423" t="s">
        <v>42</v>
      </c>
      <c r="D423" t="s">
        <v>493</v>
      </c>
      <c r="E423">
        <f>VLOOKUP(A423,home!$A$2:$E$405,3,FALSE)</f>
        <v>1.47741935483871</v>
      </c>
      <c r="F423">
        <f>VLOOKUP(B423,home!$B$2:$E$405,3,FALSE)</f>
        <v>0.63</v>
      </c>
      <c r="G423">
        <f>VLOOKUP(C423,away!$B$2:$E$405,4,FALSE)</f>
        <v>1.04</v>
      </c>
      <c r="H423">
        <f>VLOOKUP(A423,away!$A$2:$E$405,3,FALSE)</f>
        <v>1.1741935483871</v>
      </c>
      <c r="I423">
        <f>VLOOKUP(C423,away!$B$2:$E$405,3,FALSE)</f>
        <v>0.81</v>
      </c>
      <c r="J423">
        <f>VLOOKUP(B423,home!$B$2:$E$405,4,FALSE)</f>
        <v>0.79</v>
      </c>
      <c r="K423" s="3">
        <f t="shared" si="560"/>
        <v>0.96800516129032288</v>
      </c>
      <c r="L423" s="3">
        <f t="shared" si="561"/>
        <v>0.75136645161290538</v>
      </c>
      <c r="M423" s="5">
        <f t="shared" si="562"/>
        <v>0.17917870612967157</v>
      </c>
      <c r="N423" s="5">
        <f t="shared" si="563"/>
        <v>0.17344591232684411</v>
      </c>
      <c r="O423" s="5">
        <f t="shared" si="564"/>
        <v>0.13462886862924286</v>
      </c>
      <c r="P423" s="5">
        <f t="shared" si="565"/>
        <v>0.13032143969178392</v>
      </c>
      <c r="Q423" s="5">
        <f t="shared" si="566"/>
        <v>8.394826916854696E-2</v>
      </c>
      <c r="R423" s="5">
        <f t="shared" si="567"/>
        <v>5.0577807653307098E-2</v>
      </c>
      <c r="S423" s="5">
        <f t="shared" si="568"/>
        <v>2.3696562513193103E-2</v>
      </c>
      <c r="T423" s="5">
        <f t="shared" si="569"/>
        <v>6.307591312421619E-2</v>
      </c>
      <c r="U423" s="5">
        <f t="shared" si="570"/>
        <v>4.8959578855150468E-2</v>
      </c>
      <c r="V423" s="5">
        <f t="shared" si="571"/>
        <v>1.9150155910892517E-3</v>
      </c>
      <c r="W423" s="5">
        <f t="shared" si="572"/>
        <v>2.7087452612180919E-2</v>
      </c>
      <c r="X423" s="5">
        <f t="shared" si="573"/>
        <v>2.0352603152447097E-2</v>
      </c>
      <c r="Y423" s="5">
        <f t="shared" si="574"/>
        <v>7.6461316058699033E-3</v>
      </c>
      <c r="Z423" s="5">
        <f t="shared" si="575"/>
        <v>1.26674892889418E-2</v>
      </c>
      <c r="AA423" s="5">
        <f t="shared" si="576"/>
        <v>1.2262195012285546E-2</v>
      </c>
      <c r="AB423" s="5">
        <f t="shared" si="577"/>
        <v>5.9349340303204304E-3</v>
      </c>
      <c r="AC423" s="5">
        <f t="shared" si="578"/>
        <v>8.7052611556682349E-5</v>
      </c>
      <c r="AD423" s="5">
        <f t="shared" si="579"/>
        <v>6.5551984836995404E-3</v>
      </c>
      <c r="AE423" s="5">
        <f t="shared" si="580"/>
        <v>4.9253562243156213E-3</v>
      </c>
      <c r="AF423" s="5">
        <f t="shared" si="581"/>
        <v>1.8503737145967826E-3</v>
      </c>
      <c r="AG423" s="5">
        <f t="shared" si="582"/>
        <v>4.6343624403145846E-4</v>
      </c>
      <c r="AH423" s="5">
        <f t="shared" si="583"/>
        <v>2.379481619469171E-3</v>
      </c>
      <c r="AI423" s="5">
        <f t="shared" si="584"/>
        <v>2.3033504888416139E-3</v>
      </c>
      <c r="AJ423" s="5">
        <f t="shared" si="585"/>
        <v>1.114827580729635E-3</v>
      </c>
      <c r="AK423" s="5">
        <f t="shared" si="586"/>
        <v>3.5971961736503034E-4</v>
      </c>
      <c r="AL423" s="5">
        <f t="shared" si="587"/>
        <v>2.5326272104646716E-6</v>
      </c>
      <c r="AM423" s="5">
        <f t="shared" si="588"/>
        <v>1.2690931931007312E-3</v>
      </c>
      <c r="AN423" s="5">
        <f t="shared" si="589"/>
        <v>9.5355404926618804E-4</v>
      </c>
      <c r="AO423" s="5">
        <f t="shared" si="590"/>
        <v>3.5823426120912662E-4</v>
      </c>
      <c r="AP423" s="5">
        <f t="shared" si="591"/>
        <v>8.9721735230290702E-5</v>
      </c>
      <c r="AQ423" s="5">
        <f t="shared" si="592"/>
        <v>1.6853475458134031E-5</v>
      </c>
      <c r="AR423" s="5">
        <f t="shared" si="593"/>
        <v>3.5757253221973634E-4</v>
      </c>
      <c r="AS423" s="5">
        <f t="shared" si="594"/>
        <v>3.4613205672435511E-4</v>
      </c>
      <c r="AT423" s="5">
        <f t="shared" si="595"/>
        <v>1.6752880869860525E-4</v>
      </c>
      <c r="AU423" s="5">
        <f t="shared" si="596"/>
        <v>5.4056250495023011E-5</v>
      </c>
      <c r="AV423" s="5">
        <f t="shared" si="597"/>
        <v>1.308168236979621E-5</v>
      </c>
      <c r="AW423" s="5">
        <f t="shared" si="598"/>
        <v>5.11679762809106E-8</v>
      </c>
      <c r="AX423" s="5">
        <f t="shared" si="599"/>
        <v>2.0474812684665393E-4</v>
      </c>
      <c r="AY423" s="5">
        <f t="shared" si="600"/>
        <v>1.5384087354315939E-4</v>
      </c>
      <c r="AZ423" s="5">
        <f t="shared" si="601"/>
        <v>5.7795435633576682E-5</v>
      </c>
      <c r="BA423" s="5">
        <f t="shared" si="602"/>
        <v>1.4475183797140859E-5</v>
      </c>
      <c r="BB423" s="5">
        <f t="shared" si="603"/>
        <v>2.719041871525587E-6</v>
      </c>
      <c r="BC423" s="5">
        <f t="shared" si="604"/>
        <v>4.0859936855901896E-7</v>
      </c>
      <c r="BD423" s="5">
        <f t="shared" si="605"/>
        <v>4.4778000788030737E-5</v>
      </c>
      <c r="BE423" s="5">
        <f t="shared" si="606"/>
        <v>4.33453358750759E-5</v>
      </c>
      <c r="BF423" s="5">
        <f t="shared" si="607"/>
        <v>2.0979254422468032E-5</v>
      </c>
      <c r="BG423" s="5">
        <f t="shared" si="608"/>
        <v>6.7693421869906297E-6</v>
      </c>
      <c r="BH423" s="5">
        <f t="shared" si="609"/>
        <v>1.6381895438868125E-6</v>
      </c>
      <c r="BI423" s="5">
        <f t="shared" si="610"/>
        <v>3.1715518673085499E-7</v>
      </c>
      <c r="BJ423" s="8">
        <f t="shared" si="611"/>
        <v>0.39247209063207372</v>
      </c>
      <c r="BK423" s="8">
        <f t="shared" si="612"/>
        <v>0.33535515003804806</v>
      </c>
      <c r="BL423" s="8">
        <f t="shared" si="613"/>
        <v>0.25957696209522246</v>
      </c>
      <c r="BM423" s="8">
        <f t="shared" si="614"/>
        <v>0.24781689874932272</v>
      </c>
      <c r="BN423" s="8">
        <f t="shared" si="615"/>
        <v>0.75210100359939647</v>
      </c>
    </row>
    <row r="424" spans="1:66" x14ac:dyDescent="0.25">
      <c r="A424" t="s">
        <v>40</v>
      </c>
      <c r="B424" t="s">
        <v>339</v>
      </c>
      <c r="C424" t="s">
        <v>238</v>
      </c>
      <c r="D424" t="s">
        <v>493</v>
      </c>
      <c r="E424">
        <f>VLOOKUP(A424,home!$A$2:$E$405,3,FALSE)</f>
        <v>1.47741935483871</v>
      </c>
      <c r="F424">
        <f>VLOOKUP(B424,home!$B$2:$E$405,3,FALSE)</f>
        <v>1.49</v>
      </c>
      <c r="G424">
        <f>VLOOKUP(C424,away!$B$2:$E$405,4,FALSE)</f>
        <v>0.86</v>
      </c>
      <c r="H424">
        <f>VLOOKUP(A424,away!$A$2:$E$405,3,FALSE)</f>
        <v>1.1741935483871</v>
      </c>
      <c r="I424">
        <f>VLOOKUP(C424,away!$B$2:$E$405,3,FALSE)</f>
        <v>0.5</v>
      </c>
      <c r="J424">
        <f>VLOOKUP(B424,home!$B$2:$E$405,4,FALSE)</f>
        <v>0.68</v>
      </c>
      <c r="K424" s="3">
        <f t="shared" si="560"/>
        <v>1.8931651612903231</v>
      </c>
      <c r="L424" s="3">
        <f t="shared" si="561"/>
        <v>0.39922580645161404</v>
      </c>
      <c r="M424" s="5">
        <f t="shared" si="562"/>
        <v>0.10102462623604021</v>
      </c>
      <c r="N424" s="5">
        <f t="shared" si="563"/>
        <v>0.19125630282244768</v>
      </c>
      <c r="O424" s="5">
        <f t="shared" si="564"/>
        <v>4.0331637880556041E-2</v>
      </c>
      <c r="P424" s="5">
        <f t="shared" si="565"/>
        <v>7.6354451733245787E-2</v>
      </c>
      <c r="Q424" s="5">
        <f t="shared" si="566"/>
        <v>0.18103988469032506</v>
      </c>
      <c r="R424" s="5">
        <f t="shared" si="567"/>
        <v>8.050715329189724E-3</v>
      </c>
      <c r="S424" s="5">
        <f t="shared" si="568"/>
        <v>1.4427181066384201E-2</v>
      </c>
      <c r="T424" s="5">
        <f t="shared" si="569"/>
        <v>7.2275793965402235E-2</v>
      </c>
      <c r="U424" s="5">
        <f t="shared" si="570"/>
        <v>1.5241333784687941E-2</v>
      </c>
      <c r="V424" s="5">
        <f t="shared" si="571"/>
        <v>1.21156322794474E-3</v>
      </c>
      <c r="W424" s="5">
        <f t="shared" si="572"/>
        <v>0.11424613416658023</v>
      </c>
      <c r="X424" s="5">
        <f t="shared" si="573"/>
        <v>4.561000504663229E-2</v>
      </c>
      <c r="Y424" s="5">
        <f t="shared" si="574"/>
        <v>9.1043455235019794E-3</v>
      </c>
      <c r="Z424" s="5">
        <f t="shared" si="575"/>
        <v>1.0713511066027129E-3</v>
      </c>
      <c r="AA424" s="5">
        <f t="shared" si="576"/>
        <v>2.0282445905300912E-3</v>
      </c>
      <c r="AB424" s="5">
        <f t="shared" si="577"/>
        <v>1.9199009986835631E-3</v>
      </c>
      <c r="AC424" s="5">
        <f t="shared" si="578"/>
        <v>5.7231247380304617E-5</v>
      </c>
      <c r="AD424" s="5">
        <f t="shared" si="579"/>
        <v>5.4071700254067427E-2</v>
      </c>
      <c r="AE424" s="5">
        <f t="shared" si="580"/>
        <v>2.1586818140140015E-2</v>
      </c>
      <c r="AF424" s="5">
        <f t="shared" si="581"/>
        <v>4.3090074403608633E-3</v>
      </c>
      <c r="AG424" s="5">
        <f t="shared" si="582"/>
        <v>5.7342232346135685E-4</v>
      </c>
      <c r="AH424" s="5">
        <f t="shared" si="583"/>
        <v>1.0692775238157429E-4</v>
      </c>
      <c r="AI424" s="5">
        <f t="shared" si="584"/>
        <v>2.0243189558387484E-4</v>
      </c>
      <c r="AJ424" s="5">
        <f t="shared" si="585"/>
        <v>1.9161850612667617E-4</v>
      </c>
      <c r="AK424" s="5">
        <f t="shared" si="586"/>
        <v>1.2092182668583988E-4</v>
      </c>
      <c r="AL424" s="5">
        <f t="shared" si="587"/>
        <v>1.7302159596306382E-6</v>
      </c>
      <c r="AM424" s="5">
        <f t="shared" si="588"/>
        <v>2.0473331826546731E-2</v>
      </c>
      <c r="AN424" s="5">
        <f t="shared" si="589"/>
        <v>8.1734824092046156E-3</v>
      </c>
      <c r="AO424" s="5">
        <f t="shared" si="590"/>
        <v>1.6315325531663966E-3</v>
      </c>
      <c r="AP424" s="5">
        <f t="shared" si="591"/>
        <v>2.1711663309663851E-4</v>
      </c>
      <c r="AQ424" s="5">
        <f t="shared" si="592"/>
        <v>2.1669640735516177E-5</v>
      </c>
      <c r="AR424" s="5">
        <f t="shared" si="593"/>
        <v>8.537663635318497E-6</v>
      </c>
      <c r="AS424" s="5">
        <f t="shared" si="594"/>
        <v>1.6163207353200271E-5</v>
      </c>
      <c r="AT424" s="5">
        <f t="shared" si="595"/>
        <v>1.5299810527895167E-5</v>
      </c>
      <c r="AU424" s="5">
        <f t="shared" si="596"/>
        <v>9.6550227552513438E-6</v>
      </c>
      <c r="AV424" s="5">
        <f t="shared" si="597"/>
        <v>4.5696381779267863E-6</v>
      </c>
      <c r="AW424" s="5">
        <f t="shared" si="598"/>
        <v>3.6324941501842808E-8</v>
      </c>
      <c r="AX424" s="5">
        <f t="shared" si="599"/>
        <v>6.4598997582591055E-3</v>
      </c>
      <c r="AY424" s="5">
        <f t="shared" si="600"/>
        <v>2.5789586905875781E-3</v>
      </c>
      <c r="AZ424" s="5">
        <f t="shared" si="601"/>
        <v>5.1479343152761219E-4</v>
      </c>
      <c r="BA424" s="5">
        <f t="shared" si="602"/>
        <v>6.850627428586824E-5</v>
      </c>
      <c r="BB424" s="5">
        <f t="shared" si="603"/>
        <v>6.8373681496928039E-6</v>
      </c>
      <c r="BC424" s="5">
        <f t="shared" si="604"/>
        <v>5.4593076271353783E-7</v>
      </c>
      <c r="BD424" s="5">
        <f t="shared" si="605"/>
        <v>5.6807594167044085E-7</v>
      </c>
      <c r="BE424" s="5">
        <f t="shared" si="606"/>
        <v>1.0754615817376723E-6</v>
      </c>
      <c r="BF424" s="5">
        <f t="shared" si="607"/>
        <v>1.0180131994259735E-6</v>
      </c>
      <c r="BG424" s="5">
        <f t="shared" si="608"/>
        <v>6.4242237429565022E-7</v>
      </c>
      <c r="BH424" s="5">
        <f t="shared" si="609"/>
        <v>3.0405291446248418E-7</v>
      </c>
      <c r="BI424" s="5">
        <f t="shared" si="610"/>
        <v>1.1512447696983245E-7</v>
      </c>
      <c r="BJ424" s="8">
        <f t="shared" si="611"/>
        <v>0.7342200888892414</v>
      </c>
      <c r="BK424" s="8">
        <f t="shared" si="612"/>
        <v>0.19565574241754244</v>
      </c>
      <c r="BL424" s="8">
        <f t="shared" si="613"/>
        <v>6.825168105736347E-2</v>
      </c>
      <c r="BM424" s="8">
        <f t="shared" si="614"/>
        <v>0.3985623224132997</v>
      </c>
      <c r="BN424" s="8">
        <f t="shared" si="615"/>
        <v>0.59805761869180452</v>
      </c>
    </row>
    <row r="425" spans="1:66" x14ac:dyDescent="0.25">
      <c r="A425" t="s">
        <v>40</v>
      </c>
      <c r="B425" t="s">
        <v>319</v>
      </c>
      <c r="C425" t="s">
        <v>317</v>
      </c>
      <c r="D425" t="s">
        <v>493</v>
      </c>
      <c r="E425">
        <f>VLOOKUP(A425,home!$A$2:$E$405,3,FALSE)</f>
        <v>1.47741935483871</v>
      </c>
      <c r="F425">
        <f>VLOOKUP(B425,home!$B$2:$E$405,3,FALSE)</f>
        <v>0.97</v>
      </c>
      <c r="G425">
        <f>VLOOKUP(C425,away!$B$2:$E$405,4,FALSE)</f>
        <v>0.9</v>
      </c>
      <c r="H425">
        <f>VLOOKUP(A425,away!$A$2:$E$405,3,FALSE)</f>
        <v>1.1741935483871</v>
      </c>
      <c r="I425">
        <f>VLOOKUP(C425,away!$B$2:$E$405,3,FALSE)</f>
        <v>1.1299999999999999</v>
      </c>
      <c r="J425">
        <f>VLOOKUP(B425,home!$B$2:$E$405,4,FALSE)</f>
        <v>1.0900000000000001</v>
      </c>
      <c r="K425" s="3">
        <f t="shared" si="560"/>
        <v>1.289787096774194</v>
      </c>
      <c r="L425" s="3">
        <f t="shared" si="561"/>
        <v>1.446254193548391</v>
      </c>
      <c r="M425" s="5">
        <f t="shared" si="562"/>
        <v>6.4826468771886553E-2</v>
      </c>
      <c r="N425" s="5">
        <f t="shared" si="563"/>
        <v>8.3612342951414509E-2</v>
      </c>
      <c r="O425" s="5">
        <f t="shared" si="564"/>
        <v>9.3755552314274737E-2</v>
      </c>
      <c r="P425" s="5">
        <f t="shared" si="565"/>
        <v>0.12092470162588947</v>
      </c>
      <c r="Q425" s="5">
        <f t="shared" si="566"/>
        <v>5.3921060534896592E-2</v>
      </c>
      <c r="R425" s="5">
        <f t="shared" si="567"/>
        <v>6.7797180351482703E-2</v>
      </c>
      <c r="S425" s="5">
        <f t="shared" si="568"/>
        <v>5.6392025280466537E-2</v>
      </c>
      <c r="T425" s="5">
        <f t="shared" si="569"/>
        <v>7.7983559919170845E-2</v>
      </c>
      <c r="U425" s="5">
        <f t="shared" si="570"/>
        <v>8.7443928415015304E-2</v>
      </c>
      <c r="V425" s="5">
        <f t="shared" si="571"/>
        <v>1.1687936459540955E-2</v>
      </c>
      <c r="W425" s="5">
        <f t="shared" si="572"/>
        <v>2.3182229374096617E-2</v>
      </c>
      <c r="X425" s="5">
        <f t="shared" si="573"/>
        <v>3.3527396448087929E-2</v>
      </c>
      <c r="Y425" s="5">
        <f t="shared" si="574"/>
        <v>2.4244568855903301E-2</v>
      </c>
      <c r="Z425" s="5">
        <f t="shared" si="575"/>
        <v>3.2683985464696148E-2</v>
      </c>
      <c r="AA425" s="5">
        <f t="shared" si="576"/>
        <v>4.2155382723520402E-2</v>
      </c>
      <c r="AB425" s="5">
        <f t="shared" si="577"/>
        <v>2.7185734348187204E-2</v>
      </c>
      <c r="AC425" s="5">
        <f t="shared" si="578"/>
        <v>1.3626380703051647E-3</v>
      </c>
      <c r="AD425" s="5">
        <f t="shared" si="579"/>
        <v>7.4750350802923792E-3</v>
      </c>
      <c r="AE425" s="5">
        <f t="shared" si="580"/>
        <v>1.0810800831794188E-2</v>
      </c>
      <c r="AF425" s="5">
        <f t="shared" si="581"/>
        <v>7.8175830192993897E-3</v>
      </c>
      <c r="AG425" s="5">
        <f t="shared" si="582"/>
        <v>3.7687374083581449E-3</v>
      </c>
      <c r="AH425" s="5">
        <f t="shared" si="583"/>
        <v>1.1817337760047859E-2</v>
      </c>
      <c r="AI425" s="5">
        <f t="shared" si="584"/>
        <v>1.5241849761132183E-2</v>
      </c>
      <c r="AJ425" s="5">
        <f t="shared" si="585"/>
        <v>9.8293705764395632E-3</v>
      </c>
      <c r="AK425" s="5">
        <f t="shared" si="586"/>
        <v>4.225931779634557E-3</v>
      </c>
      <c r="AL425" s="5">
        <f t="shared" si="587"/>
        <v>1.0167242189640229E-4</v>
      </c>
      <c r="AM425" s="5">
        <f t="shared" si="588"/>
        <v>1.9282407588991134E-3</v>
      </c>
      <c r="AN425" s="5">
        <f t="shared" si="589"/>
        <v>2.7887262837287745E-3</v>
      </c>
      <c r="AO425" s="5">
        <f t="shared" si="590"/>
        <v>2.0166035412506802E-3</v>
      </c>
      <c r="AP425" s="5">
        <f t="shared" si="591"/>
        <v>9.7217377608611075E-4</v>
      </c>
      <c r="AQ425" s="5">
        <f t="shared" si="592"/>
        <v>3.5150260013057784E-4</v>
      </c>
      <c r="AR425" s="5">
        <f t="shared" si="593"/>
        <v>3.4181748584093934E-3</v>
      </c>
      <c r="AS425" s="5">
        <f t="shared" si="594"/>
        <v>4.4087178268943936E-3</v>
      </c>
      <c r="AT425" s="5">
        <f t="shared" si="595"/>
        <v>2.8431536832233774E-3</v>
      </c>
      <c r="AU425" s="5">
        <f t="shared" si="596"/>
        <v>1.2223543115891789E-3</v>
      </c>
      <c r="AV425" s="5">
        <f t="shared" si="597"/>
        <v>3.9414420469350637E-4</v>
      </c>
      <c r="AW425" s="5">
        <f t="shared" si="598"/>
        <v>5.2682130181641781E-6</v>
      </c>
      <c r="AX425" s="5">
        <f t="shared" si="599"/>
        <v>4.1450334171702521E-4</v>
      </c>
      <c r="AY425" s="5">
        <f t="shared" si="600"/>
        <v>5.9947719619806946E-4</v>
      </c>
      <c r="AZ425" s="5">
        <f t="shared" si="601"/>
        <v>4.3349820446904482E-4</v>
      </c>
      <c r="BA425" s="5">
        <f t="shared" si="602"/>
        <v>2.0898286536968466E-4</v>
      </c>
      <c r="BB425" s="5">
        <f t="shared" si="603"/>
        <v>7.5560586355166259E-5</v>
      </c>
      <c r="BC425" s="5">
        <f t="shared" si="604"/>
        <v>2.1855962976626913E-5</v>
      </c>
      <c r="BD425" s="5">
        <f t="shared" si="605"/>
        <v>8.2392495387604452E-4</v>
      </c>
      <c r="BE425" s="5">
        <f t="shared" si="606"/>
        <v>1.062687774219595E-3</v>
      </c>
      <c r="BF425" s="5">
        <f t="shared" si="607"/>
        <v>6.8532048954406111E-4</v>
      </c>
      <c r="BG425" s="5">
        <f t="shared" si="608"/>
        <v>2.9463917485630134E-4</v>
      </c>
      <c r="BH425" s="5">
        <f t="shared" si="609"/>
        <v>9.5005451483463248E-5</v>
      </c>
      <c r="BI425" s="5">
        <f t="shared" si="610"/>
        <v>2.450736108931553E-5</v>
      </c>
      <c r="BJ425" s="8">
        <f t="shared" si="611"/>
        <v>0.33615443954049473</v>
      </c>
      <c r="BK425" s="8">
        <f t="shared" si="612"/>
        <v>0.25589491982618318</v>
      </c>
      <c r="BL425" s="8">
        <f t="shared" si="613"/>
        <v>0.37472489811961313</v>
      </c>
      <c r="BM425" s="8">
        <f t="shared" si="614"/>
        <v>0.51402672741796263</v>
      </c>
      <c r="BN425" s="8">
        <f t="shared" si="615"/>
        <v>0.48483730654984458</v>
      </c>
    </row>
    <row r="426" spans="1:66" x14ac:dyDescent="0.25">
      <c r="A426" t="s">
        <v>40</v>
      </c>
      <c r="B426" t="s">
        <v>237</v>
      </c>
      <c r="C426" t="s">
        <v>321</v>
      </c>
      <c r="D426" t="s">
        <v>493</v>
      </c>
      <c r="E426">
        <f>VLOOKUP(A426,home!$A$2:$E$405,3,FALSE)</f>
        <v>1.47741935483871</v>
      </c>
      <c r="F426">
        <f>VLOOKUP(B426,home!$B$2:$E$405,3,FALSE)</f>
        <v>0.48</v>
      </c>
      <c r="G426">
        <f>VLOOKUP(C426,away!$B$2:$E$405,4,FALSE)</f>
        <v>0.63</v>
      </c>
      <c r="H426">
        <f>VLOOKUP(A426,away!$A$2:$E$405,3,FALSE)</f>
        <v>1.1741935483871</v>
      </c>
      <c r="I426">
        <f>VLOOKUP(C426,away!$B$2:$E$405,3,FALSE)</f>
        <v>1.1299999999999999</v>
      </c>
      <c r="J426">
        <f>VLOOKUP(B426,home!$B$2:$E$405,4,FALSE)</f>
        <v>0.97</v>
      </c>
      <c r="K426" s="3">
        <f t="shared" si="560"/>
        <v>0.44677161290322592</v>
      </c>
      <c r="L426" s="3">
        <f t="shared" si="561"/>
        <v>1.2870335483871</v>
      </c>
      <c r="M426" s="5">
        <f t="shared" si="562"/>
        <v>0.1766110960421525</v>
      </c>
      <c r="N426" s="5">
        <f t="shared" si="563"/>
        <v>7.8904824235358995E-2</v>
      </c>
      <c r="O426" s="5">
        <f t="shared" si="564"/>
        <v>0.22730440562366644</v>
      </c>
      <c r="P426" s="5">
        <f t="shared" si="565"/>
        <v>0.10155315592049455</v>
      </c>
      <c r="Q426" s="5">
        <f t="shared" si="566"/>
        <v>1.7626217794738445E-2</v>
      </c>
      <c r="R426" s="5">
        <f t="shared" si="567"/>
        <v>0.14627419786692406</v>
      </c>
      <c r="S426" s="5">
        <f t="shared" si="568"/>
        <v>1.4598521424371349E-2</v>
      </c>
      <c r="T426" s="5">
        <f t="shared" si="569"/>
        <v>2.2685533633006065E-2</v>
      </c>
      <c r="U426" s="5">
        <f t="shared" si="570"/>
        <v>6.5351159307131271E-2</v>
      </c>
      <c r="V426" s="5">
        <f t="shared" si="571"/>
        <v>9.3269962183779322E-4</v>
      </c>
      <c r="W426" s="5">
        <f t="shared" si="572"/>
        <v>2.6249645845129459E-3</v>
      </c>
      <c r="X426" s="5">
        <f t="shared" si="573"/>
        <v>3.3784174835961665E-3</v>
      </c>
      <c r="Y426" s="5">
        <f t="shared" si="574"/>
        <v>2.1740683209228958E-3</v>
      </c>
      <c r="Z426" s="5">
        <f t="shared" si="575"/>
        <v>6.2753266639381369E-2</v>
      </c>
      <c r="AA426" s="5">
        <f t="shared" si="576"/>
        <v>2.8036378151422608E-2</v>
      </c>
      <c r="AB426" s="5">
        <f t="shared" si="577"/>
        <v>6.2629289433379209E-3</v>
      </c>
      <c r="AC426" s="5">
        <f t="shared" si="578"/>
        <v>3.3519478760861964E-5</v>
      </c>
      <c r="AD426" s="5">
        <f t="shared" si="579"/>
        <v>2.9318991530917379E-4</v>
      </c>
      <c r="AE426" s="5">
        <f t="shared" si="580"/>
        <v>3.7734525705167927E-4</v>
      </c>
      <c r="AF426" s="5">
        <f t="shared" si="581"/>
        <v>2.428280025751326E-4</v>
      </c>
      <c r="AG426" s="5">
        <f t="shared" si="582"/>
        <v>1.0417592860067494E-4</v>
      </c>
      <c r="AH426" s="5">
        <f t="shared" si="583"/>
        <v>2.0191389858941207E-2</v>
      </c>
      <c r="AI426" s="5">
        <f t="shared" si="584"/>
        <v>9.0209398140370014E-3</v>
      </c>
      <c r="AJ426" s="5">
        <f t="shared" si="585"/>
        <v>2.0151499153101189E-3</v>
      </c>
      <c r="AK426" s="5">
        <f t="shared" si="586"/>
        <v>3.0010392596830038E-4</v>
      </c>
      <c r="AL426" s="5">
        <f t="shared" si="587"/>
        <v>7.7096149206006234E-7</v>
      </c>
      <c r="AM426" s="5">
        <f t="shared" si="588"/>
        <v>2.6197786269927971E-5</v>
      </c>
      <c r="AN426" s="5">
        <f t="shared" si="589"/>
        <v>3.371742982287225E-5</v>
      </c>
      <c r="AO426" s="5">
        <f t="shared" si="590"/>
        <v>2.169773167371215E-5</v>
      </c>
      <c r="AP426" s="5">
        <f t="shared" si="591"/>
        <v>9.3085695293229754E-6</v>
      </c>
      <c r="AQ426" s="5">
        <f t="shared" si="592"/>
        <v>2.9951103179331469E-6</v>
      </c>
      <c r="AR426" s="5">
        <f t="shared" si="593"/>
        <v>5.1973992274040801E-3</v>
      </c>
      <c r="AS426" s="5">
        <f t="shared" si="594"/>
        <v>2.3220504357293007E-3</v>
      </c>
      <c r="AT426" s="5">
        <f t="shared" si="595"/>
        <v>5.1871310920670907E-4</v>
      </c>
      <c r="AU426" s="5">
        <f t="shared" si="596"/>
        <v>7.7248764144776213E-5</v>
      </c>
      <c r="AV426" s="5">
        <f t="shared" si="597"/>
        <v>8.6281387379356392E-6</v>
      </c>
      <c r="AW426" s="5">
        <f t="shared" si="598"/>
        <v>1.2314183594228016E-8</v>
      </c>
      <c r="AX426" s="5">
        <f t="shared" si="599"/>
        <v>1.9507378710516166E-6</v>
      </c>
      <c r="AY426" s="5">
        <f t="shared" si="600"/>
        <v>2.510665084152659E-6</v>
      </c>
      <c r="AZ426" s="5">
        <f t="shared" si="601"/>
        <v>1.615655096034297E-6</v>
      </c>
      <c r="BA426" s="5">
        <f t="shared" si="602"/>
        <v>6.9313410373957413E-7</v>
      </c>
      <c r="BB426" s="5">
        <f t="shared" si="603"/>
        <v>2.2302171126101414E-7</v>
      </c>
      <c r="BC426" s="5">
        <f t="shared" si="604"/>
        <v>5.7407284882325234E-8</v>
      </c>
      <c r="BD426" s="5">
        <f t="shared" si="605"/>
        <v>1.1148711950050398E-3</v>
      </c>
      <c r="BE426" s="5">
        <f t="shared" si="606"/>
        <v>4.9809280197174845E-4</v>
      </c>
      <c r="BF426" s="5">
        <f t="shared" si="607"/>
        <v>1.1126686225620257E-4</v>
      </c>
      <c r="BG426" s="5">
        <f t="shared" si="608"/>
        <v>1.6570291837628234E-5</v>
      </c>
      <c r="BH426" s="5">
        <f t="shared" si="609"/>
        <v>1.8507840026435815E-6</v>
      </c>
      <c r="BI426" s="5">
        <f t="shared" si="610"/>
        <v>1.6537555079931235E-7</v>
      </c>
      <c r="BJ426" s="8">
        <f t="shared" si="611"/>
        <v>0.12851253240443705</v>
      </c>
      <c r="BK426" s="8">
        <f t="shared" si="612"/>
        <v>0.29373227411419323</v>
      </c>
      <c r="BL426" s="8">
        <f t="shared" si="613"/>
        <v>0.51462351039258569</v>
      </c>
      <c r="BM426" s="8">
        <f t="shared" si="614"/>
        <v>0.251345187716362</v>
      </c>
      <c r="BN426" s="8">
        <f t="shared" si="615"/>
        <v>0.74827389748333506</v>
      </c>
    </row>
    <row r="427" spans="1:66" x14ac:dyDescent="0.25">
      <c r="A427" t="s">
        <v>13</v>
      </c>
      <c r="B427" t="s">
        <v>15</v>
      </c>
      <c r="C427" t="s">
        <v>56</v>
      </c>
      <c r="D427" t="s">
        <v>494</v>
      </c>
      <c r="E427">
        <f>VLOOKUP(A427,home!$A$2:$E$405,3,FALSE)</f>
        <v>1.6196581196581199</v>
      </c>
      <c r="F427">
        <f>VLOOKUP(B427,home!$B$2:$E$405,3,FALSE)</f>
        <v>1.19</v>
      </c>
      <c r="G427">
        <f>VLOOKUP(C427,away!$B$2:$E$405,4,FALSE)</f>
        <v>1.18</v>
      </c>
      <c r="H427">
        <f>VLOOKUP(A427,away!$A$2:$E$405,3,FALSE)</f>
        <v>1.4017094017094001</v>
      </c>
      <c r="I427">
        <f>VLOOKUP(C427,away!$B$2:$E$405,3,FALSE)</f>
        <v>0.51</v>
      </c>
      <c r="J427">
        <f>VLOOKUP(B427,home!$B$2:$E$405,4,FALSE)</f>
        <v>1.04</v>
      </c>
      <c r="K427" s="3">
        <f t="shared" si="560"/>
        <v>2.2743239316239316</v>
      </c>
      <c r="L427" s="3">
        <f t="shared" si="561"/>
        <v>0.74346666666666583</v>
      </c>
      <c r="M427" s="5">
        <f t="shared" si="562"/>
        <v>4.890915905555035E-2</v>
      </c>
      <c r="N427" s="5">
        <f t="shared" si="563"/>
        <v>0.11123527091563949</v>
      </c>
      <c r="O427" s="5">
        <f t="shared" si="564"/>
        <v>3.6362329452499793E-2</v>
      </c>
      <c r="P427" s="5">
        <f t="shared" si="565"/>
        <v>8.2699716083414018E-2</v>
      </c>
      <c r="Q427" s="5">
        <f t="shared" si="566"/>
        <v>0.12649251934205522</v>
      </c>
      <c r="R427" s="5">
        <f t="shared" si="567"/>
        <v>1.3517089935142571E-2</v>
      </c>
      <c r="S427" s="5">
        <f t="shared" si="568"/>
        <v>3.4958907351634115E-2</v>
      </c>
      <c r="T427" s="5">
        <f t="shared" si="569"/>
        <v>9.4042971713506535E-2</v>
      </c>
      <c r="U427" s="5">
        <f t="shared" si="570"/>
        <v>3.0742241125407726E-2</v>
      </c>
      <c r="V427" s="5">
        <f t="shared" si="571"/>
        <v>6.5679398033104495E-3</v>
      </c>
      <c r="W427" s="5">
        <f t="shared" si="572"/>
        <v>9.5894987970346429E-2</v>
      </c>
      <c r="X427" s="5">
        <f t="shared" si="573"/>
        <v>7.129472705635348E-2</v>
      </c>
      <c r="Y427" s="5">
        <f t="shared" si="574"/>
        <v>2.650262653774843E-2</v>
      </c>
      <c r="Z427" s="5">
        <f t="shared" si="575"/>
        <v>3.3498352657046629E-3</v>
      </c>
      <c r="AA427" s="5">
        <f t="shared" si="576"/>
        <v>7.618610511789926E-3</v>
      </c>
      <c r="AB427" s="5">
        <f t="shared" si="577"/>
        <v>8.6635941063427403E-3</v>
      </c>
      <c r="AC427" s="5">
        <f t="shared" si="578"/>
        <v>6.9410153368437472E-4</v>
      </c>
      <c r="AD427" s="5">
        <f t="shared" si="579"/>
        <v>5.4524066515936991E-2</v>
      </c>
      <c r="AE427" s="5">
        <f t="shared" si="580"/>
        <v>4.0536825985715244E-2</v>
      </c>
      <c r="AF427" s="5">
        <f t="shared" si="581"/>
        <v>1.5068889446423192E-2</v>
      </c>
      <c r="AG427" s="5">
        <f t="shared" si="582"/>
        <v>3.7344056690335843E-3</v>
      </c>
      <c r="AH427" s="5">
        <f t="shared" si="583"/>
        <v>6.2262271471897257E-4</v>
      </c>
      <c r="AI427" s="5">
        <f t="shared" si="584"/>
        <v>1.4160457404580192E-3</v>
      </c>
      <c r="AJ427" s="5">
        <f t="shared" si="585"/>
        <v>1.6102733578989021E-3</v>
      </c>
      <c r="AK427" s="5">
        <f t="shared" si="586"/>
        <v>1.220761078108634E-3</v>
      </c>
      <c r="AL427" s="5">
        <f t="shared" si="587"/>
        <v>4.6945808005869507E-5</v>
      </c>
      <c r="AM427" s="5">
        <f t="shared" si="588"/>
        <v>2.4801077865330114E-2</v>
      </c>
      <c r="AN427" s="5">
        <f t="shared" si="589"/>
        <v>1.8438774690277406E-2</v>
      </c>
      <c r="AO427" s="5">
        <f t="shared" si="590"/>
        <v>6.8543071781991113E-3</v>
      </c>
      <c r="AP427" s="5">
        <f t="shared" si="591"/>
        <v>1.6986496366950318E-3</v>
      </c>
      <c r="AQ427" s="5">
        <f t="shared" si="592"/>
        <v>3.1572234580704955E-4</v>
      </c>
      <c r="AR427" s="5">
        <f t="shared" si="593"/>
        <v>9.2579846860613017E-5</v>
      </c>
      <c r="AS427" s="5">
        <f t="shared" si="594"/>
        <v>2.1055656130117089E-4</v>
      </c>
      <c r="AT427" s="5">
        <f t="shared" si="595"/>
        <v>2.3943691316384721E-4</v>
      </c>
      <c r="AU427" s="5">
        <f t="shared" si="596"/>
        <v>1.8151903390756634E-4</v>
      </c>
      <c r="AV427" s="5">
        <f t="shared" si="597"/>
        <v>1.0320827071530853E-4</v>
      </c>
      <c r="AW427" s="5">
        <f t="shared" si="598"/>
        <v>2.2049976984328397E-6</v>
      </c>
      <c r="AX427" s="5">
        <f t="shared" si="599"/>
        <v>9.4009474865314729E-3</v>
      </c>
      <c r="AY427" s="5">
        <f t="shared" si="600"/>
        <v>6.9892910913199238E-3</v>
      </c>
      <c r="AZ427" s="5">
        <f t="shared" si="601"/>
        <v>2.5981524750133228E-3</v>
      </c>
      <c r="BA427" s="5">
        <f t="shared" si="602"/>
        <v>6.4387992002996788E-4</v>
      </c>
      <c r="BB427" s="5">
        <f t="shared" si="603"/>
        <v>1.1967581446956988E-4</v>
      </c>
      <c r="BC427" s="5">
        <f t="shared" si="604"/>
        <v>1.7794995772861895E-5</v>
      </c>
      <c r="BD427" s="5">
        <f t="shared" si="605"/>
        <v>1.1471671690995053E-5</v>
      </c>
      <c r="BE427" s="5">
        <f t="shared" si="606"/>
        <v>2.6090297462562827E-5</v>
      </c>
      <c r="BF427" s="5">
        <f t="shared" si="607"/>
        <v>2.966889395114689E-5</v>
      </c>
      <c r="BG427" s="5">
        <f t="shared" si="608"/>
        <v>2.2492225179301967E-5</v>
      </c>
      <c r="BH427" s="5">
        <f t="shared" si="609"/>
        <v>1.2788651500190212E-5</v>
      </c>
      <c r="BI427" s="5">
        <f t="shared" si="610"/>
        <v>5.8171072320161781E-6</v>
      </c>
      <c r="BJ427" s="8">
        <f t="shared" si="611"/>
        <v>0.71120556465220452</v>
      </c>
      <c r="BK427" s="8">
        <f t="shared" si="612"/>
        <v>0.1808660607269191</v>
      </c>
      <c r="BL427" s="8">
        <f t="shared" si="613"/>
        <v>0.10270919749533199</v>
      </c>
      <c r="BM427" s="8">
        <f t="shared" si="614"/>
        <v>0.57192748726223741</v>
      </c>
      <c r="BN427" s="8">
        <f t="shared" si="615"/>
        <v>0.41921608478430139</v>
      </c>
    </row>
    <row r="428" spans="1:66" x14ac:dyDescent="0.25">
      <c r="A428" t="s">
        <v>13</v>
      </c>
      <c r="B428" t="s">
        <v>60</v>
      </c>
      <c r="C428" t="s">
        <v>250</v>
      </c>
      <c r="D428" t="s">
        <v>494</v>
      </c>
      <c r="E428">
        <f>VLOOKUP(A428,home!$A$2:$E$405,3,FALSE)</f>
        <v>1.6196581196581199</v>
      </c>
      <c r="F428">
        <f>VLOOKUP(B428,home!$B$2:$E$405,3,FALSE)</f>
        <v>1.19</v>
      </c>
      <c r="G428">
        <f>VLOOKUP(C428,away!$B$2:$E$405,4,FALSE)</f>
        <v>1</v>
      </c>
      <c r="H428">
        <f>VLOOKUP(A428,away!$A$2:$E$405,3,FALSE)</f>
        <v>1.4017094017094001</v>
      </c>
      <c r="I428">
        <f>VLOOKUP(C428,away!$B$2:$E$405,3,FALSE)</f>
        <v>1.23</v>
      </c>
      <c r="J428">
        <f>VLOOKUP(B428,home!$B$2:$E$405,4,FALSE)</f>
        <v>0.55000000000000004</v>
      </c>
      <c r="K428" s="3">
        <f t="shared" si="560"/>
        <v>1.9273931623931626</v>
      </c>
      <c r="L428" s="3">
        <f t="shared" si="561"/>
        <v>0.94825641025640917</v>
      </c>
      <c r="M428" s="5">
        <f t="shared" si="562"/>
        <v>5.6379505022228042E-2</v>
      </c>
      <c r="N428" s="5">
        <f t="shared" si="563"/>
        <v>0.10866547247895329</v>
      </c>
      <c r="O428" s="5">
        <f t="shared" si="564"/>
        <v>5.3462227044411149E-2</v>
      </c>
      <c r="P428" s="5">
        <f t="shared" si="565"/>
        <v>0.10304273085170887</v>
      </c>
      <c r="Q428" s="5">
        <f t="shared" si="566"/>
        <v>0.1047205443220785</v>
      </c>
      <c r="R428" s="5">
        <f t="shared" si="567"/>
        <v>2.5347949750723211E-2</v>
      </c>
      <c r="S428" s="5">
        <f t="shared" si="568"/>
        <v>4.7081844622401198E-2</v>
      </c>
      <c r="T428" s="5">
        <f t="shared" si="569"/>
        <v>9.9301927438951332E-2</v>
      </c>
      <c r="U428" s="5">
        <f t="shared" si="570"/>
        <v>4.8855465030229389E-2</v>
      </c>
      <c r="V428" s="5">
        <f t="shared" si="571"/>
        <v>9.5610824093206419E-3</v>
      </c>
      <c r="W428" s="5">
        <f t="shared" si="572"/>
        <v>6.7279220362821399E-2</v>
      </c>
      <c r="X428" s="5">
        <f t="shared" si="573"/>
        <v>6.3797951986098916E-2</v>
      </c>
      <c r="Y428" s="5">
        <f t="shared" si="574"/>
        <v>3.0248408466024453E-2</v>
      </c>
      <c r="Z428" s="5">
        <f t="shared" si="575"/>
        <v>8.0121186126602129E-3</v>
      </c>
      <c r="AA428" s="5">
        <f t="shared" si="576"/>
        <v>1.5442502630324286E-2</v>
      </c>
      <c r="AB428" s="5">
        <f t="shared" si="577"/>
        <v>1.488188698996273E-2</v>
      </c>
      <c r="AC428" s="5">
        <f t="shared" si="578"/>
        <v>1.0921522379522188E-3</v>
      </c>
      <c r="AD428" s="5">
        <f t="shared" si="579"/>
        <v>3.2418377324611211E-2</v>
      </c>
      <c r="AE428" s="5">
        <f t="shared" si="580"/>
        <v>3.07409341081736E-2</v>
      </c>
      <c r="AF428" s="5">
        <f t="shared" si="581"/>
        <v>1.457514391267275E-2</v>
      </c>
      <c r="AG428" s="5">
        <f t="shared" si="582"/>
        <v>4.6069912152005401E-3</v>
      </c>
      <c r="AH428" s="5">
        <f t="shared" si="583"/>
        <v>1.8993857085474334E-3</v>
      </c>
      <c r="AI428" s="5">
        <f t="shared" si="584"/>
        <v>3.6608630274016156E-3</v>
      </c>
      <c r="AJ428" s="5">
        <f t="shared" si="585"/>
        <v>3.5279611837359041E-3</v>
      </c>
      <c r="AK428" s="5">
        <f t="shared" si="586"/>
        <v>2.2665894209070231E-3</v>
      </c>
      <c r="AL428" s="5">
        <f t="shared" si="587"/>
        <v>7.9843445989838282E-5</v>
      </c>
      <c r="AM428" s="5">
        <f t="shared" si="588"/>
        <v>1.2496591758267436E-2</v>
      </c>
      <c r="AN428" s="5">
        <f t="shared" si="589"/>
        <v>1.1849973241134506E-2</v>
      </c>
      <c r="AO428" s="5">
        <f t="shared" si="590"/>
        <v>5.6184065436363558E-3</v>
      </c>
      <c r="AP428" s="5">
        <f t="shared" si="591"/>
        <v>1.7758966734765769E-3</v>
      </c>
      <c r="AQ428" s="5">
        <f t="shared" si="592"/>
        <v>4.210013511442993E-4</v>
      </c>
      <c r="AR428" s="5">
        <f t="shared" si="593"/>
        <v>3.6022093473590328E-4</v>
      </c>
      <c r="AS428" s="5">
        <f t="shared" si="594"/>
        <v>6.9428736656085364E-4</v>
      </c>
      <c r="AT428" s="5">
        <f t="shared" si="595"/>
        <v>6.6908236152267236E-4</v>
      </c>
      <c r="AU428" s="5">
        <f t="shared" si="596"/>
        <v>4.2986158955888952E-4</v>
      </c>
      <c r="AV428" s="5">
        <f t="shared" si="597"/>
        <v>2.0712807212281502E-4</v>
      </c>
      <c r="AW428" s="5">
        <f t="shared" si="598"/>
        <v>4.0535251596204954E-6</v>
      </c>
      <c r="AX428" s="5">
        <f t="shared" si="599"/>
        <v>4.0143075846838985E-3</v>
      </c>
      <c r="AY428" s="5">
        <f t="shared" si="600"/>
        <v>3.8065928999174293E-3</v>
      </c>
      <c r="AZ428" s="5">
        <f t="shared" si="601"/>
        <v>1.8048130592916178E-3</v>
      </c>
      <c r="BA428" s="5">
        <f t="shared" si="602"/>
        <v>5.7047518426258585E-4</v>
      </c>
      <c r="BB428" s="5">
        <f t="shared" si="603"/>
        <v>1.3523918759230079E-4</v>
      </c>
      <c r="BC428" s="5">
        <f t="shared" si="604"/>
        <v>2.5648285310453664E-5</v>
      </c>
      <c r="BD428" s="5">
        <f t="shared" si="605"/>
        <v>5.693030174531262E-5</v>
      </c>
      <c r="BE428" s="5">
        <f t="shared" si="606"/>
        <v>1.0972707431689507E-4</v>
      </c>
      <c r="BF428" s="5">
        <f t="shared" si="607"/>
        <v>1.0574360638389499E-4</v>
      </c>
      <c r="BG428" s="5">
        <f t="shared" si="608"/>
        <v>6.7936501303704394E-5</v>
      </c>
      <c r="BH428" s="5">
        <f t="shared" si="609"/>
        <v>3.2735087022418518E-5</v>
      </c>
      <c r="BI428" s="5">
        <f t="shared" si="610"/>
        <v>1.2618676579470917E-5</v>
      </c>
      <c r="BJ428" s="8">
        <f t="shared" si="611"/>
        <v>0.59887391738430351</v>
      </c>
      <c r="BK428" s="8">
        <f t="shared" si="612"/>
        <v>0.22104375148951821</v>
      </c>
      <c r="BL428" s="8">
        <f t="shared" si="613"/>
        <v>0.17209110235809558</v>
      </c>
      <c r="BM428" s="8">
        <f t="shared" si="614"/>
        <v>0.54459992099971632</v>
      </c>
      <c r="BN428" s="8">
        <f t="shared" si="615"/>
        <v>0.45161842947010306</v>
      </c>
    </row>
    <row r="429" spans="1:66" x14ac:dyDescent="0.25">
      <c r="A429" t="s">
        <v>13</v>
      </c>
      <c r="B429" t="s">
        <v>61</v>
      </c>
      <c r="C429" t="s">
        <v>55</v>
      </c>
      <c r="D429" t="s">
        <v>494</v>
      </c>
      <c r="E429">
        <f>VLOOKUP(A429,home!$A$2:$E$405,3,FALSE)</f>
        <v>1.6196581196581199</v>
      </c>
      <c r="F429">
        <f>VLOOKUP(B429,home!$B$2:$E$405,3,FALSE)</f>
        <v>1.08</v>
      </c>
      <c r="G429">
        <f>VLOOKUP(C429,away!$B$2:$E$405,4,FALSE)</f>
        <v>1.23</v>
      </c>
      <c r="H429">
        <f>VLOOKUP(A429,away!$A$2:$E$405,3,FALSE)</f>
        <v>1.4017094017094001</v>
      </c>
      <c r="I429">
        <f>VLOOKUP(C429,away!$B$2:$E$405,3,FALSE)</f>
        <v>0.81</v>
      </c>
      <c r="J429">
        <f>VLOOKUP(B429,home!$B$2:$E$405,4,FALSE)</f>
        <v>1.01</v>
      </c>
      <c r="K429" s="3">
        <f t="shared" si="560"/>
        <v>2.1515538461538464</v>
      </c>
      <c r="L429" s="3">
        <f t="shared" si="561"/>
        <v>1.1467384615384602</v>
      </c>
      <c r="M429" s="5">
        <f t="shared" si="562"/>
        <v>3.6946206312707001E-2</v>
      </c>
      <c r="N429" s="5">
        <f t="shared" si="563"/>
        <v>7.9491752292898246E-2</v>
      </c>
      <c r="O429" s="5">
        <f t="shared" si="564"/>
        <v>4.2367635786716165E-2</v>
      </c>
      <c r="P429" s="5">
        <f t="shared" si="565"/>
        <v>9.1156249729354488E-2</v>
      </c>
      <c r="Q429" s="5">
        <f t="shared" si="566"/>
        <v>8.5515392691647069E-2</v>
      </c>
      <c r="R429" s="5">
        <f t="shared" si="567"/>
        <v>2.4292298740540355E-2</v>
      </c>
      <c r="S429" s="5">
        <f t="shared" si="568"/>
        <v>5.6226759754373981E-2</v>
      </c>
      <c r="T429" s="5">
        <f t="shared" si="569"/>
        <v>9.8063789853076622E-2</v>
      </c>
      <c r="U429" s="5">
        <f t="shared" si="570"/>
        <v>5.2266188787127833E-2</v>
      </c>
      <c r="V429" s="5">
        <f t="shared" si="571"/>
        <v>1.5414063566007793E-2</v>
      </c>
      <c r="W429" s="5">
        <f t="shared" si="572"/>
        <v>6.1330324017023256E-2</v>
      </c>
      <c r="X429" s="5">
        <f t="shared" si="573"/>
        <v>7.0329841408936514E-2</v>
      </c>
      <c r="Y429" s="5">
        <f t="shared" si="574"/>
        <v>4.032496706876388E-2</v>
      </c>
      <c r="Z429" s="5">
        <f t="shared" si="575"/>
        <v>9.285637761653311E-3</v>
      </c>
      <c r="AA429" s="5">
        <f t="shared" si="576"/>
        <v>1.997854964007657E-2</v>
      </c>
      <c r="AB429" s="5">
        <f t="shared" si="577"/>
        <v>2.1492462659341151E-2</v>
      </c>
      <c r="AC429" s="5">
        <f t="shared" si="578"/>
        <v>2.3769156024347616E-3</v>
      </c>
      <c r="AD429" s="5">
        <f t="shared" si="579"/>
        <v>3.2988873631171999E-2</v>
      </c>
      <c r="AE429" s="5">
        <f t="shared" si="580"/>
        <v>3.7829610195696847E-2</v>
      </c>
      <c r="AF429" s="5">
        <f t="shared" si="581"/>
        <v>2.169033449820653E-2</v>
      </c>
      <c r="AG429" s="5">
        <f t="shared" si="582"/>
        <v>8.2910469375759837E-3</v>
      </c>
      <c r="AH429" s="5">
        <f t="shared" si="583"/>
        <v>2.6620494903004371E-3</v>
      </c>
      <c r="AI429" s="5">
        <f t="shared" si="584"/>
        <v>5.727542819507791E-3</v>
      </c>
      <c r="AJ429" s="5">
        <f t="shared" si="585"/>
        <v>6.1615583911614185E-3</v>
      </c>
      <c r="AK429" s="5">
        <f t="shared" si="586"/>
        <v>4.4189748849349526E-3</v>
      </c>
      <c r="AL429" s="5">
        <f t="shared" si="587"/>
        <v>2.3457965931037643E-4</v>
      </c>
      <c r="AM429" s="5">
        <f t="shared" si="588"/>
        <v>1.419546758828626E-2</v>
      </c>
      <c r="AN429" s="5">
        <f t="shared" si="589"/>
        <v>1.627848866301046E-2</v>
      </c>
      <c r="AO429" s="5">
        <f t="shared" si="590"/>
        <v>9.3335845227959409E-3</v>
      </c>
      <c r="AP429" s="5">
        <f t="shared" si="591"/>
        <v>3.5677267854367345E-3</v>
      </c>
      <c r="AQ429" s="5">
        <f t="shared" si="592"/>
        <v>1.0228123812803193E-3</v>
      </c>
      <c r="AR429" s="5">
        <f t="shared" si="593"/>
        <v>6.1053490740927297E-4</v>
      </c>
      <c r="AS429" s="5">
        <f t="shared" si="594"/>
        <v>1.3135987282476035E-3</v>
      </c>
      <c r="AT429" s="5">
        <f t="shared" si="595"/>
        <v>1.4131391980319668E-3</v>
      </c>
      <c r="AU429" s="5">
        <f t="shared" si="596"/>
        <v>1.0134816922254802E-3</v>
      </c>
      <c r="AV429" s="5">
        <f t="shared" si="597"/>
        <v>5.4514010822856007E-4</v>
      </c>
      <c r="AW429" s="5">
        <f t="shared" si="598"/>
        <v>1.6076979163027928E-5</v>
      </c>
      <c r="AX429" s="5">
        <f t="shared" si="599"/>
        <v>5.0903854812549259E-3</v>
      </c>
      <c r="AY429" s="5">
        <f t="shared" si="600"/>
        <v>5.837340815411987E-3</v>
      </c>
      <c r="AZ429" s="5">
        <f t="shared" si="601"/>
        <v>3.346951613070602E-3</v>
      </c>
      <c r="BA429" s="5">
        <f t="shared" si="602"/>
        <v>1.2793593812054169E-3</v>
      </c>
      <c r="BB429" s="5">
        <f t="shared" si="603"/>
        <v>3.6677265213957408E-4</v>
      </c>
      <c r="BC429" s="5">
        <f t="shared" si="604"/>
        <v>8.4118461369783195E-5</v>
      </c>
      <c r="BD429" s="5">
        <f t="shared" si="605"/>
        <v>1.1668731007300597E-4</v>
      </c>
      <c r="BE429" s="5">
        <f t="shared" si="606"/>
        <v>2.5105903078492245E-4</v>
      </c>
      <c r="BF429" s="5">
        <f t="shared" si="607"/>
        <v>2.7008351164847848E-4</v>
      </c>
      <c r="BG429" s="5">
        <f t="shared" si="608"/>
        <v>1.9369973942334035E-4</v>
      </c>
      <c r="BH429" s="5">
        <f t="shared" si="609"/>
        <v>1.0418885483882143E-4</v>
      </c>
      <c r="BI429" s="5">
        <f t="shared" si="610"/>
        <v>4.4833586270966198E-5</v>
      </c>
      <c r="BJ429" s="8">
        <f t="shared" si="611"/>
        <v>0.59625894094025911</v>
      </c>
      <c r="BK429" s="8">
        <f t="shared" si="612"/>
        <v>0.20819211543960037</v>
      </c>
      <c r="BL429" s="8">
        <f t="shared" si="613"/>
        <v>0.1852437078668891</v>
      </c>
      <c r="BM429" s="8">
        <f t="shared" si="614"/>
        <v>0.63338960261828947</v>
      </c>
      <c r="BN429" s="8">
        <f t="shared" si="615"/>
        <v>0.35976953555386332</v>
      </c>
    </row>
    <row r="430" spans="1:66" x14ac:dyDescent="0.25">
      <c r="A430" t="s">
        <v>16</v>
      </c>
      <c r="B430" t="s">
        <v>67</v>
      </c>
      <c r="C430" t="s">
        <v>19</v>
      </c>
      <c r="D430" t="s">
        <v>494</v>
      </c>
      <c r="E430">
        <f>VLOOKUP(A430,home!$A$2:$E$405,3,FALSE)</f>
        <v>1.5608695652173901</v>
      </c>
      <c r="F430">
        <f>VLOOKUP(B430,home!$B$2:$E$405,3,FALSE)</f>
        <v>1.1599999999999999</v>
      </c>
      <c r="G430">
        <f>VLOOKUP(C430,away!$B$2:$E$405,4,FALSE)</f>
        <v>1.44</v>
      </c>
      <c r="H430">
        <f>VLOOKUP(A430,away!$A$2:$E$405,3,FALSE)</f>
        <v>1.2652173913043501</v>
      </c>
      <c r="I430">
        <f>VLOOKUP(C430,away!$B$2:$E$405,3,FALSE)</f>
        <v>0.48</v>
      </c>
      <c r="J430">
        <f>VLOOKUP(B430,home!$B$2:$E$405,4,FALSE)</f>
        <v>0.65</v>
      </c>
      <c r="K430" s="3">
        <f t="shared" si="560"/>
        <v>2.6072765217391281</v>
      </c>
      <c r="L430" s="3">
        <f t="shared" si="561"/>
        <v>0.39474782608695719</v>
      </c>
      <c r="M430" s="5">
        <f t="shared" si="562"/>
        <v>4.9686383968752121E-2</v>
      </c>
      <c r="N430" s="5">
        <f t="shared" si="563"/>
        <v>0.12954614237184281</v>
      </c>
      <c r="O430" s="5">
        <f t="shared" si="564"/>
        <v>1.9613592057786743E-2</v>
      </c>
      <c r="P430" s="5">
        <f t="shared" si="565"/>
        <v>5.1138058079236402E-2</v>
      </c>
      <c r="Q430" s="5">
        <f t="shared" si="566"/>
        <v>0.16888130774399013</v>
      </c>
      <c r="R430" s="5">
        <f t="shared" si="567"/>
        <v>3.8712114132838614E-3</v>
      </c>
      <c r="S430" s="5">
        <f t="shared" si="568"/>
        <v>1.3158036343316904E-2</v>
      </c>
      <c r="T430" s="5">
        <f t="shared" si="569"/>
        <v>6.6665529098662524E-2</v>
      </c>
      <c r="U430" s="5">
        <f t="shared" si="570"/>
        <v>1.009331862854356E-2</v>
      </c>
      <c r="V430" s="5">
        <f t="shared" si="571"/>
        <v>1.5047190284932805E-3</v>
      </c>
      <c r="W430" s="5">
        <f t="shared" si="572"/>
        <v>0.14677342288050194</v>
      </c>
      <c r="X430" s="5">
        <f t="shared" si="573"/>
        <v>5.7938489609419816E-2</v>
      </c>
      <c r="Y430" s="5">
        <f t="shared" si="574"/>
        <v>1.1435546410040111E-2</v>
      </c>
      <c r="Z430" s="5">
        <f t="shared" si="575"/>
        <v>5.0938409657227382E-4</v>
      </c>
      <c r="AA430" s="5">
        <f t="shared" si="576"/>
        <v>1.3281051955401863E-3</v>
      </c>
      <c r="AB430" s="5">
        <f t="shared" si="577"/>
        <v>1.7313687473658411E-3</v>
      </c>
      <c r="AC430" s="5">
        <f t="shared" si="578"/>
        <v>9.6792625722691154E-5</v>
      </c>
      <c r="AD430" s="5">
        <f t="shared" si="579"/>
        <v>9.5669724872905315E-2</v>
      </c>
      <c r="AE430" s="5">
        <f t="shared" si="580"/>
        <v>3.7765415915916672E-2</v>
      </c>
      <c r="AF430" s="5">
        <f t="shared" si="581"/>
        <v>7.4539079170389379E-3</v>
      </c>
      <c r="AG430" s="5">
        <f t="shared" si="582"/>
        <v>9.8080464870116011E-4</v>
      </c>
      <c r="AH430" s="5">
        <f t="shared" si="583"/>
        <v>5.0269566191293437E-5</v>
      </c>
      <c r="AI430" s="5">
        <f t="shared" si="584"/>
        <v>1.3106665968857042E-4</v>
      </c>
      <c r="AJ430" s="5">
        <f t="shared" si="585"/>
        <v>1.7086351229439098E-4</v>
      </c>
      <c r="AK430" s="5">
        <f t="shared" si="586"/>
        <v>1.4849614134235015E-4</v>
      </c>
      <c r="AL430" s="5">
        <f t="shared" si="587"/>
        <v>3.9848236240831741E-6</v>
      </c>
      <c r="AM430" s="5">
        <f t="shared" si="588"/>
        <v>4.9887485500473588E-2</v>
      </c>
      <c r="AN430" s="5">
        <f t="shared" si="589"/>
        <v>1.9692976450256548E-2</v>
      </c>
      <c r="AO430" s="5">
        <f t="shared" si="590"/>
        <v>3.8868798214602065E-3</v>
      </c>
      <c r="AP430" s="5">
        <f t="shared" si="591"/>
        <v>5.1144578659422565E-4</v>
      </c>
      <c r="AQ430" s="5">
        <f t="shared" si="592"/>
        <v>5.0473028104851091E-5</v>
      </c>
      <c r="AR430" s="5">
        <f t="shared" si="593"/>
        <v>3.9687603944694986E-6</v>
      </c>
      <c r="AS430" s="5">
        <f t="shared" si="594"/>
        <v>1.0347655796908444E-5</v>
      </c>
      <c r="AT430" s="5">
        <f t="shared" si="595"/>
        <v>1.3489600007158591E-5</v>
      </c>
      <c r="AU430" s="5">
        <f t="shared" si="596"/>
        <v>1.1723705795438855E-5</v>
      </c>
      <c r="AV430" s="5">
        <f t="shared" si="597"/>
        <v>7.6417357170561692E-6</v>
      </c>
      <c r="AW430" s="5">
        <f t="shared" si="598"/>
        <v>1.1392353265905333E-7</v>
      </c>
      <c r="AX430" s="5">
        <f t="shared" si="599"/>
        <v>2.1678411612330965E-2</v>
      </c>
      <c r="AY430" s="5">
        <f t="shared" si="600"/>
        <v>8.5575058569858989E-3</v>
      </c>
      <c r="AZ430" s="5">
        <f t="shared" si="601"/>
        <v>1.6890284168857928E-3</v>
      </c>
      <c r="BA430" s="5">
        <f t="shared" si="602"/>
        <v>2.2224676525492055E-4</v>
      </c>
      <c r="BB430" s="5">
        <f t="shared" si="603"/>
        <v>2.1932856859809539E-5</v>
      </c>
      <c r="BC430" s="5">
        <f t="shared" si="604"/>
        <v>1.7315895130572453E-6</v>
      </c>
      <c r="BD430" s="5">
        <f t="shared" si="605"/>
        <v>2.6110992299614142E-7</v>
      </c>
      <c r="BE430" s="5">
        <f t="shared" si="606"/>
        <v>6.8078577182095117E-7</v>
      </c>
      <c r="BF430" s="5">
        <f t="shared" si="607"/>
        <v>8.8749837960140877E-7</v>
      </c>
      <c r="BG430" s="5">
        <f t="shared" si="608"/>
        <v>7.7131789607209112E-7</v>
      </c>
      <c r="BH430" s="5">
        <f t="shared" si="609"/>
        <v>5.0275976030649603E-7</v>
      </c>
      <c r="BI430" s="5">
        <f t="shared" si="610"/>
        <v>2.6216674382446372E-7</v>
      </c>
      <c r="BJ430" s="8">
        <f t="shared" si="611"/>
        <v>0.82931040915373944</v>
      </c>
      <c r="BK430" s="8">
        <f t="shared" si="612"/>
        <v>0.12414548072613138</v>
      </c>
      <c r="BL430" s="8">
        <f t="shared" si="613"/>
        <v>3.7188829018222458E-2</v>
      </c>
      <c r="BM430" s="8">
        <f t="shared" si="614"/>
        <v>0.55986001542632013</v>
      </c>
      <c r="BN430" s="8">
        <f t="shared" si="615"/>
        <v>0.42273669563489202</v>
      </c>
    </row>
    <row r="431" spans="1:66" x14ac:dyDescent="0.25">
      <c r="A431" t="s">
        <v>16</v>
      </c>
      <c r="B431" t="s">
        <v>255</v>
      </c>
      <c r="C431" t="s">
        <v>20</v>
      </c>
      <c r="D431" t="s">
        <v>494</v>
      </c>
      <c r="E431">
        <f>VLOOKUP(A431,home!$A$2:$E$405,3,FALSE)</f>
        <v>1.5608695652173901</v>
      </c>
      <c r="F431">
        <f>VLOOKUP(B431,home!$B$2:$E$405,3,FALSE)</f>
        <v>0.69</v>
      </c>
      <c r="G431">
        <f>VLOOKUP(C431,away!$B$2:$E$405,4,FALSE)</f>
        <v>1.33</v>
      </c>
      <c r="H431">
        <f>VLOOKUP(A431,away!$A$2:$E$405,3,FALSE)</f>
        <v>1.2652173913043501</v>
      </c>
      <c r="I431">
        <f>VLOOKUP(C431,away!$B$2:$E$405,3,FALSE)</f>
        <v>0.37</v>
      </c>
      <c r="J431">
        <f>VLOOKUP(B431,home!$B$2:$E$405,4,FALSE)</f>
        <v>0.79</v>
      </c>
      <c r="K431" s="3">
        <f t="shared" si="560"/>
        <v>1.4324099999999989</v>
      </c>
      <c r="L431" s="3">
        <f t="shared" si="561"/>
        <v>0.36982304347826156</v>
      </c>
      <c r="M431" s="5">
        <f t="shared" si="562"/>
        <v>0.16493018044074523</v>
      </c>
      <c r="N431" s="5">
        <f t="shared" si="563"/>
        <v>0.23624763976512769</v>
      </c>
      <c r="O431" s="5">
        <f t="shared" si="564"/>
        <v>6.0994981292015249E-2</v>
      </c>
      <c r="P431" s="5">
        <f t="shared" si="565"/>
        <v>8.7369821152495489E-2</v>
      </c>
      <c r="Q431" s="5">
        <f t="shared" si="566"/>
        <v>0.16920174083798317</v>
      </c>
      <c r="R431" s="5">
        <f t="shared" si="567"/>
        <v>1.127867480915635E-2</v>
      </c>
      <c r="S431" s="5">
        <f t="shared" si="568"/>
        <v>1.1570783509452268E-2</v>
      </c>
      <c r="T431" s="5">
        <f t="shared" si="569"/>
        <v>6.257470275852299E-2</v>
      </c>
      <c r="U431" s="5">
        <f t="shared" si="570"/>
        <v>1.6155686583383632E-2</v>
      </c>
      <c r="V431" s="5">
        <f t="shared" si="571"/>
        <v>6.8105403626185404E-4</v>
      </c>
      <c r="W431" s="5">
        <f t="shared" si="572"/>
        <v>8.078875519791176E-2</v>
      </c>
      <c r="X431" s="5">
        <f t="shared" si="573"/>
        <v>2.9877543326111953E-2</v>
      </c>
      <c r="Y431" s="5">
        <f t="shared" si="574"/>
        <v>5.5247020022581705E-3</v>
      </c>
      <c r="Z431" s="5">
        <f t="shared" si="575"/>
        <v>1.3903712814412675E-3</v>
      </c>
      <c r="AA431" s="5">
        <f t="shared" si="576"/>
        <v>1.9915817272492843E-3</v>
      </c>
      <c r="AB431" s="5">
        <f t="shared" si="577"/>
        <v>1.426380790964573E-3</v>
      </c>
      <c r="AC431" s="5">
        <f t="shared" si="578"/>
        <v>2.254877229881878E-5</v>
      </c>
      <c r="AD431" s="5">
        <f t="shared" si="579"/>
        <v>2.8930655208260166E-2</v>
      </c>
      <c r="AE431" s="5">
        <f t="shared" si="580"/>
        <v>1.0699222958938994E-2</v>
      </c>
      <c r="AF431" s="5">
        <f t="shared" si="581"/>
        <v>1.9784095987636545E-3</v>
      </c>
      <c r="AG431" s="5">
        <f t="shared" si="582"/>
        <v>2.4388715302046035E-4</v>
      </c>
      <c r="AH431" s="5">
        <f t="shared" si="583"/>
        <v>1.2854783471684503E-4</v>
      </c>
      <c r="AI431" s="5">
        <f t="shared" si="584"/>
        <v>1.8413320392675583E-4</v>
      </c>
      <c r="AJ431" s="5">
        <f t="shared" si="585"/>
        <v>1.3187712131836207E-4</v>
      </c>
      <c r="AK431" s="5">
        <f t="shared" si="586"/>
        <v>6.2967369115878293E-5</v>
      </c>
      <c r="AL431" s="5">
        <f t="shared" si="587"/>
        <v>4.7779786517942613E-7</v>
      </c>
      <c r="AM431" s="5">
        <f t="shared" si="588"/>
        <v>8.2881119653727773E-3</v>
      </c>
      <c r="AN431" s="5">
        <f t="shared" si="589"/>
        <v>3.0651347917227565E-3</v>
      </c>
      <c r="AO431" s="5">
        <f t="shared" si="590"/>
        <v>5.6677873867300849E-4</v>
      </c>
      <c r="AP431" s="5">
        <f t="shared" si="591"/>
        <v>6.9869279371607423E-5</v>
      </c>
      <c r="AQ431" s="5">
        <f t="shared" si="592"/>
        <v>6.4598173857101933E-6</v>
      </c>
      <c r="AR431" s="5">
        <f t="shared" si="593"/>
        <v>9.5079902935048296E-6</v>
      </c>
      <c r="AS431" s="5">
        <f t="shared" si="594"/>
        <v>1.3619340376319242E-5</v>
      </c>
      <c r="AT431" s="5">
        <f t="shared" si="595"/>
        <v>9.7542396742217179E-6</v>
      </c>
      <c r="AU431" s="5">
        <f t="shared" si="596"/>
        <v>4.6573568172506396E-6</v>
      </c>
      <c r="AV431" s="5">
        <f t="shared" si="597"/>
        <v>1.6678111196494955E-6</v>
      </c>
      <c r="AW431" s="5">
        <f t="shared" si="598"/>
        <v>7.030772037431996E-9</v>
      </c>
      <c r="AX431" s="5">
        <f t="shared" si="599"/>
        <v>1.9786624100532673E-3</v>
      </c>
      <c r="AY431" s="5">
        <f t="shared" si="600"/>
        <v>7.3175495450193131E-4</v>
      </c>
      <c r="AZ431" s="5">
        <f t="shared" si="601"/>
        <v>1.3530992217710048E-4</v>
      </c>
      <c r="BA431" s="5">
        <f t="shared" si="602"/>
        <v>1.6680242410780674E-5</v>
      </c>
      <c r="BB431" s="5">
        <f t="shared" si="603"/>
        <v>1.5421845035775209E-6</v>
      </c>
      <c r="BC431" s="5">
        <f t="shared" si="604"/>
        <v>1.1406707334361012E-7</v>
      </c>
      <c r="BD431" s="5">
        <f t="shared" si="605"/>
        <v>5.8604565128428753E-7</v>
      </c>
      <c r="BE431" s="5">
        <f t="shared" si="606"/>
        <v>8.3945765135612566E-7</v>
      </c>
      <c r="BF431" s="5">
        <f t="shared" si="607"/>
        <v>6.0122376718951366E-7</v>
      </c>
      <c r="BG431" s="5">
        <f t="shared" si="608"/>
        <v>2.8706631211997682E-7</v>
      </c>
      <c r="BH431" s="5">
        <f t="shared" si="609"/>
        <v>1.0279916403594389E-7</v>
      </c>
      <c r="BI431" s="5">
        <f t="shared" si="610"/>
        <v>2.9450110111345238E-8</v>
      </c>
      <c r="BJ431" s="8">
        <f t="shared" si="611"/>
        <v>0.64092767718014498</v>
      </c>
      <c r="BK431" s="8">
        <f t="shared" si="612"/>
        <v>0.26530662066362076</v>
      </c>
      <c r="BL431" s="8">
        <f t="shared" si="613"/>
        <v>9.2396483512783983E-2</v>
      </c>
      <c r="BM431" s="8">
        <f t="shared" si="614"/>
        <v>0.26926636641673773</v>
      </c>
      <c r="BN431" s="8">
        <f t="shared" si="615"/>
        <v>0.73002303829752313</v>
      </c>
    </row>
    <row r="432" spans="1:66" x14ac:dyDescent="0.25">
      <c r="A432" t="s">
        <v>16</v>
      </c>
      <c r="B432" t="s">
        <v>64</v>
      </c>
      <c r="C432" t="s">
        <v>323</v>
      </c>
      <c r="D432" t="s">
        <v>494</v>
      </c>
      <c r="E432">
        <f>VLOOKUP(A432,home!$A$2:$E$405,3,FALSE)</f>
        <v>1.5608695652173901</v>
      </c>
      <c r="F432">
        <f>VLOOKUP(B432,home!$B$2:$E$405,3,FALSE)</f>
        <v>0.74</v>
      </c>
      <c r="G432">
        <f>VLOOKUP(C432,away!$B$2:$E$405,4,FALSE)</f>
        <v>0.94</v>
      </c>
      <c r="H432">
        <f>VLOOKUP(A432,away!$A$2:$E$405,3,FALSE)</f>
        <v>1.2652173913043501</v>
      </c>
      <c r="I432">
        <f>VLOOKUP(C432,away!$B$2:$E$405,3,FALSE)</f>
        <v>0.59</v>
      </c>
      <c r="J432">
        <f>VLOOKUP(B432,home!$B$2:$E$405,4,FALSE)</f>
        <v>1.1599999999999999</v>
      </c>
      <c r="K432" s="3">
        <f t="shared" si="560"/>
        <v>1.0857408695652166</v>
      </c>
      <c r="L432" s="3">
        <f t="shared" si="561"/>
        <v>0.86591478260869703</v>
      </c>
      <c r="M432" s="5">
        <f t="shared" si="562"/>
        <v>0.14203871010274002</v>
      </c>
      <c r="N432" s="5">
        <f t="shared" si="563"/>
        <v>0.15421723261887069</v>
      </c>
      <c r="O432" s="5">
        <f t="shared" si="564"/>
        <v>0.12299341878063387</v>
      </c>
      <c r="P432" s="5">
        <f t="shared" si="565"/>
        <v>0.13353898145768425</v>
      </c>
      <c r="Q432" s="5">
        <f t="shared" si="566"/>
        <v>8.3719976122776957E-2</v>
      </c>
      <c r="R432" s="5">
        <f t="shared" si="567"/>
        <v>5.3250909742866497E-2</v>
      </c>
      <c r="S432" s="5">
        <f t="shared" si="568"/>
        <v>3.1386971121916241E-2</v>
      </c>
      <c r="T432" s="5">
        <f t="shared" si="569"/>
        <v>7.2494364924359719E-2</v>
      </c>
      <c r="U432" s="5">
        <f t="shared" si="570"/>
        <v>5.7816689049358737E-2</v>
      </c>
      <c r="V432" s="5">
        <f t="shared" si="571"/>
        <v>3.2787495055481052E-3</v>
      </c>
      <c r="W432" s="5">
        <f t="shared" si="572"/>
        <v>3.0299399891841015E-2</v>
      </c>
      <c r="X432" s="5">
        <f t="shared" si="573"/>
        <v>2.623669827051749E-2</v>
      </c>
      <c r="Y432" s="5">
        <f t="shared" si="574"/>
        <v>1.1359372439642563E-2</v>
      </c>
      <c r="Z432" s="5">
        <f t="shared" si="575"/>
        <v>1.5370249977903198E-2</v>
      </c>
      <c r="AA432" s="5">
        <f t="shared" si="576"/>
        <v>1.6688108576443369E-2</v>
      </c>
      <c r="AB432" s="5">
        <f t="shared" si="577"/>
        <v>9.0594807585931865E-3</v>
      </c>
      <c r="AC432" s="5">
        <f t="shared" si="578"/>
        <v>1.926591301717499E-4</v>
      </c>
      <c r="AD432" s="5">
        <f t="shared" si="579"/>
        <v>8.2243241964679234E-3</v>
      </c>
      <c r="AE432" s="5">
        <f t="shared" si="580"/>
        <v>7.1215638986879687E-3</v>
      </c>
      <c r="AF432" s="5">
        <f t="shared" si="581"/>
        <v>3.0833337275831684E-3</v>
      </c>
      <c r="AG432" s="5">
        <f t="shared" si="582"/>
        <v>8.8996808481008093E-4</v>
      </c>
      <c r="AH432" s="5">
        <f t="shared" si="583"/>
        <v>3.3273316670643441E-3</v>
      </c>
      <c r="AI432" s="5">
        <f t="shared" si="584"/>
        <v>3.6126199775303228E-3</v>
      </c>
      <c r="AJ432" s="5">
        <f t="shared" si="585"/>
        <v>1.9611845779062228E-3</v>
      </c>
      <c r="AK432" s="5">
        <f t="shared" si="586"/>
        <v>7.0977941633126504E-4</v>
      </c>
      <c r="AL432" s="5">
        <f t="shared" si="587"/>
        <v>7.2452091385649934E-6</v>
      </c>
      <c r="AM432" s="5">
        <f t="shared" si="588"/>
        <v>1.7858969809318673E-3</v>
      </c>
      <c r="AN432" s="5">
        <f t="shared" si="589"/>
        <v>1.5464345960051462E-3</v>
      </c>
      <c r="AO432" s="5">
        <f t="shared" si="590"/>
        <v>6.6954028850918208E-4</v>
      </c>
      <c r="AP432" s="5">
        <f t="shared" si="591"/>
        <v>1.9325494445739759E-4</v>
      </c>
      <c r="AQ432" s="5">
        <f t="shared" si="592"/>
        <v>4.1835578304470807E-5</v>
      </c>
      <c r="AR432" s="5">
        <f t="shared" si="593"/>
        <v>5.7623713543061112E-4</v>
      </c>
      <c r="AS432" s="5">
        <f t="shared" si="594"/>
        <v>6.256442084982012E-4</v>
      </c>
      <c r="AT432" s="5">
        <f t="shared" si="595"/>
        <v>3.3964374348663932E-4</v>
      </c>
      <c r="AU432" s="5">
        <f t="shared" si="596"/>
        <v>1.2292169779852308E-4</v>
      </c>
      <c r="AV432" s="5">
        <f t="shared" si="597"/>
        <v>3.3365277764050303E-5</v>
      </c>
      <c r="AW432" s="5">
        <f t="shared" si="598"/>
        <v>1.892124744084916E-7</v>
      </c>
      <c r="AX432" s="5">
        <f t="shared" si="599"/>
        <v>3.2317022350514333E-4</v>
      </c>
      <c r="AY432" s="5">
        <f t="shared" si="600"/>
        <v>2.7983787383206022E-4</v>
      </c>
      <c r="AZ432" s="5">
        <f t="shared" si="601"/>
        <v>1.211578758424842E-4</v>
      </c>
      <c r="BA432" s="5">
        <f t="shared" si="602"/>
        <v>3.4970798573825406E-5</v>
      </c>
      <c r="BB432" s="5">
        <f t="shared" si="603"/>
        <v>7.5704328611766386E-6</v>
      </c>
      <c r="BC432" s="5">
        <f t="shared" si="604"/>
        <v>1.3110699450479014E-6</v>
      </c>
      <c r="BD432" s="5">
        <f t="shared" si="605"/>
        <v>8.3162042309575983E-5</v>
      </c>
      <c r="BE432" s="5">
        <f t="shared" si="606"/>
        <v>9.0292428132018358E-5</v>
      </c>
      <c r="BF432" s="5">
        <f t="shared" si="607"/>
        <v>4.9017089717606217E-5</v>
      </c>
      <c r="BG432" s="5">
        <f t="shared" si="608"/>
        <v>1.7739952537850006E-5</v>
      </c>
      <c r="BH432" s="5">
        <f t="shared" si="609"/>
        <v>4.815247873622734E-6</v>
      </c>
      <c r="BI432" s="5">
        <f t="shared" si="610"/>
        <v>1.0456222826958417E-6</v>
      </c>
      <c r="BJ432" s="8">
        <f t="shared" si="611"/>
        <v>0.40265121483832533</v>
      </c>
      <c r="BK432" s="8">
        <f t="shared" si="612"/>
        <v>0.31072315440103104</v>
      </c>
      <c r="BL432" s="8">
        <f t="shared" si="613"/>
        <v>0.27136340699255918</v>
      </c>
      <c r="BM432" s="8">
        <f t="shared" si="614"/>
        <v>0.31006914872288877</v>
      </c>
      <c r="BN432" s="8">
        <f t="shared" si="615"/>
        <v>0.68975922882557228</v>
      </c>
    </row>
    <row r="433" spans="1:66" x14ac:dyDescent="0.25">
      <c r="A433" t="s">
        <v>69</v>
      </c>
      <c r="B433" t="s">
        <v>79</v>
      </c>
      <c r="C433" t="s">
        <v>73</v>
      </c>
      <c r="D433" t="s">
        <v>494</v>
      </c>
      <c r="E433">
        <f>VLOOKUP(A433,home!$A$2:$E$405,3,FALSE)</f>
        <v>1.32758620689655</v>
      </c>
      <c r="F433">
        <f>VLOOKUP(B433,home!$B$2:$E$405,3,FALSE)</f>
        <v>0.97</v>
      </c>
      <c r="G433">
        <f>VLOOKUP(C433,away!$B$2:$E$405,4,FALSE)</f>
        <v>0.91</v>
      </c>
      <c r="H433">
        <f>VLOOKUP(A433,away!$A$2:$E$405,3,FALSE)</f>
        <v>1.2896551724137899</v>
      </c>
      <c r="I433">
        <f>VLOOKUP(C433,away!$B$2:$E$405,3,FALSE)</f>
        <v>0.86</v>
      </c>
      <c r="J433">
        <f>VLOOKUP(B433,home!$B$2:$E$405,4,FALSE)</f>
        <v>1</v>
      </c>
      <c r="K433" s="3">
        <f t="shared" si="560"/>
        <v>1.1718603448275846</v>
      </c>
      <c r="L433" s="3">
        <f t="shared" si="561"/>
        <v>1.1091034482758593</v>
      </c>
      <c r="M433" s="5">
        <f t="shared" si="562"/>
        <v>0.10218567339300944</v>
      </c>
      <c r="N433" s="5">
        <f t="shared" si="563"/>
        <v>0.11974733845877097</v>
      </c>
      <c r="O433" s="5">
        <f t="shared" si="564"/>
        <v>0.11333448272457748</v>
      </c>
      <c r="P433" s="5">
        <f t="shared" si="565"/>
        <v>0.13281218600647932</v>
      </c>
      <c r="Q433" s="5">
        <f t="shared" si="566"/>
        <v>7.0163578669240431E-2</v>
      </c>
      <c r="R433" s="5">
        <f t="shared" si="567"/>
        <v>6.2849832799194871E-2</v>
      </c>
      <c r="S433" s="5">
        <f t="shared" si="568"/>
        <v>4.3154475980158195E-2</v>
      </c>
      <c r="T433" s="5">
        <f t="shared" si="569"/>
        <v>7.7818667045429071E-2</v>
      </c>
      <c r="U433" s="5">
        <f t="shared" si="570"/>
        <v>7.3651226736420536E-2</v>
      </c>
      <c r="V433" s="5">
        <f t="shared" si="571"/>
        <v>6.2320546299910384E-3</v>
      </c>
      <c r="W433" s="5">
        <f t="shared" si="572"/>
        <v>2.7407305164557808E-2</v>
      </c>
      <c r="X433" s="5">
        <f t="shared" si="573"/>
        <v>3.0397536665959832E-2</v>
      </c>
      <c r="Y433" s="5">
        <f t="shared" si="574"/>
        <v>1.6857006367653964E-2</v>
      </c>
      <c r="Z433" s="5">
        <f t="shared" si="575"/>
        <v>2.3235655427049393E-2</v>
      </c>
      <c r="AA433" s="5">
        <f t="shared" si="576"/>
        <v>2.7228943181037038E-2</v>
      </c>
      <c r="AB433" s="5">
        <f t="shared" si="577"/>
        <v>1.5954259372710389E-2</v>
      </c>
      <c r="AC433" s="5">
        <f t="shared" si="578"/>
        <v>5.0624317678172508E-4</v>
      </c>
      <c r="AD433" s="5">
        <f t="shared" si="579"/>
        <v>8.0293835202333852E-3</v>
      </c>
      <c r="AE433" s="5">
        <f t="shared" si="580"/>
        <v>8.9054169498202045E-3</v>
      </c>
      <c r="AF433" s="5">
        <f t="shared" si="581"/>
        <v>4.9385143236899392E-3</v>
      </c>
      <c r="AG433" s="5">
        <f t="shared" si="582"/>
        <v>1.82577442192141E-3</v>
      </c>
      <c r="AH433" s="5">
        <f t="shared" si="583"/>
        <v>6.4426863892725443E-3</v>
      </c>
      <c r="AI433" s="5">
        <f t="shared" si="584"/>
        <v>7.5499286937489099E-3</v>
      </c>
      <c r="AJ433" s="5">
        <f t="shared" si="585"/>
        <v>4.4237310212401366E-3</v>
      </c>
      <c r="AK433" s="5">
        <f t="shared" si="586"/>
        <v>1.7279983199916494E-3</v>
      </c>
      <c r="AL433" s="5">
        <f t="shared" si="587"/>
        <v>2.6318860844868744E-5</v>
      </c>
      <c r="AM433" s="5">
        <f t="shared" si="588"/>
        <v>1.8818632281547266E-3</v>
      </c>
      <c r="AN433" s="5">
        <f t="shared" si="589"/>
        <v>2.0871809955299472E-3</v>
      </c>
      <c r="AO433" s="5">
        <f t="shared" si="590"/>
        <v>1.1574498196590529E-3</v>
      </c>
      <c r="AP433" s="5">
        <f t="shared" si="591"/>
        <v>4.2791052873004205E-4</v>
      </c>
      <c r="AQ433" s="5">
        <f t="shared" si="592"/>
        <v>1.1864926074200901E-4</v>
      </c>
      <c r="AR433" s="5">
        <f t="shared" si="593"/>
        <v>1.4291211381004248E-3</v>
      </c>
      <c r="AS433" s="5">
        <f t="shared" si="594"/>
        <v>1.674730389694754E-3</v>
      </c>
      <c r="AT433" s="5">
        <f t="shared" si="595"/>
        <v>9.8127506598046478E-4</v>
      </c>
      <c r="AU433" s="5">
        <f t="shared" si="596"/>
        <v>3.8330577906352606E-4</v>
      </c>
      <c r="AV433" s="5">
        <f t="shared" si="597"/>
        <v>1.1229521060694735E-4</v>
      </c>
      <c r="AW433" s="5">
        <f t="shared" si="598"/>
        <v>9.5019447495879629E-7</v>
      </c>
      <c r="AX433" s="5">
        <f t="shared" si="599"/>
        <v>3.6754681524395709E-4</v>
      </c>
      <c r="AY433" s="5">
        <f t="shared" si="600"/>
        <v>4.0764744018988294E-4</v>
      </c>
      <c r="AZ433" s="5">
        <f t="shared" si="601"/>
        <v>2.2606159079771322E-4</v>
      </c>
      <c r="BA433" s="5">
        <f t="shared" si="602"/>
        <v>8.3575229958823263E-5</v>
      </c>
      <c r="BB433" s="5">
        <f t="shared" si="603"/>
        <v>2.3173393934444706E-5</v>
      </c>
      <c r="BC433" s="5">
        <f t="shared" si="604"/>
        <v>5.1403382241895011E-6</v>
      </c>
      <c r="BD433" s="5">
        <f t="shared" si="605"/>
        <v>2.6417386371185007E-4</v>
      </c>
      <c r="BE433" s="5">
        <f t="shared" si="606"/>
        <v>3.0957487502380392E-4</v>
      </c>
      <c r="BF433" s="5">
        <f t="shared" si="607"/>
        <v>1.8138925989767565E-4</v>
      </c>
      <c r="BG433" s="5">
        <f t="shared" si="608"/>
        <v>7.0854293550570173E-5</v>
      </c>
      <c r="BH433" s="5">
        <f t="shared" si="609"/>
        <v>2.0757834218171509E-5</v>
      </c>
      <c r="BI433" s="5">
        <f t="shared" si="610"/>
        <v>4.8650565529560657E-6</v>
      </c>
      <c r="BJ433" s="8">
        <f t="shared" si="611"/>
        <v>0.37287672022844176</v>
      </c>
      <c r="BK433" s="8">
        <f t="shared" si="612"/>
        <v>0.28532459948745448</v>
      </c>
      <c r="BL433" s="8">
        <f t="shared" si="613"/>
        <v>0.31859543200459473</v>
      </c>
      <c r="BM433" s="8">
        <f t="shared" si="614"/>
        <v>0.39853261785055294</v>
      </c>
      <c r="BN433" s="8">
        <f t="shared" si="615"/>
        <v>0.60109309205127248</v>
      </c>
    </row>
    <row r="434" spans="1:66" x14ac:dyDescent="0.25">
      <c r="A434" t="s">
        <v>69</v>
      </c>
      <c r="B434" t="s">
        <v>78</v>
      </c>
      <c r="C434" t="s">
        <v>258</v>
      </c>
      <c r="D434" t="s">
        <v>494</v>
      </c>
      <c r="E434">
        <f>VLOOKUP(A434,home!$A$2:$E$405,3,FALSE)</f>
        <v>1.32758620689655</v>
      </c>
      <c r="F434">
        <f>VLOOKUP(B434,home!$B$2:$E$405,3,FALSE)</f>
        <v>1.35</v>
      </c>
      <c r="G434">
        <f>VLOOKUP(C434,away!$B$2:$E$405,4,FALSE)</f>
        <v>1.51</v>
      </c>
      <c r="H434">
        <f>VLOOKUP(A434,away!$A$2:$E$405,3,FALSE)</f>
        <v>1.2896551724137899</v>
      </c>
      <c r="I434">
        <f>VLOOKUP(C434,away!$B$2:$E$405,3,FALSE)</f>
        <v>0.32</v>
      </c>
      <c r="J434">
        <f>VLOOKUP(B434,home!$B$2:$E$405,4,FALSE)</f>
        <v>1.05</v>
      </c>
      <c r="K434" s="3">
        <f t="shared" si="560"/>
        <v>2.7062844827586177</v>
      </c>
      <c r="L434" s="3">
        <f t="shared" si="561"/>
        <v>0.43332413793103347</v>
      </c>
      <c r="M434" s="5">
        <f t="shared" si="562"/>
        <v>4.329974120897237E-2</v>
      </c>
      <c r="N434" s="5">
        <f t="shared" si="563"/>
        <v>0.11718141774130578</v>
      </c>
      <c r="O434" s="5">
        <f t="shared" si="564"/>
        <v>1.8762823032014798E-2</v>
      </c>
      <c r="P434" s="5">
        <f t="shared" si="565"/>
        <v>5.0777536824287643E-2</v>
      </c>
      <c r="Q434" s="5">
        <f t="shared" si="566"/>
        <v>0.15856312625047564</v>
      </c>
      <c r="R434" s="5">
        <f t="shared" si="567"/>
        <v>4.0651920577501758E-3</v>
      </c>
      <c r="S434" s="5">
        <f t="shared" si="568"/>
        <v>1.4886683926690609E-2</v>
      </c>
      <c r="T434" s="5">
        <f t="shared" si="569"/>
        <v>6.8709229990136997E-2</v>
      </c>
      <c r="U434" s="5">
        <f t="shared" si="570"/>
        <v>1.1001566185322874E-2</v>
      </c>
      <c r="V434" s="5">
        <f t="shared" si="571"/>
        <v>1.9397322533918192E-3</v>
      </c>
      <c r="W434" s="5">
        <f t="shared" si="572"/>
        <v>0.1430389760364526</v>
      </c>
      <c r="X434" s="5">
        <f t="shared" si="573"/>
        <v>6.1982240981533591E-2</v>
      </c>
      <c r="Y434" s="5">
        <f t="shared" si="574"/>
        <v>1.3429200570178306E-2</v>
      </c>
      <c r="Z434" s="5">
        <f t="shared" si="575"/>
        <v>5.8718194798289302E-4</v>
      </c>
      <c r="AA434" s="5">
        <f t="shared" si="576"/>
        <v>1.589081394382081E-3</v>
      </c>
      <c r="AB434" s="5">
        <f t="shared" si="577"/>
        <v>2.1502531597283269E-3</v>
      </c>
      <c r="AC434" s="5">
        <f t="shared" si="578"/>
        <v>1.4217005572058117E-4</v>
      </c>
      <c r="AD434" s="5">
        <f t="shared" si="579"/>
        <v>9.6776040319283357E-2</v>
      </c>
      <c r="AE434" s="5">
        <f t="shared" si="580"/>
        <v>4.193539424373241E-2</v>
      </c>
      <c r="AF434" s="5">
        <f t="shared" si="581"/>
        <v>9.0858092797316825E-3</v>
      </c>
      <c r="AG434" s="5">
        <f t="shared" si="582"/>
        <v>1.312366824515172E-3</v>
      </c>
      <c r="AH434" s="5">
        <f t="shared" si="583"/>
        <v>6.3610027854588003E-5</v>
      </c>
      <c r="AI434" s="5">
        <f t="shared" si="584"/>
        <v>1.7214683133071494E-4</v>
      </c>
      <c r="AJ434" s="5">
        <f t="shared" si="585"/>
        <v>2.329391491931895E-4</v>
      </c>
      <c r="AK434" s="5">
        <f t="shared" si="586"/>
        <v>2.1013320162950776E-4</v>
      </c>
      <c r="AL434" s="5">
        <f t="shared" si="587"/>
        <v>6.6689038207618135E-6</v>
      </c>
      <c r="AM434" s="5">
        <f t="shared" si="588"/>
        <v>5.2380699243779763E-2</v>
      </c>
      <c r="AN434" s="5">
        <f t="shared" si="589"/>
        <v>2.2697821344035606E-2</v>
      </c>
      <c r="AO434" s="5">
        <f t="shared" si="590"/>
        <v>4.9177569334084197E-3</v>
      </c>
      <c r="AP434" s="5">
        <f t="shared" si="591"/>
        <v>7.1032759457452207E-4</v>
      </c>
      <c r="AQ434" s="5">
        <f t="shared" si="592"/>
        <v>7.6950523141907357E-5</v>
      </c>
      <c r="AR434" s="5">
        <f t="shared" si="593"/>
        <v>5.5127520967716782E-6</v>
      </c>
      <c r="AS434" s="5">
        <f t="shared" si="594"/>
        <v>1.4919075456788225E-5</v>
      </c>
      <c r="AT434" s="5">
        <f t="shared" si="595"/>
        <v>2.018763120290546E-5</v>
      </c>
      <c r="AU434" s="5">
        <f t="shared" si="596"/>
        <v>1.8211157689358908E-5</v>
      </c>
      <c r="AV434" s="5">
        <f t="shared" si="597"/>
        <v>1.2321143366945575E-5</v>
      </c>
      <c r="AW434" s="5">
        <f t="shared" si="598"/>
        <v>2.1723924380342739E-7</v>
      </c>
      <c r="AX434" s="5">
        <f t="shared" si="599"/>
        <v>2.3626178926581223E-2</v>
      </c>
      <c r="AY434" s="5">
        <f t="shared" si="600"/>
        <v>1.0237793615965159E-2</v>
      </c>
      <c r="AZ434" s="5">
        <f t="shared" si="601"/>
        <v>2.2181415464769699E-3</v>
      </c>
      <c r="BA434" s="5">
        <f t="shared" si="602"/>
        <v>3.2039142447871412E-4</v>
      </c>
      <c r="BB434" s="5">
        <f t="shared" si="603"/>
        <v>3.4708334453183647E-5</v>
      </c>
      <c r="BC434" s="5">
        <f t="shared" si="604"/>
        <v>3.0079918211895606E-6</v>
      </c>
      <c r="BD434" s="5">
        <f t="shared" si="605"/>
        <v>3.9813475832684702E-7</v>
      </c>
      <c r="BE434" s="5">
        <f t="shared" si="606"/>
        <v>1.0774659185067983E-6</v>
      </c>
      <c r="BF434" s="5">
        <f t="shared" si="607"/>
        <v>1.4579646479781052E-6</v>
      </c>
      <c r="BG434" s="5">
        <f t="shared" si="608"/>
        <v>1.315222367744592E-6</v>
      </c>
      <c r="BH434" s="5">
        <f t="shared" si="609"/>
        <v>8.8984147130105935E-7</v>
      </c>
      <c r="BI434" s="5">
        <f t="shared" si="610"/>
        <v>4.8163283317943087E-7</v>
      </c>
      <c r="BJ434" s="8">
        <f t="shared" si="611"/>
        <v>0.82923757971606216</v>
      </c>
      <c r="BK434" s="8">
        <f t="shared" si="612"/>
        <v>0.12129032678884895</v>
      </c>
      <c r="BL434" s="8">
        <f t="shared" si="613"/>
        <v>3.8324517061016056E-2</v>
      </c>
      <c r="BM434" s="8">
        <f t="shared" si="614"/>
        <v>0.58655219202238251</v>
      </c>
      <c r="BN434" s="8">
        <f t="shared" si="615"/>
        <v>0.39264983711480644</v>
      </c>
    </row>
    <row r="435" spans="1:66" x14ac:dyDescent="0.25">
      <c r="A435" t="s">
        <v>69</v>
      </c>
      <c r="B435" t="s">
        <v>324</v>
      </c>
      <c r="C435" t="s">
        <v>259</v>
      </c>
      <c r="D435" t="s">
        <v>494</v>
      </c>
      <c r="E435">
        <f>VLOOKUP(A435,home!$A$2:$E$405,3,FALSE)</f>
        <v>1.32758620689655</v>
      </c>
      <c r="F435">
        <f>VLOOKUP(B435,home!$B$2:$E$405,3,FALSE)</f>
        <v>0.97</v>
      </c>
      <c r="G435">
        <f>VLOOKUP(C435,away!$B$2:$E$405,4,FALSE)</f>
        <v>0.8</v>
      </c>
      <c r="H435">
        <f>VLOOKUP(A435,away!$A$2:$E$405,3,FALSE)</f>
        <v>1.2896551724137899</v>
      </c>
      <c r="I435">
        <f>VLOOKUP(C435,away!$B$2:$E$405,3,FALSE)</f>
        <v>1.21</v>
      </c>
      <c r="J435">
        <f>VLOOKUP(B435,home!$B$2:$E$405,4,FALSE)</f>
        <v>0.83</v>
      </c>
      <c r="K435" s="3">
        <f t="shared" si="560"/>
        <v>1.0302068965517228</v>
      </c>
      <c r="L435" s="3">
        <f t="shared" si="561"/>
        <v>1.2952006896551691</v>
      </c>
      <c r="M435" s="5">
        <f t="shared" si="562"/>
        <v>9.7743596989400411E-2</v>
      </c>
      <c r="N435" s="5">
        <f t="shared" si="563"/>
        <v>0.1006961277122525</v>
      </c>
      <c r="O435" s="5">
        <f t="shared" si="564"/>
        <v>0.1265975742300483</v>
      </c>
      <c r="P435" s="5">
        <f t="shared" si="565"/>
        <v>0.13042169405851442</v>
      </c>
      <c r="Q435" s="5">
        <f t="shared" si="566"/>
        <v>5.1868922612607789E-2</v>
      </c>
      <c r="R435" s="5">
        <f t="shared" si="567"/>
        <v>8.1984632725715031E-2</v>
      </c>
      <c r="S435" s="5">
        <f t="shared" si="568"/>
        <v>4.3506221392019505E-2</v>
      </c>
      <c r="T435" s="5">
        <f t="shared" si="569"/>
        <v>6.7180664339520205E-2</v>
      </c>
      <c r="U435" s="5">
        <f t="shared" si="570"/>
        <v>8.4461134045291694E-2</v>
      </c>
      <c r="V435" s="5">
        <f t="shared" si="571"/>
        <v>6.4501583403489228E-3</v>
      </c>
      <c r="W435" s="5">
        <f t="shared" si="572"/>
        <v>1.7811907264072051E-2</v>
      </c>
      <c r="X435" s="5">
        <f t="shared" si="573"/>
        <v>2.3069994572500033E-2</v>
      </c>
      <c r="Y435" s="5">
        <f t="shared" si="574"/>
        <v>1.4940136440321529E-2</v>
      </c>
      <c r="Z435" s="5">
        <f t="shared" si="575"/>
        <v>3.5395517615823956E-2</v>
      </c>
      <c r="AA435" s="5">
        <f t="shared" si="576"/>
        <v>3.6464706354839824E-2</v>
      </c>
      <c r="AB435" s="5">
        <f t="shared" si="577"/>
        <v>1.878309598374471E-2</v>
      </c>
      <c r="AC435" s="5">
        <f t="shared" si="578"/>
        <v>5.3791284263432948E-4</v>
      </c>
      <c r="AD435" s="5">
        <f t="shared" si="579"/>
        <v>4.5874874260466878E-3</v>
      </c>
      <c r="AE435" s="5">
        <f t="shared" si="580"/>
        <v>5.9417168780000864E-3</v>
      </c>
      <c r="AF435" s="5">
        <f t="shared" si="581"/>
        <v>3.8478578990607357E-3</v>
      </c>
      <c r="AG435" s="5">
        <f t="shared" si="582"/>
        <v>1.6612494015195182E-3</v>
      </c>
      <c r="AH435" s="5">
        <f t="shared" si="583"/>
        <v>1.1461074706679224E-2</v>
      </c>
      <c r="AI435" s="5">
        <f t="shared" si="584"/>
        <v>1.1807278204715449E-2</v>
      </c>
      <c r="AJ435" s="5">
        <f t="shared" si="585"/>
        <v>6.0819697180013498E-3</v>
      </c>
      <c r="AK435" s="5">
        <f t="shared" si="586"/>
        <v>2.0885623827012422E-3</v>
      </c>
      <c r="AL435" s="5">
        <f t="shared" si="587"/>
        <v>2.8710015327063614E-5</v>
      </c>
      <c r="AM435" s="5">
        <f t="shared" si="588"/>
        <v>9.4521223683152224E-4</v>
      </c>
      <c r="AN435" s="5">
        <f t="shared" si="589"/>
        <v>1.2242395410146925E-3</v>
      </c>
      <c r="AO435" s="5">
        <f t="shared" si="590"/>
        <v>7.9281794891267892E-4</v>
      </c>
      <c r="AP435" s="5">
        <f t="shared" si="591"/>
        <v>3.4228611806756611E-4</v>
      </c>
      <c r="AQ435" s="5">
        <f t="shared" si="592"/>
        <v>1.1083230404512562E-4</v>
      </c>
      <c r="AR435" s="5">
        <f t="shared" si="593"/>
        <v>2.9688783728560688E-3</v>
      </c>
      <c r="AS435" s="5">
        <f t="shared" si="594"/>
        <v>3.0585589747395788E-3</v>
      </c>
      <c r="AT435" s="5">
        <f t="shared" si="595"/>
        <v>1.5754742746434405E-3</v>
      </c>
      <c r="AU435" s="5">
        <f t="shared" si="596"/>
        <v>5.410214876924984E-4</v>
      </c>
      <c r="AV435" s="5">
        <f t="shared" si="597"/>
        <v>1.393410169508712E-4</v>
      </c>
      <c r="AW435" s="5">
        <f t="shared" si="598"/>
        <v>1.0641245027048791E-6</v>
      </c>
      <c r="AX435" s="5">
        <f t="shared" si="599"/>
        <v>1.6229402751481901E-4</v>
      </c>
      <c r="AY435" s="5">
        <f t="shared" si="600"/>
        <v>2.1020333636410858E-4</v>
      </c>
      <c r="AZ435" s="5">
        <f t="shared" si="601"/>
        <v>1.3612775311330549E-4</v>
      </c>
      <c r="BA435" s="5">
        <f t="shared" si="602"/>
        <v>5.8770919904520621E-5</v>
      </c>
      <c r="BB435" s="5">
        <f t="shared" si="603"/>
        <v>1.9030033998000964E-5</v>
      </c>
      <c r="BC435" s="5">
        <f t="shared" si="604"/>
        <v>4.9295426316744315E-6</v>
      </c>
      <c r="BD435" s="5">
        <f t="shared" si="605"/>
        <v>6.4088221933758201E-4</v>
      </c>
      <c r="BE435" s="5">
        <f t="shared" si="606"/>
        <v>6.6024128223895074E-4</v>
      </c>
      <c r="BF435" s="5">
        <f t="shared" si="607"/>
        <v>3.4009256117535983E-4</v>
      </c>
      <c r="BG435" s="5">
        <f t="shared" si="608"/>
        <v>1.1678856732959812E-4</v>
      </c>
      <c r="BH435" s="5">
        <f t="shared" si="609"/>
        <v>3.0079096875336794E-5</v>
      </c>
      <c r="BI435" s="5">
        <f t="shared" si="610"/>
        <v>6.1975386086038716E-6</v>
      </c>
      <c r="BJ435" s="8">
        <f t="shared" si="611"/>
        <v>0.29561280830829917</v>
      </c>
      <c r="BK435" s="8">
        <f t="shared" si="612"/>
        <v>0.27889849697460872</v>
      </c>
      <c r="BL435" s="8">
        <f t="shared" si="613"/>
        <v>0.38980758374418467</v>
      </c>
      <c r="BM435" s="8">
        <f t="shared" si="614"/>
        <v>0.41019271910251659</v>
      </c>
      <c r="BN435" s="8">
        <f t="shared" si="615"/>
        <v>0.58931254832853841</v>
      </c>
    </row>
    <row r="436" spans="1:66" x14ac:dyDescent="0.25">
      <c r="A436" t="s">
        <v>69</v>
      </c>
      <c r="B436" t="s">
        <v>261</v>
      </c>
      <c r="C436" t="s">
        <v>74</v>
      </c>
      <c r="D436" t="s">
        <v>494</v>
      </c>
      <c r="E436">
        <f>VLOOKUP(A436,home!$A$2:$E$405,3,FALSE)</f>
        <v>1.32758620689655</v>
      </c>
      <c r="F436">
        <f>VLOOKUP(B436,home!$B$2:$E$405,3,FALSE)</f>
        <v>1.56</v>
      </c>
      <c r="G436">
        <f>VLOOKUP(C436,away!$B$2:$E$405,4,FALSE)</f>
        <v>0.91</v>
      </c>
      <c r="H436">
        <f>VLOOKUP(A436,away!$A$2:$E$405,3,FALSE)</f>
        <v>1.2896551724137899</v>
      </c>
      <c r="I436">
        <f>VLOOKUP(C436,away!$B$2:$E$405,3,FALSE)</f>
        <v>1.02</v>
      </c>
      <c r="J436">
        <f>VLOOKUP(B436,home!$B$2:$E$405,4,FALSE)</f>
        <v>1.05</v>
      </c>
      <c r="K436" s="3">
        <f t="shared" si="560"/>
        <v>1.8846413793103425</v>
      </c>
      <c r="L436" s="3">
        <f t="shared" si="561"/>
        <v>1.3812206896551691</v>
      </c>
      <c r="M436" s="5">
        <f t="shared" si="562"/>
        <v>3.8164020880561533E-2</v>
      </c>
      <c r="N436" s="5">
        <f t="shared" si="563"/>
        <v>7.1925492952370204E-2</v>
      </c>
      <c r="O436" s="5">
        <f t="shared" si="564"/>
        <v>5.2712935240663478E-2</v>
      </c>
      <c r="P436" s="5">
        <f t="shared" si="565"/>
        <v>9.9344978979460763E-2</v>
      </c>
      <c r="Q436" s="5">
        <f t="shared" si="566"/>
        <v>6.7776880122665653E-2</v>
      </c>
      <c r="R436" s="5">
        <f t="shared" si="567"/>
        <v>3.6404098383428743E-2</v>
      </c>
      <c r="S436" s="5">
        <f t="shared" si="568"/>
        <v>6.4651369409665621E-2</v>
      </c>
      <c r="T436" s="5">
        <f t="shared" si="569"/>
        <v>9.3614829105703956E-2</v>
      </c>
      <c r="U436" s="5">
        <f t="shared" si="570"/>
        <v>6.8608670189894555E-2</v>
      </c>
      <c r="V436" s="5">
        <f t="shared" si="571"/>
        <v>1.8699371778278941E-2</v>
      </c>
      <c r="W436" s="5">
        <f t="shared" si="572"/>
        <v>4.2578370946577432E-2</v>
      </c>
      <c r="X436" s="5">
        <f t="shared" si="573"/>
        <v>5.8810126883225296E-2</v>
      </c>
      <c r="Y436" s="5">
        <f t="shared" si="574"/>
        <v>4.061488200617823E-2</v>
      </c>
      <c r="Z436" s="5">
        <f t="shared" si="575"/>
        <v>1.6760697958478028E-2</v>
      </c>
      <c r="AA436" s="5">
        <f t="shared" si="576"/>
        <v>3.1587904918670071E-2</v>
      </c>
      <c r="AB436" s="5">
        <f t="shared" si="577"/>
        <v>2.9765936347723156E-2</v>
      </c>
      <c r="AC436" s="5">
        <f t="shared" si="578"/>
        <v>3.042277538797739E-3</v>
      </c>
      <c r="AD436" s="5">
        <f t="shared" si="579"/>
        <v>2.0061239937386295E-2</v>
      </c>
      <c r="AE436" s="5">
        <f t="shared" si="580"/>
        <v>2.7708999661654517E-2</v>
      </c>
      <c r="AF436" s="5">
        <f t="shared" si="581"/>
        <v>1.9136121811162653E-2</v>
      </c>
      <c r="AG436" s="5">
        <f t="shared" si="582"/>
        <v>8.8104024551131366E-3</v>
      </c>
      <c r="AH436" s="5">
        <f t="shared" si="583"/>
        <v>5.7875556983277496E-3</v>
      </c>
      <c r="AI436" s="5">
        <f t="shared" si="584"/>
        <v>1.0907466954131841E-2</v>
      </c>
      <c r="AJ436" s="5">
        <f t="shared" si="585"/>
        <v>1.0278331782608507E-2</v>
      </c>
      <c r="AK436" s="5">
        <f t="shared" si="586"/>
        <v>6.4569897959282085E-3</v>
      </c>
      <c r="AL436" s="5">
        <f t="shared" si="587"/>
        <v>3.1677479591306611E-4</v>
      </c>
      <c r="AM436" s="5">
        <f t="shared" si="588"/>
        <v>7.5616485812542815E-3</v>
      </c>
      <c r="AN436" s="5">
        <f t="shared" si="589"/>
        <v>1.0444305468330068E-2</v>
      </c>
      <c r="AO436" s="5">
        <f t="shared" si="590"/>
        <v>7.2129454009680566E-3</v>
      </c>
      <c r="AP436" s="5">
        <f t="shared" si="591"/>
        <v>3.320889807056727E-3</v>
      </c>
      <c r="AQ436" s="5">
        <f t="shared" si="592"/>
        <v>1.1467204273929281E-3</v>
      </c>
      <c r="AR436" s="5">
        <f t="shared" si="593"/>
        <v>1.5987783346123915E-3</v>
      </c>
      <c r="AS436" s="5">
        <f t="shared" si="594"/>
        <v>3.0131238057553899E-3</v>
      </c>
      <c r="AT436" s="5">
        <f t="shared" si="595"/>
        <v>2.8393289026558332E-3</v>
      </c>
      <c r="AU436" s="5">
        <f t="shared" si="596"/>
        <v>1.7837055798056701E-3</v>
      </c>
      <c r="AV436" s="5">
        <f t="shared" si="597"/>
        <v>8.4041133605212883E-4</v>
      </c>
      <c r="AW436" s="5">
        <f t="shared" si="598"/>
        <v>2.2905507388530583E-5</v>
      </c>
      <c r="AX436" s="5">
        <f t="shared" si="599"/>
        <v>2.3751659686725266E-3</v>
      </c>
      <c r="AY436" s="5">
        <f t="shared" si="600"/>
        <v>3.280628377295355E-3</v>
      </c>
      <c r="AZ436" s="5">
        <f t="shared" si="601"/>
        <v>2.2656358948951049E-3</v>
      </c>
      <c r="BA436" s="5">
        <f t="shared" si="602"/>
        <v>1.0431143910848411E-3</v>
      </c>
      <c r="BB436" s="5">
        <f t="shared" si="603"/>
        <v>3.6019279466085883E-4</v>
      </c>
      <c r="BC436" s="5">
        <f t="shared" si="604"/>
        <v>9.9501148050058834E-5</v>
      </c>
      <c r="BD436" s="5">
        <f t="shared" si="605"/>
        <v>3.6804428565651205E-4</v>
      </c>
      <c r="BE436" s="5">
        <f t="shared" si="606"/>
        <v>6.9363149016697862E-4</v>
      </c>
      <c r="BF436" s="5">
        <f t="shared" si="607"/>
        <v>6.5362330418069136E-4</v>
      </c>
      <c r="BG436" s="5">
        <f t="shared" si="608"/>
        <v>4.1061517518016055E-4</v>
      </c>
      <c r="BH436" s="5">
        <f t="shared" si="609"/>
        <v>1.9346558752932408E-4</v>
      </c>
      <c r="BI436" s="5">
        <f t="shared" si="610"/>
        <v>7.2922650346070173E-5</v>
      </c>
      <c r="BJ436" s="8">
        <f t="shared" si="611"/>
        <v>0.4901480941416983</v>
      </c>
      <c r="BK436" s="8">
        <f t="shared" si="612"/>
        <v>0.22749942175997301</v>
      </c>
      <c r="BL436" s="8">
        <f t="shared" si="613"/>
        <v>0.26497753976331745</v>
      </c>
      <c r="BM436" s="8">
        <f t="shared" si="614"/>
        <v>0.62979962419440949</v>
      </c>
      <c r="BN436" s="8">
        <f t="shared" si="615"/>
        <v>0.36632840655915033</v>
      </c>
    </row>
    <row r="437" spans="1:66" x14ac:dyDescent="0.25">
      <c r="A437" t="s">
        <v>80</v>
      </c>
      <c r="B437" t="s">
        <v>416</v>
      </c>
      <c r="C437" t="s">
        <v>90</v>
      </c>
      <c r="D437" t="s">
        <v>494</v>
      </c>
      <c r="E437">
        <f>VLOOKUP(A437,home!$A$2:$E$405,3,FALSE)</f>
        <v>1.20888888888889</v>
      </c>
      <c r="F437">
        <f>VLOOKUP(B437,home!$B$2:$E$405,3,FALSE)</f>
        <v>0.69</v>
      </c>
      <c r="G437">
        <f>VLOOKUP(C437,away!$B$2:$E$405,4,FALSE)</f>
        <v>0.74</v>
      </c>
      <c r="H437">
        <f>VLOOKUP(A437,away!$A$2:$E$405,3,FALSE)</f>
        <v>1.02444444444444</v>
      </c>
      <c r="I437">
        <f>VLOOKUP(C437,away!$B$2:$E$405,3,FALSE)</f>
        <v>1.26</v>
      </c>
      <c r="J437">
        <f>VLOOKUP(B437,home!$B$2:$E$405,4,FALSE)</f>
        <v>0.76</v>
      </c>
      <c r="K437" s="3">
        <f t="shared" si="560"/>
        <v>0.61725866666666718</v>
      </c>
      <c r="L437" s="3">
        <f t="shared" si="561"/>
        <v>0.98100799999999577</v>
      </c>
      <c r="M437" s="5">
        <f t="shared" si="562"/>
        <v>0.20224677542792832</v>
      </c>
      <c r="N437" s="5">
        <f t="shared" si="563"/>
        <v>0.12483857493827591</v>
      </c>
      <c r="O437" s="5">
        <f t="shared" si="564"/>
        <v>0.19840570466900023</v>
      </c>
      <c r="P437" s="5">
        <f t="shared" si="565"/>
        <v>0.12246764072304764</v>
      </c>
      <c r="Q437" s="5">
        <f t="shared" si="566"/>
        <v>3.8528846157483497E-2</v>
      </c>
      <c r="R437" s="5">
        <f t="shared" si="567"/>
        <v>9.7318791762962861E-2</v>
      </c>
      <c r="S437" s="5">
        <f t="shared" si="568"/>
        <v>1.8539631834098392E-2</v>
      </c>
      <c r="T437" s="5">
        <f t="shared" si="569"/>
        <v>3.7797106311260403E-2</v>
      </c>
      <c r="U437" s="5">
        <f t="shared" si="570"/>
        <v>6.0070867645217491E-2</v>
      </c>
      <c r="V437" s="5">
        <f t="shared" si="571"/>
        <v>1.2473787506991237E-3</v>
      </c>
      <c r="W437" s="5">
        <f t="shared" si="572"/>
        <v>7.9274214024578019E-3</v>
      </c>
      <c r="X437" s="5">
        <f t="shared" si="573"/>
        <v>7.7768638151822899E-3</v>
      </c>
      <c r="Y437" s="5">
        <f t="shared" si="574"/>
        <v>3.8145828088021571E-3</v>
      </c>
      <c r="Z437" s="5">
        <f t="shared" si="575"/>
        <v>3.1823504423266757E-2</v>
      </c>
      <c r="AA437" s="5">
        <f t="shared" si="576"/>
        <v>1.9643333908966425E-2</v>
      </c>
      <c r="AB437" s="5">
        <f t="shared" si="577"/>
        <v>6.0625090487683737E-3</v>
      </c>
      <c r="AC437" s="5">
        <f t="shared" si="578"/>
        <v>4.7208272036400865E-5</v>
      </c>
      <c r="AD437" s="5">
        <f t="shared" si="579"/>
        <v>1.2233173912464758E-3</v>
      </c>
      <c r="AE437" s="5">
        <f t="shared" si="580"/>
        <v>1.2000841473519175E-3</v>
      </c>
      <c r="AF437" s="5">
        <f t="shared" si="581"/>
        <v>5.8864607461270226E-4</v>
      </c>
      <c r="AG437" s="5">
        <f t="shared" si="582"/>
        <v>1.924888361212185E-4</v>
      </c>
      <c r="AH437" s="5">
        <f t="shared" si="583"/>
        <v>7.804778106814984E-3</v>
      </c>
      <c r="AI437" s="5">
        <f t="shared" si="584"/>
        <v>4.8175669278418126E-3</v>
      </c>
      <c r="AJ437" s="5">
        <f t="shared" si="585"/>
        <v>1.4868424692285344E-3</v>
      </c>
      <c r="AK437" s="5">
        <f t="shared" si="586"/>
        <v>3.059221333664601E-4</v>
      </c>
      <c r="AL437" s="5">
        <f t="shared" si="587"/>
        <v>1.1434517433817092E-6</v>
      </c>
      <c r="AM437" s="5">
        <f t="shared" si="588"/>
        <v>1.5102065236618909E-4</v>
      </c>
      <c r="AN437" s="5">
        <f t="shared" si="589"/>
        <v>1.481524681364498E-4</v>
      </c>
      <c r="AO437" s="5">
        <f t="shared" si="590"/>
        <v>7.2669378230800851E-5</v>
      </c>
      <c r="AP437" s="5">
        <f t="shared" si="591"/>
        <v>2.3763080466480395E-5</v>
      </c>
      <c r="AQ437" s="5">
        <f t="shared" si="592"/>
        <v>5.8279430105652239E-6</v>
      </c>
      <c r="AR437" s="5">
        <f t="shared" si="593"/>
        <v>1.5313099522020646E-3</v>
      </c>
      <c r="AS437" s="5">
        <f t="shared" si="594"/>
        <v>9.452143393496443E-4</v>
      </c>
      <c r="AT437" s="5">
        <f t="shared" si="595"/>
        <v>2.9172087141058804E-4</v>
      </c>
      <c r="AU437" s="5">
        <f t="shared" si="596"/>
        <v>6.0022412041912616E-5</v>
      </c>
      <c r="AV437" s="5">
        <f t="shared" si="597"/>
        <v>9.2623385067770714E-6</v>
      </c>
      <c r="AW437" s="5">
        <f t="shared" si="598"/>
        <v>1.9233356680267293E-8</v>
      </c>
      <c r="AX437" s="5">
        <f t="shared" si="599"/>
        <v>1.5536467753114018E-5</v>
      </c>
      <c r="AY437" s="5">
        <f t="shared" si="600"/>
        <v>1.524139915754681E-5</v>
      </c>
      <c r="AZ437" s="5">
        <f t="shared" si="601"/>
        <v>7.4759672523733072E-6</v>
      </c>
      <c r="BA437" s="5">
        <f t="shared" si="602"/>
        <v>2.4446612274387344E-6</v>
      </c>
      <c r="BB437" s="5">
        <f t="shared" si="603"/>
        <v>5.9955805535180184E-7</v>
      </c>
      <c r="BC437" s="5">
        <f t="shared" si="604"/>
        <v>1.176342497529116E-7</v>
      </c>
      <c r="BD437" s="5">
        <f t="shared" si="605"/>
        <v>2.503712189316393E-4</v>
      </c>
      <c r="BE437" s="5">
        <f t="shared" si="606"/>
        <v>1.5454380476945191E-4</v>
      </c>
      <c r="BF437" s="5">
        <f t="shared" si="607"/>
        <v>4.76967514367928E-5</v>
      </c>
      <c r="BG437" s="5">
        <f t="shared" si="608"/>
        <v>9.813744398735389E-6</v>
      </c>
      <c r="BH437" s="5">
        <f t="shared" si="609"/>
        <v>1.5144046956427195E-6</v>
      </c>
      <c r="BI437" s="5">
        <f t="shared" si="610"/>
        <v>1.8695588464523306E-7</v>
      </c>
      <c r="BJ437" s="8">
        <f t="shared" si="611"/>
        <v>0.22433078109270047</v>
      </c>
      <c r="BK437" s="8">
        <f t="shared" si="612"/>
        <v>0.34456501985871085</v>
      </c>
      <c r="BL437" s="8">
        <f t="shared" si="613"/>
        <v>0.39921797346579502</v>
      </c>
      <c r="BM437" s="8">
        <f t="shared" si="614"/>
        <v>0.21611572299597376</v>
      </c>
      <c r="BN437" s="8">
        <f t="shared" si="615"/>
        <v>0.78380633367869845</v>
      </c>
    </row>
    <row r="438" spans="1:66" x14ac:dyDescent="0.25">
      <c r="A438" t="s">
        <v>21</v>
      </c>
      <c r="B438" t="s">
        <v>151</v>
      </c>
      <c r="C438" t="s">
        <v>22</v>
      </c>
      <c r="D438" t="s">
        <v>494</v>
      </c>
      <c r="E438">
        <f>VLOOKUP(A438,home!$A$2:$E$405,3,FALSE)</f>
        <v>1.36</v>
      </c>
      <c r="F438">
        <f>VLOOKUP(B438,home!$B$2:$E$405,3,FALSE)</f>
        <v>0.83</v>
      </c>
      <c r="G438">
        <f>VLOOKUP(C438,away!$B$2:$E$405,4,FALSE)</f>
        <v>1</v>
      </c>
      <c r="H438">
        <f>VLOOKUP(A438,away!$A$2:$E$405,3,FALSE)</f>
        <v>1.3333333333333299</v>
      </c>
      <c r="I438">
        <f>VLOOKUP(C438,away!$B$2:$E$405,3,FALSE)</f>
        <v>0.95</v>
      </c>
      <c r="J438">
        <f>VLOOKUP(B438,home!$B$2:$E$405,4,FALSE)</f>
        <v>1.45</v>
      </c>
      <c r="K438" s="3">
        <f t="shared" si="560"/>
        <v>1.1288</v>
      </c>
      <c r="L438" s="3">
        <f t="shared" si="561"/>
        <v>1.8366666666666618</v>
      </c>
      <c r="M438" s="5">
        <f t="shared" si="562"/>
        <v>5.1536413306289011E-2</v>
      </c>
      <c r="N438" s="5">
        <f t="shared" si="563"/>
        <v>5.8174303340139039E-2</v>
      </c>
      <c r="O438" s="5">
        <f t="shared" si="564"/>
        <v>9.4655212439217248E-2</v>
      </c>
      <c r="P438" s="5">
        <f t="shared" si="565"/>
        <v>0.10684680380138843</v>
      </c>
      <c r="Q438" s="5">
        <f t="shared" si="566"/>
        <v>3.2833576805174486E-2</v>
      </c>
      <c r="R438" s="5">
        <f t="shared" si="567"/>
        <v>8.6925036756680965E-2</v>
      </c>
      <c r="S438" s="5">
        <f t="shared" si="568"/>
        <v>5.5379481953487394E-2</v>
      </c>
      <c r="T438" s="5">
        <f t="shared" si="569"/>
        <v>6.0304336065503658E-2</v>
      </c>
      <c r="U438" s="5">
        <f t="shared" si="570"/>
        <v>9.8120981490941478E-2</v>
      </c>
      <c r="V438" s="5">
        <f t="shared" si="571"/>
        <v>1.2757151827863741E-2</v>
      </c>
      <c r="W438" s="5">
        <f t="shared" si="572"/>
        <v>1.235418049922698E-2</v>
      </c>
      <c r="X438" s="5">
        <f t="shared" si="573"/>
        <v>2.2690511516913495E-2</v>
      </c>
      <c r="Y438" s="5">
        <f t="shared" si="574"/>
        <v>2.083745307636551E-2</v>
      </c>
      <c r="Z438" s="5">
        <f t="shared" si="575"/>
        <v>5.3217439169923428E-2</v>
      </c>
      <c r="AA438" s="5">
        <f t="shared" si="576"/>
        <v>6.0071845335009567E-2</v>
      </c>
      <c r="AB438" s="5">
        <f t="shared" si="577"/>
        <v>3.3904549507079412E-2</v>
      </c>
      <c r="AC438" s="5">
        <f t="shared" si="578"/>
        <v>1.6530313362071261E-3</v>
      </c>
      <c r="AD438" s="5">
        <f t="shared" si="579"/>
        <v>3.4863497368818564E-3</v>
      </c>
      <c r="AE438" s="5">
        <f t="shared" si="580"/>
        <v>6.403262350072993E-3</v>
      </c>
      <c r="AF438" s="5">
        <f t="shared" si="581"/>
        <v>5.880329258150351E-3</v>
      </c>
      <c r="AG438" s="5">
        <f t="shared" si="582"/>
        <v>3.6000682458231501E-3</v>
      </c>
      <c r="AH438" s="5">
        <f t="shared" si="583"/>
        <v>2.4435674152189786E-2</v>
      </c>
      <c r="AI438" s="5">
        <f t="shared" si="584"/>
        <v>2.7582988982991833E-2</v>
      </c>
      <c r="AJ438" s="5">
        <f t="shared" si="585"/>
        <v>1.5567838982000598E-2</v>
      </c>
      <c r="AK438" s="5">
        <f t="shared" si="586"/>
        <v>5.8576588809607548E-3</v>
      </c>
      <c r="AL438" s="5">
        <f t="shared" si="587"/>
        <v>1.3708452220575202E-4</v>
      </c>
      <c r="AM438" s="5">
        <f t="shared" si="588"/>
        <v>7.8707831659844763E-4</v>
      </c>
      <c r="AN438" s="5">
        <f t="shared" si="589"/>
        <v>1.4456005081524784E-3</v>
      </c>
      <c r="AO438" s="5">
        <f t="shared" si="590"/>
        <v>1.3275431333200228E-3</v>
      </c>
      <c r="AP438" s="5">
        <f t="shared" si="591"/>
        <v>8.1275140717703407E-4</v>
      </c>
      <c r="AQ438" s="5">
        <f t="shared" si="592"/>
        <v>3.7318835446212067E-4</v>
      </c>
      <c r="AR438" s="5">
        <f t="shared" si="593"/>
        <v>8.9760376385710286E-3</v>
      </c>
      <c r="AS438" s="5">
        <f t="shared" si="594"/>
        <v>1.0132151286418978E-2</v>
      </c>
      <c r="AT438" s="5">
        <f t="shared" si="595"/>
        <v>5.7185861860548732E-3</v>
      </c>
      <c r="AU438" s="5">
        <f t="shared" si="596"/>
        <v>2.1517133622729126E-3</v>
      </c>
      <c r="AV438" s="5">
        <f t="shared" si="597"/>
        <v>6.0721351083341626E-4</v>
      </c>
      <c r="AW438" s="5">
        <f t="shared" si="598"/>
        <v>7.8946570161930218E-6</v>
      </c>
      <c r="AX438" s="5">
        <f t="shared" si="599"/>
        <v>1.4807566729605455E-4</v>
      </c>
      <c r="AY438" s="5">
        <f t="shared" si="600"/>
        <v>2.7196564226708613E-4</v>
      </c>
      <c r="AZ438" s="5">
        <f t="shared" si="601"/>
        <v>2.497551148152735E-4</v>
      </c>
      <c r="BA438" s="5">
        <f t="shared" si="602"/>
        <v>1.529056314035726E-4</v>
      </c>
      <c r="BB438" s="5">
        <f t="shared" si="603"/>
        <v>7.0209169086140263E-5</v>
      </c>
      <c r="BC438" s="5">
        <f t="shared" si="604"/>
        <v>2.5790168110975467E-5</v>
      </c>
      <c r="BD438" s="5">
        <f t="shared" si="605"/>
        <v>2.7476648549181232E-3</v>
      </c>
      <c r="BE438" s="5">
        <f t="shared" si="606"/>
        <v>3.1015640882315772E-3</v>
      </c>
      <c r="BF438" s="5">
        <f t="shared" si="607"/>
        <v>1.750522771397903E-3</v>
      </c>
      <c r="BG438" s="5">
        <f t="shared" si="608"/>
        <v>6.5866336811798388E-4</v>
      </c>
      <c r="BH438" s="5">
        <f t="shared" si="609"/>
        <v>1.858748024828952E-4</v>
      </c>
      <c r="BI438" s="5">
        <f t="shared" si="610"/>
        <v>4.1963095408538401E-5</v>
      </c>
      <c r="BJ438" s="8">
        <f t="shared" si="611"/>
        <v>0.23222923400694076</v>
      </c>
      <c r="BK438" s="8">
        <f t="shared" si="612"/>
        <v>0.22858193238970856</v>
      </c>
      <c r="BL438" s="8">
        <f t="shared" si="613"/>
        <v>0.4831937414917799</v>
      </c>
      <c r="BM438" s="8">
        <f t="shared" si="614"/>
        <v>0.5659869296242126</v>
      </c>
      <c r="BN438" s="8">
        <f t="shared" si="615"/>
        <v>0.43097134644888913</v>
      </c>
    </row>
    <row r="439" spans="1:66" x14ac:dyDescent="0.25">
      <c r="A439" t="s">
        <v>21</v>
      </c>
      <c r="B439" t="s">
        <v>372</v>
      </c>
      <c r="C439" t="s">
        <v>269</v>
      </c>
      <c r="D439" t="s">
        <v>494</v>
      </c>
      <c r="E439">
        <f>VLOOKUP(A439,home!$A$2:$E$405,3,FALSE)</f>
        <v>1.36</v>
      </c>
      <c r="F439">
        <f>VLOOKUP(B439,home!$B$2:$E$405,3,FALSE)</f>
        <v>0.23</v>
      </c>
      <c r="G439">
        <f>VLOOKUP(C439,away!$B$2:$E$405,4,FALSE)</f>
        <v>1.1299999999999999</v>
      </c>
      <c r="H439">
        <f>VLOOKUP(A439,away!$A$2:$E$405,3,FALSE)</f>
        <v>1.3333333333333299</v>
      </c>
      <c r="I439">
        <f>VLOOKUP(C439,away!$B$2:$E$405,3,FALSE)</f>
        <v>0.93</v>
      </c>
      <c r="J439">
        <f>VLOOKUP(B439,home!$B$2:$E$405,4,FALSE)</f>
        <v>1.03</v>
      </c>
      <c r="K439" s="3">
        <f t="shared" si="560"/>
        <v>0.353464</v>
      </c>
      <c r="L439" s="3">
        <f t="shared" si="561"/>
        <v>1.2771999999999968</v>
      </c>
      <c r="M439" s="5">
        <f t="shared" si="562"/>
        <v>0.19579952007241413</v>
      </c>
      <c r="N439" s="5">
        <f t="shared" si="563"/>
        <v>6.9208081562875792E-2</v>
      </c>
      <c r="O439" s="5">
        <f t="shared" si="564"/>
        <v>0.2500751470364867</v>
      </c>
      <c r="P439" s="5">
        <f t="shared" si="565"/>
        <v>8.8392561772104736E-2</v>
      </c>
      <c r="Q439" s="5">
        <f t="shared" si="566"/>
        <v>1.2231282670770161E-2</v>
      </c>
      <c r="R439" s="5">
        <f t="shared" si="567"/>
        <v>0.15969798889750009</v>
      </c>
      <c r="S439" s="5">
        <f t="shared" si="568"/>
        <v>9.976077793430899E-3</v>
      </c>
      <c r="T439" s="5">
        <f t="shared" si="569"/>
        <v>1.5621794227107612E-2</v>
      </c>
      <c r="U439" s="5">
        <f t="shared" si="570"/>
        <v>5.6447489947665963E-2</v>
      </c>
      <c r="V439" s="5">
        <f t="shared" si="571"/>
        <v>5.0040474067728695E-4</v>
      </c>
      <c r="W439" s="5">
        <f t="shared" si="572"/>
        <v>1.4411060326470345E-3</v>
      </c>
      <c r="X439" s="5">
        <f t="shared" si="573"/>
        <v>1.840580624896788E-3</v>
      </c>
      <c r="Y439" s="5">
        <f t="shared" si="574"/>
        <v>1.1753947870590863E-3</v>
      </c>
      <c r="Z439" s="5">
        <f t="shared" si="575"/>
        <v>6.7988757139962178E-2</v>
      </c>
      <c r="AA439" s="5">
        <f t="shared" si="576"/>
        <v>2.4031578053719593E-2</v>
      </c>
      <c r="AB439" s="5">
        <f t="shared" si="577"/>
        <v>4.24714885258997E-3</v>
      </c>
      <c r="AC439" s="5">
        <f t="shared" si="578"/>
        <v>1.4119051764980204E-5</v>
      </c>
      <c r="AD439" s="5">
        <f t="shared" si="579"/>
        <v>1.2734477568088787E-4</v>
      </c>
      <c r="AE439" s="5">
        <f t="shared" si="580"/>
        <v>1.6264474749962956E-4</v>
      </c>
      <c r="AF439" s="5">
        <f t="shared" si="581"/>
        <v>1.0386493575326321E-4</v>
      </c>
      <c r="AG439" s="5">
        <f t="shared" si="582"/>
        <v>4.421876531468914E-5</v>
      </c>
      <c r="AH439" s="5">
        <f t="shared" si="583"/>
        <v>2.1708810154789867E-2</v>
      </c>
      <c r="AI439" s="5">
        <f t="shared" si="584"/>
        <v>7.6732828725526447E-3</v>
      </c>
      <c r="AJ439" s="5">
        <f t="shared" si="585"/>
        <v>1.3561146286319738E-3</v>
      </c>
      <c r="AK439" s="5">
        <f t="shared" si="586"/>
        <v>1.5977923369825731E-4</v>
      </c>
      <c r="AL439" s="5">
        <f t="shared" si="587"/>
        <v>2.5495857289905364E-7</v>
      </c>
      <c r="AM439" s="5">
        <f t="shared" si="588"/>
        <v>9.0023587582538745E-6</v>
      </c>
      <c r="AN439" s="5">
        <f t="shared" si="589"/>
        <v>1.1497812606041821E-5</v>
      </c>
      <c r="AO439" s="5">
        <f t="shared" si="590"/>
        <v>7.3425031302182903E-6</v>
      </c>
      <c r="AP439" s="5">
        <f t="shared" si="591"/>
        <v>3.1259483326382588E-6</v>
      </c>
      <c r="AQ439" s="5">
        <f t="shared" si="592"/>
        <v>9.981153026113933E-7</v>
      </c>
      <c r="AR439" s="5">
        <f t="shared" si="593"/>
        <v>5.5452984659395089E-3</v>
      </c>
      <c r="AS439" s="5">
        <f t="shared" si="594"/>
        <v>1.9600633769648423E-3</v>
      </c>
      <c r="AT439" s="5">
        <f t="shared" si="595"/>
        <v>3.4640592073775052E-4</v>
      </c>
      <c r="AU439" s="5">
        <f t="shared" si="596"/>
        <v>4.0814007455882739E-5</v>
      </c>
      <c r="AV439" s="5">
        <f t="shared" si="597"/>
        <v>3.6065705828465342E-6</v>
      </c>
      <c r="AW439" s="5">
        <f t="shared" si="598"/>
        <v>3.1972103966303566E-9</v>
      </c>
      <c r="AX439" s="5">
        <f t="shared" si="599"/>
        <v>5.3033495602124061E-7</v>
      </c>
      <c r="AY439" s="5">
        <f t="shared" si="600"/>
        <v>6.7734380583032685E-7</v>
      </c>
      <c r="AZ439" s="5">
        <f t="shared" si="601"/>
        <v>4.3255175440324576E-7</v>
      </c>
      <c r="BA439" s="5">
        <f t="shared" si="602"/>
        <v>1.8415170024127468E-7</v>
      </c>
      <c r="BB439" s="5">
        <f t="shared" si="603"/>
        <v>5.8799637887038847E-8</v>
      </c>
      <c r="BC439" s="5">
        <f t="shared" si="604"/>
        <v>1.5019779501865166E-8</v>
      </c>
      <c r="BD439" s="5">
        <f t="shared" si="605"/>
        <v>1.1804092001163205E-3</v>
      </c>
      <c r="BE439" s="5">
        <f t="shared" si="606"/>
        <v>4.1723215750991512E-4</v>
      </c>
      <c r="BF439" s="5">
        <f t="shared" si="607"/>
        <v>7.3738273661042304E-5</v>
      </c>
      <c r="BG439" s="5">
        <f t="shared" si="608"/>
        <v>8.6879417204422173E-6</v>
      </c>
      <c r="BH439" s="5">
        <f t="shared" si="609"/>
        <v>7.6771865806859696E-7</v>
      </c>
      <c r="BI439" s="5">
        <f t="shared" si="610"/>
        <v>5.4272181551111749E-8</v>
      </c>
      <c r="BJ439" s="8">
        <f t="shared" si="611"/>
        <v>0.10199017806936855</v>
      </c>
      <c r="BK439" s="8">
        <f t="shared" si="612"/>
        <v>0.2946836157327708</v>
      </c>
      <c r="BL439" s="8">
        <f t="shared" si="613"/>
        <v>0.53497441758316333</v>
      </c>
      <c r="BM439" s="8">
        <f t="shared" si="614"/>
        <v>0.2242317123665177</v>
      </c>
      <c r="BN439" s="8">
        <f t="shared" si="615"/>
        <v>0.77540458201215157</v>
      </c>
    </row>
    <row r="440" spans="1:66" x14ac:dyDescent="0.25">
      <c r="A440" t="s">
        <v>21</v>
      </c>
      <c r="B440" t="s">
        <v>267</v>
      </c>
      <c r="C440" t="s">
        <v>275</v>
      </c>
      <c r="D440" t="s">
        <v>494</v>
      </c>
      <c r="E440">
        <f>VLOOKUP(A440,home!$A$2:$E$405,3,FALSE)</f>
        <v>1.36</v>
      </c>
      <c r="F440">
        <f>VLOOKUP(B440,home!$B$2:$E$405,3,FALSE)</f>
        <v>1.1000000000000001</v>
      </c>
      <c r="G440">
        <f>VLOOKUP(C440,away!$B$2:$E$405,4,FALSE)</f>
        <v>0.74</v>
      </c>
      <c r="H440">
        <f>VLOOKUP(A440,away!$A$2:$E$405,3,FALSE)</f>
        <v>1.3333333333333299</v>
      </c>
      <c r="I440">
        <f>VLOOKUP(C440,away!$B$2:$E$405,3,FALSE)</f>
        <v>0.93</v>
      </c>
      <c r="J440">
        <f>VLOOKUP(B440,home!$B$2:$E$405,4,FALSE)</f>
        <v>1.07</v>
      </c>
      <c r="K440" s="3">
        <f t="shared" si="560"/>
        <v>1.1070400000000002</v>
      </c>
      <c r="L440" s="3">
        <f t="shared" si="561"/>
        <v>1.3267999999999966</v>
      </c>
      <c r="M440" s="5">
        <f t="shared" si="562"/>
        <v>8.7699419393192951E-2</v>
      </c>
      <c r="N440" s="5">
        <f t="shared" si="563"/>
        <v>9.7086765245040355E-2</v>
      </c>
      <c r="O440" s="5">
        <f t="shared" si="564"/>
        <v>0.11635958965088813</v>
      </c>
      <c r="P440" s="5">
        <f t="shared" si="565"/>
        <v>0.12881472012711923</v>
      </c>
      <c r="Q440" s="5">
        <f t="shared" si="566"/>
        <v>5.373946629843477E-2</v>
      </c>
      <c r="R440" s="5">
        <f t="shared" si="567"/>
        <v>7.7192951774398999E-2</v>
      </c>
      <c r="S440" s="5">
        <f t="shared" si="568"/>
        <v>4.7301430945151712E-2</v>
      </c>
      <c r="T440" s="5">
        <f t="shared" si="569"/>
        <v>7.1301523884763074E-2</v>
      </c>
      <c r="U440" s="5">
        <f t="shared" si="570"/>
        <v>8.545568533233068E-2</v>
      </c>
      <c r="V440" s="5">
        <f t="shared" si="571"/>
        <v>7.7197021763799056E-3</v>
      </c>
      <c r="W440" s="5">
        <f t="shared" si="572"/>
        <v>1.983057959033974E-2</v>
      </c>
      <c r="X440" s="5">
        <f t="shared" si="573"/>
        <v>2.6311213000462703E-2</v>
      </c>
      <c r="Y440" s="5">
        <f t="shared" si="574"/>
        <v>1.7454858704506915E-2</v>
      </c>
      <c r="Z440" s="5">
        <f t="shared" si="575"/>
        <v>3.4139869471424111E-2</v>
      </c>
      <c r="AA440" s="5">
        <f t="shared" si="576"/>
        <v>3.7794201099645361E-2</v>
      </c>
      <c r="AB440" s="5">
        <f t="shared" si="577"/>
        <v>2.0919846192675711E-2</v>
      </c>
      <c r="AC440" s="5">
        <f t="shared" si="578"/>
        <v>7.0867863364688574E-4</v>
      </c>
      <c r="AD440" s="5">
        <f t="shared" si="579"/>
        <v>5.4883112074224309E-3</v>
      </c>
      <c r="AE440" s="5">
        <f t="shared" si="580"/>
        <v>7.281891310008063E-3</v>
      </c>
      <c r="AF440" s="5">
        <f t="shared" si="581"/>
        <v>4.8308066950593373E-3</v>
      </c>
      <c r="AG440" s="5">
        <f t="shared" si="582"/>
        <v>2.1365047743349044E-3</v>
      </c>
      <c r="AH440" s="5">
        <f t="shared" si="583"/>
        <v>1.1324194703671346E-2</v>
      </c>
      <c r="AI440" s="5">
        <f t="shared" si="584"/>
        <v>1.2536336504752331E-2</v>
      </c>
      <c r="AJ440" s="5">
        <f t="shared" si="585"/>
        <v>6.9391129821105143E-3</v>
      </c>
      <c r="AK440" s="5">
        <f t="shared" si="586"/>
        <v>2.5606252119052073E-3</v>
      </c>
      <c r="AL440" s="5">
        <f t="shared" si="587"/>
        <v>4.1636873076210347E-5</v>
      </c>
      <c r="AM440" s="5">
        <f t="shared" si="588"/>
        <v>1.2151560078129862E-3</v>
      </c>
      <c r="AN440" s="5">
        <f t="shared" si="589"/>
        <v>1.6122689911662659E-3</v>
      </c>
      <c r="AO440" s="5">
        <f t="shared" si="590"/>
        <v>1.0695792487396981E-3</v>
      </c>
      <c r="AP440" s="5">
        <f t="shared" si="591"/>
        <v>4.7303924907594267E-4</v>
      </c>
      <c r="AQ440" s="5">
        <f t="shared" si="592"/>
        <v>1.5690711891848974E-4</v>
      </c>
      <c r="AR440" s="5">
        <f t="shared" si="593"/>
        <v>3.0049883065662217E-3</v>
      </c>
      <c r="AS440" s="5">
        <f t="shared" si="594"/>
        <v>3.3266422549010711E-3</v>
      </c>
      <c r="AT440" s="5">
        <f t="shared" si="595"/>
        <v>1.841363020932842E-3</v>
      </c>
      <c r="AU440" s="5">
        <f t="shared" si="596"/>
        <v>6.794875062311643E-4</v>
      </c>
      <c r="AV440" s="5">
        <f t="shared" si="597"/>
        <v>1.8805496222453719E-4</v>
      </c>
      <c r="AW440" s="5">
        <f t="shared" si="598"/>
        <v>1.6988083303271617E-6</v>
      </c>
      <c r="AX440" s="5">
        <f t="shared" si="599"/>
        <v>2.2420438448154787E-4</v>
      </c>
      <c r="AY440" s="5">
        <f t="shared" si="600"/>
        <v>2.9747437733011701E-4</v>
      </c>
      <c r="AZ440" s="5">
        <f t="shared" si="601"/>
        <v>1.9734450192079913E-4</v>
      </c>
      <c r="BA440" s="5">
        <f t="shared" si="602"/>
        <v>8.7278895049505215E-5</v>
      </c>
      <c r="BB440" s="5">
        <f t="shared" si="603"/>
        <v>2.8950409487920798E-5</v>
      </c>
      <c r="BC440" s="5">
        <f t="shared" si="604"/>
        <v>7.6822806617146453E-6</v>
      </c>
      <c r="BD440" s="5">
        <f t="shared" si="605"/>
        <v>6.6450308085867576E-4</v>
      </c>
      <c r="BE440" s="5">
        <f t="shared" si="606"/>
        <v>7.3563149063378863E-4</v>
      </c>
      <c r="BF440" s="5">
        <f t="shared" si="607"/>
        <v>4.0718674269561494E-4</v>
      </c>
      <c r="BG440" s="5">
        <f t="shared" si="608"/>
        <v>1.5025733721125116E-4</v>
      </c>
      <c r="BH440" s="5">
        <f t="shared" si="609"/>
        <v>4.1585220646585905E-5</v>
      </c>
      <c r="BI440" s="5">
        <f t="shared" si="610"/>
        <v>9.2073005329192956E-6</v>
      </c>
      <c r="BJ440" s="8">
        <f t="shared" si="611"/>
        <v>0.31083180617501732</v>
      </c>
      <c r="BK440" s="8">
        <f t="shared" si="612"/>
        <v>0.27258306252589704</v>
      </c>
      <c r="BL440" s="8">
        <f t="shared" si="613"/>
        <v>0.382131450675813</v>
      </c>
      <c r="BM440" s="8">
        <f t="shared" si="614"/>
        <v>0.43849750079007721</v>
      </c>
      <c r="BN440" s="8">
        <f t="shared" si="615"/>
        <v>0.56089291248907447</v>
      </c>
    </row>
    <row r="441" spans="1:66" x14ac:dyDescent="0.25">
      <c r="A441" t="s">
        <v>21</v>
      </c>
      <c r="B441" t="s">
        <v>397</v>
      </c>
      <c r="C441" t="s">
        <v>268</v>
      </c>
      <c r="D441" t="s">
        <v>494</v>
      </c>
      <c r="E441">
        <f>VLOOKUP(A441,home!$A$2:$E$405,3,FALSE)</f>
        <v>1.36</v>
      </c>
      <c r="F441">
        <f>VLOOKUP(B441,home!$B$2:$E$405,3,FALSE)</f>
        <v>1.08</v>
      </c>
      <c r="G441">
        <f>VLOOKUP(C441,away!$B$2:$E$405,4,FALSE)</f>
        <v>0.78</v>
      </c>
      <c r="H441">
        <f>VLOOKUP(A441,away!$A$2:$E$405,3,FALSE)</f>
        <v>1.3333333333333299</v>
      </c>
      <c r="I441">
        <f>VLOOKUP(C441,away!$B$2:$E$405,3,FALSE)</f>
        <v>0.98</v>
      </c>
      <c r="J441">
        <f>VLOOKUP(B441,home!$B$2:$E$405,4,FALSE)</f>
        <v>1.35</v>
      </c>
      <c r="K441" s="3">
        <f t="shared" si="560"/>
        <v>1.145664</v>
      </c>
      <c r="L441" s="3">
        <f t="shared" si="561"/>
        <v>1.7639999999999956</v>
      </c>
      <c r="M441" s="5">
        <f t="shared" si="562"/>
        <v>5.4494036789816597E-2</v>
      </c>
      <c r="N441" s="5">
        <f t="shared" si="563"/>
        <v>6.2431856164768436E-2</v>
      </c>
      <c r="O441" s="5">
        <f t="shared" si="564"/>
        <v>9.6127480897236203E-2</v>
      </c>
      <c r="P441" s="5">
        <f t="shared" si="565"/>
        <v>0.11012979427465121</v>
      </c>
      <c r="Q441" s="5">
        <f t="shared" si="566"/>
        <v>3.5762965030576639E-2</v>
      </c>
      <c r="R441" s="5">
        <f t="shared" si="567"/>
        <v>8.4784438151362149E-2</v>
      </c>
      <c r="S441" s="5">
        <f t="shared" si="568"/>
        <v>5.5641737616892326E-2</v>
      </c>
      <c r="T441" s="5">
        <f t="shared" si="569"/>
        <v>6.3085870313937017E-2</v>
      </c>
      <c r="U441" s="5">
        <f t="shared" si="570"/>
        <v>9.7134478550242154E-2</v>
      </c>
      <c r="V441" s="5">
        <f t="shared" si="571"/>
        <v>1.2494360194283356E-2</v>
      </c>
      <c r="W441" s="5">
        <f t="shared" si="572"/>
        <v>1.3657447189596848E-2</v>
      </c>
      <c r="X441" s="5">
        <f t="shared" si="573"/>
        <v>2.4091736842448773E-2</v>
      </c>
      <c r="Y441" s="5">
        <f t="shared" si="574"/>
        <v>2.124891189503977E-2</v>
      </c>
      <c r="Z441" s="5">
        <f t="shared" si="575"/>
        <v>4.9853249633000821E-2</v>
      </c>
      <c r="AA441" s="5">
        <f t="shared" si="576"/>
        <v>5.7115073387542251E-2</v>
      </c>
      <c r="AB441" s="5">
        <f t="shared" si="577"/>
        <v>3.2717341718732605E-2</v>
      </c>
      <c r="AC441" s="5">
        <f t="shared" si="578"/>
        <v>1.5781558392079808E-3</v>
      </c>
      <c r="AD441" s="5">
        <f t="shared" si="579"/>
        <v>3.9117113942555718E-3</v>
      </c>
      <c r="AE441" s="5">
        <f t="shared" si="580"/>
        <v>6.9002588994668095E-3</v>
      </c>
      <c r="AF441" s="5">
        <f t="shared" si="581"/>
        <v>6.0860283493297121E-3</v>
      </c>
      <c r="AG441" s="5">
        <f t="shared" si="582"/>
        <v>3.578584669405862E-3</v>
      </c>
      <c r="AH441" s="5">
        <f t="shared" si="583"/>
        <v>2.1985283088153302E-2</v>
      </c>
      <c r="AI441" s="5">
        <f t="shared" si="584"/>
        <v>2.5187747363906061E-2</v>
      </c>
      <c r="AJ441" s="5">
        <f t="shared" si="585"/>
        <v>1.4428347697961041E-2</v>
      </c>
      <c r="AK441" s="5">
        <f t="shared" si="586"/>
        <v>5.5100128456789443E-3</v>
      </c>
      <c r="AL441" s="5">
        <f t="shared" si="587"/>
        <v>1.2757504354149308E-4</v>
      </c>
      <c r="AM441" s="5">
        <f t="shared" si="588"/>
        <v>8.9630138455768275E-4</v>
      </c>
      <c r="AN441" s="5">
        <f t="shared" si="589"/>
        <v>1.581075642359748E-3</v>
      </c>
      <c r="AO441" s="5">
        <f t="shared" si="590"/>
        <v>1.3945087165612947E-3</v>
      </c>
      <c r="AP441" s="5">
        <f t="shared" si="591"/>
        <v>8.1997112533803928E-4</v>
      </c>
      <c r="AQ441" s="5">
        <f t="shared" si="592"/>
        <v>3.6160726627407431E-4</v>
      </c>
      <c r="AR441" s="5">
        <f t="shared" si="593"/>
        <v>7.7564078735004646E-3</v>
      </c>
      <c r="AS441" s="5">
        <f t="shared" si="594"/>
        <v>8.8862372699860352E-3</v>
      </c>
      <c r="AT441" s="5">
        <f t="shared" si="595"/>
        <v>5.090321067840642E-3</v>
      </c>
      <c r="AU441" s="5">
        <f t="shared" si="596"/>
        <v>1.9439325319555267E-3</v>
      </c>
      <c r="AV441" s="5">
        <f t="shared" si="597"/>
        <v>5.5677338007257421E-4</v>
      </c>
      <c r="AW441" s="5">
        <f t="shared" si="598"/>
        <v>7.1617485995121121E-6</v>
      </c>
      <c r="AX441" s="5">
        <f t="shared" si="599"/>
        <v>1.7114337157298214E-4</v>
      </c>
      <c r="AY441" s="5">
        <f t="shared" si="600"/>
        <v>3.0189690745473967E-4</v>
      </c>
      <c r="AZ441" s="5">
        <f t="shared" si="601"/>
        <v>2.6627307237507981E-4</v>
      </c>
      <c r="BA441" s="5">
        <f t="shared" si="602"/>
        <v>1.5656856655654655E-4</v>
      </c>
      <c r="BB441" s="5">
        <f t="shared" si="603"/>
        <v>6.904673785143684E-5</v>
      </c>
      <c r="BC441" s="5">
        <f t="shared" si="604"/>
        <v>2.4359689113986853E-5</v>
      </c>
      <c r="BD441" s="5">
        <f t="shared" si="605"/>
        <v>2.2803839148091295E-3</v>
      </c>
      <c r="BE441" s="5">
        <f t="shared" si="606"/>
        <v>2.6125537573758865E-3</v>
      </c>
      <c r="BF441" s="5">
        <f t="shared" si="607"/>
        <v>1.4965543939451441E-3</v>
      </c>
      <c r="BG441" s="5">
        <f t="shared" si="608"/>
        <v>5.7151616439492302E-4</v>
      </c>
      <c r="BH441" s="5">
        <f t="shared" si="609"/>
        <v>1.6369137374133632E-4</v>
      </c>
      <c r="BI441" s="5">
        <f t="shared" si="610"/>
        <v>3.7507062801198851E-5</v>
      </c>
      <c r="BJ441" s="8">
        <f t="shared" si="611"/>
        <v>0.24679812322884109</v>
      </c>
      <c r="BK441" s="8">
        <f t="shared" si="612"/>
        <v>0.23476755666584773</v>
      </c>
      <c r="BL441" s="8">
        <f t="shared" si="613"/>
        <v>0.46638608249123753</v>
      </c>
      <c r="BM441" s="8">
        <f t="shared" si="614"/>
        <v>0.55377970555166056</v>
      </c>
      <c r="BN441" s="8">
        <f t="shared" si="615"/>
        <v>0.4437305713084112</v>
      </c>
    </row>
    <row r="442" spans="1:66" x14ac:dyDescent="0.25">
      <c r="A442" t="s">
        <v>21</v>
      </c>
      <c r="B442" t="s">
        <v>265</v>
      </c>
      <c r="C442" t="s">
        <v>270</v>
      </c>
      <c r="D442" t="s">
        <v>494</v>
      </c>
      <c r="E442">
        <f>VLOOKUP(A442,home!$A$2:$E$405,3,FALSE)</f>
        <v>1.36</v>
      </c>
      <c r="F442">
        <f>VLOOKUP(B442,home!$B$2:$E$405,3,FALSE)</f>
        <v>0.83</v>
      </c>
      <c r="G442">
        <f>VLOOKUP(C442,away!$B$2:$E$405,4,FALSE)</f>
        <v>1.23</v>
      </c>
      <c r="H442">
        <f>VLOOKUP(A442,away!$A$2:$E$405,3,FALSE)</f>
        <v>1.3333333333333299</v>
      </c>
      <c r="I442">
        <f>VLOOKUP(C442,away!$B$2:$E$405,3,FALSE)</f>
        <v>1.03</v>
      </c>
      <c r="J442">
        <f>VLOOKUP(B442,home!$B$2:$E$405,4,FALSE)</f>
        <v>0.95</v>
      </c>
      <c r="K442" s="3">
        <f t="shared" ref="K442:K483" si="616">E442*F442*G442</f>
        <v>1.3884240000000001</v>
      </c>
      <c r="L442" s="3">
        <f t="shared" ref="L442:L483" si="617">H442*I442*J442</f>
        <v>1.3046666666666633</v>
      </c>
      <c r="M442" s="5">
        <f t="shared" ref="M442:M483" si="618">_xlfn.POISSON.DIST(0,K442,FALSE) * _xlfn.POISSON.DIST(0,L442,FALSE)</f>
        <v>6.7671465888244575E-2</v>
      </c>
      <c r="N442" s="5">
        <f t="shared" ref="N442:N483" si="619">_xlfn.POISSON.DIST(1,K442,FALSE) * _xlfn.POISSON.DIST(0,L442,FALSE)</f>
        <v>9.3956687354420088E-2</v>
      </c>
      <c r="O442" s="5">
        <f t="shared" ref="O442:O483" si="620">_xlfn.POISSON.DIST(0,K442,FALSE) * _xlfn.POISSON.DIST(1,L442,FALSE)</f>
        <v>8.8288705828862848E-2</v>
      </c>
      <c r="P442" s="5">
        <f t="shared" ref="P442:P483" si="621">_xlfn.POISSON.DIST(1,K442,FALSE) * _xlfn.POISSON.DIST(1,L442,FALSE)</f>
        <v>0.12258215810173309</v>
      </c>
      <c r="Q442" s="5">
        <f t="shared" ref="Q442:Q483" si="622">_xlfn.POISSON.DIST(2,K442,FALSE) * _xlfn.POISSON.DIST(0,L442,FALSE)</f>
        <v>6.522585984168669E-2</v>
      </c>
      <c r="R442" s="5">
        <f t="shared" ref="R442:R483" si="623">_xlfn.POISSON.DIST(0,K442,FALSE) * _xlfn.POISSON.DIST(2,L442,FALSE)</f>
        <v>5.7593665769028066E-2</v>
      </c>
      <c r="S442" s="5">
        <f t="shared" ref="S442:S483" si="624">_xlfn.POISSON.DIST(2,K442,FALSE) * _xlfn.POISSON.DIST(2,L442,FALSE)</f>
        <v>5.5512265353071709E-2</v>
      </c>
      <c r="T442" s="5">
        <f t="shared" ref="T442:T483" si="625">_xlfn.POISSON.DIST(2,K442,FALSE) * _xlfn.POISSON.DIST(1,L442,FALSE)</f>
        <v>8.509800514012035E-2</v>
      </c>
      <c r="U442" s="5">
        <f t="shared" ref="U442:U483" si="626">_xlfn.POISSON.DIST(1,K442,FALSE) * _xlfn.POISSON.DIST(2,L442,FALSE)</f>
        <v>7.9964427801697033E-2</v>
      </c>
      <c r="V442" s="5">
        <f t="shared" ref="V442:V483" si="627">_xlfn.POISSON.DIST(3,K442,FALSE) * _xlfn.POISSON.DIST(3,L442,FALSE)</f>
        <v>1.1172956805643812E-2</v>
      </c>
      <c r="W442" s="5">
        <f t="shared" ref="W442:W483" si="628">_xlfn.POISSON.DIST(3,K442,FALSE) * _xlfn.POISSON.DIST(0,L442,FALSE)</f>
        <v>3.0187049741611342E-2</v>
      </c>
      <c r="X442" s="5">
        <f t="shared" ref="X442:X483" si="629">_xlfn.POISSON.DIST(3,K442,FALSE) * _xlfn.POISSON.DIST(1,L442,FALSE)</f>
        <v>3.938403756288883E-2</v>
      </c>
      <c r="Y442" s="5">
        <f t="shared" ref="Y442:Y483" si="630">_xlfn.POISSON.DIST(3,K442,FALSE) * _xlfn.POISSON.DIST(2,L442,FALSE)</f>
        <v>2.5691520503524419E-2</v>
      </c>
      <c r="Z442" s="5">
        <f t="shared" ref="Z442:Z483" si="631">_xlfn.POISSON.DIST(0,K442,FALSE) * _xlfn.POISSON.DIST(3,L442,FALSE)</f>
        <v>2.5046845313330578E-2</v>
      </c>
      <c r="AA442" s="5">
        <f t="shared" ref="AA442:AA483" si="632">_xlfn.POISSON.DIST(1,K442,FALSE) * _xlfn.POISSON.DIST(3,L442,FALSE)</f>
        <v>3.4775641157315698E-2</v>
      </c>
      <c r="AB442" s="5">
        <f t="shared" ref="AB442:AB483" si="633">_xlfn.POISSON.DIST(2,K442,FALSE) * _xlfn.POISSON.DIST(3,L442,FALSE)</f>
        <v>2.4141667399102451E-2</v>
      </c>
      <c r="AC442" s="5">
        <f t="shared" ref="AC442:AC483" si="634">_xlfn.POISSON.DIST(4,K442,FALSE) * _xlfn.POISSON.DIST(4,L442,FALSE)</f>
        <v>1.2649396791875761E-3</v>
      </c>
      <c r="AD442" s="5">
        <f t="shared" ref="AD442:AD483" si="635">_xlfn.POISSON.DIST(4,K442,FALSE) * _xlfn.POISSON.DIST(0,L442,FALSE)</f>
        <v>1.047810608761175E-2</v>
      </c>
      <c r="AE442" s="5">
        <f t="shared" ref="AE442:AE483" si="636">_xlfn.POISSON.DIST(4,K442,FALSE) * _xlfn.POISSON.DIST(1,L442,FALSE)</f>
        <v>1.3670435742304093E-2</v>
      </c>
      <c r="AF442" s="5">
        <f t="shared" ref="AF442:AF483" si="637">_xlfn.POISSON.DIST(4,K442,FALSE) * _xlfn.POISSON.DIST(2,L442,FALSE)</f>
        <v>8.9176809158963491E-3</v>
      </c>
      <c r="AG442" s="5">
        <f t="shared" ref="AG442:AG483" si="638">_xlfn.POISSON.DIST(4,K442,FALSE) * _xlfn.POISSON.DIST(3,L442,FALSE)</f>
        <v>3.8782003449798013E-3</v>
      </c>
      <c r="AH442" s="5">
        <f t="shared" ref="AH442:AH483" si="639">_xlfn.POISSON.DIST(0,K442,FALSE) * _xlfn.POISSON.DIST(4,L442,FALSE)</f>
        <v>8.1694460463646416E-3</v>
      </c>
      <c r="AI442" s="5">
        <f t="shared" ref="AI442:AI483" si="640">_xlfn.POISSON.DIST(1,K442,FALSE) * _xlfn.POISSON.DIST(4,L442,FALSE)</f>
        <v>1.134265495747778E-2</v>
      </c>
      <c r="AJ442" s="5">
        <f t="shared" ref="AJ442:AJ483" si="641">_xlfn.POISSON.DIST(2,K442,FALSE) * _xlfn.POISSON.DIST(4,L442,FALSE)</f>
        <v>7.8742071833405661E-3</v>
      </c>
      <c r="AK442" s="5">
        <f t="shared" ref="AK442:AK483" si="642">_xlfn.POISSON.DIST(3,K442,FALSE) * _xlfn.POISSON.DIST(4,L442,FALSE)</f>
        <v>3.6442460781074821E-3</v>
      </c>
      <c r="AL442" s="5">
        <f t="shared" ref="AL442:AL483" si="643">_xlfn.POISSON.DIST(5,K442,FALSE) * _xlfn.POISSON.DIST(5,L442,FALSE)</f>
        <v>9.1654013228794349E-5</v>
      </c>
      <c r="AM442" s="5">
        <f t="shared" ref="AM442:AM483" si="644">_xlfn.POISSON.DIST(5,K442,FALSE) * _xlfn.POISSON.DIST(0,L442,FALSE)</f>
        <v>2.9096107933172469E-3</v>
      </c>
      <c r="AN442" s="5">
        <f t="shared" ref="AN442:AN483" si="645">_xlfn.POISSON.DIST(5,K442,FALSE) * _xlfn.POISSON.DIST(1,L442,FALSE)</f>
        <v>3.7960722150145584E-3</v>
      </c>
      <c r="AO442" s="5">
        <f t="shared" ref="AO442:AO483" si="646">_xlfn.POISSON.DIST(5,K442,FALSE) * _xlfn.POISSON.DIST(2,L442,FALSE)</f>
        <v>2.4763044415944914E-3</v>
      </c>
      <c r="AP442" s="5">
        <f t="shared" ref="AP442:AP483" si="647">_xlfn.POISSON.DIST(5,K442,FALSE) * _xlfn.POISSON.DIST(3,L442,FALSE)</f>
        <v>1.0769172871556458E-3</v>
      </c>
      <c r="AQ442" s="5">
        <f t="shared" ref="AQ442:AQ483" si="648">_xlfn.POISSON.DIST(5,K442,FALSE) * _xlfn.POISSON.DIST(4,L442,FALSE)</f>
        <v>3.5125452182726571E-4</v>
      </c>
      <c r="AR442" s="5">
        <f t="shared" ref="AR442:AR483" si="649">_xlfn.POISSON.DIST(0,K442,FALSE) * _xlfn.POISSON.DIST(5,L442,FALSE)</f>
        <v>2.1316807883647428E-3</v>
      </c>
      <c r="AS442" s="5">
        <f t="shared" ref="AS442:AS483" si="650">_xlfn.POISSON.DIST(1,K442,FALSE) * _xlfn.POISSON.DIST(5,L442,FALSE)</f>
        <v>2.9596767669045295E-3</v>
      </c>
      <c r="AT442" s="5">
        <f t="shared" ref="AT442:AT483" si="651">_xlfn.POISSON.DIST(2,K442,FALSE) * _xlfn.POISSON.DIST(5,L442,FALSE)</f>
        <v>2.0546431277063278E-3</v>
      </c>
      <c r="AU442" s="5">
        <f t="shared" ref="AU442:AU483" si="652">_xlfn.POISSON.DIST(3,K442,FALSE) * _xlfn.POISSON.DIST(5,L442,FALSE)</f>
        <v>9.5090527664751039E-4</v>
      </c>
      <c r="AV442" s="5">
        <f t="shared" ref="AV442:AV483" si="653">_xlfn.POISSON.DIST(4,K442,FALSE) * _xlfn.POISSON.DIST(5,L442,FALSE)</f>
        <v>3.3006492695601084E-4</v>
      </c>
      <c r="AW442" s="5">
        <f t="shared" ref="AW442:AW483" si="654">_xlfn.POISSON.DIST(6,K442,FALSE) * _xlfn.POISSON.DIST(6,L442,FALSE)</f>
        <v>4.6118021141635776E-6</v>
      </c>
      <c r="AX442" s="5">
        <f t="shared" ref="AX442:AX483" si="655">_xlfn.POISSON.DIST(6,K442,FALSE) * _xlfn.POISSON.DIST(0,L442,FALSE)</f>
        <v>6.7329557601678426E-4</v>
      </c>
      <c r="AY442" s="5">
        <f t="shared" ref="AY442:AY483" si="656">_xlfn.POISSON.DIST(6,K442,FALSE) * _xlfn.POISSON.DIST(1,L442,FALSE)</f>
        <v>8.784262948432289E-4</v>
      </c>
      <c r="AZ442" s="5">
        <f t="shared" ref="AZ442:AZ483" si="657">_xlfn.POISSON.DIST(6,K442,FALSE) * _xlfn.POISSON.DIST(2,L442,FALSE)</f>
        <v>5.730267530027317E-4</v>
      </c>
      <c r="BA442" s="5">
        <f t="shared" ref="BA442:BA483" si="658">_xlfn.POISSON.DIST(6,K442,FALSE) * _xlfn.POISSON.DIST(3,L442,FALSE)</f>
        <v>2.4920296791696502E-4</v>
      </c>
      <c r="BB442" s="5">
        <f t="shared" ref="BB442:BB483" si="659">_xlfn.POISSON.DIST(6,K442,FALSE) * _xlfn.POISSON.DIST(4,L442,FALSE)</f>
        <v>8.1281701368916595E-5</v>
      </c>
      <c r="BC442" s="5">
        <f t="shared" ref="BC442:BC483" si="660">_xlfn.POISSON.DIST(6,K442,FALSE) * _xlfn.POISSON.DIST(5,L442,FALSE)</f>
        <v>2.1209105277195927E-5</v>
      </c>
      <c r="BD442" s="5">
        <f t="shared" ref="BD442:BD483" si="661">_xlfn.POISSON.DIST(0,K442,FALSE) * _xlfn.POISSON.DIST(6,L442,FALSE)</f>
        <v>4.635221447588642E-4</v>
      </c>
      <c r="BE442" s="5">
        <f t="shared" ref="BE442:BE483" si="662">_xlfn.POISSON.DIST(1,K442,FALSE) * _xlfn.POISSON.DIST(6,L442,FALSE)</f>
        <v>6.4356527031468125E-4</v>
      </c>
      <c r="BF442" s="5">
        <f t="shared" ref="BF442:BF483" si="663">_xlfn.POISSON.DIST(2,K442,FALSE) * _xlfn.POISSON.DIST(6,L442,FALSE)</f>
        <v>4.4677073343569562E-4</v>
      </c>
      <c r="BG442" s="5">
        <f t="shared" ref="BG442:BG483" si="664">_xlfn.POISSON.DIST(3,K442,FALSE) * _xlfn.POISSON.DIST(6,L442,FALSE)</f>
        <v>2.0676906959990747E-4</v>
      </c>
      <c r="BH442" s="5">
        <f t="shared" ref="BH442:BH483" si="665">_xlfn.POISSON.DIST(4,K442,FALSE) * _xlfn.POISSON.DIST(6,L442,FALSE)</f>
        <v>7.1770784672545499E-5</v>
      </c>
      <c r="BI442" s="5">
        <f t="shared" ref="BI442:BI483" si="666">_xlfn.POISSON.DIST(5,K442,FALSE) * _xlfn.POISSON.DIST(6,L442,FALSE)</f>
        <v>1.9929655987638834E-5</v>
      </c>
      <c r="BJ442" s="8">
        <f t="shared" ref="BJ442:BJ483" si="667">SUM(N442,Q442,T442,W442,X442,Y442,AD442,AE442,AF442,AG442,AM442,AN442,AO442,AP442,AQ442,AX442,AY442,AZ442,BA442,BB442,BC442)</f>
        <v>0.38957418489237877</v>
      </c>
      <c r="BK442" s="8">
        <f t="shared" ref="BK442:BK483" si="668">SUM(M442,P442,S442,V442,AC442,AL442,AY442)</f>
        <v>0.25917386613595278</v>
      </c>
      <c r="BL442" s="8">
        <f t="shared" ref="BL442:BL483" si="669">SUM(O442,R442,U442,AA442,AB442,AH442,AI442,AJ442,AK442,AR442,AS442,AT442,AU442,AV442,BD442,BE442,BF442,BG442,BH442,BI442)</f>
        <v>0.32607396076664497</v>
      </c>
      <c r="BM442" s="8">
        <f t="shared" ref="BM442:BM483" si="670">SUM(S442:BI442)</f>
        <v>0.50367649983160256</v>
      </c>
      <c r="BN442" s="8">
        <f t="shared" ref="BN442:BN483" si="671">SUM(M442:R442)</f>
        <v>0.49531854278397541</v>
      </c>
    </row>
    <row r="443" spans="1:66" x14ac:dyDescent="0.25">
      <c r="A443" t="s">
        <v>21</v>
      </c>
      <c r="B443" t="s">
        <v>23</v>
      </c>
      <c r="C443" t="s">
        <v>272</v>
      </c>
      <c r="D443" t="s">
        <v>494</v>
      </c>
      <c r="E443">
        <f>VLOOKUP(A443,home!$A$2:$E$405,3,FALSE)</f>
        <v>1.36</v>
      </c>
      <c r="F443">
        <f>VLOOKUP(B443,home!$B$2:$E$405,3,FALSE)</f>
        <v>1.57</v>
      </c>
      <c r="G443">
        <f>VLOOKUP(C443,away!$B$2:$E$405,4,FALSE)</f>
        <v>0.47</v>
      </c>
      <c r="H443">
        <f>VLOOKUP(A443,away!$A$2:$E$405,3,FALSE)</f>
        <v>1.3333333333333299</v>
      </c>
      <c r="I443">
        <f>VLOOKUP(C443,away!$B$2:$E$405,3,FALSE)</f>
        <v>1.31</v>
      </c>
      <c r="J443">
        <f>VLOOKUP(B443,home!$B$2:$E$405,4,FALSE)</f>
        <v>0.85</v>
      </c>
      <c r="K443" s="3">
        <f t="shared" si="616"/>
        <v>1.003544</v>
      </c>
      <c r="L443" s="3">
        <f t="shared" si="617"/>
        <v>1.484666666666663</v>
      </c>
      <c r="M443" s="5">
        <f t="shared" si="618"/>
        <v>8.3058452948222339E-2</v>
      </c>
      <c r="N443" s="5">
        <f t="shared" si="619"/>
        <v>8.3352812105470839E-2</v>
      </c>
      <c r="O443" s="5">
        <f t="shared" si="620"/>
        <v>0.12331411647712714</v>
      </c>
      <c r="P443" s="5">
        <f t="shared" si="621"/>
        <v>0.12375114170592207</v>
      </c>
      <c r="Q443" s="5">
        <f t="shared" si="622"/>
        <v>4.1824107235786306E-2</v>
      </c>
      <c r="R443" s="5">
        <f t="shared" si="623"/>
        <v>9.1540179131520502E-2</v>
      </c>
      <c r="S443" s="5">
        <f t="shared" si="624"/>
        <v>4.609508282999801E-2</v>
      </c>
      <c r="T443" s="5">
        <f t="shared" si="625"/>
        <v>6.2094857876063926E-2</v>
      </c>
      <c r="U443" s="5">
        <f t="shared" si="626"/>
        <v>9.1864597526362599E-2</v>
      </c>
      <c r="V443" s="5">
        <f t="shared" si="627"/>
        <v>7.6309299518888913E-3</v>
      </c>
      <c r="W443" s="5">
        <f t="shared" si="628"/>
        <v>1.3990777290609978E-2</v>
      </c>
      <c r="X443" s="5">
        <f t="shared" si="629"/>
        <v>2.0771640684125566E-2</v>
      </c>
      <c r="Y443" s="5">
        <f t="shared" si="630"/>
        <v>1.5419481267849174E-2</v>
      </c>
      <c r="Z443" s="5">
        <f t="shared" si="631"/>
        <v>4.5302217539087905E-2</v>
      </c>
      <c r="AA443" s="5">
        <f t="shared" si="632"/>
        <v>4.5462768598046426E-2</v>
      </c>
      <c r="AB443" s="5">
        <f t="shared" si="633"/>
        <v>2.2811944324978947E-2</v>
      </c>
      <c r="AC443" s="5">
        <f t="shared" si="634"/>
        <v>7.1059616774711055E-4</v>
      </c>
      <c r="AD443" s="5">
        <f t="shared" si="635"/>
        <v>3.5100901513319752E-3</v>
      </c>
      <c r="AE443" s="5">
        <f t="shared" si="636"/>
        <v>5.2113138446775271E-3</v>
      </c>
      <c r="AF443" s="5">
        <f t="shared" si="637"/>
        <v>3.8685319773656083E-3</v>
      </c>
      <c r="AG443" s="5">
        <f t="shared" si="638"/>
        <v>1.9144934919095966E-3</v>
      </c>
      <c r="AH443" s="5">
        <f t="shared" si="639"/>
        <v>1.681467307659143E-2</v>
      </c>
      <c r="AI443" s="5">
        <f t="shared" si="640"/>
        <v>1.6874264277974865E-2</v>
      </c>
      <c r="AJ443" s="5">
        <f t="shared" si="641"/>
        <v>8.4670333352880045E-3</v>
      </c>
      <c r="AK443" s="5">
        <f t="shared" si="642"/>
        <v>2.8323468338094216E-3</v>
      </c>
      <c r="AL443" s="5">
        <f t="shared" si="643"/>
        <v>4.2349494327989387E-5</v>
      </c>
      <c r="AM443" s="5">
        <f t="shared" si="644"/>
        <v>7.0450598216565937E-4</v>
      </c>
      <c r="AN443" s="5">
        <f t="shared" si="645"/>
        <v>1.045956548188613E-3</v>
      </c>
      <c r="AO443" s="5">
        <f t="shared" si="646"/>
        <v>7.764484109386786E-4</v>
      </c>
      <c r="AP443" s="5">
        <f t="shared" si="647"/>
        <v>3.8425569136898492E-4</v>
      </c>
      <c r="AQ443" s="5">
        <f t="shared" si="648"/>
        <v>1.426229041131213E-4</v>
      </c>
      <c r="AR443" s="5">
        <f t="shared" si="649"/>
        <v>4.9928369255425363E-3</v>
      </c>
      <c r="AS443" s="5">
        <f t="shared" si="650"/>
        <v>5.0105315396066583E-3</v>
      </c>
      <c r="AT443" s="5">
        <f t="shared" si="651"/>
        <v>2.5141444316915122E-3</v>
      </c>
      <c r="AU443" s="5">
        <f t="shared" si="652"/>
        <v>8.4101818651914227E-4</v>
      </c>
      <c r="AV443" s="5">
        <f t="shared" si="653"/>
        <v>2.1099968874304154E-4</v>
      </c>
      <c r="AW443" s="5">
        <f t="shared" si="654"/>
        <v>1.7527141989670668E-6</v>
      </c>
      <c r="AX443" s="5">
        <f t="shared" si="655"/>
        <v>1.17833791894409E-4</v>
      </c>
      <c r="AY443" s="5">
        <f t="shared" si="656"/>
        <v>1.749439030325655E-4</v>
      </c>
      <c r="AZ443" s="5">
        <f t="shared" si="657"/>
        <v>1.2986669068450746E-4</v>
      </c>
      <c r="BA443" s="5">
        <f t="shared" si="658"/>
        <v>6.4269582256532733E-5</v>
      </c>
      <c r="BB443" s="5">
        <f t="shared" si="659"/>
        <v>2.3854726614216355E-5</v>
      </c>
      <c r="BC443" s="5">
        <f t="shared" si="660"/>
        <v>7.0832634893146266E-6</v>
      </c>
      <c r="BD443" s="5">
        <f t="shared" si="661"/>
        <v>1.2354497592425755E-3</v>
      </c>
      <c r="BE443" s="5">
        <f t="shared" si="662"/>
        <v>1.239828193189331E-3</v>
      </c>
      <c r="BF443" s="5">
        <f t="shared" si="663"/>
        <v>6.2211107215299696E-4</v>
      </c>
      <c r="BG443" s="5">
        <f t="shared" si="664"/>
        <v>2.0810527793090237E-4</v>
      </c>
      <c r="BH443" s="5">
        <f t="shared" si="665"/>
        <v>5.2210700758972378E-5</v>
      </c>
      <c r="BI443" s="5">
        <f t="shared" si="666"/>
        <v>1.0479147096492438E-5</v>
      </c>
      <c r="BJ443" s="8">
        <f t="shared" si="667"/>
        <v>0.25552974741993695</v>
      </c>
      <c r="BK443" s="8">
        <f t="shared" si="668"/>
        <v>0.26146349700113897</v>
      </c>
      <c r="BL443" s="8">
        <f t="shared" si="669"/>
        <v>0.43691963850417359</v>
      </c>
      <c r="BM443" s="8">
        <f t="shared" si="670"/>
        <v>0.45220109967145455</v>
      </c>
      <c r="BN443" s="8">
        <f t="shared" si="671"/>
        <v>0.54684080960404913</v>
      </c>
    </row>
    <row r="444" spans="1:66" x14ac:dyDescent="0.25">
      <c r="A444" t="s">
        <v>21</v>
      </c>
      <c r="B444" t="s">
        <v>153</v>
      </c>
      <c r="C444" t="s">
        <v>266</v>
      </c>
      <c r="D444" t="s">
        <v>494</v>
      </c>
      <c r="E444">
        <f>VLOOKUP(A444,home!$A$2:$E$405,3,FALSE)</f>
        <v>1.36</v>
      </c>
      <c r="F444">
        <f>VLOOKUP(B444,home!$B$2:$E$405,3,FALSE)</f>
        <v>1.72</v>
      </c>
      <c r="G444">
        <f>VLOOKUP(C444,away!$B$2:$E$405,4,FALSE)</f>
        <v>1.1299999999999999</v>
      </c>
      <c r="H444">
        <f>VLOOKUP(A444,away!$A$2:$E$405,3,FALSE)</f>
        <v>1.3333333333333299</v>
      </c>
      <c r="I444">
        <f>VLOOKUP(C444,away!$B$2:$E$405,3,FALSE)</f>
        <v>0.78</v>
      </c>
      <c r="J444">
        <f>VLOOKUP(B444,home!$B$2:$E$405,4,FALSE)</f>
        <v>0.5</v>
      </c>
      <c r="K444" s="3">
        <f t="shared" si="616"/>
        <v>2.6432959999999999</v>
      </c>
      <c r="L444" s="3">
        <f t="shared" si="617"/>
        <v>0.51999999999999869</v>
      </c>
      <c r="M444" s="5">
        <f t="shared" si="618"/>
        <v>4.2286136033412317E-2</v>
      </c>
      <c r="N444" s="5">
        <f t="shared" si="619"/>
        <v>0.11177477423257463</v>
      </c>
      <c r="O444" s="5">
        <f t="shared" si="620"/>
        <v>2.198879073737435E-2</v>
      </c>
      <c r="P444" s="5">
        <f t="shared" si="621"/>
        <v>5.8122882600938661E-2</v>
      </c>
      <c r="Q444" s="5">
        <f t="shared" si="622"/>
        <v>0.14772690681493381</v>
      </c>
      <c r="R444" s="5">
        <f t="shared" si="623"/>
        <v>5.717085591717316E-3</v>
      </c>
      <c r="S444" s="5">
        <f t="shared" si="624"/>
        <v>1.997267780137895E-2</v>
      </c>
      <c r="T444" s="5">
        <f t="shared" si="625"/>
        <v>7.6817991543765396E-2</v>
      </c>
      <c r="U444" s="5">
        <f t="shared" si="626"/>
        <v>1.5111949476244014E-2</v>
      </c>
      <c r="V444" s="5">
        <f t="shared" si="627"/>
        <v>3.0503026286300334E-3</v>
      </c>
      <c r="W444" s="5">
        <f t="shared" si="628"/>
        <v>0.13016198062542908</v>
      </c>
      <c r="X444" s="5">
        <f t="shared" si="629"/>
        <v>6.7684229925222966E-2</v>
      </c>
      <c r="Y444" s="5">
        <f t="shared" si="630"/>
        <v>1.7597899780557924E-2</v>
      </c>
      <c r="Z444" s="5">
        <f t="shared" si="631"/>
        <v>9.9096150256433244E-4</v>
      </c>
      <c r="AA444" s="5">
        <f t="shared" si="632"/>
        <v>2.6194045758822899E-3</v>
      </c>
      <c r="AB444" s="5">
        <f t="shared" si="633"/>
        <v>3.461930818905677E-3</v>
      </c>
      <c r="AC444" s="5">
        <f t="shared" si="634"/>
        <v>2.6204271395403498E-4</v>
      </c>
      <c r="AD444" s="5">
        <f t="shared" si="635"/>
        <v>8.6014160684818541E-2</v>
      </c>
      <c r="AE444" s="5">
        <f t="shared" si="636"/>
        <v>4.4727363556105529E-2</v>
      </c>
      <c r="AF444" s="5">
        <f t="shared" si="637"/>
        <v>1.1629114524587408E-2</v>
      </c>
      <c r="AG444" s="5">
        <f t="shared" si="638"/>
        <v>2.015713184261813E-3</v>
      </c>
      <c r="AH444" s="5">
        <f t="shared" si="639"/>
        <v>1.2882499533336289E-4</v>
      </c>
      <c r="AI444" s="5">
        <f t="shared" si="640"/>
        <v>3.4052259486469673E-4</v>
      </c>
      <c r="AJ444" s="5">
        <f t="shared" si="641"/>
        <v>4.5005100645773678E-4</v>
      </c>
      <c r="AK444" s="5">
        <f t="shared" si="642"/>
        <v>3.9653934172190328E-4</v>
      </c>
      <c r="AL444" s="5">
        <f t="shared" si="643"/>
        <v>1.440725431857593E-5</v>
      </c>
      <c r="AM444" s="5">
        <f t="shared" si="644"/>
        <v>4.5472177376307592E-2</v>
      </c>
      <c r="AN444" s="5">
        <f t="shared" si="645"/>
        <v>2.3645532235679889E-2</v>
      </c>
      <c r="AO444" s="5">
        <f t="shared" si="646"/>
        <v>6.1478383812767559E-3</v>
      </c>
      <c r="AP444" s="5">
        <f t="shared" si="647"/>
        <v>1.0656253194213019E-3</v>
      </c>
      <c r="AQ444" s="5">
        <f t="shared" si="648"/>
        <v>1.3853129152476888E-4</v>
      </c>
      <c r="AR444" s="5">
        <f t="shared" si="649"/>
        <v>1.3397799514669709E-5</v>
      </c>
      <c r="AS444" s="5">
        <f t="shared" si="650"/>
        <v>3.541434986592838E-5</v>
      </c>
      <c r="AT444" s="5">
        <f t="shared" si="651"/>
        <v>4.6805304671604518E-5</v>
      </c>
      <c r="AU444" s="5">
        <f t="shared" si="652"/>
        <v>4.1240091539077843E-5</v>
      </c>
      <c r="AV444" s="5">
        <f t="shared" si="653"/>
        <v>2.7252442251219576E-5</v>
      </c>
      <c r="AW444" s="5">
        <f t="shared" si="654"/>
        <v>5.5008254471840838E-7</v>
      </c>
      <c r="AX444" s="5">
        <f t="shared" si="655"/>
        <v>2.0032737428347422E-2</v>
      </c>
      <c r="AY444" s="5">
        <f t="shared" si="656"/>
        <v>1.0417023462740633E-2</v>
      </c>
      <c r="AZ444" s="5">
        <f t="shared" si="657"/>
        <v>2.7084261003125576E-3</v>
      </c>
      <c r="BA444" s="5">
        <f t="shared" si="658"/>
        <v>4.6946052405417559E-4</v>
      </c>
      <c r="BB444" s="5">
        <f t="shared" si="659"/>
        <v>6.1029868127042659E-5</v>
      </c>
      <c r="BC444" s="5">
        <f t="shared" si="660"/>
        <v>6.3471062852124227E-6</v>
      </c>
      <c r="BD444" s="5">
        <f t="shared" si="661"/>
        <v>1.1611426246047049E-6</v>
      </c>
      <c r="BE444" s="5">
        <f t="shared" si="662"/>
        <v>3.0692436550471177E-6</v>
      </c>
      <c r="BF444" s="5">
        <f t="shared" si="663"/>
        <v>4.0564597382057133E-6</v>
      </c>
      <c r="BG444" s="5">
        <f t="shared" si="664"/>
        <v>3.5741412667200697E-6</v>
      </c>
      <c r="BH444" s="5">
        <f t="shared" si="665"/>
        <v>2.361878328439023E-6</v>
      </c>
      <c r="BI444" s="5">
        <f t="shared" si="666"/>
        <v>1.2486287076099104E-6</v>
      </c>
      <c r="BJ444" s="8">
        <f t="shared" si="667"/>
        <v>0.80631486396633445</v>
      </c>
      <c r="BK444" s="8">
        <f t="shared" si="668"/>
        <v>0.13412547249537321</v>
      </c>
      <c r="BL444" s="8">
        <f t="shared" si="669"/>
        <v>5.0394680620664475E-2</v>
      </c>
      <c r="BM444" s="8">
        <f t="shared" si="670"/>
        <v>0.59379292919378956</v>
      </c>
      <c r="BN444" s="8">
        <f t="shared" si="671"/>
        <v>0.38761657601095106</v>
      </c>
    </row>
    <row r="445" spans="1:66" x14ac:dyDescent="0.25">
      <c r="A445" t="s">
        <v>175</v>
      </c>
      <c r="B445" t="s">
        <v>179</v>
      </c>
      <c r="C445" t="s">
        <v>177</v>
      </c>
      <c r="D445" t="s">
        <v>494</v>
      </c>
      <c r="E445">
        <f>VLOOKUP(A445,home!$A$2:$E$405,3,FALSE)</f>
        <v>1.1957671957672</v>
      </c>
      <c r="F445">
        <f>VLOOKUP(B445,home!$B$2:$E$405,3,FALSE)</f>
        <v>0.9</v>
      </c>
      <c r="G445">
        <f>VLOOKUP(C445,away!$B$2:$E$405,4,FALSE)</f>
        <v>1.0900000000000001</v>
      </c>
      <c r="H445">
        <f>VLOOKUP(A445,away!$A$2:$E$405,3,FALSE)</f>
        <v>1.0582010582010599</v>
      </c>
      <c r="I445">
        <f>VLOOKUP(C445,away!$B$2:$E$405,3,FALSE)</f>
        <v>0.13</v>
      </c>
      <c r="J445">
        <f>VLOOKUP(B445,home!$B$2:$E$405,4,FALSE)</f>
        <v>1.55</v>
      </c>
      <c r="K445" s="3">
        <f t="shared" si="616"/>
        <v>1.1730476190476233</v>
      </c>
      <c r="L445" s="3">
        <f t="shared" si="617"/>
        <v>0.21322751322751357</v>
      </c>
      <c r="M445" s="5">
        <f t="shared" si="618"/>
        <v>0.25000480725740726</v>
      </c>
      <c r="N445" s="5">
        <f t="shared" si="619"/>
        <v>0.29326754390376158</v>
      </c>
      <c r="O445" s="5">
        <f t="shared" si="620"/>
        <v>5.3307903346420792E-2</v>
      </c>
      <c r="P445" s="5">
        <f t="shared" si="621"/>
        <v>6.253270909693974E-2</v>
      </c>
      <c r="Q445" s="5">
        <f t="shared" si="622"/>
        <v>0.17200839706012599</v>
      </c>
      <c r="R445" s="5">
        <f t="shared" si="623"/>
        <v>5.6833558329649758E-3</v>
      </c>
      <c r="S445" s="5">
        <f t="shared" si="624"/>
        <v>3.9102645164102471E-3</v>
      </c>
      <c r="T445" s="5">
        <f t="shared" si="625"/>
        <v>3.667692275938142E-2</v>
      </c>
      <c r="U445" s="5">
        <f t="shared" si="626"/>
        <v>6.6668470280599875E-3</v>
      </c>
      <c r="V445" s="5">
        <f t="shared" si="627"/>
        <v>1.0867321409588746E-4</v>
      </c>
      <c r="W445" s="5">
        <f t="shared" si="628"/>
        <v>6.7258013542526335E-2</v>
      </c>
      <c r="X445" s="5">
        <f t="shared" si="629"/>
        <v>1.434125897229532E-2</v>
      </c>
      <c r="Y445" s="5">
        <f t="shared" si="630"/>
        <v>1.5289754936071488E-3</v>
      </c>
      <c r="Z445" s="5">
        <f t="shared" si="631"/>
        <v>4.039492770167352E-4</v>
      </c>
      <c r="AA445" s="5">
        <f t="shared" si="632"/>
        <v>4.7385173762049009E-4</v>
      </c>
      <c r="AB445" s="5">
        <f t="shared" si="633"/>
        <v>2.7792532629864755E-4</v>
      </c>
      <c r="AC445" s="5">
        <f t="shared" si="634"/>
        <v>1.6988749532050843E-6</v>
      </c>
      <c r="AD445" s="5">
        <f t="shared" si="635"/>
        <v>1.9724213161983334E-2</v>
      </c>
      <c r="AE445" s="5">
        <f t="shared" si="636"/>
        <v>4.2057449228990983E-3</v>
      </c>
      <c r="AF445" s="5">
        <f t="shared" si="637"/>
        <v>4.483902655895077E-4</v>
      </c>
      <c r="AG445" s="5">
        <f t="shared" si="638"/>
        <v>3.186971376235835E-5</v>
      </c>
      <c r="AH445" s="5">
        <f t="shared" si="639"/>
        <v>2.1533274952082612E-5</v>
      </c>
      <c r="AI445" s="5">
        <f t="shared" si="640"/>
        <v>2.5259556912838335E-5</v>
      </c>
      <c r="AJ445" s="5">
        <f t="shared" si="641"/>
        <v>1.4815331547401475E-5</v>
      </c>
      <c r="AK445" s="5">
        <f t="shared" si="642"/>
        <v>5.7930297990268142E-6</v>
      </c>
      <c r="AL445" s="5">
        <f t="shared" si="643"/>
        <v>1.6997313676687806E-8</v>
      </c>
      <c r="AM445" s="5">
        <f t="shared" si="644"/>
        <v>4.6274882574504671E-3</v>
      </c>
      <c r="AN445" s="5">
        <f t="shared" si="645"/>
        <v>9.8670781362568318E-4</v>
      </c>
      <c r="AO445" s="5">
        <f t="shared" si="646"/>
        <v>1.0519662669078065E-4</v>
      </c>
      <c r="AP445" s="5">
        <f t="shared" si="647"/>
        <v>7.4769383697327446E-6</v>
      </c>
      <c r="AQ445" s="5">
        <f t="shared" si="648"/>
        <v>3.9857224378337317E-7</v>
      </c>
      <c r="AR445" s="5">
        <f t="shared" si="649"/>
        <v>9.1829733393537703E-7</v>
      </c>
      <c r="AS445" s="5">
        <f t="shared" si="650"/>
        <v>1.0772065011506745E-6</v>
      </c>
      <c r="AT445" s="5">
        <f t="shared" si="651"/>
        <v>6.3180726069870986E-7</v>
      </c>
      <c r="AU445" s="5">
        <f t="shared" si="652"/>
        <v>2.4704666761987423E-7</v>
      </c>
      <c r="AV445" s="5">
        <f t="shared" si="653"/>
        <v>7.2449376311285776E-8</v>
      </c>
      <c r="AW445" s="5">
        <f t="shared" si="654"/>
        <v>1.1809640374005917E-10</v>
      </c>
      <c r="AX445" s="5">
        <f t="shared" si="655"/>
        <v>9.0471068042885039E-4</v>
      </c>
      <c r="AY445" s="5">
        <f t="shared" si="656"/>
        <v>1.929092085782155E-4</v>
      </c>
      <c r="AZ445" s="5">
        <f t="shared" si="657"/>
        <v>2.0566775411910305E-5</v>
      </c>
      <c r="BA445" s="5">
        <f t="shared" si="658"/>
        <v>1.4618007920634684E-6</v>
      </c>
      <c r="BB445" s="5">
        <f t="shared" si="659"/>
        <v>7.7924036931425753E-8</v>
      </c>
      <c r="BC445" s="5">
        <f t="shared" si="660"/>
        <v>3.3231097231073707E-9</v>
      </c>
      <c r="BD445" s="5">
        <f t="shared" si="661"/>
        <v>3.2634376153082637E-8</v>
      </c>
      <c r="BE445" s="5">
        <f t="shared" si="662"/>
        <v>3.8281677245478127E-8</v>
      </c>
      <c r="BF445" s="5">
        <f t="shared" si="663"/>
        <v>2.2453115172978855E-8</v>
      </c>
      <c r="BG445" s="5">
        <f t="shared" si="664"/>
        <v>8.779524431288304E-9</v>
      </c>
      <c r="BH445" s="5">
        <f t="shared" si="665"/>
        <v>2.5747000576232963E-9</v>
      </c>
      <c r="BI445" s="5">
        <f t="shared" si="666"/>
        <v>6.0404915447135699E-10</v>
      </c>
      <c r="BJ445" s="8">
        <f t="shared" si="667"/>
        <v>0.61633832771667019</v>
      </c>
      <c r="BK445" s="8">
        <f t="shared" si="668"/>
        <v>0.31675107916569828</v>
      </c>
      <c r="BL445" s="8">
        <f t="shared" si="669"/>
        <v>6.6480336599158196E-2</v>
      </c>
      <c r="BM445" s="8">
        <f t="shared" si="670"/>
        <v>0.16297606717044119</v>
      </c>
      <c r="BN445" s="8">
        <f t="shared" si="671"/>
        <v>0.83680471649762023</v>
      </c>
    </row>
    <row r="446" spans="1:66" x14ac:dyDescent="0.25">
      <c r="A446" t="s">
        <v>175</v>
      </c>
      <c r="B446" t="s">
        <v>282</v>
      </c>
      <c r="C446" t="s">
        <v>278</v>
      </c>
      <c r="D446" t="s">
        <v>494</v>
      </c>
      <c r="E446">
        <f>VLOOKUP(A446,home!$A$2:$E$405,3,FALSE)</f>
        <v>1.1957671957672</v>
      </c>
      <c r="F446">
        <f>VLOOKUP(B446,home!$B$2:$E$405,3,FALSE)</f>
        <v>1.03</v>
      </c>
      <c r="G446">
        <f>VLOOKUP(C446,away!$B$2:$E$405,4,FALSE)</f>
        <v>1.1299999999999999</v>
      </c>
      <c r="H446">
        <f>VLOOKUP(A446,away!$A$2:$E$405,3,FALSE)</f>
        <v>1.0582010582010599</v>
      </c>
      <c r="I446">
        <f>VLOOKUP(C446,away!$B$2:$E$405,3,FALSE)</f>
        <v>0.6</v>
      </c>
      <c r="J446">
        <f>VLOOKUP(B446,home!$B$2:$E$405,4,FALSE)</f>
        <v>0.51</v>
      </c>
      <c r="K446" s="3">
        <f t="shared" si="616"/>
        <v>1.3917534391534441</v>
      </c>
      <c r="L446" s="3">
        <f t="shared" si="617"/>
        <v>0.32380952380952432</v>
      </c>
      <c r="M446" s="5">
        <f t="shared" si="618"/>
        <v>0.17986243631602983</v>
      </c>
      <c r="N446" s="5">
        <f t="shared" si="619"/>
        <v>0.25032416431735188</v>
      </c>
      <c r="O446" s="5">
        <f t="shared" si="620"/>
        <v>5.8241169854714517E-2</v>
      </c>
      <c r="P446" s="5">
        <f t="shared" si="621"/>
        <v>8.1057348445618821E-2</v>
      </c>
      <c r="Q446" s="5">
        <f t="shared" si="622"/>
        <v>0.17419475829594316</v>
      </c>
      <c r="R446" s="5">
        <f t="shared" si="623"/>
        <v>9.4295227383823631E-3</v>
      </c>
      <c r="S446" s="5">
        <f t="shared" si="624"/>
        <v>9.1323873283497004E-3</v>
      </c>
      <c r="T446" s="5">
        <f t="shared" si="625"/>
        <v>5.6405921733924544E-2</v>
      </c>
      <c r="U446" s="5">
        <f t="shared" si="626"/>
        <v>1.3123570700719256E-2</v>
      </c>
      <c r="V446" s="5">
        <f t="shared" si="627"/>
        <v>4.5729213761376715E-4</v>
      </c>
      <c r="W446" s="5">
        <f t="shared" si="628"/>
        <v>8.0812051313627287E-2</v>
      </c>
      <c r="X446" s="5">
        <f t="shared" si="629"/>
        <v>2.6167711853936498E-2</v>
      </c>
      <c r="Y446" s="5">
        <f t="shared" si="630"/>
        <v>4.2366771573040104E-3</v>
      </c>
      <c r="Z446" s="5">
        <f t="shared" si="631"/>
        <v>1.0177897558888921E-3</v>
      </c>
      <c r="AA446" s="5">
        <f t="shared" si="632"/>
        <v>1.41651239309351E-3</v>
      </c>
      <c r="AB446" s="5">
        <f t="shared" si="633"/>
        <v>9.8571799734568401E-4</v>
      </c>
      <c r="AC446" s="5">
        <f t="shared" si="634"/>
        <v>1.2880290939012435E-5</v>
      </c>
      <c r="AD446" s="5">
        <f t="shared" si="635"/>
        <v>2.8117612585196336E-2</v>
      </c>
      <c r="AE446" s="5">
        <f t="shared" si="636"/>
        <v>9.1047507418731133E-3</v>
      </c>
      <c r="AF446" s="5">
        <f t="shared" si="637"/>
        <v>1.4741025010651728E-3</v>
      </c>
      <c r="AG446" s="5">
        <f t="shared" si="638"/>
        <v>1.5910947630544755E-4</v>
      </c>
      <c r="AH446" s="5">
        <f t="shared" si="639"/>
        <v>8.2392504048148509E-5</v>
      </c>
      <c r="AI446" s="5">
        <f t="shared" si="640"/>
        <v>1.1467005086947475E-4</v>
      </c>
      <c r="AJ446" s="5">
        <f t="shared" si="641"/>
        <v>7.9796218832745944E-5</v>
      </c>
      <c r="AK446" s="5">
        <f t="shared" si="642"/>
        <v>3.7018887330638339E-5</v>
      </c>
      <c r="AL446" s="5">
        <f t="shared" si="643"/>
        <v>2.3218683169397948E-7</v>
      </c>
      <c r="AM446" s="5">
        <f t="shared" si="644"/>
        <v>7.8265568032462336E-3</v>
      </c>
      <c r="AN446" s="5">
        <f t="shared" si="645"/>
        <v>2.5343136315273559E-3</v>
      </c>
      <c r="AO446" s="5">
        <f t="shared" si="646"/>
        <v>4.103174451044296E-4</v>
      </c>
      <c r="AP446" s="5">
        <f t="shared" si="647"/>
        <v>4.4288232170002014E-5</v>
      </c>
      <c r="AQ446" s="5">
        <f t="shared" si="648"/>
        <v>3.5852378423335004E-6</v>
      </c>
      <c r="AR446" s="5">
        <f t="shared" si="649"/>
        <v>5.3358955002610549E-6</v>
      </c>
      <c r="AS446" s="5">
        <f t="shared" si="650"/>
        <v>7.4262509134517105E-6</v>
      </c>
      <c r="AT446" s="5">
        <f t="shared" si="651"/>
        <v>5.1677551244064125E-6</v>
      </c>
      <c r="AU446" s="5">
        <f t="shared" si="652"/>
        <v>2.3974136556984869E-6</v>
      </c>
      <c r="AV446" s="5">
        <f t="shared" si="653"/>
        <v>8.3415217509794966E-7</v>
      </c>
      <c r="AW446" s="5">
        <f t="shared" si="654"/>
        <v>2.9066116222836264E-9</v>
      </c>
      <c r="AX446" s="5">
        <f t="shared" si="655"/>
        <v>1.8154395579412889E-3</v>
      </c>
      <c r="AY446" s="5">
        <f t="shared" si="656"/>
        <v>5.8785661876194207E-4</v>
      </c>
      <c r="AZ446" s="5">
        <f t="shared" si="657"/>
        <v>9.5176785894790758E-5</v>
      </c>
      <c r="BA446" s="5">
        <f t="shared" si="658"/>
        <v>1.0273049906104421E-5</v>
      </c>
      <c r="BB446" s="5">
        <f t="shared" si="659"/>
        <v>8.3162784954178739E-7</v>
      </c>
      <c r="BC446" s="5">
        <f t="shared" si="660"/>
        <v>5.3857803589372988E-8</v>
      </c>
      <c r="BD446" s="5">
        <f t="shared" si="661"/>
        <v>2.8796896350615264E-7</v>
      </c>
      <c r="BE446" s="5">
        <f t="shared" si="662"/>
        <v>4.0078179532914061E-7</v>
      </c>
      <c r="BF446" s="5">
        <f t="shared" si="663"/>
        <v>2.7889472099971164E-7</v>
      </c>
      <c r="BG446" s="5">
        <f t="shared" si="664"/>
        <v>1.2938422903769633E-7</v>
      </c>
      <c r="BH446" s="5">
        <f t="shared" si="665"/>
        <v>4.5017736433857676E-8</v>
      </c>
      <c r="BI446" s="5">
        <f t="shared" si="666"/>
        <v>1.2530717900944946E-8</v>
      </c>
      <c r="BJ446" s="8">
        <f t="shared" si="667"/>
        <v>0.64432555282457504</v>
      </c>
      <c r="BK446" s="8">
        <f t="shared" si="668"/>
        <v>0.27111043332414475</v>
      </c>
      <c r="BL446" s="8">
        <f t="shared" si="669"/>
        <v>8.3532687390868485E-2</v>
      </c>
      <c r="BM446" s="8">
        <f t="shared" si="670"/>
        <v>0.2462892096152863</v>
      </c>
      <c r="BN446" s="8">
        <f t="shared" si="671"/>
        <v>0.7531093999680406</v>
      </c>
    </row>
    <row r="447" spans="1:66" x14ac:dyDescent="0.25">
      <c r="A447" t="s">
        <v>175</v>
      </c>
      <c r="B447" t="s">
        <v>176</v>
      </c>
      <c r="C447" t="s">
        <v>277</v>
      </c>
      <c r="D447" t="s">
        <v>494</v>
      </c>
      <c r="E447">
        <f>VLOOKUP(A447,home!$A$2:$E$405,3,FALSE)</f>
        <v>1.1957671957672</v>
      </c>
      <c r="F447">
        <f>VLOOKUP(B447,home!$B$2:$E$405,3,FALSE)</f>
        <v>0.9</v>
      </c>
      <c r="G447">
        <f>VLOOKUP(C447,away!$B$2:$E$405,4,FALSE)</f>
        <v>0.84</v>
      </c>
      <c r="H447">
        <f>VLOOKUP(A447,away!$A$2:$E$405,3,FALSE)</f>
        <v>1.0582010582010599</v>
      </c>
      <c r="I447">
        <f>VLOOKUP(C447,away!$B$2:$E$405,3,FALSE)</f>
        <v>0.9</v>
      </c>
      <c r="J447">
        <f>VLOOKUP(B447,home!$B$2:$E$405,4,FALSE)</f>
        <v>0.81</v>
      </c>
      <c r="K447" s="3">
        <f t="shared" si="616"/>
        <v>0.90400000000000325</v>
      </c>
      <c r="L447" s="3">
        <f t="shared" si="617"/>
        <v>0.7714285714285728</v>
      </c>
      <c r="M447" s="5">
        <f t="shared" si="618"/>
        <v>0.1872279217472069</v>
      </c>
      <c r="N447" s="5">
        <f t="shared" si="619"/>
        <v>0.16925404125947568</v>
      </c>
      <c r="O447" s="5">
        <f t="shared" si="620"/>
        <v>0.14443296820498844</v>
      </c>
      <c r="P447" s="5">
        <f t="shared" si="621"/>
        <v>0.13056740325731003</v>
      </c>
      <c r="Q447" s="5">
        <f t="shared" si="622"/>
        <v>7.6502826649283262E-2</v>
      </c>
      <c r="R447" s="5">
        <f t="shared" si="623"/>
        <v>5.5709859164781349E-2</v>
      </c>
      <c r="S447" s="5">
        <f t="shared" si="624"/>
        <v>2.2763494133603138E-2</v>
      </c>
      <c r="T447" s="5">
        <f t="shared" si="625"/>
        <v>5.9016466272304322E-2</v>
      </c>
      <c r="U447" s="5">
        <f t="shared" si="626"/>
        <v>5.0361712684962527E-2</v>
      </c>
      <c r="V447" s="5">
        <f t="shared" si="627"/>
        <v>1.7638456025809157E-3</v>
      </c>
      <c r="W447" s="5">
        <f t="shared" si="628"/>
        <v>2.3052851763650777E-2</v>
      </c>
      <c r="X447" s="5">
        <f t="shared" si="629"/>
        <v>1.7783628503387772E-2</v>
      </c>
      <c r="Y447" s="5">
        <f t="shared" si="630"/>
        <v>6.8593995655924379E-3</v>
      </c>
      <c r="Z447" s="5">
        <f t="shared" si="631"/>
        <v>1.4325392356658086E-2</v>
      </c>
      <c r="AA447" s="5">
        <f t="shared" si="632"/>
        <v>1.2950154690418958E-2</v>
      </c>
      <c r="AB447" s="5">
        <f t="shared" si="633"/>
        <v>5.8534699200693879E-3</v>
      </c>
      <c r="AC447" s="5">
        <f t="shared" si="634"/>
        <v>7.6878470478205743E-5</v>
      </c>
      <c r="AD447" s="5">
        <f t="shared" si="635"/>
        <v>5.2099444985850927E-3</v>
      </c>
      <c r="AE447" s="5">
        <f t="shared" si="636"/>
        <v>4.0191000417656494E-3</v>
      </c>
      <c r="AF447" s="5">
        <f t="shared" si="637"/>
        <v>1.5502243018238962E-3</v>
      </c>
      <c r="AG447" s="5">
        <f t="shared" si="638"/>
        <v>3.986291061832883E-4</v>
      </c>
      <c r="AH447" s="5">
        <f t="shared" si="639"/>
        <v>2.7627542402126359E-3</v>
      </c>
      <c r="AI447" s="5">
        <f t="shared" si="640"/>
        <v>2.4975298331522322E-3</v>
      </c>
      <c r="AJ447" s="5">
        <f t="shared" si="641"/>
        <v>1.1288834845848126E-3</v>
      </c>
      <c r="AK447" s="5">
        <f t="shared" si="642"/>
        <v>3.4017022335489148E-4</v>
      </c>
      <c r="AL447" s="5">
        <f t="shared" si="643"/>
        <v>2.1445139513509218E-6</v>
      </c>
      <c r="AM447" s="5">
        <f t="shared" si="644"/>
        <v>9.4195796534418859E-4</v>
      </c>
      <c r="AN447" s="5">
        <f t="shared" si="645"/>
        <v>7.2665328755123235E-4</v>
      </c>
      <c r="AO447" s="5">
        <f t="shared" si="646"/>
        <v>2.8028055376976154E-4</v>
      </c>
      <c r="AP447" s="5">
        <f t="shared" si="647"/>
        <v>7.2072142397938815E-5</v>
      </c>
      <c r="AQ447" s="5">
        <f t="shared" si="648"/>
        <v>1.3899627462459652E-5</v>
      </c>
      <c r="AR447" s="5">
        <f t="shared" si="649"/>
        <v>4.2625351134709317E-4</v>
      </c>
      <c r="AS447" s="5">
        <f t="shared" si="650"/>
        <v>3.8533317425777365E-4</v>
      </c>
      <c r="AT447" s="5">
        <f t="shared" si="651"/>
        <v>1.7417059476451427E-4</v>
      </c>
      <c r="AU447" s="5">
        <f t="shared" si="652"/>
        <v>5.2483405889040503E-5</v>
      </c>
      <c r="AV447" s="5">
        <f t="shared" si="653"/>
        <v>1.1861249730923194E-5</v>
      </c>
      <c r="AW447" s="5">
        <f t="shared" si="654"/>
        <v>4.154229882902662E-8</v>
      </c>
      <c r="AX447" s="5">
        <f t="shared" si="655"/>
        <v>1.4192166677852485E-4</v>
      </c>
      <c r="AY447" s="5">
        <f t="shared" si="656"/>
        <v>1.0948242865771935E-4</v>
      </c>
      <c r="AZ447" s="5">
        <f t="shared" si="657"/>
        <v>4.2228936767977536E-5</v>
      </c>
      <c r="BA447" s="5">
        <f t="shared" si="658"/>
        <v>1.0858869454622814E-5</v>
      </c>
      <c r="BB447" s="5">
        <f t="shared" si="659"/>
        <v>2.0942105376772607E-6</v>
      </c>
      <c r="BC447" s="5">
        <f t="shared" si="660"/>
        <v>3.2310676867020658E-7</v>
      </c>
      <c r="BD447" s="5">
        <f t="shared" si="661"/>
        <v>5.4804022887483486E-5</v>
      </c>
      <c r="BE447" s="5">
        <f t="shared" si="662"/>
        <v>4.954283669028526E-5</v>
      </c>
      <c r="BF447" s="5">
        <f t="shared" si="663"/>
        <v>2.2393362184009011E-5</v>
      </c>
      <c r="BG447" s="5">
        <f t="shared" si="664"/>
        <v>6.7478664714480739E-6</v>
      </c>
      <c r="BH447" s="5">
        <f t="shared" si="665"/>
        <v>1.52501782254727E-6</v>
      </c>
      <c r="BI447" s="5">
        <f t="shared" si="666"/>
        <v>2.7572322231654751E-7</v>
      </c>
      <c r="BJ447" s="8">
        <f t="shared" si="667"/>
        <v>0.36598888475754293</v>
      </c>
      <c r="BK447" s="8">
        <f t="shared" si="668"/>
        <v>0.34251117015378824</v>
      </c>
      <c r="BL447" s="8">
        <f t="shared" si="669"/>
        <v>0.27722289321179261</v>
      </c>
      <c r="BM447" s="8">
        <f t="shared" si="670"/>
        <v>0.23624387931037744</v>
      </c>
      <c r="BN447" s="8">
        <f t="shared" si="671"/>
        <v>0.7636950202830457</v>
      </c>
    </row>
    <row r="448" spans="1:66" x14ac:dyDescent="0.25">
      <c r="A448" t="s">
        <v>175</v>
      </c>
      <c r="B448" t="s">
        <v>281</v>
      </c>
      <c r="C448" t="s">
        <v>285</v>
      </c>
      <c r="D448" t="s">
        <v>494</v>
      </c>
      <c r="E448">
        <f>VLOOKUP(A448,home!$A$2:$E$405,3,FALSE)</f>
        <v>1.1957671957672</v>
      </c>
      <c r="F448">
        <f>VLOOKUP(B448,home!$B$2:$E$405,3,FALSE)</f>
        <v>0.57999999999999996</v>
      </c>
      <c r="G448">
        <f>VLOOKUP(C448,away!$B$2:$E$405,4,FALSE)</f>
        <v>1.1299999999999999</v>
      </c>
      <c r="H448">
        <f>VLOOKUP(A448,away!$A$2:$E$405,3,FALSE)</f>
        <v>1.0582010582010599</v>
      </c>
      <c r="I448">
        <f>VLOOKUP(C448,away!$B$2:$E$405,3,FALSE)</f>
        <v>0.48</v>
      </c>
      <c r="J448">
        <f>VLOOKUP(B448,home!$B$2:$E$405,4,FALSE)</f>
        <v>1.31</v>
      </c>
      <c r="K448" s="3">
        <f t="shared" si="616"/>
        <v>0.78370582010582279</v>
      </c>
      <c r="L448" s="3">
        <f t="shared" si="617"/>
        <v>0.66539682539682654</v>
      </c>
      <c r="M448" s="5">
        <f t="shared" si="618"/>
        <v>0.23478087526830635</v>
      </c>
      <c r="N448" s="5">
        <f t="shared" si="619"/>
        <v>0.18399913839731091</v>
      </c>
      <c r="O448" s="5">
        <f t="shared" si="620"/>
        <v>0.15622244906741936</v>
      </c>
      <c r="P448" s="5">
        <f t="shared" si="621"/>
        <v>0.12243244256532201</v>
      </c>
      <c r="Q448" s="5">
        <f t="shared" si="622"/>
        <v>7.2100597828214666E-2</v>
      </c>
      <c r="R448" s="5">
        <f t="shared" si="623"/>
        <v>5.1974960832589116E-2</v>
      </c>
      <c r="S448" s="5">
        <f t="shared" si="624"/>
        <v>1.5961375660795106E-2</v>
      </c>
      <c r="T448" s="5">
        <f t="shared" si="625"/>
        <v>4.7975508904107365E-2</v>
      </c>
      <c r="U448" s="5">
        <f t="shared" si="626"/>
        <v>4.0733079304272266E-2</v>
      </c>
      <c r="V448" s="5">
        <f t="shared" si="627"/>
        <v>9.2482935494667237E-4</v>
      </c>
      <c r="W448" s="5">
        <f t="shared" si="628"/>
        <v>1.8835219383693695E-2</v>
      </c>
      <c r="X448" s="5">
        <f t="shared" si="629"/>
        <v>1.2532895183562556E-2</v>
      </c>
      <c r="Y448" s="5">
        <f t="shared" si="630"/>
        <v>4.1696743340868501E-3</v>
      </c>
      <c r="Z448" s="5">
        <f t="shared" si="631"/>
        <v>1.1527991312709734E-2</v>
      </c>
      <c r="AA448" s="5">
        <f t="shared" si="632"/>
        <v>9.0345538858999826E-3</v>
      </c>
      <c r="AB448" s="5">
        <f t="shared" si="633"/>
        <v>3.540216231219747E-3</v>
      </c>
      <c r="AC448" s="5">
        <f t="shared" si="634"/>
        <v>3.0142232824765483E-5</v>
      </c>
      <c r="AD448" s="5">
        <f t="shared" si="635"/>
        <v>3.690317763492689E-3</v>
      </c>
      <c r="AE448" s="5">
        <f t="shared" si="636"/>
        <v>2.4555257245335521E-3</v>
      </c>
      <c r="AF448" s="5">
        <f t="shared" si="637"/>
        <v>8.1694951089243369E-4</v>
      </c>
      <c r="AG448" s="5">
        <f t="shared" si="638"/>
        <v>1.8119853701910522E-4</v>
      </c>
      <c r="AH448" s="5">
        <f t="shared" si="639"/>
        <v>1.9176722056698126E-3</v>
      </c>
      <c r="AI448" s="5">
        <f t="shared" si="640"/>
        <v>1.5028908686386025E-3</v>
      </c>
      <c r="AJ448" s="5">
        <f t="shared" si="641"/>
        <v>5.8891216036798422E-4</v>
      </c>
      <c r="AK448" s="5">
        <f t="shared" si="642"/>
        <v>1.5384462920382764E-4</v>
      </c>
      <c r="AL448" s="5">
        <f t="shared" si="643"/>
        <v>6.2873727425904037E-7</v>
      </c>
      <c r="AM448" s="5">
        <f t="shared" si="644"/>
        <v>5.7842470185782491E-4</v>
      </c>
      <c r="AN448" s="5">
        <f t="shared" si="645"/>
        <v>3.8488196034730255E-4</v>
      </c>
      <c r="AO448" s="5">
        <f t="shared" si="646"/>
        <v>1.2804961728380115E-4</v>
      </c>
      <c r="AP448" s="5">
        <f t="shared" si="647"/>
        <v>2.840126961130664E-5</v>
      </c>
      <c r="AQ448" s="5">
        <f t="shared" si="648"/>
        <v>4.7245286591506992E-6</v>
      </c>
      <c r="AR448" s="5">
        <f t="shared" si="649"/>
        <v>2.5520259956088483E-4</v>
      </c>
      <c r="AS448" s="5">
        <f t="shared" si="650"/>
        <v>2.0000376258200113E-4</v>
      </c>
      <c r="AT448" s="5">
        <f t="shared" si="651"/>
        <v>7.8372056389288734E-5</v>
      </c>
      <c r="AU448" s="5">
        <f t="shared" si="652"/>
        <v>2.0473545575315772E-5</v>
      </c>
      <c r="AV448" s="5">
        <f t="shared" si="653"/>
        <v>4.0113092063941962E-6</v>
      </c>
      <c r="AW448" s="5">
        <f t="shared" si="654"/>
        <v>9.1075277617228669E-9</v>
      </c>
      <c r="AX448" s="5">
        <f t="shared" si="655"/>
        <v>7.5552467556492069E-5</v>
      </c>
      <c r="AY448" s="5">
        <f t="shared" si="656"/>
        <v>5.0272372062986556E-5</v>
      </c>
      <c r="AZ448" s="5">
        <f t="shared" si="657"/>
        <v>1.6725538387939679E-5</v>
      </c>
      <c r="BA448" s="5">
        <f t="shared" si="658"/>
        <v>3.7097067154626063E-6</v>
      </c>
      <c r="BB448" s="5">
        <f t="shared" si="659"/>
        <v>6.1710676790552658E-7</v>
      </c>
      <c r="BC448" s="5">
        <f t="shared" si="660"/>
        <v>8.2124176859046764E-8</v>
      </c>
      <c r="BD448" s="5">
        <f t="shared" si="661"/>
        <v>2.8301833263471703E-5</v>
      </c>
      <c r="BE448" s="5">
        <f t="shared" si="662"/>
        <v>2.2180311448247344E-5</v>
      </c>
      <c r="BF448" s="5">
        <f t="shared" si="663"/>
        <v>8.6914195868756271E-6</v>
      </c>
      <c r="BG448" s="5">
        <f t="shared" si="664"/>
        <v>2.2705053717387252E-6</v>
      </c>
      <c r="BH448" s="5">
        <f t="shared" si="665"/>
        <v>4.4485206860329334E-7</v>
      </c>
      <c r="BI448" s="5">
        <f t="shared" si="666"/>
        <v>6.9726631050103175E-8</v>
      </c>
      <c r="BJ448" s="8">
        <f t="shared" si="667"/>
        <v>0.34802846696034079</v>
      </c>
      <c r="BK448" s="8">
        <f t="shared" si="668"/>
        <v>0.37418056619153217</v>
      </c>
      <c r="BL448" s="8">
        <f t="shared" si="669"/>
        <v>0.26628860110696451</v>
      </c>
      <c r="BM448" s="8">
        <f t="shared" si="670"/>
        <v>0.17846489834784968</v>
      </c>
      <c r="BN448" s="8">
        <f t="shared" si="671"/>
        <v>0.82151046395916238</v>
      </c>
    </row>
    <row r="449" spans="1:66" x14ac:dyDescent="0.25">
      <c r="A449" t="s">
        <v>175</v>
      </c>
      <c r="B449" t="s">
        <v>178</v>
      </c>
      <c r="C449" t="s">
        <v>276</v>
      </c>
      <c r="D449" t="s">
        <v>494</v>
      </c>
      <c r="E449">
        <f>VLOOKUP(A449,home!$A$2:$E$405,3,FALSE)</f>
        <v>1.1957671957672</v>
      </c>
      <c r="F449">
        <f>VLOOKUP(B449,home!$B$2:$E$405,3,FALSE)</f>
        <v>0.45</v>
      </c>
      <c r="G449">
        <f>VLOOKUP(C449,away!$B$2:$E$405,4,FALSE)</f>
        <v>0.64</v>
      </c>
      <c r="H449">
        <f>VLOOKUP(A449,away!$A$2:$E$405,3,FALSE)</f>
        <v>1.0582010582010599</v>
      </c>
      <c r="I449">
        <f>VLOOKUP(C449,away!$B$2:$E$405,3,FALSE)</f>
        <v>1.87</v>
      </c>
      <c r="J449">
        <f>VLOOKUP(B449,home!$B$2:$E$405,4,FALSE)</f>
        <v>1.31</v>
      </c>
      <c r="K449" s="3">
        <f t="shared" si="616"/>
        <v>0.34438095238095368</v>
      </c>
      <c r="L449" s="3">
        <f t="shared" si="617"/>
        <v>2.592275132275137</v>
      </c>
      <c r="M449" s="5">
        <f t="shared" si="618"/>
        <v>5.3042803155775788E-2</v>
      </c>
      <c r="N449" s="5">
        <f t="shared" si="619"/>
        <v>1.8266931067741517E-2</v>
      </c>
      <c r="O449" s="5">
        <f t="shared" si="620"/>
        <v>0.13750153956688274</v>
      </c>
      <c r="P449" s="5">
        <f t="shared" si="621"/>
        <v>4.7352911149890452E-2</v>
      </c>
      <c r="Q449" s="5">
        <f t="shared" si="622"/>
        <v>3.1453915590930262E-3</v>
      </c>
      <c r="R449" s="5">
        <f t="shared" si="623"/>
        <v>0.17822091083438799</v>
      </c>
      <c r="S449" s="5">
        <f t="shared" si="624"/>
        <v>1.0568343210408072E-2</v>
      </c>
      <c r="T449" s="5">
        <f t="shared" si="625"/>
        <v>8.1537203199049738E-3</v>
      </c>
      <c r="U449" s="5">
        <f t="shared" si="626"/>
        <v>6.137588700734755E-2</v>
      </c>
      <c r="V449" s="5">
        <f t="shared" si="627"/>
        <v>1.0482976583066886E-3</v>
      </c>
      <c r="W449" s="5">
        <f t="shared" si="628"/>
        <v>3.6107098024382308E-4</v>
      </c>
      <c r="X449" s="5">
        <f t="shared" si="629"/>
        <v>9.359953230722699E-4</v>
      </c>
      <c r="Y449" s="5">
        <f t="shared" si="630"/>
        <v>1.2131786999630392E-3</v>
      </c>
      <c r="Z449" s="5">
        <f t="shared" si="631"/>
        <v>0.15399921173580283</v>
      </c>
      <c r="AA449" s="5">
        <f t="shared" si="632"/>
        <v>5.3034395203491902E-2</v>
      </c>
      <c r="AB449" s="5">
        <f t="shared" si="633"/>
        <v>9.1320177645632088E-3</v>
      </c>
      <c r="AC449" s="5">
        <f t="shared" si="634"/>
        <v>5.8490434751643591E-5</v>
      </c>
      <c r="AD449" s="5">
        <f t="shared" si="635"/>
        <v>3.1086492013373071E-5</v>
      </c>
      <c r="AE449" s="5">
        <f t="shared" si="636"/>
        <v>8.0584740195936661E-5</v>
      </c>
      <c r="AF449" s="5">
        <f t="shared" si="637"/>
        <v>1.0444890902538964E-4</v>
      </c>
      <c r="AG449" s="5">
        <f t="shared" si="638"/>
        <v>9.0253436486595218E-5</v>
      </c>
      <c r="AH449" s="5">
        <f t="shared" si="639"/>
        <v>9.9802081743173801E-2</v>
      </c>
      <c r="AI449" s="5">
        <f t="shared" si="640"/>
        <v>3.4369935960315977E-2</v>
      </c>
      <c r="AJ449" s="5">
        <f t="shared" si="641"/>
        <v>5.9181756396430004E-3</v>
      </c>
      <c r="AK449" s="5">
        <f t="shared" si="642"/>
        <v>6.7936898771267203E-4</v>
      </c>
      <c r="AL449" s="5">
        <f t="shared" si="643"/>
        <v>2.0886470511590625E-6</v>
      </c>
      <c r="AM449" s="5">
        <f t="shared" si="644"/>
        <v>2.1411191451496648E-6</v>
      </c>
      <c r="AN449" s="5">
        <f t="shared" si="645"/>
        <v>5.5503699152096759E-6</v>
      </c>
      <c r="AO449" s="5">
        <f t="shared" si="646"/>
        <v>7.1940429530630526E-6</v>
      </c>
      <c r="AP449" s="5">
        <f t="shared" si="647"/>
        <v>6.2163128825815136E-6</v>
      </c>
      <c r="AQ449" s="5">
        <f t="shared" si="648"/>
        <v>4.0285983249894083E-6</v>
      </c>
      <c r="AR449" s="5">
        <f t="shared" si="649"/>
        <v>5.1742890930423974E-2</v>
      </c>
      <c r="AS449" s="5">
        <f t="shared" si="650"/>
        <v>1.7819266057563211E-2</v>
      </c>
      <c r="AT449" s="5">
        <f t="shared" si="651"/>
        <v>3.0683079078166098E-3</v>
      </c>
      <c r="AU449" s="5">
        <f t="shared" si="652"/>
        <v>3.5222226649729853E-4</v>
      </c>
      <c r="AV449" s="5">
        <f t="shared" si="653"/>
        <v>3.0324659896529425E-5</v>
      </c>
      <c r="AW449" s="5">
        <f t="shared" si="654"/>
        <v>5.1794395989214677E-8</v>
      </c>
      <c r="AX449" s="5">
        <f t="shared" si="655"/>
        <v>1.2289344172795584E-7</v>
      </c>
      <c r="AY449" s="5">
        <f t="shared" si="656"/>
        <v>3.1857361291108357E-7</v>
      </c>
      <c r="AZ449" s="5">
        <f t="shared" si="657"/>
        <v>4.1291522727422376E-7</v>
      </c>
      <c r="BA449" s="5">
        <f t="shared" si="658"/>
        <v>3.5679662513356884E-7</v>
      </c>
      <c r="BB449" s="5">
        <f t="shared" si="659"/>
        <v>2.3122875465336121E-7</v>
      </c>
      <c r="BC449" s="5">
        <f t="shared" si="660"/>
        <v>1.198817101109714E-7</v>
      </c>
      <c r="BD449" s="5">
        <f t="shared" si="661"/>
        <v>2.2355301571827135E-2</v>
      </c>
      <c r="BE449" s="5">
        <f t="shared" si="662"/>
        <v>7.6987400460692577E-3</v>
      </c>
      <c r="BF449" s="5">
        <f t="shared" si="663"/>
        <v>1.3256497145993586E-3</v>
      </c>
      <c r="BG449" s="5">
        <f t="shared" si="664"/>
        <v>1.521761704124222E-4</v>
      </c>
      <c r="BH449" s="5">
        <f t="shared" si="665"/>
        <v>1.3101643624079062E-5</v>
      </c>
      <c r="BI449" s="5">
        <f t="shared" si="666"/>
        <v>9.0239130180323904E-7</v>
      </c>
      <c r="BJ449" s="8">
        <f t="shared" si="667"/>
        <v>3.2409354260332743E-2</v>
      </c>
      <c r="BK449" s="8">
        <f t="shared" si="668"/>
        <v>0.11207325282979672</v>
      </c>
      <c r="BL449" s="8">
        <f t="shared" si="669"/>
        <v>0.68459319606755076</v>
      </c>
      <c r="BM449" s="8">
        <f t="shared" si="670"/>
        <v>0.54554426078049445</v>
      </c>
      <c r="BN449" s="8">
        <f t="shared" si="671"/>
        <v>0.43753048733377153</v>
      </c>
    </row>
    <row r="450" spans="1:66" x14ac:dyDescent="0.25">
      <c r="A450" t="s">
        <v>175</v>
      </c>
      <c r="B450" t="s">
        <v>283</v>
      </c>
      <c r="C450" t="s">
        <v>279</v>
      </c>
      <c r="D450" t="s">
        <v>494</v>
      </c>
      <c r="E450">
        <f>VLOOKUP(A450,home!$A$2:$E$405,3,FALSE)</f>
        <v>1.1957671957672</v>
      </c>
      <c r="F450">
        <f>VLOOKUP(B450,home!$B$2:$E$405,3,FALSE)</f>
        <v>0.96</v>
      </c>
      <c r="G450">
        <f>VLOOKUP(C450,away!$B$2:$E$405,4,FALSE)</f>
        <v>0.96</v>
      </c>
      <c r="H450">
        <f>VLOOKUP(A450,away!$A$2:$E$405,3,FALSE)</f>
        <v>1.0582010582010599</v>
      </c>
      <c r="I450">
        <f>VLOOKUP(C450,away!$B$2:$E$405,3,FALSE)</f>
        <v>1.22</v>
      </c>
      <c r="J450">
        <f>VLOOKUP(B450,home!$B$2:$E$405,4,FALSE)</f>
        <v>0.51</v>
      </c>
      <c r="K450" s="3">
        <f t="shared" si="616"/>
        <v>1.1020190476190515</v>
      </c>
      <c r="L450" s="3">
        <f t="shared" si="617"/>
        <v>0.65841269841269956</v>
      </c>
      <c r="M450" s="5">
        <f t="shared" si="618"/>
        <v>0.17197060016848445</v>
      </c>
      <c r="N450" s="5">
        <f t="shared" si="619"/>
        <v>0.18951487701614994</v>
      </c>
      <c r="O450" s="5">
        <f t="shared" si="620"/>
        <v>0.11322762690458328</v>
      </c>
      <c r="P450" s="5">
        <f t="shared" si="621"/>
        <v>0.12477900156555416</v>
      </c>
      <c r="Q450" s="5">
        <f t="shared" si="622"/>
        <v>0.10442450213948963</v>
      </c>
      <c r="R450" s="5">
        <f t="shared" si="623"/>
        <v>3.7275253682556526E-2</v>
      </c>
      <c r="S450" s="5">
        <f t="shared" si="624"/>
        <v>2.263439101864272E-2</v>
      </c>
      <c r="T450" s="5">
        <f t="shared" si="625"/>
        <v>6.8754418234064071E-2</v>
      </c>
      <c r="U450" s="5">
        <f t="shared" si="626"/>
        <v>4.107803956300949E-2</v>
      </c>
      <c r="V450" s="5">
        <f t="shared" si="627"/>
        <v>1.8247929908326336E-3</v>
      </c>
      <c r="W450" s="5">
        <f t="shared" si="628"/>
        <v>3.8359263465284663E-2</v>
      </c>
      <c r="X450" s="5">
        <f t="shared" si="629"/>
        <v>2.5256226167301752E-2</v>
      </c>
      <c r="Y450" s="5">
        <f t="shared" si="630"/>
        <v>8.3145100112672898E-3</v>
      </c>
      <c r="Z450" s="5">
        <f t="shared" si="631"/>
        <v>8.180833453716653E-3</v>
      </c>
      <c r="AA450" s="5">
        <f t="shared" si="632"/>
        <v>9.0154342913949023E-3</v>
      </c>
      <c r="AB450" s="5">
        <f t="shared" si="633"/>
        <v>4.9675901558375746E-3</v>
      </c>
      <c r="AC450" s="5">
        <f t="shared" si="634"/>
        <v>8.2752461480638774E-5</v>
      </c>
      <c r="AD450" s="5">
        <f t="shared" si="635"/>
        <v>1.0568159747845321E-2</v>
      </c>
      <c r="AE450" s="5">
        <f t="shared" si="636"/>
        <v>6.9582105768353116E-3</v>
      </c>
      <c r="AF450" s="5">
        <f t="shared" si="637"/>
        <v>2.2906871010089621E-3</v>
      </c>
      <c r="AG450" s="5">
        <f t="shared" si="638"/>
        <v>5.0273915846482491E-4</v>
      </c>
      <c r="AH450" s="5">
        <f t="shared" si="639"/>
        <v>1.3465911573816165E-3</v>
      </c>
      <c r="AI450" s="5">
        <f t="shared" si="640"/>
        <v>1.4839691047899253E-3</v>
      </c>
      <c r="AJ450" s="5">
        <f t="shared" si="641"/>
        <v>8.1768110977834506E-4</v>
      </c>
      <c r="AK450" s="5">
        <f t="shared" si="642"/>
        <v>3.003667192846737E-4</v>
      </c>
      <c r="AL450" s="5">
        <f t="shared" si="643"/>
        <v>2.4017522787103467E-6</v>
      </c>
      <c r="AM450" s="5">
        <f t="shared" si="644"/>
        <v>2.3292626680812985E-3</v>
      </c>
      <c r="AN450" s="5">
        <f t="shared" si="645"/>
        <v>1.5336161186033717E-3</v>
      </c>
      <c r="AO450" s="5">
        <f t="shared" si="646"/>
        <v>5.0487616348942829E-4</v>
      </c>
      <c r="AP450" s="5">
        <f t="shared" si="647"/>
        <v>1.1080562572244191E-4</v>
      </c>
      <c r="AQ450" s="5">
        <f t="shared" si="648"/>
        <v>1.8238957757805153E-5</v>
      </c>
      <c r="AR450" s="5">
        <f t="shared" si="649"/>
        <v>1.7732254351806209E-4</v>
      </c>
      <c r="AS450" s="5">
        <f t="shared" si="650"/>
        <v>1.9541282052916261E-4</v>
      </c>
      <c r="AT450" s="5">
        <f t="shared" si="651"/>
        <v>1.0767432518605022E-4</v>
      </c>
      <c r="AU450" s="5">
        <f t="shared" si="652"/>
        <v>3.9553052431518375E-5</v>
      </c>
      <c r="AV450" s="5">
        <f t="shared" si="653"/>
        <v>1.0897054292752073E-5</v>
      </c>
      <c r="AW450" s="5">
        <f t="shared" si="654"/>
        <v>4.8407539662732191E-8</v>
      </c>
      <c r="AX450" s="5">
        <f t="shared" si="655"/>
        <v>4.2781530452226077E-4</v>
      </c>
      <c r="AY450" s="5">
        <f t="shared" si="656"/>
        <v>2.8167902907275246E-4</v>
      </c>
      <c r="AZ450" s="5">
        <f t="shared" si="657"/>
        <v>9.2730524809030097E-5</v>
      </c>
      <c r="BA450" s="5">
        <f t="shared" si="658"/>
        <v>2.0351651688246429E-5</v>
      </c>
      <c r="BB450" s="5">
        <f t="shared" si="659"/>
        <v>3.3499464763034258E-6</v>
      </c>
      <c r="BC450" s="5">
        <f t="shared" si="660"/>
        <v>4.4112945980021074E-7</v>
      </c>
      <c r="BD450" s="5">
        <f t="shared" si="661"/>
        <v>1.9458569061188432E-5</v>
      </c>
      <c r="BE450" s="5">
        <f t="shared" si="662"/>
        <v>2.1443713744840416E-5</v>
      </c>
      <c r="BF450" s="5">
        <f t="shared" si="663"/>
        <v>1.18156904992523E-5</v>
      </c>
      <c r="BG450" s="5">
        <f t="shared" si="664"/>
        <v>4.3403719969824994E-6</v>
      </c>
      <c r="BH450" s="5">
        <f t="shared" si="665"/>
        <v>1.1957931536067637E-6</v>
      </c>
      <c r="BI450" s="5">
        <f t="shared" si="666"/>
        <v>2.6355736645742149E-7</v>
      </c>
      <c r="BJ450" s="8">
        <f t="shared" si="667"/>
        <v>0.46026676073739453</v>
      </c>
      <c r="BK450" s="8">
        <f t="shared" si="668"/>
        <v>0.32157561898634618</v>
      </c>
      <c r="BL450" s="8">
        <f t="shared" si="669"/>
        <v>0.21010193018039622</v>
      </c>
      <c r="BM450" s="8">
        <f t="shared" si="670"/>
        <v>0.25865165125950246</v>
      </c>
      <c r="BN450" s="8">
        <f t="shared" si="671"/>
        <v>0.74119186147681804</v>
      </c>
    </row>
    <row r="451" spans="1:66" x14ac:dyDescent="0.25">
      <c r="A451" t="s">
        <v>175</v>
      </c>
      <c r="B451" t="s">
        <v>280</v>
      </c>
      <c r="C451" t="s">
        <v>284</v>
      </c>
      <c r="D451" t="s">
        <v>494</v>
      </c>
      <c r="E451">
        <f>VLOOKUP(A451,home!$A$2:$E$405,3,FALSE)</f>
        <v>1.1957671957672</v>
      </c>
      <c r="F451">
        <f>VLOOKUP(B451,home!$B$2:$E$405,3,FALSE)</f>
        <v>0.6</v>
      </c>
      <c r="G451">
        <f>VLOOKUP(C451,away!$B$2:$E$405,4,FALSE)</f>
        <v>1.02</v>
      </c>
      <c r="H451">
        <f>VLOOKUP(A451,away!$A$2:$E$405,3,FALSE)</f>
        <v>1.0582010582010599</v>
      </c>
      <c r="I451">
        <f>VLOOKUP(C451,away!$B$2:$E$405,3,FALSE)</f>
        <v>1.25</v>
      </c>
      <c r="J451">
        <f>VLOOKUP(B451,home!$B$2:$E$405,4,FALSE)</f>
        <v>0.88</v>
      </c>
      <c r="K451" s="3">
        <f t="shared" si="616"/>
        <v>0.73180952380952646</v>
      </c>
      <c r="L451" s="3">
        <f t="shared" si="617"/>
        <v>1.164021164021166</v>
      </c>
      <c r="M451" s="5">
        <f t="shared" si="618"/>
        <v>0.15019351928339239</v>
      </c>
      <c r="N451" s="5">
        <f t="shared" si="619"/>
        <v>0.10991304782605632</v>
      </c>
      <c r="O451" s="5">
        <f t="shared" si="620"/>
        <v>0.17482843514468982</v>
      </c>
      <c r="P451" s="5">
        <f t="shared" si="621"/>
        <v>0.12794111387160015</v>
      </c>
      <c r="Q451" s="5">
        <f t="shared" si="622"/>
        <v>4.0217707595019983E-2</v>
      </c>
      <c r="R451" s="5">
        <f t="shared" si="623"/>
        <v>0.10175199929056039</v>
      </c>
      <c r="S451" s="5">
        <f t="shared" si="624"/>
        <v>2.7246396343872985E-2</v>
      </c>
      <c r="T451" s="5">
        <f t="shared" si="625"/>
        <v>4.6814262809018042E-2</v>
      </c>
      <c r="U451" s="5">
        <f t="shared" si="626"/>
        <v>7.4463082147492282E-2</v>
      </c>
      <c r="V451" s="5">
        <f t="shared" si="627"/>
        <v>2.5788465099740002E-3</v>
      </c>
      <c r="W451" s="5">
        <f t="shared" si="628"/>
        <v>9.8105671479407821E-3</v>
      </c>
      <c r="X451" s="5">
        <f t="shared" si="629"/>
        <v>1.141970779125384E-2</v>
      </c>
      <c r="Y451" s="5">
        <f t="shared" si="630"/>
        <v>6.6463907779784372E-3</v>
      </c>
      <c r="Z451" s="5">
        <f t="shared" si="631"/>
        <v>3.9480493551892974E-2</v>
      </c>
      <c r="AA451" s="5">
        <f t="shared" si="632"/>
        <v>2.889220118597588E-2</v>
      </c>
      <c r="AB451" s="5">
        <f t="shared" si="633"/>
        <v>1.0571793995859021E-2</v>
      </c>
      <c r="AC451" s="5">
        <f t="shared" si="634"/>
        <v>1.372980740797705E-4</v>
      </c>
      <c r="AD451" s="5">
        <f t="shared" si="635"/>
        <v>1.7948666182089825E-3</v>
      </c>
      <c r="AE451" s="5">
        <f t="shared" si="636"/>
        <v>2.0892627301903532E-3</v>
      </c>
      <c r="AF451" s="5">
        <f t="shared" si="637"/>
        <v>1.2159730175711071E-3</v>
      </c>
      <c r="AG451" s="5">
        <f t="shared" si="638"/>
        <v>4.7180610911048314E-4</v>
      </c>
      <c r="AH451" s="5">
        <f t="shared" si="639"/>
        <v>1.1489032515101152E-2</v>
      </c>
      <c r="AI451" s="5">
        <f t="shared" si="640"/>
        <v>8.4077834139083419E-3</v>
      </c>
      <c r="AJ451" s="5">
        <f t="shared" si="641"/>
        <v>3.0764479882129485E-3</v>
      </c>
      <c r="AK451" s="5">
        <f t="shared" si="642"/>
        <v>7.5045797909296442E-4</v>
      </c>
      <c r="AL451" s="5">
        <f t="shared" si="643"/>
        <v>4.6782493982438237E-6</v>
      </c>
      <c r="AM451" s="5">
        <f t="shared" si="644"/>
        <v>2.6270009703462615E-4</v>
      </c>
      <c r="AN451" s="5">
        <f t="shared" si="645"/>
        <v>3.0578847273871876E-4</v>
      </c>
      <c r="AO451" s="5">
        <f t="shared" si="646"/>
        <v>1.7797212699078902E-4</v>
      </c>
      <c r="AP451" s="5">
        <f t="shared" si="647"/>
        <v>6.9054440807713648E-5</v>
      </c>
      <c r="AQ451" s="5">
        <f t="shared" si="648"/>
        <v>2.0095207642456391E-5</v>
      </c>
      <c r="AR451" s="5">
        <f t="shared" si="649"/>
        <v>2.6746954003410137E-3</v>
      </c>
      <c r="AS451" s="5">
        <f t="shared" si="650"/>
        <v>1.957367567259088E-3</v>
      </c>
      <c r="AT451" s="5">
        <f t="shared" si="651"/>
        <v>7.1621011365804207E-4</v>
      </c>
      <c r="AU451" s="5">
        <f t="shared" si="652"/>
        <v>1.7470979407455288E-4</v>
      </c>
      <c r="AV451" s="5">
        <f t="shared" si="653"/>
        <v>3.1963572801639744E-5</v>
      </c>
      <c r="AW451" s="5">
        <f t="shared" si="654"/>
        <v>1.1069800737301935E-7</v>
      </c>
      <c r="AX451" s="5">
        <f t="shared" si="655"/>
        <v>3.2041072152604347E-5</v>
      </c>
      <c r="AY451" s="5">
        <f t="shared" si="656"/>
        <v>3.729648610356068E-5</v>
      </c>
      <c r="AZ451" s="5">
        <f t="shared" si="657"/>
        <v>2.1706949584082971E-5</v>
      </c>
      <c r="BA451" s="5">
        <f t="shared" si="658"/>
        <v>8.4224495740710064E-6</v>
      </c>
      <c r="BB451" s="5">
        <f t="shared" si="659"/>
        <v>2.450977389279927E-6</v>
      </c>
      <c r="BC451" s="5">
        <f t="shared" si="660"/>
        <v>5.7059791073183586E-7</v>
      </c>
      <c r="BD451" s="5">
        <f t="shared" si="661"/>
        <v>5.1890034221783359E-4</v>
      </c>
      <c r="BE451" s="5">
        <f t="shared" si="662"/>
        <v>3.7973621234303311E-4</v>
      </c>
      <c r="BF451" s="5">
        <f t="shared" si="663"/>
        <v>1.3894728836399414E-4</v>
      </c>
      <c r="BG451" s="5">
        <f t="shared" si="664"/>
        <v>3.3894316310759829E-5</v>
      </c>
      <c r="BH451" s="5">
        <f t="shared" si="665"/>
        <v>6.2010458698066556E-6</v>
      </c>
      <c r="BI451" s="5">
        <f t="shared" si="666"/>
        <v>9.0759688502084805E-7</v>
      </c>
      <c r="BJ451" s="8">
        <f t="shared" si="667"/>
        <v>0.23133169130027698</v>
      </c>
      <c r="BK451" s="8">
        <f t="shared" si="668"/>
        <v>0.30813914881842108</v>
      </c>
      <c r="BL451" s="8">
        <f t="shared" si="669"/>
        <v>0.42086476691101754</v>
      </c>
      <c r="BM451" s="8">
        <f t="shared" si="670"/>
        <v>0.29493309178219329</v>
      </c>
      <c r="BN451" s="8">
        <f t="shared" si="671"/>
        <v>0.70484582301131904</v>
      </c>
    </row>
    <row r="452" spans="1:66" x14ac:dyDescent="0.25">
      <c r="A452" t="s">
        <v>24</v>
      </c>
      <c r="B452" t="s">
        <v>180</v>
      </c>
      <c r="C452" t="s">
        <v>184</v>
      </c>
      <c r="D452" t="s">
        <v>494</v>
      </c>
      <c r="E452">
        <f>VLOOKUP(A452,home!$A$2:$E$405,3,FALSE)</f>
        <v>1.59205776173285</v>
      </c>
      <c r="F452">
        <f>VLOOKUP(B452,home!$B$2:$E$405,3,FALSE)</f>
        <v>1.1599999999999999</v>
      </c>
      <c r="G452">
        <f>VLOOKUP(C452,away!$B$2:$E$405,4,FALSE)</f>
        <v>0.94</v>
      </c>
      <c r="H452">
        <f>VLOOKUP(A452,away!$A$2:$E$405,3,FALSE)</f>
        <v>1.40794223826715</v>
      </c>
      <c r="I452">
        <f>VLOOKUP(C452,away!$B$2:$E$405,3,FALSE)</f>
        <v>0.72</v>
      </c>
      <c r="J452">
        <f>VLOOKUP(B452,home!$B$2:$E$405,4,FALSE)</f>
        <v>1.1499999999999999</v>
      </c>
      <c r="K452" s="3">
        <f t="shared" si="616"/>
        <v>1.7359797833934993</v>
      </c>
      <c r="L452" s="3">
        <f t="shared" si="617"/>
        <v>1.1657761732852001</v>
      </c>
      <c r="M452" s="5">
        <f t="shared" si="618"/>
        <v>5.4926686444889745E-2</v>
      </c>
      <c r="N452" s="5">
        <f t="shared" si="619"/>
        <v>9.5351617237122335E-2</v>
      </c>
      <c r="O452" s="5">
        <f t="shared" si="620"/>
        <v>6.4032222334959629E-2</v>
      </c>
      <c r="P452" s="5">
        <f t="shared" si="621"/>
        <v>0.11115864345924759</v>
      </c>
      <c r="Q452" s="5">
        <f t="shared" si="622"/>
        <v>8.2764239918759766E-2</v>
      </c>
      <c r="R452" s="5">
        <f t="shared" si="623"/>
        <v>3.7323619560298192E-2</v>
      </c>
      <c r="S452" s="5">
        <f t="shared" si="624"/>
        <v>5.6239711583993317E-2</v>
      </c>
      <c r="T452" s="5">
        <f t="shared" si="625"/>
        <v>9.648457889734996E-2</v>
      </c>
      <c r="U452" s="5">
        <f t="shared" si="626"/>
        <v>6.4793048999747818E-2</v>
      </c>
      <c r="V452" s="5">
        <f t="shared" si="627"/>
        <v>1.2646210699396858E-2</v>
      </c>
      <c r="W452" s="5">
        <f t="shared" si="628"/>
        <v>4.7892349095632052E-2</v>
      </c>
      <c r="X452" s="5">
        <f t="shared" si="629"/>
        <v>5.583175945834485E-2</v>
      </c>
      <c r="Y452" s="5">
        <f t="shared" si="630"/>
        <v>3.2543667444564522E-2</v>
      </c>
      <c r="Z452" s="5">
        <f t="shared" si="631"/>
        <v>1.4503662128052354E-2</v>
      </c>
      <c r="AA452" s="5">
        <f t="shared" si="632"/>
        <v>2.517806423946882E-2</v>
      </c>
      <c r="AB452" s="5">
        <f t="shared" si="633"/>
        <v>2.1854305252350353E-2</v>
      </c>
      <c r="AC452" s="5">
        <f t="shared" si="634"/>
        <v>1.5995590181550601E-3</v>
      </c>
      <c r="AD452" s="5">
        <f t="shared" si="635"/>
        <v>2.078503745231031E-2</v>
      </c>
      <c r="AE452" s="5">
        <f t="shared" si="636"/>
        <v>2.4230701422743875E-2</v>
      </c>
      <c r="AF452" s="5">
        <f t="shared" si="637"/>
        <v>1.4123787190311309E-2</v>
      </c>
      <c r="AG452" s="5">
        <f t="shared" si="638"/>
        <v>5.4883915276718815E-3</v>
      </c>
      <c r="AH452" s="5">
        <f t="shared" si="639"/>
        <v>4.2270059335655892E-3</v>
      </c>
      <c r="AI452" s="5">
        <f t="shared" si="640"/>
        <v>7.3379968449542275E-3</v>
      </c>
      <c r="AJ452" s="5">
        <f t="shared" si="641"/>
        <v>6.369307086722913E-3</v>
      </c>
      <c r="AK452" s="5">
        <f t="shared" si="642"/>
        <v>3.6856627789253063E-3</v>
      </c>
      <c r="AL452" s="5">
        <f t="shared" si="643"/>
        <v>1.2948518987725301E-4</v>
      </c>
      <c r="AM452" s="5">
        <f t="shared" si="644"/>
        <v>7.2164809628574803E-3</v>
      </c>
      <c r="AN452" s="5">
        <f t="shared" si="645"/>
        <v>8.4128015614654897E-3</v>
      </c>
      <c r="AO452" s="5">
        <f t="shared" si="646"/>
        <v>4.903721805466498E-3</v>
      </c>
      <c r="AP452" s="5">
        <f t="shared" si="647"/>
        <v>1.9055473470773086E-3</v>
      </c>
      <c r="AQ452" s="5">
        <f t="shared" si="648"/>
        <v>5.5536042357238764E-4</v>
      </c>
      <c r="AR452" s="5">
        <f t="shared" si="649"/>
        <v>9.8554856033718436E-4</v>
      </c>
      <c r="AS452" s="5">
        <f t="shared" si="650"/>
        <v>1.71089237629792E-3</v>
      </c>
      <c r="AT452" s="5">
        <f t="shared" si="651"/>
        <v>1.4850372884076268E-3</v>
      </c>
      <c r="AU452" s="5">
        <f t="shared" si="652"/>
        <v>8.5933157008704687E-4</v>
      </c>
      <c r="AV452" s="5">
        <f t="shared" si="653"/>
        <v>3.7294555822572711E-4</v>
      </c>
      <c r="AW452" s="5">
        <f t="shared" si="654"/>
        <v>7.2790958004539558E-6</v>
      </c>
      <c r="AX452" s="5">
        <f t="shared" si="655"/>
        <v>2.0879441764607718E-3</v>
      </c>
      <c r="AY452" s="5">
        <f t="shared" si="656"/>
        <v>2.4340755720675569E-3</v>
      </c>
      <c r="AZ452" s="5">
        <f t="shared" si="657"/>
        <v>1.4187936529459508E-3</v>
      </c>
      <c r="BA452" s="5">
        <f t="shared" si="658"/>
        <v>5.5133194513755346E-4</v>
      </c>
      <c r="BB452" s="5">
        <f t="shared" si="659"/>
        <v>1.6068241130308579E-4</v>
      </c>
      <c r="BC452" s="5">
        <f t="shared" si="660"/>
        <v>3.7463945312629936E-5</v>
      </c>
      <c r="BD452" s="5">
        <f t="shared" si="661"/>
        <v>1.9148817154277014E-4</v>
      </c>
      <c r="BE452" s="5">
        <f t="shared" si="662"/>
        <v>3.3241959455723524E-4</v>
      </c>
      <c r="BF452" s="5">
        <f t="shared" si="663"/>
        <v>2.8853684787761219E-4</v>
      </c>
      <c r="BG452" s="5">
        <f t="shared" si="664"/>
        <v>1.6696471155987338E-4</v>
      </c>
      <c r="BH452" s="5">
        <f t="shared" si="665"/>
        <v>7.2461840952016814E-5</v>
      </c>
      <c r="BI452" s="5">
        <f t="shared" si="666"/>
        <v>2.5158458192035252E-5</v>
      </c>
      <c r="BJ452" s="8">
        <f t="shared" si="667"/>
        <v>0.50518033344847768</v>
      </c>
      <c r="BK452" s="8">
        <f t="shared" si="668"/>
        <v>0.23913437196762741</v>
      </c>
      <c r="BL452" s="8">
        <f t="shared" si="669"/>
        <v>0.24129201800902997</v>
      </c>
      <c r="BM452" s="8">
        <f t="shared" si="670"/>
        <v>0.55212656012164285</v>
      </c>
      <c r="BN452" s="8">
        <f t="shared" si="671"/>
        <v>0.44555702895527721</v>
      </c>
    </row>
    <row r="453" spans="1:66" x14ac:dyDescent="0.25">
      <c r="A453" t="s">
        <v>24</v>
      </c>
      <c r="B453" t="s">
        <v>291</v>
      </c>
      <c r="C453" t="s">
        <v>26</v>
      </c>
      <c r="D453" t="s">
        <v>494</v>
      </c>
      <c r="E453">
        <f>VLOOKUP(A453,home!$A$2:$E$405,3,FALSE)</f>
        <v>1.59205776173285</v>
      </c>
      <c r="F453">
        <f>VLOOKUP(B453,home!$B$2:$E$405,3,FALSE)</f>
        <v>0.38</v>
      </c>
      <c r="G453">
        <f>VLOOKUP(C453,away!$B$2:$E$405,4,FALSE)</f>
        <v>1.06</v>
      </c>
      <c r="H453">
        <f>VLOOKUP(A453,away!$A$2:$E$405,3,FALSE)</f>
        <v>1.40794223826715</v>
      </c>
      <c r="I453">
        <f>VLOOKUP(C453,away!$B$2:$E$405,3,FALSE)</f>
        <v>0.87</v>
      </c>
      <c r="J453">
        <f>VLOOKUP(B453,home!$B$2:$E$405,4,FALSE)</f>
        <v>1.1399999999999999</v>
      </c>
      <c r="K453" s="3">
        <f t="shared" si="616"/>
        <v>0.64128086642599202</v>
      </c>
      <c r="L453" s="3">
        <f t="shared" si="617"/>
        <v>1.3963971119133594</v>
      </c>
      <c r="M453" s="5">
        <f t="shared" si="618"/>
        <v>0.13033099117647251</v>
      </c>
      <c r="N453" s="5">
        <f t="shared" si="619"/>
        <v>8.3578770943806599E-2</v>
      </c>
      <c r="O453" s="5">
        <f t="shared" si="620"/>
        <v>0.18199381967163172</v>
      </c>
      <c r="P453" s="5">
        <f t="shared" si="621"/>
        <v>0.11670915436319973</v>
      </c>
      <c r="Q453" s="5">
        <f t="shared" si="622"/>
        <v>2.6798733322831909E-2</v>
      </c>
      <c r="R453" s="5">
        <f t="shared" si="623"/>
        <v>0.12706782208777365</v>
      </c>
      <c r="S453" s="5">
        <f t="shared" si="624"/>
        <v>2.6127758619072156E-2</v>
      </c>
      <c r="T453" s="5">
        <f t="shared" si="625"/>
        <v>3.7421673814938786E-2</v>
      </c>
      <c r="U453" s="5">
        <f t="shared" si="626"/>
        <v>8.1486163043311285E-2</v>
      </c>
      <c r="V453" s="5">
        <f t="shared" si="627"/>
        <v>2.5996619038204508E-3</v>
      </c>
      <c r="W453" s="5">
        <f t="shared" si="628"/>
        <v>5.7285049747949172E-3</v>
      </c>
      <c r="X453" s="5">
        <f t="shared" si="629"/>
        <v>7.9992678023849337E-3</v>
      </c>
      <c r="Y453" s="5">
        <f t="shared" si="630"/>
        <v>5.5850772283359247E-3</v>
      </c>
      <c r="Z453" s="5">
        <f t="shared" si="631"/>
        <v>5.9145713260162547E-2</v>
      </c>
      <c r="AA453" s="5">
        <f t="shared" si="632"/>
        <v>3.7929014244860323E-2</v>
      </c>
      <c r="AB453" s="5">
        <f t="shared" si="633"/>
        <v>1.2161575558813909E-2</v>
      </c>
      <c r="AC453" s="5">
        <f t="shared" si="634"/>
        <v>1.4549702438687972E-4</v>
      </c>
      <c r="AD453" s="5">
        <f t="shared" si="635"/>
        <v>9.183951583905224E-4</v>
      </c>
      <c r="AE453" s="5">
        <f t="shared" si="636"/>
        <v>1.2824443467717376E-3</v>
      </c>
      <c r="AF453" s="5">
        <f t="shared" si="637"/>
        <v>8.9540079101083482E-4</v>
      </c>
      <c r="AG453" s="5">
        <f t="shared" si="638"/>
        <v>4.1677835952415554E-4</v>
      </c>
      <c r="AH453" s="5">
        <f t="shared" si="639"/>
        <v>2.0647725794636675E-2</v>
      </c>
      <c r="AI453" s="5">
        <f t="shared" si="640"/>
        <v>1.3240991487310911E-2</v>
      </c>
      <c r="AJ453" s="5">
        <f t="shared" si="641"/>
        <v>4.2455972466609627E-3</v>
      </c>
      <c r="AK453" s="5">
        <f t="shared" si="642"/>
        <v>9.0754009361151608E-4</v>
      </c>
      <c r="AL453" s="5">
        <f t="shared" si="643"/>
        <v>5.2116030194420744E-6</v>
      </c>
      <c r="AM453" s="5">
        <f t="shared" si="644"/>
        <v>1.177898485788221E-4</v>
      </c>
      <c r="AN453" s="5">
        <f t="shared" si="645"/>
        <v>1.6448140436817909E-4</v>
      </c>
      <c r="AO453" s="5">
        <f t="shared" si="646"/>
        <v>1.1484067901158938E-4</v>
      </c>
      <c r="AP453" s="5">
        <f t="shared" si="647"/>
        <v>5.345439750065083E-5</v>
      </c>
      <c r="AQ453" s="5">
        <f t="shared" si="648"/>
        <v>1.8660891572244388E-5</v>
      </c>
      <c r="AR453" s="5">
        <f t="shared" si="649"/>
        <v>5.7664849334419172E-3</v>
      </c>
      <c r="AS453" s="5">
        <f t="shared" si="650"/>
        <v>3.6979364543500612E-3</v>
      </c>
      <c r="AT453" s="5">
        <f t="shared" si="651"/>
        <v>1.1857079467169341E-3</v>
      </c>
      <c r="AU453" s="5">
        <f t="shared" si="652"/>
        <v>2.5345727313293983E-4</v>
      </c>
      <c r="AV453" s="5">
        <f t="shared" si="653"/>
        <v>4.063432492916523E-5</v>
      </c>
      <c r="AW453" s="5">
        <f t="shared" si="654"/>
        <v>1.296361278535907E-7</v>
      </c>
      <c r="AX453" s="5">
        <f t="shared" si="655"/>
        <v>1.2589396025468901E-5</v>
      </c>
      <c r="AY453" s="5">
        <f t="shared" si="656"/>
        <v>1.7579796250698299E-5</v>
      </c>
      <c r="AZ453" s="5">
        <f t="shared" si="657"/>
        <v>1.2274188356250207E-5</v>
      </c>
      <c r="BA453" s="5">
        <f t="shared" si="658"/>
        <v>5.7132137239161217E-6</v>
      </c>
      <c r="BB453" s="5">
        <f t="shared" si="659"/>
        <v>1.9944787859550611E-6</v>
      </c>
      <c r="BC453" s="5">
        <f t="shared" si="660"/>
        <v>5.5701688329602136E-7</v>
      </c>
      <c r="BD453" s="5">
        <f t="shared" si="661"/>
        <v>1.3420504844916976E-3</v>
      </c>
      <c r="BE453" s="5">
        <f t="shared" si="662"/>
        <v>8.6063129748225817E-4</v>
      </c>
      <c r="BF453" s="5">
        <f t="shared" si="663"/>
        <v>2.7595319206137408E-4</v>
      </c>
      <c r="BG453" s="5">
        <f t="shared" si="664"/>
        <v>5.8987834032712051E-5</v>
      </c>
      <c r="BH453" s="5">
        <f t="shared" si="665"/>
        <v>9.4569423292725495E-6</v>
      </c>
      <c r="BI453" s="5">
        <f t="shared" si="666"/>
        <v>1.2129112341313083E-6</v>
      </c>
      <c r="BJ453" s="8">
        <f t="shared" si="667"/>
        <v>0.17114498205384737</v>
      </c>
      <c r="BK453" s="8">
        <f t="shared" si="668"/>
        <v>0.27593585448622182</v>
      </c>
      <c r="BL453" s="8">
        <f t="shared" si="669"/>
        <v>0.49317276282281336</v>
      </c>
      <c r="BM453" s="8">
        <f t="shared" si="670"/>
        <v>0.3329025708972061</v>
      </c>
      <c r="BN453" s="8">
        <f t="shared" si="671"/>
        <v>0.66647929156571617</v>
      </c>
    </row>
    <row r="454" spans="1:66" s="10" customFormat="1" x14ac:dyDescent="0.25">
      <c r="A454" t="s">
        <v>24</v>
      </c>
      <c r="B454" t="s">
        <v>182</v>
      </c>
      <c r="C454" t="s">
        <v>294</v>
      </c>
      <c r="D454" t="s">
        <v>494</v>
      </c>
      <c r="E454">
        <f>VLOOKUP(A454,home!$A$2:$E$405,3,FALSE)</f>
        <v>1.59205776173285</v>
      </c>
      <c r="F454">
        <f>VLOOKUP(B454,home!$B$2:$E$405,3,FALSE)</f>
        <v>0.87</v>
      </c>
      <c r="G454">
        <f>VLOOKUP(C454,away!$B$2:$E$405,4,FALSE)</f>
        <v>0.54</v>
      </c>
      <c r="H454">
        <f>VLOOKUP(A454,away!$A$2:$E$405,3,FALSE)</f>
        <v>1.40794223826715</v>
      </c>
      <c r="I454">
        <f>VLOOKUP(C454,away!$B$2:$E$405,3,FALSE)</f>
        <v>1.3</v>
      </c>
      <c r="J454">
        <f>VLOOKUP(B454,home!$B$2:$E$405,4,FALSE)</f>
        <v>1.26</v>
      </c>
      <c r="K454" s="3">
        <f t="shared" si="616"/>
        <v>0.74794873646209292</v>
      </c>
      <c r="L454" s="3">
        <f t="shared" si="617"/>
        <v>2.306209386281592</v>
      </c>
      <c r="M454" s="5">
        <f t="shared" si="618"/>
        <v>4.7162409021173898E-2</v>
      </c>
      <c r="N454" s="5">
        <f t="shared" si="619"/>
        <v>3.527506423589543E-2</v>
      </c>
      <c r="O454" s="5">
        <f t="shared" si="620"/>
        <v>0.10876639036428287</v>
      </c>
      <c r="P454" s="5">
        <f t="shared" si="621"/>
        <v>8.1351684242508132E-2</v>
      </c>
      <c r="Q454" s="5">
        <f t="shared" si="622"/>
        <v>1.3191969861928571E-2</v>
      </c>
      <c r="R454" s="5">
        <f t="shared" si="623"/>
        <v>0.12541903518503844</v>
      </c>
      <c r="S454" s="5">
        <f t="shared" si="624"/>
        <v>3.5081416887130935E-2</v>
      </c>
      <c r="T454" s="5">
        <f t="shared" si="625"/>
        <v>3.0423444719123546E-2</v>
      </c>
      <c r="U454" s="5">
        <f t="shared" si="626"/>
        <v>9.3807008894944283E-2</v>
      </c>
      <c r="V454" s="5">
        <f t="shared" si="627"/>
        <v>6.723651334972631E-3</v>
      </c>
      <c r="W454" s="5">
        <f t="shared" si="628"/>
        <v>3.2889723965584964E-3</v>
      </c>
      <c r="X454" s="5">
        <f t="shared" si="629"/>
        <v>7.5850590121642669E-3</v>
      </c>
      <c r="Y454" s="5">
        <f t="shared" si="630"/>
        <v>8.7463671446765066E-3</v>
      </c>
      <c r="Z454" s="5">
        <f t="shared" si="631"/>
        <v>9.6414185387372314E-2</v>
      </c>
      <c r="AA454" s="5">
        <f t="shared" si="632"/>
        <v>7.2112868137507113E-2</v>
      </c>
      <c r="AB454" s="5">
        <f t="shared" si="633"/>
        <v>2.6968364303052977E-2</v>
      </c>
      <c r="AC454" s="5">
        <f t="shared" si="634"/>
        <v>7.2486272927905473E-4</v>
      </c>
      <c r="AD454" s="5">
        <f t="shared" si="635"/>
        <v>6.1499568706615713E-4</v>
      </c>
      <c r="AE454" s="5">
        <f t="shared" si="636"/>
        <v>1.418308826034668E-3</v>
      </c>
      <c r="AF454" s="5">
        <f t="shared" si="637"/>
        <v>1.635458563623589E-3</v>
      </c>
      <c r="AG454" s="5">
        <f t="shared" si="638"/>
        <v>1.2572366301011105E-3</v>
      </c>
      <c r="AH454" s="5">
        <f t="shared" si="639"/>
        <v>5.5587824827762887E-2</v>
      </c>
      <c r="AI454" s="5">
        <f t="shared" si="640"/>
        <v>4.1576843342601415E-2</v>
      </c>
      <c r="AJ454" s="5">
        <f t="shared" si="641"/>
        <v>1.554867372209055E-2</v>
      </c>
      <c r="AK454" s="5">
        <f t="shared" si="642"/>
        <v>3.8765369546996595E-3</v>
      </c>
      <c r="AL454" s="5">
        <f t="shared" si="643"/>
        <v>5.0013394222502824E-5</v>
      </c>
      <c r="AM454" s="5">
        <f t="shared" si="644"/>
        <v>9.199704941415382E-5</v>
      </c>
      <c r="AN454" s="5">
        <f t="shared" si="645"/>
        <v>2.1216445886913297E-4</v>
      </c>
      <c r="AO454" s="5">
        <f t="shared" si="646"/>
        <v>2.4464783323967465E-4</v>
      </c>
      <c r="AP454" s="5">
        <f t="shared" si="647"/>
        <v>1.8806970978359715E-4</v>
      </c>
      <c r="AQ454" s="5">
        <f t="shared" si="648"/>
        <v>1.0843203249454668E-4</v>
      </c>
      <c r="AR454" s="5">
        <f t="shared" si="649"/>
        <v>2.5639432676152738E-2</v>
      </c>
      <c r="AS454" s="5">
        <f t="shared" si="650"/>
        <v>1.9176981273733341E-2</v>
      </c>
      <c r="AT454" s="5">
        <f t="shared" si="651"/>
        <v>7.1716994564230323E-3</v>
      </c>
      <c r="AU454" s="5">
        <f t="shared" si="652"/>
        <v>1.7880211822391627E-3</v>
      </c>
      <c r="AV454" s="5">
        <f t="shared" si="653"/>
        <v>3.3433704600580977E-4</v>
      </c>
      <c r="AW454" s="5">
        <f t="shared" si="654"/>
        <v>2.396372885340895E-6</v>
      </c>
      <c r="AX454" s="5">
        <f t="shared" si="655"/>
        <v>1.1468179477926173E-5</v>
      </c>
      <c r="AY454" s="5">
        <f t="shared" si="656"/>
        <v>2.6448023155555264E-5</v>
      </c>
      <c r="AZ454" s="5">
        <f t="shared" si="657"/>
        <v>3.0497339624967228E-5</v>
      </c>
      <c r="BA454" s="5">
        <f t="shared" si="658"/>
        <v>2.3444416966572321E-5</v>
      </c>
      <c r="BB454" s="5">
        <f t="shared" si="659"/>
        <v>1.3516933616052122E-5</v>
      </c>
      <c r="BC454" s="5">
        <f t="shared" si="660"/>
        <v>6.2345758358169176E-6</v>
      </c>
      <c r="BD454" s="5">
        <f t="shared" si="661"/>
        <v>9.8549833827797292E-3</v>
      </c>
      <c r="BE454" s="5">
        <f t="shared" si="662"/>
        <v>7.3710223690050215E-3</v>
      </c>
      <c r="BF454" s="5">
        <f t="shared" si="663"/>
        <v>2.7565734336655635E-3</v>
      </c>
      <c r="BG454" s="5">
        <f t="shared" si="664"/>
        <v>6.8725853889171071E-4</v>
      </c>
      <c r="BH454" s="5">
        <f t="shared" si="665"/>
        <v>1.2850853894670977E-4</v>
      </c>
      <c r="BI454" s="5">
        <f t="shared" si="666"/>
        <v>1.9223559865956254E-5</v>
      </c>
      <c r="BJ454" s="8">
        <f t="shared" si="667"/>
        <v>0.10439379762965033</v>
      </c>
      <c r="BK454" s="8">
        <f t="shared" si="668"/>
        <v>0.17112048563244267</v>
      </c>
      <c r="BL454" s="8">
        <f t="shared" si="669"/>
        <v>0.6185915871896891</v>
      </c>
      <c r="BM454" s="8">
        <f t="shared" si="670"/>
        <v>0.57932945127805702</v>
      </c>
      <c r="BN454" s="8">
        <f t="shared" si="671"/>
        <v>0.41116655291082732</v>
      </c>
    </row>
    <row r="455" spans="1:66" x14ac:dyDescent="0.25">
      <c r="A455" t="s">
        <v>24</v>
      </c>
      <c r="B455" t="s">
        <v>326</v>
      </c>
      <c r="C455" t="s">
        <v>295</v>
      </c>
      <c r="D455" t="s">
        <v>494</v>
      </c>
      <c r="E455">
        <f>VLOOKUP(A455,home!$A$2:$E$405,3,FALSE)</f>
        <v>1.59205776173285</v>
      </c>
      <c r="F455">
        <f>VLOOKUP(B455,home!$B$2:$E$405,3,FALSE)</f>
        <v>0.67</v>
      </c>
      <c r="G455">
        <f>VLOOKUP(C455,away!$B$2:$E$405,4,FALSE)</f>
        <v>0.63</v>
      </c>
      <c r="H455">
        <f>VLOOKUP(A455,away!$A$2:$E$405,3,FALSE)</f>
        <v>1.40794223826715</v>
      </c>
      <c r="I455">
        <f>VLOOKUP(C455,away!$B$2:$E$405,3,FALSE)</f>
        <v>1.21</v>
      </c>
      <c r="J455">
        <f>VLOOKUP(B455,home!$B$2:$E$405,4,FALSE)</f>
        <v>1.22</v>
      </c>
      <c r="K455" s="3">
        <f t="shared" si="616"/>
        <v>0.67200758122743609</v>
      </c>
      <c r="L455" s="3">
        <f t="shared" si="617"/>
        <v>2.078404332129967</v>
      </c>
      <c r="M455" s="5">
        <f t="shared" si="618"/>
        <v>6.3901533889425391E-2</v>
      </c>
      <c r="N455" s="5">
        <f t="shared" si="619"/>
        <v>4.2942315225755791E-2</v>
      </c>
      <c r="O455" s="5">
        <f t="shared" si="620"/>
        <v>0.13281322486553165</v>
      </c>
      <c r="P455" s="5">
        <f t="shared" si="621"/>
        <v>8.9251493996901479E-2</v>
      </c>
      <c r="Q455" s="5">
        <f t="shared" si="622"/>
        <v>1.4428780693583124E-2</v>
      </c>
      <c r="R455" s="5">
        <f t="shared" si="623"/>
        <v>0.13801979096233627</v>
      </c>
      <c r="S455" s="5">
        <f t="shared" si="624"/>
        <v>3.1164467798468414E-2</v>
      </c>
      <c r="T455" s="5">
        <f t="shared" si="625"/>
        <v>2.9988840300896394E-2</v>
      </c>
      <c r="U455" s="5">
        <f t="shared" si="626"/>
        <v>9.2750345886115929E-2</v>
      </c>
      <c r="V455" s="5">
        <f t="shared" si="627"/>
        <v>4.8363911393298591E-3</v>
      </c>
      <c r="W455" s="5">
        <f t="shared" si="628"/>
        <v>3.2320833379853083E-3</v>
      </c>
      <c r="X455" s="5">
        <f t="shared" si="629"/>
        <v>6.7175760114737493E-3</v>
      </c>
      <c r="Y455" s="5">
        <f t="shared" si="630"/>
        <v>6.9809195418296943E-3</v>
      </c>
      <c r="Z455" s="5">
        <f t="shared" si="631"/>
        <v>9.5620310485264023E-2</v>
      </c>
      <c r="AA455" s="5">
        <f t="shared" si="632"/>
        <v>6.425757356541871E-2</v>
      </c>
      <c r="AB455" s="5">
        <f t="shared" si="633"/>
        <v>2.159078829362053E-2</v>
      </c>
      <c r="AC455" s="5">
        <f t="shared" si="634"/>
        <v>4.2218776732094797E-4</v>
      </c>
      <c r="AD455" s="5">
        <f t="shared" si="635"/>
        <v>5.4299612657125111E-4</v>
      </c>
      <c r="AE455" s="5">
        <f t="shared" si="636"/>
        <v>1.1285655017954802E-3</v>
      </c>
      <c r="AF455" s="5">
        <f t="shared" si="637"/>
        <v>1.1728077140120783E-3</v>
      </c>
      <c r="AG455" s="5">
        <f t="shared" si="638"/>
        <v>8.1252287785271542E-4</v>
      </c>
      <c r="AH455" s="5">
        <f t="shared" si="639"/>
        <v>4.9684416888046312E-2</v>
      </c>
      <c r="AI455" s="5">
        <f t="shared" si="640"/>
        <v>3.3388304817631581E-2</v>
      </c>
      <c r="AJ455" s="5">
        <f t="shared" si="641"/>
        <v>1.1218596980890472E-2</v>
      </c>
      <c r="AK455" s="5">
        <f t="shared" si="642"/>
        <v>2.5129940739645417E-3</v>
      </c>
      <c r="AL455" s="5">
        <f t="shared" si="643"/>
        <v>2.3586844751372319E-5</v>
      </c>
      <c r="AM455" s="5">
        <f t="shared" si="644"/>
        <v>7.2979502726602664E-5</v>
      </c>
      <c r="AN455" s="5">
        <f t="shared" si="645"/>
        <v>1.516809146236617E-4</v>
      </c>
      <c r="AO455" s="5">
        <f t="shared" si="646"/>
        <v>1.5762713502762713E-4</v>
      </c>
      <c r="AP455" s="5">
        <f t="shared" si="647"/>
        <v>1.092043067675518E-4</v>
      </c>
      <c r="AQ455" s="5">
        <f t="shared" si="648"/>
        <v>5.6742676068232389E-5</v>
      </c>
      <c r="AR455" s="5">
        <f t="shared" si="649"/>
        <v>2.0652861459893351E-2</v>
      </c>
      <c r="AS455" s="5">
        <f t="shared" si="650"/>
        <v>1.3878879475088262E-2</v>
      </c>
      <c r="AT455" s="5">
        <f t="shared" si="651"/>
        <v>4.6633561131005849E-3</v>
      </c>
      <c r="AU455" s="5">
        <f t="shared" si="652"/>
        <v>1.0446035539889676E-3</v>
      </c>
      <c r="AV455" s="5">
        <f t="shared" si="653"/>
        <v>1.7549537691442734E-4</v>
      </c>
      <c r="AW455" s="5">
        <f t="shared" si="654"/>
        <v>9.1510632957040471E-7</v>
      </c>
      <c r="AX455" s="5">
        <f t="shared" si="655"/>
        <v>8.173796517747551E-6</v>
      </c>
      <c r="AY455" s="5">
        <f t="shared" si="656"/>
        <v>1.6988454092435349E-5</v>
      </c>
      <c r="AZ455" s="5">
        <f t="shared" si="657"/>
        <v>1.7654438290954353E-5</v>
      </c>
      <c r="BA455" s="5">
        <f t="shared" si="658"/>
        <v>1.2231020341746896E-5</v>
      </c>
      <c r="BB455" s="5">
        <f t="shared" si="659"/>
        <v>6.3552514161641252E-6</v>
      </c>
      <c r="BC455" s="5">
        <f t="shared" si="660"/>
        <v>2.6417564150261249E-6</v>
      </c>
      <c r="BD455" s="5">
        <f t="shared" si="661"/>
        <v>7.1541661215203944E-3</v>
      </c>
      <c r="BE455" s="5">
        <f t="shared" si="662"/>
        <v>4.8076538710221878E-3</v>
      </c>
      <c r="BF455" s="5">
        <f t="shared" si="663"/>
        <v>1.6153899246221699E-3</v>
      </c>
      <c r="BG455" s="5">
        <f t="shared" si="664"/>
        <v>3.6185142532817166E-4</v>
      </c>
      <c r="BH455" s="5">
        <f t="shared" si="665"/>
        <v>6.0791725274621191E-5</v>
      </c>
      <c r="BI455" s="5">
        <f t="shared" si="666"/>
        <v>8.1705000520881987E-6</v>
      </c>
      <c r="BJ455" s="8">
        <f t="shared" si="667"/>
        <v>0.10855968658404332</v>
      </c>
      <c r="BK455" s="8">
        <f t="shared" si="668"/>
        <v>0.18961664989028987</v>
      </c>
      <c r="BL455" s="8">
        <f t="shared" si="669"/>
        <v>0.60065925588036118</v>
      </c>
      <c r="BM455" s="8">
        <f t="shared" si="670"/>
        <v>0.5130826898586619</v>
      </c>
      <c r="BN455" s="8">
        <f t="shared" si="671"/>
        <v>0.48135713963353366</v>
      </c>
    </row>
    <row r="456" spans="1:66" x14ac:dyDescent="0.25">
      <c r="A456" t="s">
        <v>24</v>
      </c>
      <c r="B456" t="s">
        <v>327</v>
      </c>
      <c r="C456" t="s">
        <v>286</v>
      </c>
      <c r="D456" t="s">
        <v>494</v>
      </c>
      <c r="E456">
        <f>VLOOKUP(A456,home!$A$2:$E$405,3,FALSE)</f>
        <v>1.59205776173285</v>
      </c>
      <c r="F456">
        <f>VLOOKUP(B456,home!$B$2:$E$405,3,FALSE)</f>
        <v>1.1200000000000001</v>
      </c>
      <c r="G456">
        <f>VLOOKUP(C456,away!$B$2:$E$405,4,FALSE)</f>
        <v>0.81</v>
      </c>
      <c r="H456">
        <f>VLOOKUP(A456,away!$A$2:$E$405,3,FALSE)</f>
        <v>1.40794223826715</v>
      </c>
      <c r="I456">
        <f>VLOOKUP(C456,away!$B$2:$E$405,3,FALSE)</f>
        <v>1.1200000000000001</v>
      </c>
      <c r="J456">
        <f>VLOOKUP(B456,home!$B$2:$E$405,4,FALSE)</f>
        <v>1.01</v>
      </c>
      <c r="K456" s="3">
        <f t="shared" si="616"/>
        <v>1.4443148014440417</v>
      </c>
      <c r="L456" s="3">
        <f t="shared" si="617"/>
        <v>1.5926642599278003</v>
      </c>
      <c r="M456" s="5">
        <f t="shared" si="618"/>
        <v>4.7979614251886536E-2</v>
      </c>
      <c r="N456" s="5">
        <f t="shared" si="619"/>
        <v>6.9297667031575208E-2</v>
      </c>
      <c r="O456" s="5">
        <f t="shared" si="620"/>
        <v>7.6415416824102203E-2</v>
      </c>
      <c r="P456" s="5">
        <f t="shared" si="621"/>
        <v>0.11036791757756685</v>
      </c>
      <c r="Q456" s="5">
        <f t="shared" si="622"/>
        <v>5.0043823099622443E-2</v>
      </c>
      <c r="R456" s="5">
        <f t="shared" si="623"/>
        <v>6.0852051641616563E-2</v>
      </c>
      <c r="S456" s="5">
        <f t="shared" si="624"/>
        <v>6.3470066508140174E-2</v>
      </c>
      <c r="T456" s="5">
        <f t="shared" si="625"/>
        <v>7.9703008480917936E-2</v>
      </c>
      <c r="U456" s="5">
        <f t="shared" si="626"/>
        <v>8.7889518884223986E-2</v>
      </c>
      <c r="V456" s="5">
        <f t="shared" si="627"/>
        <v>1.622230417424432E-2</v>
      </c>
      <c r="W456" s="5">
        <f t="shared" si="628"/>
        <v>2.4093011474543971E-2</v>
      </c>
      <c r="X456" s="5">
        <f t="shared" si="629"/>
        <v>3.8372078289536572E-2</v>
      </c>
      <c r="Y456" s="5">
        <f t="shared" si="630"/>
        <v>3.0556918835448192E-2</v>
      </c>
      <c r="Z456" s="5">
        <f t="shared" si="631"/>
        <v>3.2305629264294512E-2</v>
      </c>
      <c r="AA456" s="5">
        <f t="shared" si="632"/>
        <v>4.6659498516384353E-2</v>
      </c>
      <c r="AB456" s="5">
        <f t="shared" si="633"/>
        <v>3.3695502167585122E-2</v>
      </c>
      <c r="AC456" s="5">
        <f t="shared" si="634"/>
        <v>2.3322690765886305E-3</v>
      </c>
      <c r="AD456" s="5">
        <f t="shared" si="635"/>
        <v>8.6994732710112543E-3</v>
      </c>
      <c r="AE456" s="5">
        <f t="shared" si="636"/>
        <v>1.3855340158936818E-2</v>
      </c>
      <c r="AF456" s="5">
        <f t="shared" si="637"/>
        <v>1.103345254014052E-2</v>
      </c>
      <c r="AG456" s="5">
        <f t="shared" si="638"/>
        <v>5.8575285080971371E-3</v>
      </c>
      <c r="AH456" s="5">
        <f t="shared" si="639"/>
        <v>1.286300528092988E-2</v>
      </c>
      <c r="AI456" s="5">
        <f t="shared" si="640"/>
        <v>1.85782289182999E-2</v>
      </c>
      <c r="AJ456" s="5">
        <f t="shared" si="641"/>
        <v>1.341640550565814E-2</v>
      </c>
      <c r="AK456" s="5">
        <f t="shared" si="642"/>
        <v>6.4591710179991262E-3</v>
      </c>
      <c r="AL456" s="5">
        <f t="shared" si="643"/>
        <v>2.1459754124931958E-4</v>
      </c>
      <c r="AM456" s="5">
        <f t="shared" si="644"/>
        <v>2.5129556020176708E-3</v>
      </c>
      <c r="AN456" s="5">
        <f t="shared" si="645"/>
        <v>4.002294574118893E-3</v>
      </c>
      <c r="AO456" s="5">
        <f t="shared" si="646"/>
        <v>3.1871557629510592E-3</v>
      </c>
      <c r="AP456" s="5">
        <f t="shared" si="647"/>
        <v>1.6920230248250244E-3</v>
      </c>
      <c r="AQ456" s="5">
        <f t="shared" si="648"/>
        <v>6.7370614965343661E-4</v>
      </c>
      <c r="AR456" s="5">
        <f t="shared" si="649"/>
        <v>4.0972897572399128E-3</v>
      </c>
      <c r="AS456" s="5">
        <f t="shared" si="650"/>
        <v>5.9177762421866696E-3</v>
      </c>
      <c r="AT456" s="5">
        <f t="shared" si="651"/>
        <v>4.2735659091120547E-3</v>
      </c>
      <c r="AU456" s="5">
        <f t="shared" si="652"/>
        <v>2.0574581658257336E-3</v>
      </c>
      <c r="AV456" s="5">
        <f t="shared" si="653"/>
        <v>7.4290432056350463E-4</v>
      </c>
      <c r="AW456" s="5">
        <f t="shared" si="654"/>
        <v>1.3712237833975337E-5</v>
      </c>
      <c r="AX456" s="5">
        <f t="shared" si="655"/>
        <v>6.0491649522764008E-4</v>
      </c>
      <c r="AY456" s="5">
        <f t="shared" si="656"/>
        <v>9.6342888218984798E-4</v>
      </c>
      <c r="AZ456" s="5">
        <f t="shared" si="657"/>
        <v>7.6720937382298118E-4</v>
      </c>
      <c r="BA456" s="5">
        <f t="shared" si="658"/>
        <v>4.0730231652314988E-4</v>
      </c>
      <c r="BB456" s="5">
        <f t="shared" si="659"/>
        <v>1.6217396062805534E-4</v>
      </c>
      <c r="BC456" s="5">
        <f t="shared" si="660"/>
        <v>5.165773419664836E-5</v>
      </c>
      <c r="BD456" s="5">
        <f t="shared" si="661"/>
        <v>1.0876011598207108E-3</v>
      </c>
      <c r="BE456" s="5">
        <f t="shared" si="662"/>
        <v>1.5708384531967594E-3</v>
      </c>
      <c r="BF456" s="5">
        <f t="shared" si="663"/>
        <v>1.1343926143147719E-3</v>
      </c>
      <c r="BG456" s="5">
        <f t="shared" si="664"/>
        <v>5.461400145012088E-4</v>
      </c>
      <c r="BH456" s="5">
        <f t="shared" si="665"/>
        <v>1.9719952665123999E-4</v>
      </c>
      <c r="BI456" s="5">
        <f t="shared" si="666"/>
        <v>5.6963639036028883E-5</v>
      </c>
      <c r="BJ456" s="8">
        <f t="shared" si="667"/>
        <v>0.34653712556598443</v>
      </c>
      <c r="BK456" s="8">
        <f t="shared" si="668"/>
        <v>0.24155019801186564</v>
      </c>
      <c r="BL456" s="8">
        <f t="shared" si="669"/>
        <v>0.37851092855924784</v>
      </c>
      <c r="BM456" s="8">
        <f t="shared" si="670"/>
        <v>0.58299767433066696</v>
      </c>
      <c r="BN456" s="8">
        <f t="shared" si="671"/>
        <v>0.41495649042636984</v>
      </c>
    </row>
    <row r="457" spans="1:66" x14ac:dyDescent="0.25">
      <c r="A457" t="s">
        <v>196</v>
      </c>
      <c r="B457" t="s">
        <v>304</v>
      </c>
      <c r="C457" t="s">
        <v>204</v>
      </c>
      <c r="D457" t="s">
        <v>494</v>
      </c>
      <c r="E457">
        <f>VLOOKUP(A457,home!$A$2:$E$405,3,FALSE)</f>
        <v>1.6239669421487599</v>
      </c>
      <c r="F457">
        <f>VLOOKUP(B457,home!$B$2:$E$405,3,FALSE)</f>
        <v>0.81</v>
      </c>
      <c r="G457">
        <f>VLOOKUP(C457,away!$B$2:$E$405,4,FALSE)</f>
        <v>0.95</v>
      </c>
      <c r="H457">
        <f>VLOOKUP(A457,away!$A$2:$E$405,3,FALSE)</f>
        <v>1.4214876033057899</v>
      </c>
      <c r="I457">
        <f>VLOOKUP(C457,away!$B$2:$E$405,3,FALSE)</f>
        <v>0.9</v>
      </c>
      <c r="J457">
        <f>VLOOKUP(B457,home!$B$2:$E$405,4,FALSE)</f>
        <v>1.95</v>
      </c>
      <c r="K457" s="3">
        <f t="shared" si="616"/>
        <v>1.2496425619834708</v>
      </c>
      <c r="L457" s="3">
        <f t="shared" si="617"/>
        <v>2.4947107438016616</v>
      </c>
      <c r="M457" s="5">
        <f t="shared" si="618"/>
        <v>2.3650919015682392E-2</v>
      </c>
      <c r="N457" s="5">
        <f t="shared" si="619"/>
        <v>2.9555195032020927E-2</v>
      </c>
      <c r="O457" s="5">
        <f t="shared" si="620"/>
        <v>5.9002201769205884E-2</v>
      </c>
      <c r="P457" s="5">
        <f t="shared" si="621"/>
        <v>7.37316625815361E-2</v>
      </c>
      <c r="Q457" s="5">
        <f t="shared" si="622"/>
        <v>1.8466714819867898E-2</v>
      </c>
      <c r="R457" s="5">
        <f t="shared" si="623"/>
        <v>7.3596713330795677E-2</v>
      </c>
      <c r="S457" s="5">
        <f t="shared" si="624"/>
        <v>5.7464554162068381E-2</v>
      </c>
      <c r="T457" s="5">
        <f t="shared" si="625"/>
        <v>4.6069111863845817E-2</v>
      </c>
      <c r="U457" s="5">
        <f t="shared" si="626"/>
        <v>9.1969585400258555E-2</v>
      </c>
      <c r="V457" s="5">
        <f t="shared" si="627"/>
        <v>1.9905062157845866E-2</v>
      </c>
      <c r="W457" s="5">
        <f t="shared" si="628"/>
        <v>7.6922642729726149E-3</v>
      </c>
      <c r="X457" s="5">
        <f t="shared" si="629"/>
        <v>1.9189974325946459E-2</v>
      </c>
      <c r="Y457" s="5">
        <f t="shared" si="630"/>
        <v>2.3936717562108342E-2</v>
      </c>
      <c r="Z457" s="5">
        <f t="shared" si="631"/>
        <v>6.1200837151608976E-2</v>
      </c>
      <c r="AA457" s="5">
        <f t="shared" si="632"/>
        <v>7.6479170933669807E-2</v>
      </c>
      <c r="AB457" s="5">
        <f t="shared" si="633"/>
        <v>4.7785813551961494E-2</v>
      </c>
      <c r="AC457" s="5">
        <f t="shared" si="634"/>
        <v>3.8783728808636352E-3</v>
      </c>
      <c r="AD457" s="5">
        <f t="shared" si="635"/>
        <v>2.4031452083828541E-3</v>
      </c>
      <c r="AE457" s="5">
        <f t="shared" si="636"/>
        <v>5.9951521702681894E-3</v>
      </c>
      <c r="AF457" s="5">
        <f t="shared" si="637"/>
        <v>7.4780852649469513E-3</v>
      </c>
      <c r="AG457" s="5">
        <f t="shared" si="638"/>
        <v>6.2185532178426848E-3</v>
      </c>
      <c r="AH457" s="5">
        <f t="shared" si="639"/>
        <v>3.81695964929437E-2</v>
      </c>
      <c r="AI457" s="5">
        <f t="shared" si="640"/>
        <v>4.7698352351317461E-2</v>
      </c>
      <c r="AJ457" s="5">
        <f t="shared" si="641"/>
        <v>2.9802945617345346E-2</v>
      </c>
      <c r="AK457" s="5">
        <f t="shared" si="642"/>
        <v>1.2414343105304494E-2</v>
      </c>
      <c r="AL457" s="5">
        <f t="shared" si="643"/>
        <v>4.8363259022214666E-4</v>
      </c>
      <c r="AM457" s="5">
        <f t="shared" si="644"/>
        <v>6.006145070043702E-4</v>
      </c>
      <c r="AN457" s="5">
        <f t="shared" si="645"/>
        <v>1.4983594635069406E-3</v>
      </c>
      <c r="AO457" s="5">
        <f t="shared" si="646"/>
        <v>1.8689867258438297E-3</v>
      </c>
      <c r="AP457" s="5">
        <f t="shared" si="647"/>
        <v>1.5541937549950974E-3</v>
      </c>
      <c r="AQ457" s="5">
        <f t="shared" si="648"/>
        <v>9.6931596463392927E-4</v>
      </c>
      <c r="AR457" s="5">
        <f t="shared" si="649"/>
        <v>1.9044420491504163E-2</v>
      </c>
      <c r="AS457" s="5">
        <f t="shared" si="650"/>
        <v>2.3798718414493769E-2</v>
      </c>
      <c r="AT457" s="5">
        <f t="shared" si="651"/>
        <v>1.4869945725705606E-2</v>
      </c>
      <c r="AU457" s="5">
        <f t="shared" si="652"/>
        <v>6.1940390244086358E-3</v>
      </c>
      <c r="AV457" s="5">
        <f t="shared" si="653"/>
        <v>1.9350836988719011E-3</v>
      </c>
      <c r="AW457" s="5">
        <f t="shared" si="654"/>
        <v>4.188119489616749E-5</v>
      </c>
      <c r="AX457" s="5">
        <f t="shared" si="655"/>
        <v>1.2509224188289673E-4</v>
      </c>
      <c r="AY457" s="5">
        <f t="shared" si="656"/>
        <v>3.1206895979149865E-4</v>
      </c>
      <c r="AZ457" s="5">
        <f t="shared" si="657"/>
        <v>3.8926089339943028E-4</v>
      </c>
      <c r="BA457" s="5">
        <f t="shared" si="658"/>
        <v>3.2369777763513067E-4</v>
      </c>
      <c r="BB457" s="5">
        <f t="shared" si="659"/>
        <v>2.0188308090277044E-4</v>
      </c>
      <c r="BC457" s="5">
        <f t="shared" si="660"/>
        <v>1.0072797818398422E-4</v>
      </c>
      <c r="BD457" s="5">
        <f t="shared" si="661"/>
        <v>7.9183867349386632E-3</v>
      </c>
      <c r="BE457" s="5">
        <f t="shared" si="662"/>
        <v>9.8951530862246787E-3</v>
      </c>
      <c r="BF457" s="5">
        <f t="shared" si="663"/>
        <v>6.1827022269442308E-3</v>
      </c>
      <c r="BG457" s="5">
        <f t="shared" si="664"/>
        <v>2.5753892836198325E-3</v>
      </c>
      <c r="BH457" s="5">
        <f t="shared" si="665"/>
        <v>8.045790156218656E-4</v>
      </c>
      <c r="BI457" s="5">
        <f t="shared" si="666"/>
        <v>2.0108723647996936E-4</v>
      </c>
      <c r="BJ457" s="8">
        <f t="shared" si="667"/>
        <v>0.17494911508598263</v>
      </c>
      <c r="BK457" s="8">
        <f t="shared" si="668"/>
        <v>0.17942627234801004</v>
      </c>
      <c r="BL457" s="8">
        <f t="shared" si="669"/>
        <v>0.57033822749161578</v>
      </c>
      <c r="BM457" s="8">
        <f t="shared" si="670"/>
        <v>0.70764085776321284</v>
      </c>
      <c r="BN457" s="8">
        <f t="shared" si="671"/>
        <v>0.27800340654910888</v>
      </c>
    </row>
    <row r="458" spans="1:66" x14ac:dyDescent="0.25">
      <c r="A458" t="s">
        <v>196</v>
      </c>
      <c r="B458" t="s">
        <v>200</v>
      </c>
      <c r="C458" t="s">
        <v>307</v>
      </c>
      <c r="D458" t="s">
        <v>494</v>
      </c>
      <c r="E458">
        <f>VLOOKUP(A458,home!$A$2:$E$405,3,FALSE)</f>
        <v>1.6239669421487599</v>
      </c>
      <c r="F458">
        <f>VLOOKUP(B458,home!$B$2:$E$405,3,FALSE)</f>
        <v>1.37</v>
      </c>
      <c r="G458">
        <f>VLOOKUP(C458,away!$B$2:$E$405,4,FALSE)</f>
        <v>0.79</v>
      </c>
      <c r="H458">
        <f>VLOOKUP(A458,away!$A$2:$E$405,3,FALSE)</f>
        <v>1.4214876033057899</v>
      </c>
      <c r="I458">
        <f>VLOOKUP(C458,away!$B$2:$E$405,3,FALSE)</f>
        <v>1.06</v>
      </c>
      <c r="J458">
        <f>VLOOKUP(B458,home!$B$2:$E$405,4,FALSE)</f>
        <v>0.49</v>
      </c>
      <c r="K458" s="3">
        <f t="shared" si="616"/>
        <v>1.7576194214876029</v>
      </c>
      <c r="L458" s="3">
        <f t="shared" si="617"/>
        <v>0.73832066115702721</v>
      </c>
      <c r="M458" s="5">
        <f t="shared" si="618"/>
        <v>8.2418934351469006E-2</v>
      </c>
      <c r="N458" s="5">
        <f t="shared" si="619"/>
        <v>0.14486111971445367</v>
      </c>
      <c r="O458" s="5">
        <f t="shared" si="620"/>
        <v>6.0851602102234219E-2</v>
      </c>
      <c r="P458" s="5">
        <f t="shared" si="621"/>
        <v>0.1069539576835227</v>
      </c>
      <c r="Q458" s="5">
        <f t="shared" si="622"/>
        <v>0.12730535871428222</v>
      </c>
      <c r="R458" s="5">
        <f t="shared" si="623"/>
        <v>2.2463997548292949E-2</v>
      </c>
      <c r="S458" s="5">
        <f t="shared" si="624"/>
        <v>3.4698182990899336E-2</v>
      </c>
      <c r="T458" s="5">
        <f t="shared" si="625"/>
        <v>9.3992176614761364E-2</v>
      </c>
      <c r="U458" s="5">
        <f t="shared" si="626"/>
        <v>3.9483158375129584E-2</v>
      </c>
      <c r="V458" s="5">
        <f t="shared" si="627"/>
        <v>5.0030413042361924E-3</v>
      </c>
      <c r="W458" s="5">
        <f t="shared" si="628"/>
        <v>7.4584790311889512E-2</v>
      </c>
      <c r="X458" s="5">
        <f t="shared" si="629"/>
        <v>5.5067491695332503E-2</v>
      </c>
      <c r="Y458" s="5">
        <f t="shared" si="630"/>
        <v>2.0328733438378495E-2</v>
      </c>
      <c r="Z458" s="5">
        <f t="shared" si="631"/>
        <v>5.5285445073618303E-3</v>
      </c>
      <c r="AA458" s="5">
        <f t="shared" si="632"/>
        <v>9.7170771986977642E-3</v>
      </c>
      <c r="AB458" s="5">
        <f t="shared" si="633"/>
        <v>8.5394618022627718E-3</v>
      </c>
      <c r="AC458" s="5">
        <f t="shared" si="634"/>
        <v>4.0577377042719568E-4</v>
      </c>
      <c r="AD458" s="5">
        <f t="shared" si="635"/>
        <v>3.2772918999939331E-2</v>
      </c>
      <c r="AE458" s="5">
        <f t="shared" si="636"/>
        <v>2.4196923224080905E-2</v>
      </c>
      <c r="AF458" s="5">
        <f t="shared" si="637"/>
        <v>8.9325441763846176E-3</v>
      </c>
      <c r="AG458" s="5">
        <f t="shared" si="638"/>
        <v>2.1983606407075481E-3</v>
      </c>
      <c r="AH458" s="5">
        <f t="shared" si="639"/>
        <v>1.0204596589778593E-3</v>
      </c>
      <c r="AI458" s="5">
        <f t="shared" si="640"/>
        <v>1.7935797154641016E-3</v>
      </c>
      <c r="AJ458" s="5">
        <f t="shared" si="641"/>
        <v>1.576215270942957E-3</v>
      </c>
      <c r="AK458" s="5">
        <f t="shared" si="642"/>
        <v>9.2346219088489524E-4</v>
      </c>
      <c r="AL458" s="5">
        <f t="shared" si="643"/>
        <v>2.1062689544750349E-5</v>
      </c>
      <c r="AM458" s="5">
        <f t="shared" si="644"/>
        <v>1.1520463786626692E-2</v>
      </c>
      <c r="AN458" s="5">
        <f t="shared" si="645"/>
        <v>8.5057964397778092E-3</v>
      </c>
      <c r="AO458" s="5">
        <f t="shared" si="646"/>
        <v>3.1400026255419193E-3</v>
      </c>
      <c r="AP458" s="5">
        <f t="shared" si="647"/>
        <v>7.7277627150830377E-4</v>
      </c>
      <c r="AQ458" s="5">
        <f t="shared" si="648"/>
        <v>1.426391719266183E-4</v>
      </c>
      <c r="AR458" s="5">
        <f t="shared" si="649"/>
        <v>1.5068529002012159E-4</v>
      </c>
      <c r="AS458" s="5">
        <f t="shared" si="650"/>
        <v>2.6484739227185776E-4</v>
      </c>
      <c r="AT458" s="5">
        <f t="shared" si="651"/>
        <v>2.3275046019368144E-4</v>
      </c>
      <c r="AU458" s="5">
        <f t="shared" si="652"/>
        <v>1.363622430655306E-4</v>
      </c>
      <c r="AV458" s="5">
        <f t="shared" si="653"/>
        <v>5.9918231692397403E-5</v>
      </c>
      <c r="AW458" s="5">
        <f t="shared" si="654"/>
        <v>7.5924368862721291E-7</v>
      </c>
      <c r="AX458" s="5">
        <f t="shared" si="655"/>
        <v>3.3747651493199488E-3</v>
      </c>
      <c r="AY458" s="5">
        <f t="shared" si="656"/>
        <v>2.4916588362955982E-3</v>
      </c>
      <c r="AZ458" s="5">
        <f t="shared" si="657"/>
        <v>9.1982159969575727E-4</v>
      </c>
      <c r="BA458" s="5">
        <f t="shared" si="658"/>
        <v>2.2637443054462867E-4</v>
      </c>
      <c r="BB458" s="5">
        <f t="shared" si="659"/>
        <v>4.1784229807188936E-5</v>
      </c>
      <c r="BC458" s="5">
        <f t="shared" si="660"/>
        <v>6.1700320354361826E-6</v>
      </c>
      <c r="BD458" s="5">
        <f t="shared" si="661"/>
        <v>1.8542343825715748E-5</v>
      </c>
      <c r="BE458" s="5">
        <f t="shared" si="662"/>
        <v>3.259038362797874E-5</v>
      </c>
      <c r="BF458" s="5">
        <f t="shared" si="663"/>
        <v>2.864074560913352E-5</v>
      </c>
      <c r="BG458" s="5">
        <f t="shared" si="664"/>
        <v>1.6779843576166291E-5</v>
      </c>
      <c r="BH458" s="5">
        <f t="shared" si="665"/>
        <v>7.3731447397484607E-6</v>
      </c>
      <c r="BI458" s="5">
        <f t="shared" si="666"/>
        <v>2.5918364784042116E-6</v>
      </c>
      <c r="BJ458" s="8">
        <f t="shared" si="667"/>
        <v>0.61538267010329006</v>
      </c>
      <c r="BK458" s="8">
        <f t="shared" si="668"/>
        <v>0.23199261162639476</v>
      </c>
      <c r="BL458" s="8">
        <f t="shared" si="669"/>
        <v>0.14732009577798791</v>
      </c>
      <c r="BM458" s="8">
        <f t="shared" si="670"/>
        <v>0.4528780523081728</v>
      </c>
      <c r="BN458" s="8">
        <f t="shared" si="671"/>
        <v>0.54485497011425488</v>
      </c>
    </row>
    <row r="459" spans="1:66" x14ac:dyDescent="0.25">
      <c r="A459" t="s">
        <v>196</v>
      </c>
      <c r="B459" t="s">
        <v>201</v>
      </c>
      <c r="C459" t="s">
        <v>198</v>
      </c>
      <c r="D459" t="s">
        <v>494</v>
      </c>
      <c r="E459">
        <f>VLOOKUP(A459,home!$A$2:$E$405,3,FALSE)</f>
        <v>1.6239669421487599</v>
      </c>
      <c r="F459">
        <f>VLOOKUP(B459,home!$B$2:$E$405,3,FALSE)</f>
        <v>0.97</v>
      </c>
      <c r="G459">
        <f>VLOOKUP(C459,away!$B$2:$E$405,4,FALSE)</f>
        <v>0.9</v>
      </c>
      <c r="H459">
        <f>VLOOKUP(A459,away!$A$2:$E$405,3,FALSE)</f>
        <v>1.4214876033057899</v>
      </c>
      <c r="I459">
        <f>VLOOKUP(C459,away!$B$2:$E$405,3,FALSE)</f>
        <v>0.99</v>
      </c>
      <c r="J459">
        <f>VLOOKUP(B459,home!$B$2:$E$405,4,FALSE)</f>
        <v>1</v>
      </c>
      <c r="K459" s="3">
        <f t="shared" si="616"/>
        <v>1.4177231404958675</v>
      </c>
      <c r="L459" s="3">
        <f t="shared" si="617"/>
        <v>1.4072727272727321</v>
      </c>
      <c r="M459" s="5">
        <f t="shared" si="618"/>
        <v>5.9308901907039156E-2</v>
      </c>
      <c r="N459" s="5">
        <f t="shared" si="619"/>
        <v>8.4083602671008895E-2</v>
      </c>
      <c r="O459" s="5">
        <f t="shared" si="620"/>
        <v>8.3463800138269928E-2</v>
      </c>
      <c r="P459" s="5">
        <f t="shared" si="621"/>
        <v>0.11832856084974747</v>
      </c>
      <c r="Q459" s="5">
        <f t="shared" si="622"/>
        <v>5.9603634621474728E-2</v>
      </c>
      <c r="R459" s="5">
        <f t="shared" si="623"/>
        <v>5.8728164824564701E-2</v>
      </c>
      <c r="S459" s="5">
        <f t="shared" si="624"/>
        <v>5.9020011594206362E-2</v>
      </c>
      <c r="T459" s="5">
        <f t="shared" si="625"/>
        <v>8.3878569449130178E-2</v>
      </c>
      <c r="U459" s="5">
        <f t="shared" si="626"/>
        <v>8.3260278270640795E-2</v>
      </c>
      <c r="V459" s="5">
        <f t="shared" si="627"/>
        <v>1.308357656780351E-2</v>
      </c>
      <c r="W459" s="5">
        <f t="shared" si="628"/>
        <v>2.8167150686841797E-2</v>
      </c>
      <c r="X459" s="5">
        <f t="shared" si="629"/>
        <v>3.963886296657386E-2</v>
      </c>
      <c r="Y459" s="5">
        <f t="shared" si="630"/>
        <v>2.7891345396480256E-2</v>
      </c>
      <c r="Z459" s="5">
        <f t="shared" si="631"/>
        <v>2.7548848226795899E-2</v>
      </c>
      <c r="AA459" s="5">
        <f t="shared" si="632"/>
        <v>3.9056639625137092E-2</v>
      </c>
      <c r="AB459" s="5">
        <f t="shared" si="633"/>
        <v>2.7685750893282349E-2</v>
      </c>
      <c r="AC459" s="5">
        <f t="shared" si="634"/>
        <v>1.6314591236049377E-3</v>
      </c>
      <c r="AD459" s="5">
        <f t="shared" si="635"/>
        <v>9.9833053326424236E-3</v>
      </c>
      <c r="AE459" s="5">
        <f t="shared" si="636"/>
        <v>1.4049233322664112E-2</v>
      </c>
      <c r="AF459" s="5">
        <f t="shared" si="637"/>
        <v>9.8855514470382391E-3</v>
      </c>
      <c r="AG459" s="5">
        <f t="shared" si="638"/>
        <v>4.6372223151561354E-3</v>
      </c>
      <c r="AH459" s="5">
        <f t="shared" si="639"/>
        <v>9.6921856943364137E-3</v>
      </c>
      <c r="AI459" s="5">
        <f t="shared" si="640"/>
        <v>1.3740835940843741E-2</v>
      </c>
      <c r="AJ459" s="5">
        <f t="shared" si="641"/>
        <v>9.7403505415457389E-3</v>
      </c>
      <c r="AK459" s="5">
        <f t="shared" si="642"/>
        <v>4.6030401197636175E-3</v>
      </c>
      <c r="AL459" s="5">
        <f t="shared" si="643"/>
        <v>1.3019847204991005E-4</v>
      </c>
      <c r="AM459" s="5">
        <f t="shared" si="644"/>
        <v>2.8307125977445921E-3</v>
      </c>
      <c r="AN459" s="5">
        <f t="shared" si="645"/>
        <v>3.9835846375533123E-3</v>
      </c>
      <c r="AO459" s="5">
        <f t="shared" si="646"/>
        <v>2.8029950086057047E-3</v>
      </c>
      <c r="AP459" s="5">
        <f t="shared" si="647"/>
        <v>1.3148594767641352E-3</v>
      </c>
      <c r="AQ459" s="5">
        <f t="shared" si="648"/>
        <v>4.6259147046156574E-4</v>
      </c>
      <c r="AR459" s="5">
        <f t="shared" si="649"/>
        <v>2.7279097190605092E-3</v>
      </c>
      <c r="AS459" s="5">
        <f t="shared" si="650"/>
        <v>3.867420733895665E-3</v>
      </c>
      <c r="AT459" s="5">
        <f t="shared" si="651"/>
        <v>2.7414659342386975E-3</v>
      </c>
      <c r="AU459" s="5">
        <f t="shared" si="652"/>
        <v>1.2955465646171081E-3</v>
      </c>
      <c r="AV459" s="5">
        <f t="shared" si="653"/>
        <v>4.5918158606189988E-4</v>
      </c>
      <c r="AW459" s="5">
        <f t="shared" si="654"/>
        <v>7.2156105703105172E-6</v>
      </c>
      <c r="AX459" s="5">
        <f t="shared" si="655"/>
        <v>6.6886112565261177E-4</v>
      </c>
      <c r="AY459" s="5">
        <f t="shared" si="656"/>
        <v>9.4127002046386055E-4</v>
      </c>
      <c r="AZ459" s="5">
        <f t="shared" si="657"/>
        <v>6.6231181439911895E-4</v>
      </c>
      <c r="BA459" s="5">
        <f t="shared" si="658"/>
        <v>3.1068445111813317E-4</v>
      </c>
      <c r="BB459" s="5">
        <f t="shared" si="659"/>
        <v>1.0930443871156184E-4</v>
      </c>
      <c r="BC459" s="5">
        <f t="shared" si="660"/>
        <v>3.076423111372693E-5</v>
      </c>
      <c r="BD459" s="5">
        <f t="shared" si="661"/>
        <v>6.3981882501601211E-4</v>
      </c>
      <c r="BE459" s="5">
        <f t="shared" si="662"/>
        <v>9.0708595395007656E-4</v>
      </c>
      <c r="BF459" s="5">
        <f t="shared" si="663"/>
        <v>6.4299837366689624E-4</v>
      </c>
      <c r="BG459" s="5">
        <f t="shared" si="664"/>
        <v>3.0386455788292257E-4</v>
      </c>
      <c r="BH459" s="5">
        <f t="shared" si="665"/>
        <v>1.0769895382179135E-4</v>
      </c>
      <c r="BI459" s="5">
        <f t="shared" si="666"/>
        <v>3.0537459808069897E-5</v>
      </c>
      <c r="BJ459" s="8">
        <f t="shared" si="667"/>
        <v>0.37593641748159889</v>
      </c>
      <c r="BK459" s="8">
        <f t="shared" si="668"/>
        <v>0.25244397853491524</v>
      </c>
      <c r="BL459" s="8">
        <f t="shared" si="669"/>
        <v>0.34369457471040404</v>
      </c>
      <c r="BM459" s="8">
        <f t="shared" si="670"/>
        <v>0.53517309953171555</v>
      </c>
      <c r="BN459" s="8">
        <f t="shared" si="671"/>
        <v>0.46351666501210487</v>
      </c>
    </row>
    <row r="460" spans="1:66" x14ac:dyDescent="0.25">
      <c r="A460" t="s">
        <v>196</v>
      </c>
      <c r="B460" t="s">
        <v>203</v>
      </c>
      <c r="C460" t="s">
        <v>306</v>
      </c>
      <c r="D460" t="s">
        <v>494</v>
      </c>
      <c r="E460">
        <f>VLOOKUP(A460,home!$A$2:$E$405,3,FALSE)</f>
        <v>1.6239669421487599</v>
      </c>
      <c r="F460">
        <f>VLOOKUP(B460,home!$B$2:$E$405,3,FALSE)</f>
        <v>0.75</v>
      </c>
      <c r="G460">
        <f>VLOOKUP(C460,away!$B$2:$E$405,4,FALSE)</f>
        <v>0.33</v>
      </c>
      <c r="H460">
        <f>VLOOKUP(A460,away!$A$2:$E$405,3,FALSE)</f>
        <v>1.4214876033057899</v>
      </c>
      <c r="I460">
        <f>VLOOKUP(C460,away!$B$2:$E$405,3,FALSE)</f>
        <v>1.89</v>
      </c>
      <c r="J460">
        <f>VLOOKUP(B460,home!$B$2:$E$405,4,FALSE)</f>
        <v>0.85</v>
      </c>
      <c r="K460" s="3">
        <f t="shared" si="616"/>
        <v>0.40193181818181806</v>
      </c>
      <c r="L460" s="3">
        <f t="shared" si="617"/>
        <v>2.2836198347107515</v>
      </c>
      <c r="M460" s="5">
        <f t="shared" si="618"/>
        <v>6.8183569955975007E-2</v>
      </c>
      <c r="N460" s="5">
        <f t="shared" si="619"/>
        <v>2.7405146242532218E-2</v>
      </c>
      <c r="O460" s="5">
        <f t="shared" si="620"/>
        <v>0.15570535275285258</v>
      </c>
      <c r="P460" s="5">
        <f t="shared" si="621"/>
        <v>6.2582935532595391E-2</v>
      </c>
      <c r="Q460" s="5">
        <f t="shared" si="622"/>
        <v>5.5075001283997954E-3</v>
      </c>
      <c r="R460" s="5">
        <f t="shared" si="623"/>
        <v>0.1777859159585243</v>
      </c>
      <c r="S460" s="5">
        <f t="shared" si="624"/>
        <v>1.436058504418986E-2</v>
      </c>
      <c r="T460" s="5">
        <f t="shared" si="625"/>
        <v>1.2577036532885782E-2</v>
      </c>
      <c r="U460" s="5">
        <f t="shared" si="626"/>
        <v>7.1457816448329575E-2</v>
      </c>
      <c r="V460" s="5">
        <f t="shared" si="627"/>
        <v>1.4645554454625312E-3</v>
      </c>
      <c r="W460" s="5">
        <f t="shared" si="628"/>
        <v>7.3787984674810868E-4</v>
      </c>
      <c r="X460" s="5">
        <f t="shared" si="629"/>
        <v>1.6850370536673105E-3</v>
      </c>
      <c r="Y460" s="5">
        <f t="shared" si="630"/>
        <v>1.9239920189886182E-3</v>
      </c>
      <c r="Z460" s="5">
        <f t="shared" si="631"/>
        <v>0.13533181467170161</v>
      </c>
      <c r="AA460" s="5">
        <f t="shared" si="632"/>
        <v>5.4394162328841866E-2</v>
      </c>
      <c r="AB460" s="5">
        <f t="shared" si="633"/>
        <v>1.0931372281654181E-2</v>
      </c>
      <c r="AC460" s="5">
        <f t="shared" si="634"/>
        <v>8.4016005511366215E-5</v>
      </c>
      <c r="AD460" s="5">
        <f t="shared" si="635"/>
        <v>7.4144347100797147E-5</v>
      </c>
      <c r="AE460" s="5">
        <f t="shared" si="636"/>
        <v>1.6931750167105893E-4</v>
      </c>
      <c r="AF460" s="5">
        <f t="shared" si="637"/>
        <v>1.9332840258985058E-4</v>
      </c>
      <c r="AG460" s="5">
        <f t="shared" si="638"/>
        <v>1.4716285825570939E-4</v>
      </c>
      <c r="AH460" s="5">
        <f t="shared" si="639"/>
        <v>7.7261604062924316E-2</v>
      </c>
      <c r="AI460" s="5">
        <f t="shared" si="640"/>
        <v>3.1053896996654912E-2</v>
      </c>
      <c r="AJ460" s="5">
        <f t="shared" si="641"/>
        <v>6.2407746407482029E-3</v>
      </c>
      <c r="AK460" s="5">
        <f t="shared" si="642"/>
        <v>8.3612196607296913E-4</v>
      </c>
      <c r="AL460" s="5">
        <f t="shared" si="643"/>
        <v>3.0845954590051472E-6</v>
      </c>
      <c r="AM460" s="5">
        <f t="shared" si="644"/>
        <v>5.9601944476254407E-6</v>
      </c>
      <c r="AN460" s="5">
        <f t="shared" si="645"/>
        <v>1.3610818259330346E-5</v>
      </c>
      <c r="AO460" s="5">
        <f t="shared" si="646"/>
        <v>1.5540967271825028E-5</v>
      </c>
      <c r="AP460" s="5">
        <f t="shared" si="647"/>
        <v>1.1829887037510089E-5</v>
      </c>
      <c r="AQ460" s="5">
        <f t="shared" si="648"/>
        <v>6.7537411703114128E-6</v>
      </c>
      <c r="AR460" s="5">
        <f t="shared" si="649"/>
        <v>3.5287226299932528E-2</v>
      </c>
      <c r="AS460" s="5">
        <f t="shared" si="650"/>
        <v>1.418305902532515E-2</v>
      </c>
      <c r="AT460" s="5">
        <f t="shared" si="651"/>
        <v>2.8503113507144903E-3</v>
      </c>
      <c r="AU460" s="5">
        <f t="shared" si="652"/>
        <v>3.8187694119231621E-4</v>
      </c>
      <c r="AV460" s="5">
        <f t="shared" si="653"/>
        <v>3.8372123323784715E-5</v>
      </c>
      <c r="AW460" s="5">
        <f t="shared" si="654"/>
        <v>7.8645143332143367E-8</v>
      </c>
      <c r="AX460" s="5">
        <f t="shared" si="655"/>
        <v>3.9926529850854497E-7</v>
      </c>
      <c r="AY460" s="5">
        <f t="shared" si="656"/>
        <v>9.117701549858221E-7</v>
      </c>
      <c r="AZ460" s="5">
        <f t="shared" si="657"/>
        <v>1.04106820531146E-6</v>
      </c>
      <c r="BA460" s="5">
        <f t="shared" si="658"/>
        <v>7.9246800097865837E-7</v>
      </c>
      <c r="BB460" s="5">
        <f t="shared" si="659"/>
        <v>4.5242391135211088E-7</v>
      </c>
      <c r="BC460" s="5">
        <f t="shared" si="660"/>
        <v>2.0663284353221969E-7</v>
      </c>
      <c r="BD460" s="5">
        <f t="shared" si="661"/>
        <v>1.3430434981742137E-2</v>
      </c>
      <c r="BE460" s="5">
        <f t="shared" si="662"/>
        <v>5.3981191511843088E-3</v>
      </c>
      <c r="BF460" s="5">
        <f t="shared" si="663"/>
        <v>1.0848379225988005E-3</v>
      </c>
      <c r="BG460" s="5">
        <f t="shared" si="664"/>
        <v>1.4534362622090744E-4</v>
      </c>
      <c r="BH460" s="5">
        <f t="shared" si="665"/>
        <v>1.4604556987026972E-5</v>
      </c>
      <c r="BI460" s="5">
        <f t="shared" si="666"/>
        <v>1.1740072287071449E-6</v>
      </c>
      <c r="BJ460" s="8">
        <f t="shared" si="667"/>
        <v>5.0478044169440517E-2</v>
      </c>
      <c r="BK460" s="8">
        <f t="shared" si="668"/>
        <v>0.14667965834934812</v>
      </c>
      <c r="BL460" s="8">
        <f t="shared" si="669"/>
        <v>0.65848237742305304</v>
      </c>
      <c r="BM460" s="8">
        <f t="shared" si="670"/>
        <v>0.49380064091765241</v>
      </c>
      <c r="BN460" s="8">
        <f t="shared" si="671"/>
        <v>0.49717042057087923</v>
      </c>
    </row>
    <row r="461" spans="1:66" x14ac:dyDescent="0.25">
      <c r="A461" t="s">
        <v>32</v>
      </c>
      <c r="B461" t="s">
        <v>309</v>
      </c>
      <c r="C461" t="s">
        <v>34</v>
      </c>
      <c r="D461" t="s">
        <v>494</v>
      </c>
      <c r="E461">
        <f>VLOOKUP(A461,home!$A$2:$E$405,3,FALSE)</f>
        <v>1.25462962962963</v>
      </c>
      <c r="F461">
        <f>VLOOKUP(B461,home!$B$2:$E$405,3,FALSE)</f>
        <v>1</v>
      </c>
      <c r="G461">
        <f>VLOOKUP(C461,away!$B$2:$E$405,4,FALSE)</f>
        <v>1.06</v>
      </c>
      <c r="H461">
        <f>VLOOKUP(A461,away!$A$2:$E$405,3,FALSE)</f>
        <v>1.1018518518518501</v>
      </c>
      <c r="I461">
        <f>VLOOKUP(C461,away!$B$2:$E$405,3,FALSE)</f>
        <v>0.53</v>
      </c>
      <c r="J461">
        <f>VLOOKUP(B461,home!$B$2:$E$405,4,FALSE)</f>
        <v>1.21</v>
      </c>
      <c r="K461" s="3">
        <f t="shared" si="616"/>
        <v>1.3299074074074078</v>
      </c>
      <c r="L461" s="3">
        <f t="shared" si="617"/>
        <v>0.70661759259259149</v>
      </c>
      <c r="M461" s="5">
        <f t="shared" si="618"/>
        <v>0.13048134664788974</v>
      </c>
      <c r="N461" s="5">
        <f t="shared" si="619"/>
        <v>0.17352810943552233</v>
      </c>
      <c r="O461" s="5">
        <f t="shared" si="620"/>
        <v>9.2200415046571269E-2</v>
      </c>
      <c r="P461" s="5">
        <f t="shared" si="621"/>
        <v>0.12261801493647256</v>
      </c>
      <c r="Q461" s="5">
        <f t="shared" si="622"/>
        <v>0.11538815906585226</v>
      </c>
      <c r="R461" s="5">
        <f t="shared" si="623"/>
        <v>3.2575217658122962E-2</v>
      </c>
      <c r="S461" s="5">
        <f t="shared" si="624"/>
        <v>2.8807139819636757E-2</v>
      </c>
      <c r="T461" s="5">
        <f t="shared" si="625"/>
        <v>8.1535303172803539E-2</v>
      </c>
      <c r="U461" s="5">
        <f t="shared" si="626"/>
        <v>4.3322023261446324E-2</v>
      </c>
      <c r="V461" s="5">
        <f t="shared" si="627"/>
        <v>3.0079006109358444E-3</v>
      </c>
      <c r="W461" s="5">
        <f t="shared" si="628"/>
        <v>5.1151855822927049E-2</v>
      </c>
      <c r="X461" s="5">
        <f t="shared" si="629"/>
        <v>3.6144801218240048E-2</v>
      </c>
      <c r="Y461" s="5">
        <f t="shared" si="630"/>
        <v>1.2770276210785272E-2</v>
      </c>
      <c r="Z461" s="5">
        <f t="shared" si="631"/>
        <v>7.6727406265875101E-3</v>
      </c>
      <c r="AA461" s="5">
        <f t="shared" si="632"/>
        <v>1.0204034594414487E-2</v>
      </c>
      <c r="AB461" s="5">
        <f t="shared" si="633"/>
        <v>6.7852105962766364E-3</v>
      </c>
      <c r="AC461" s="5">
        <f t="shared" si="634"/>
        <v>1.7666452500411916E-4</v>
      </c>
      <c r="AD461" s="5">
        <f t="shared" si="635"/>
        <v>1.7006807990386605E-2</v>
      </c>
      <c r="AE461" s="5">
        <f t="shared" si="636"/>
        <v>1.2017309719851432E-2</v>
      </c>
      <c r="AF461" s="5">
        <f t="shared" si="637"/>
        <v>4.2458212318404838E-3</v>
      </c>
      <c r="AG461" s="5">
        <f t="shared" si="638"/>
        <v>1.0000573258072117E-3</v>
      </c>
      <c r="AH461" s="5">
        <f t="shared" si="639"/>
        <v>1.3554233775366594E-3</v>
      </c>
      <c r="AI461" s="5">
        <f t="shared" si="640"/>
        <v>1.802587589959171E-3</v>
      </c>
      <c r="AJ461" s="5">
        <f t="shared" si="641"/>
        <v>1.1986372941936846E-3</v>
      </c>
      <c r="AK461" s="5">
        <f t="shared" si="642"/>
        <v>5.3135887211431783E-4</v>
      </c>
      <c r="AL461" s="5">
        <f t="shared" si="643"/>
        <v>6.6407203549658553E-6</v>
      </c>
      <c r="AM461" s="5">
        <f t="shared" si="644"/>
        <v>4.5234959845541298E-3</v>
      </c>
      <c r="AN461" s="5">
        <f t="shared" si="645"/>
        <v>3.1963818427078942E-3</v>
      </c>
      <c r="AO461" s="5">
        <f t="shared" si="646"/>
        <v>1.1293098213504616E-3</v>
      </c>
      <c r="AP461" s="5">
        <f t="shared" si="647"/>
        <v>2.65996729084611E-4</v>
      </c>
      <c r="AQ461" s="5">
        <f t="shared" si="648"/>
        <v>4.6989492085817888E-5</v>
      </c>
      <c r="AR461" s="5">
        <f t="shared" si="649"/>
        <v>1.9155320079573476E-4</v>
      </c>
      <c r="AS461" s="5">
        <f t="shared" si="650"/>
        <v>2.5474802065084628E-4</v>
      </c>
      <c r="AT461" s="5">
        <f t="shared" si="651"/>
        <v>1.6939563984296792E-4</v>
      </c>
      <c r="AU461" s="5">
        <f t="shared" si="652"/>
        <v>7.5093505403226818E-5</v>
      </c>
      <c r="AV461" s="5">
        <f t="shared" si="653"/>
        <v>2.4966852270984883E-5</v>
      </c>
      <c r="AW461" s="5">
        <f t="shared" si="654"/>
        <v>1.7334788300589889E-7</v>
      </c>
      <c r="AX461" s="5">
        <f t="shared" si="655"/>
        <v>1.0026384695393656E-3</v>
      </c>
      <c r="AY461" s="5">
        <f t="shared" si="656"/>
        <v>7.0848198158662693E-4</v>
      </c>
      <c r="AZ461" s="5">
        <f t="shared" si="657"/>
        <v>2.5031291611198552E-4</v>
      </c>
      <c r="BA461" s="5">
        <f t="shared" si="658"/>
        <v>5.8958503392627516E-5</v>
      </c>
      <c r="BB461" s="5">
        <f t="shared" si="659"/>
        <v>1.0415278932540146E-5</v>
      </c>
      <c r="BC461" s="5">
        <f t="shared" si="660"/>
        <v>1.4719238650983713E-6</v>
      </c>
      <c r="BD461" s="5">
        <f t="shared" si="661"/>
        <v>2.255914359994789E-5</v>
      </c>
      <c r="BE461" s="5">
        <f t="shared" si="662"/>
        <v>3.0001572178338119E-5</v>
      </c>
      <c r="BF461" s="5">
        <f t="shared" si="663"/>
        <v>1.9949656536919938E-5</v>
      </c>
      <c r="BG461" s="5">
        <f t="shared" si="664"/>
        <v>8.8437320012278121E-6</v>
      </c>
      <c r="BH461" s="5">
        <f t="shared" si="665"/>
        <v>2.9403361743897014E-6</v>
      </c>
      <c r="BI461" s="5">
        <f t="shared" si="666"/>
        <v>7.8207497171776518E-7</v>
      </c>
      <c r="BJ461" s="8">
        <f t="shared" si="667"/>
        <v>0.51598295413722739</v>
      </c>
      <c r="BK461" s="8">
        <f t="shared" si="668"/>
        <v>0.28580618924188067</v>
      </c>
      <c r="BL461" s="8">
        <f t="shared" si="669"/>
        <v>0.19077574202506178</v>
      </c>
      <c r="BM461" s="8">
        <f t="shared" si="670"/>
        <v>0.33273805460662242</v>
      </c>
      <c r="BN461" s="8">
        <f t="shared" si="671"/>
        <v>0.66679126279043122</v>
      </c>
    </row>
    <row r="462" spans="1:66" x14ac:dyDescent="0.25">
      <c r="A462" t="s">
        <v>32</v>
      </c>
      <c r="B462" t="s">
        <v>209</v>
      </c>
      <c r="C462" t="s">
        <v>312</v>
      </c>
      <c r="D462" t="s">
        <v>494</v>
      </c>
      <c r="E462">
        <f>VLOOKUP(A462,home!$A$2:$E$405,3,FALSE)</f>
        <v>1.25462962962963</v>
      </c>
      <c r="F462">
        <f>VLOOKUP(B462,home!$B$2:$E$405,3,FALSE)</f>
        <v>1</v>
      </c>
      <c r="G462">
        <f>VLOOKUP(C462,away!$B$2:$E$405,4,FALSE)</f>
        <v>1.26</v>
      </c>
      <c r="H462">
        <f>VLOOKUP(A462,away!$A$2:$E$405,3,FALSE)</f>
        <v>1.1018518518518501</v>
      </c>
      <c r="I462">
        <f>VLOOKUP(C462,away!$B$2:$E$405,3,FALSE)</f>
        <v>0.8</v>
      </c>
      <c r="J462">
        <f>VLOOKUP(B462,home!$B$2:$E$405,4,FALSE)</f>
        <v>1.51</v>
      </c>
      <c r="K462" s="3">
        <f t="shared" si="616"/>
        <v>1.5808333333333338</v>
      </c>
      <c r="L462" s="3">
        <f t="shared" si="617"/>
        <v>1.331037037037035</v>
      </c>
      <c r="M462" s="5">
        <f t="shared" si="618"/>
        <v>5.4373935304582607E-2</v>
      </c>
      <c r="N462" s="5">
        <f t="shared" si="619"/>
        <v>8.5956129393994357E-2</v>
      </c>
      <c r="O462" s="5">
        <f t="shared" si="620"/>
        <v>7.2373721739855054E-2</v>
      </c>
      <c r="P462" s="5">
        <f t="shared" si="621"/>
        <v>0.11441079178375423</v>
      </c>
      <c r="Q462" s="5">
        <f t="shared" si="622"/>
        <v>6.7941157275169736E-2</v>
      </c>
      <c r="R462" s="5">
        <f t="shared" si="623"/>
        <v>4.8166052071979777E-2</v>
      </c>
      <c r="S462" s="5">
        <f t="shared" si="624"/>
        <v>6.0184301555796939E-2</v>
      </c>
      <c r="T462" s="5">
        <f t="shared" si="625"/>
        <v>9.0432196672409121E-2</v>
      </c>
      <c r="U462" s="5">
        <f t="shared" si="626"/>
        <v>7.6142500650454706E-2</v>
      </c>
      <c r="V462" s="5">
        <f t="shared" si="627"/>
        <v>1.4070740073406373E-2</v>
      </c>
      <c r="W462" s="5">
        <f t="shared" si="628"/>
        <v>3.5801215375276953E-2</v>
      </c>
      <c r="X462" s="5">
        <f t="shared" si="629"/>
        <v>4.7652743635433377E-2</v>
      </c>
      <c r="Y462" s="5">
        <f t="shared" si="630"/>
        <v>3.1713783347596343E-2</v>
      </c>
      <c r="Z462" s="5">
        <f t="shared" si="631"/>
        <v>2.137026641188651E-2</v>
      </c>
      <c r="AA462" s="5">
        <f t="shared" si="632"/>
        <v>3.3782829486123933E-2</v>
      </c>
      <c r="AB462" s="5">
        <f t="shared" si="633"/>
        <v>2.6702511472990471E-2</v>
      </c>
      <c r="AC462" s="5">
        <f t="shared" si="634"/>
        <v>1.8504322242864067E-3</v>
      </c>
      <c r="AD462" s="5">
        <f t="shared" si="635"/>
        <v>1.4148938659770922E-2</v>
      </c>
      <c r="AE462" s="5">
        <f t="shared" si="636"/>
        <v>1.8832761390920244E-2</v>
      </c>
      <c r="AF462" s="5">
        <f t="shared" si="637"/>
        <v>1.2533551460497979E-2</v>
      </c>
      <c r="AG462" s="5">
        <f t="shared" si="638"/>
        <v>5.5608737331774806E-3</v>
      </c>
      <c r="AH462" s="5">
        <f t="shared" si="639"/>
        <v>7.1111540213923711E-3</v>
      </c>
      <c r="AI462" s="5">
        <f t="shared" si="640"/>
        <v>1.1241549315484442E-2</v>
      </c>
      <c r="AJ462" s="5">
        <f t="shared" si="641"/>
        <v>8.8855079381141653E-3</v>
      </c>
      <c r="AK462" s="5">
        <f t="shared" si="642"/>
        <v>4.6821690440562716E-3</v>
      </c>
      <c r="AL462" s="5">
        <f t="shared" si="643"/>
        <v>1.557433095374565E-4</v>
      </c>
      <c r="AM462" s="5">
        <f t="shared" si="644"/>
        <v>4.4734227729309062E-3</v>
      </c>
      <c r="AN462" s="5">
        <f t="shared" si="645"/>
        <v>5.9542913930959503E-3</v>
      </c>
      <c r="AO462" s="5">
        <f t="shared" si="646"/>
        <v>3.9626911867607778E-3</v>
      </c>
      <c r="AP462" s="5">
        <f t="shared" si="647"/>
        <v>1.7581629119729468E-3</v>
      </c>
      <c r="AQ462" s="5">
        <f t="shared" si="648"/>
        <v>5.850449882452189E-4</v>
      </c>
      <c r="AR462" s="5">
        <f t="shared" si="649"/>
        <v>1.8930418757096177E-3</v>
      </c>
      <c r="AS462" s="5">
        <f t="shared" si="650"/>
        <v>2.9925836985176214E-3</v>
      </c>
      <c r="AT462" s="5">
        <f t="shared" si="651"/>
        <v>2.3653880317033044E-3</v>
      </c>
      <c r="AU462" s="5">
        <f t="shared" si="652"/>
        <v>1.2464280822614361E-3</v>
      </c>
      <c r="AV462" s="5">
        <f t="shared" si="653"/>
        <v>4.925987650104053E-4</v>
      </c>
      <c r="AW462" s="5">
        <f t="shared" si="654"/>
        <v>9.1029702514780769E-6</v>
      </c>
      <c r="AX462" s="5">
        <f t="shared" si="655"/>
        <v>1.1786226389236007E-3</v>
      </c>
      <c r="AY462" s="5">
        <f t="shared" si="656"/>
        <v>1.5687903850976407E-3</v>
      </c>
      <c r="AZ462" s="5">
        <f t="shared" si="657"/>
        <v>1.0440590529562767E-3</v>
      </c>
      <c r="BA462" s="5">
        <f t="shared" si="658"/>
        <v>4.6322708944620535E-4</v>
      </c>
      <c r="BB462" s="5">
        <f t="shared" si="659"/>
        <v>1.5414310315294165E-4</v>
      </c>
      <c r="BC462" s="5">
        <f t="shared" si="660"/>
        <v>4.1034035860077061E-5</v>
      </c>
      <c r="BD462" s="5">
        <f t="shared" si="661"/>
        <v>4.1995147487192716E-4</v>
      </c>
      <c r="BE462" s="5">
        <f t="shared" si="662"/>
        <v>6.6387328986003825E-4</v>
      </c>
      <c r="BF462" s="5">
        <f t="shared" si="663"/>
        <v>5.2473651286020551E-4</v>
      </c>
      <c r="BG462" s="5">
        <f t="shared" si="664"/>
        <v>2.7650699024883615E-4</v>
      </c>
      <c r="BH462" s="5">
        <f t="shared" si="665"/>
        <v>1.0927786677125886E-4</v>
      </c>
      <c r="BI462" s="5">
        <f t="shared" si="666"/>
        <v>3.455001887751301E-5</v>
      </c>
      <c r="BJ462" s="8">
        <f t="shared" si="667"/>
        <v>0.43175684050268903</v>
      </c>
      <c r="BK462" s="8">
        <f t="shared" si="668"/>
        <v>0.24661473463646164</v>
      </c>
      <c r="BL462" s="8">
        <f t="shared" si="669"/>
        <v>0.30010693234714347</v>
      </c>
      <c r="BM462" s="8">
        <f t="shared" si="670"/>
        <v>0.55506729891399875</v>
      </c>
      <c r="BN462" s="8">
        <f t="shared" si="671"/>
        <v>0.44322178756933578</v>
      </c>
    </row>
    <row r="463" spans="1:66" x14ac:dyDescent="0.25">
      <c r="A463" t="s">
        <v>32</v>
      </c>
      <c r="B463" t="s">
        <v>35</v>
      </c>
      <c r="C463" t="s">
        <v>207</v>
      </c>
      <c r="D463" t="s">
        <v>494</v>
      </c>
      <c r="E463">
        <f>VLOOKUP(A463,home!$A$2:$E$405,3,FALSE)</f>
        <v>1.25462962962963</v>
      </c>
      <c r="F463">
        <f>VLOOKUP(B463,home!$B$2:$E$405,3,FALSE)</f>
        <v>1.66</v>
      </c>
      <c r="G463">
        <f>VLOOKUP(C463,away!$B$2:$E$405,4,FALSE)</f>
        <v>0.93</v>
      </c>
      <c r="H463">
        <f>VLOOKUP(A463,away!$A$2:$E$405,3,FALSE)</f>
        <v>1.1018518518518501</v>
      </c>
      <c r="I463">
        <f>VLOOKUP(C463,away!$B$2:$E$405,3,FALSE)</f>
        <v>0.8</v>
      </c>
      <c r="J463">
        <f>VLOOKUP(B463,home!$B$2:$E$405,4,FALSE)</f>
        <v>0.83</v>
      </c>
      <c r="K463" s="3">
        <f t="shared" si="616"/>
        <v>1.9368972222222227</v>
      </c>
      <c r="L463" s="3">
        <f t="shared" si="617"/>
        <v>0.73162962962962841</v>
      </c>
      <c r="M463" s="5">
        <f t="shared" si="618"/>
        <v>6.9354319278122759E-2</v>
      </c>
      <c r="N463" s="5">
        <f t="shared" si="619"/>
        <v>0.13433218835890912</v>
      </c>
      <c r="O463" s="5">
        <f t="shared" si="620"/>
        <v>5.0741674926667944E-2</v>
      </c>
      <c r="P463" s="5">
        <f t="shared" si="621"/>
        <v>9.8281409216366147E-2</v>
      </c>
      <c r="Q463" s="5">
        <f t="shared" si="622"/>
        <v>0.13009382124370178</v>
      </c>
      <c r="R463" s="5">
        <f t="shared" si="623"/>
        <v>1.8562056416692535E-2</v>
      </c>
      <c r="S463" s="5">
        <f t="shared" si="624"/>
        <v>3.4818434879375096E-2</v>
      </c>
      <c r="T463" s="5">
        <f t="shared" si="625"/>
        <v>9.5180494253632592E-2</v>
      </c>
      <c r="U463" s="5">
        <f t="shared" si="626"/>
        <v>3.5952795512223953E-2</v>
      </c>
      <c r="V463" s="5">
        <f t="shared" si="627"/>
        <v>5.482322726209631E-3</v>
      </c>
      <c r="W463" s="5">
        <f t="shared" si="628"/>
        <v>8.3992786998400112E-2</v>
      </c>
      <c r="X463" s="5">
        <f t="shared" si="629"/>
        <v>6.1451611643199733E-2</v>
      </c>
      <c r="Y463" s="5">
        <f t="shared" si="630"/>
        <v>2.247990993332899E-2</v>
      </c>
      <c r="Z463" s="5">
        <f t="shared" si="631"/>
        <v>4.5268501537696756E-3</v>
      </c>
      <c r="AA463" s="5">
        <f t="shared" si="632"/>
        <v>8.7680434882527261E-3</v>
      </c>
      <c r="AB463" s="5">
        <f t="shared" si="633"/>
        <v>8.4913995383601795E-3</v>
      </c>
      <c r="AC463" s="5">
        <f t="shared" si="634"/>
        <v>4.8555952329197246E-4</v>
      </c>
      <c r="AD463" s="5">
        <f t="shared" si="635"/>
        <v>4.0671348955975982E-2</v>
      </c>
      <c r="AE463" s="5">
        <f t="shared" si="636"/>
        <v>2.9756363973198079E-2</v>
      </c>
      <c r="AF463" s="5">
        <f t="shared" si="637"/>
        <v>1.0885318776417664E-2</v>
      </c>
      <c r="AG463" s="5">
        <f t="shared" si="638"/>
        <v>2.6546739149302988E-3</v>
      </c>
      <c r="AH463" s="5">
        <f t="shared" si="639"/>
        <v>8.2799442534783353E-4</v>
      </c>
      <c r="AI463" s="5">
        <f t="shared" si="640"/>
        <v>1.6037401024717041E-3</v>
      </c>
      <c r="AJ463" s="5">
        <f t="shared" si="641"/>
        <v>1.5531398748219137E-3</v>
      </c>
      <c r="AK463" s="5">
        <f t="shared" si="642"/>
        <v>1.0027574364217117E-3</v>
      </c>
      <c r="AL463" s="5">
        <f t="shared" si="643"/>
        <v>2.752328893385326E-5</v>
      </c>
      <c r="AM463" s="5">
        <f t="shared" si="644"/>
        <v>1.5755244563372118E-2</v>
      </c>
      <c r="AN463" s="5">
        <f t="shared" si="645"/>
        <v>1.1527003744624158E-2</v>
      </c>
      <c r="AO463" s="5">
        <f t="shared" si="646"/>
        <v>4.2167487402093567E-3</v>
      </c>
      <c r="AP463" s="5">
        <f t="shared" si="647"/>
        <v>1.0283661063468579E-3</v>
      </c>
      <c r="AQ463" s="5">
        <f t="shared" si="648"/>
        <v>1.8809577837755365E-4</v>
      </c>
      <c r="AR463" s="5">
        <f t="shared" si="649"/>
        <v>1.2115705095052655E-4</v>
      </c>
      <c r="AS463" s="5">
        <f t="shared" si="650"/>
        <v>2.3466875543871115E-4</v>
      </c>
      <c r="AT463" s="5">
        <f t="shared" si="651"/>
        <v>2.2726463027579293E-4</v>
      </c>
      <c r="AU463" s="5">
        <f t="shared" si="652"/>
        <v>1.4672941036351458E-4</v>
      </c>
      <c r="AV463" s="5">
        <f t="shared" si="653"/>
        <v>7.1049946837848987E-5</v>
      </c>
      <c r="AW463" s="5">
        <f t="shared" si="654"/>
        <v>1.083417110396016E-6</v>
      </c>
      <c r="AX463" s="5">
        <f t="shared" si="655"/>
        <v>5.086048238371204E-3</v>
      </c>
      <c r="AY463" s="5">
        <f t="shared" si="656"/>
        <v>3.7211035889179477E-3</v>
      </c>
      <c r="AZ463" s="5">
        <f t="shared" si="657"/>
        <v>1.3612348202867595E-3</v>
      </c>
      <c r="BA463" s="5">
        <f t="shared" si="658"/>
        <v>3.3197324246845189E-4</v>
      </c>
      <c r="BB463" s="5">
        <f t="shared" si="659"/>
        <v>6.0720365108535068E-5</v>
      </c>
      <c r="BC463" s="5">
        <f t="shared" si="660"/>
        <v>8.8849636470666687E-6</v>
      </c>
      <c r="BD463" s="5">
        <f t="shared" si="661"/>
        <v>1.4773681385658619E-5</v>
      </c>
      <c r="BE463" s="5">
        <f t="shared" si="662"/>
        <v>2.8615102437878336E-5</v>
      </c>
      <c r="BF463" s="5">
        <f t="shared" si="663"/>
        <v>2.7712256212765459E-5</v>
      </c>
      <c r="BG463" s="5">
        <f t="shared" si="664"/>
        <v>1.7891930693338649E-5</v>
      </c>
      <c r="BH463" s="5">
        <f t="shared" si="665"/>
        <v>8.6637077150300357E-6</v>
      </c>
      <c r="BI463" s="5">
        <f t="shared" si="666"/>
        <v>3.3561422814773838E-6</v>
      </c>
      <c r="BJ463" s="8">
        <f t="shared" si="667"/>
        <v>0.65478394220342429</v>
      </c>
      <c r="BK463" s="8">
        <f t="shared" si="668"/>
        <v>0.21217067250121741</v>
      </c>
      <c r="BL463" s="8">
        <f t="shared" si="669"/>
        <v>0.12840548433585303</v>
      </c>
      <c r="BM463" s="8">
        <f t="shared" si="670"/>
        <v>0.49480145958199684</v>
      </c>
      <c r="BN463" s="8">
        <f t="shared" si="671"/>
        <v>0.50136546944046023</v>
      </c>
    </row>
    <row r="464" spans="1:66" x14ac:dyDescent="0.25">
      <c r="A464" t="s">
        <v>340</v>
      </c>
      <c r="B464" t="s">
        <v>365</v>
      </c>
      <c r="C464" t="s">
        <v>352</v>
      </c>
      <c r="D464" t="s">
        <v>494</v>
      </c>
      <c r="E464">
        <f>VLOOKUP(A464,home!$A$2:$E$405,3,FALSE)</f>
        <v>1.35357142857143</v>
      </c>
      <c r="F464">
        <f>VLOOKUP(B464,home!$B$2:$E$405,3,FALSE)</f>
        <v>1.06</v>
      </c>
      <c r="G464">
        <f>VLOOKUP(C464,away!$B$2:$E$405,4,FALSE)</f>
        <v>1</v>
      </c>
      <c r="H464">
        <f>VLOOKUP(A464,away!$A$2:$E$405,3,FALSE)</f>
        <v>1.1285714285714299</v>
      </c>
      <c r="I464">
        <f>VLOOKUP(C464,away!$B$2:$E$405,3,FALSE)</f>
        <v>0.79</v>
      </c>
      <c r="J464">
        <f>VLOOKUP(B464,home!$B$2:$E$405,4,FALSE)</f>
        <v>1.39</v>
      </c>
      <c r="K464" s="3">
        <f t="shared" si="616"/>
        <v>1.4347857142857159</v>
      </c>
      <c r="L464" s="3">
        <f t="shared" si="617"/>
        <v>1.2392842857142872</v>
      </c>
      <c r="M464" s="5">
        <f t="shared" si="618"/>
        <v>6.8970941553067086E-2</v>
      </c>
      <c r="N464" s="5">
        <f t="shared" si="619"/>
        <v>9.8958521641175731E-2</v>
      </c>
      <c r="O464" s="5">
        <f t="shared" si="620"/>
        <v>8.5474604037634613E-2</v>
      </c>
      <c r="P464" s="5">
        <f t="shared" si="621"/>
        <v>0.12263774080742632</v>
      </c>
      <c r="Q464" s="5">
        <f t="shared" si="622"/>
        <v>7.0992136578796397E-2</v>
      </c>
      <c r="R464" s="5">
        <f t="shared" si="623"/>
        <v>5.2963666805745761E-2</v>
      </c>
      <c r="S464" s="5">
        <f t="shared" si="624"/>
        <v>5.4515768277490828E-2</v>
      </c>
      <c r="T464" s="5">
        <f t="shared" si="625"/>
        <v>8.7979439271384824E-2</v>
      </c>
      <c r="U464" s="5">
        <f t="shared" si="626"/>
        <v>7.5991512509072601E-2</v>
      </c>
      <c r="V464" s="5">
        <f t="shared" si="627"/>
        <v>1.0770543377296533E-2</v>
      </c>
      <c r="W464" s="5">
        <f t="shared" si="628"/>
        <v>3.3952834463292517E-2</v>
      </c>
      <c r="X464" s="5">
        <f t="shared" si="629"/>
        <v>4.2077214205816907E-2</v>
      </c>
      <c r="Y464" s="5">
        <f t="shared" si="630"/>
        <v>2.607281517595143E-2</v>
      </c>
      <c r="Z464" s="5">
        <f t="shared" si="631"/>
        <v>2.1879013328722715E-2</v>
      </c>
      <c r="AA464" s="5">
        <f t="shared" si="632"/>
        <v>3.1391695766718124E-2</v>
      </c>
      <c r="AB464" s="5">
        <f t="shared" si="633"/>
        <v>2.2520178316645274E-2</v>
      </c>
      <c r="AC464" s="5">
        <f t="shared" si="634"/>
        <v>1.1969489227247026E-3</v>
      </c>
      <c r="AD464" s="5">
        <f t="shared" si="635"/>
        <v>1.217876046185995E-2</v>
      </c>
      <c r="AE464" s="5">
        <f t="shared" si="636"/>
        <v>1.5092946459861513E-2</v>
      </c>
      <c r="AF464" s="5">
        <f t="shared" si="637"/>
        <v>9.352225686416726E-3</v>
      </c>
      <c r="AG464" s="5">
        <f t="shared" si="638"/>
        <v>3.8633554432099212E-3</v>
      </c>
      <c r="AH464" s="5">
        <f t="shared" si="639"/>
        <v>6.7785793513048757E-3</v>
      </c>
      <c r="AI464" s="5">
        <f t="shared" si="640"/>
        <v>9.7258088164043719E-3</v>
      </c>
      <c r="AJ464" s="5">
        <f t="shared" si="641"/>
        <v>6.9772257748255294E-3</v>
      </c>
      <c r="AK464" s="5">
        <f t="shared" si="642"/>
        <v>3.3369412890219201E-3</v>
      </c>
      <c r="AL464" s="5">
        <f t="shared" si="643"/>
        <v>8.5132148954003914E-5</v>
      </c>
      <c r="AM464" s="5">
        <f t="shared" si="644"/>
        <v>3.4947823056768724E-3</v>
      </c>
      <c r="AN464" s="5">
        <f t="shared" si="645"/>
        <v>4.3310287934176924E-3</v>
      </c>
      <c r="AO464" s="5">
        <f t="shared" si="646"/>
        <v>2.6836879623293279E-3</v>
      </c>
      <c r="AP464" s="5">
        <f t="shared" si="647"/>
        <v>1.1086174398251109E-3</v>
      </c>
      <c r="AQ464" s="5">
        <f t="shared" si="648"/>
        <v>3.4347304301101609E-4</v>
      </c>
      <c r="AR464" s="5">
        <f t="shared" si="649"/>
        <v>1.6801173739078952E-3</v>
      </c>
      <c r="AS464" s="5">
        <f t="shared" si="650"/>
        <v>2.4106084064062809E-3</v>
      </c>
      <c r="AT464" s="5">
        <f t="shared" si="651"/>
        <v>1.7293532521243935E-3</v>
      </c>
      <c r="AU464" s="5">
        <f t="shared" si="652"/>
        <v>8.270837803672084E-4</v>
      </c>
      <c r="AV464" s="5">
        <f t="shared" si="653"/>
        <v>2.9667199814707365E-4</v>
      </c>
      <c r="AW464" s="5">
        <f t="shared" si="654"/>
        <v>4.2048361973198022E-6</v>
      </c>
      <c r="AX464" s="5">
        <f t="shared" si="655"/>
        <v>8.3571062112061298E-4</v>
      </c>
      <c r="AY464" s="5">
        <f t="shared" si="656"/>
        <v>1.0356830401593022E-3</v>
      </c>
      <c r="AZ464" s="5">
        <f t="shared" si="657"/>
        <v>6.4175285832511117E-4</v>
      </c>
      <c r="BA464" s="5">
        <f t="shared" si="658"/>
        <v>2.6510474421151251E-4</v>
      </c>
      <c r="BB464" s="5">
        <f t="shared" si="659"/>
        <v>8.2135035892408293E-5</v>
      </c>
      <c r="BC464" s="5">
        <f t="shared" si="660"/>
        <v>2.0357731857608104E-5</v>
      </c>
      <c r="BD464" s="5">
        <f t="shared" si="661"/>
        <v>3.4702384327326791E-4</v>
      </c>
      <c r="BE464" s="5">
        <f t="shared" si="662"/>
        <v>4.9790485284501008E-4</v>
      </c>
      <c r="BF464" s="5">
        <f t="shared" si="663"/>
        <v>3.5719338496777603E-4</v>
      </c>
      <c r="BG464" s="5">
        <f t="shared" si="664"/>
        <v>1.7083198866304117E-4</v>
      </c>
      <c r="BH464" s="5">
        <f t="shared" si="665"/>
        <v>6.127682421918768E-5</v>
      </c>
      <c r="BI464" s="5">
        <f t="shared" si="666"/>
        <v>1.7583822401297488E-5</v>
      </c>
      <c r="BJ464" s="8">
        <f t="shared" si="667"/>
        <v>0.41536258296359246</v>
      </c>
      <c r="BK464" s="8">
        <f t="shared" si="668"/>
        <v>0.2592127581271188</v>
      </c>
      <c r="BL464" s="8">
        <f t="shared" si="669"/>
        <v>0.30355586219469549</v>
      </c>
      <c r="BM464" s="8">
        <f t="shared" si="670"/>
        <v>0.49898112698632152</v>
      </c>
      <c r="BN464" s="8">
        <f t="shared" si="671"/>
        <v>0.49999761142384591</v>
      </c>
    </row>
    <row r="465" spans="1:66" x14ac:dyDescent="0.25">
      <c r="A465" t="s">
        <v>340</v>
      </c>
      <c r="B465" t="s">
        <v>387</v>
      </c>
      <c r="C465" t="s">
        <v>418</v>
      </c>
      <c r="D465" t="s">
        <v>494</v>
      </c>
      <c r="E465">
        <f>VLOOKUP(A465,home!$A$2:$E$405,3,FALSE)</f>
        <v>1.35357142857143</v>
      </c>
      <c r="F465">
        <f>VLOOKUP(B465,home!$B$2:$E$405,3,FALSE)</f>
        <v>1.06</v>
      </c>
      <c r="G465">
        <f>VLOOKUP(C465,away!$B$2:$E$405,4,FALSE)</f>
        <v>0.63</v>
      </c>
      <c r="H465">
        <f>VLOOKUP(A465,away!$A$2:$E$405,3,FALSE)</f>
        <v>1.1285714285714299</v>
      </c>
      <c r="I465">
        <f>VLOOKUP(C465,away!$B$2:$E$405,3,FALSE)</f>
        <v>1.06</v>
      </c>
      <c r="J465">
        <f>VLOOKUP(B465,home!$B$2:$E$405,4,FALSE)</f>
        <v>1.01</v>
      </c>
      <c r="K465" s="3">
        <f t="shared" si="616"/>
        <v>0.90391500000000102</v>
      </c>
      <c r="L465" s="3">
        <f t="shared" si="617"/>
        <v>1.2082485714285729</v>
      </c>
      <c r="M465" s="5">
        <f t="shared" si="618"/>
        <v>0.12097594298857925</v>
      </c>
      <c r="N465" s="5">
        <f t="shared" si="619"/>
        <v>0.10935196950652173</v>
      </c>
      <c r="O465" s="5">
        <f t="shared" si="620"/>
        <v>0.14616901029317536</v>
      </c>
      <c r="P465" s="5">
        <f t="shared" si="621"/>
        <v>0.13212436093915575</v>
      </c>
      <c r="Q465" s="5">
        <f t="shared" si="622"/>
        <v>4.9422442758243854E-2</v>
      </c>
      <c r="R465" s="5">
        <f t="shared" si="623"/>
        <v>8.8304248936928773E-2</v>
      </c>
      <c r="S465" s="5">
        <f t="shared" si="624"/>
        <v>3.607503757013146E-2</v>
      </c>
      <c r="T465" s="5">
        <f t="shared" si="625"/>
        <v>5.9714595859158559E-2</v>
      </c>
      <c r="U465" s="5">
        <f t="shared" si="626"/>
        <v>7.9819535177824058E-2</v>
      </c>
      <c r="V465" s="5">
        <f t="shared" si="627"/>
        <v>4.3777218723189777E-3</v>
      </c>
      <c r="W465" s="5">
        <f t="shared" si="628"/>
        <v>1.4891229115272681E-2</v>
      </c>
      <c r="X465" s="5">
        <f t="shared" si="629"/>
        <v>1.7992306305343788E-2</v>
      </c>
      <c r="Y465" s="5">
        <f t="shared" si="630"/>
        <v>1.0869589195068472E-2</v>
      </c>
      <c r="Z465" s="5">
        <f t="shared" si="631"/>
        <v>3.5564494209705755E-2</v>
      </c>
      <c r="AA465" s="5">
        <f t="shared" si="632"/>
        <v>3.214727978356622E-2</v>
      </c>
      <c r="AB465" s="5">
        <f t="shared" si="633"/>
        <v>1.4529204202781145E-2</v>
      </c>
      <c r="AC465" s="5">
        <f t="shared" si="634"/>
        <v>2.9882165539521439E-4</v>
      </c>
      <c r="AD465" s="5">
        <f t="shared" si="635"/>
        <v>3.3651013414329302E-3</v>
      </c>
      <c r="AE465" s="5">
        <f t="shared" si="636"/>
        <v>4.0658788884987123E-3</v>
      </c>
      <c r="AF465" s="5">
        <f t="shared" si="637"/>
        <v>2.4562961793150821E-3</v>
      </c>
      <c r="AG465" s="5">
        <f t="shared" si="638"/>
        <v>9.8927211655430334E-4</v>
      </c>
      <c r="AH465" s="5">
        <f t="shared" si="639"/>
        <v>1.0742687330614184E-2</v>
      </c>
      <c r="AI465" s="5">
        <f t="shared" si="640"/>
        <v>9.7104762184521305E-3</v>
      </c>
      <c r="AJ465" s="5">
        <f t="shared" si="641"/>
        <v>4.3887225555010838E-3</v>
      </c>
      <c r="AK465" s="5">
        <f t="shared" si="642"/>
        <v>1.3223440495852556E-3</v>
      </c>
      <c r="AL465" s="5">
        <f t="shared" si="643"/>
        <v>1.3054370738023706E-5</v>
      </c>
      <c r="AM465" s="5">
        <f t="shared" si="644"/>
        <v>6.0835311580827015E-4</v>
      </c>
      <c r="AN465" s="5">
        <f t="shared" si="645"/>
        <v>7.3504178309946361E-4</v>
      </c>
      <c r="AO465" s="5">
        <f t="shared" si="646"/>
        <v>4.4405659218511905E-4</v>
      </c>
      <c r="AP465" s="5">
        <f t="shared" si="647"/>
        <v>1.7884358104703683E-4</v>
      </c>
      <c r="AQ465" s="5">
        <f t="shared" si="648"/>
        <v>5.4021875327313111E-5</v>
      </c>
      <c r="AR465" s="5">
        <f t="shared" si="649"/>
        <v>2.5959673241036829E-3</v>
      </c>
      <c r="AS465" s="5">
        <f t="shared" si="650"/>
        <v>2.3465338037671831E-3</v>
      </c>
      <c r="AT465" s="5">
        <f t="shared" si="651"/>
        <v>1.0605335516161078E-3</v>
      </c>
      <c r="AU465" s="5">
        <f t="shared" si="652"/>
        <v>3.1954406176969174E-4</v>
      </c>
      <c r="AV465" s="5">
        <f t="shared" si="653"/>
        <v>7.2210167648637799E-5</v>
      </c>
      <c r="AW465" s="5">
        <f t="shared" si="654"/>
        <v>3.9603842544937189E-7</v>
      </c>
      <c r="AX465" s="5">
        <f t="shared" si="655"/>
        <v>9.1649917779305478E-5</v>
      </c>
      <c r="AY465" s="5">
        <f t="shared" si="656"/>
        <v>1.1073588222839201E-4</v>
      </c>
      <c r="AZ465" s="5">
        <f t="shared" si="657"/>
        <v>6.6898235754168692E-5</v>
      </c>
      <c r="BA465" s="5">
        <f t="shared" si="658"/>
        <v>2.6943232593688734E-5</v>
      </c>
      <c r="BB465" s="5">
        <f t="shared" si="659"/>
        <v>8.1385305727480449E-6</v>
      </c>
      <c r="BC465" s="5">
        <f t="shared" si="660"/>
        <v>1.9666735876101176E-6</v>
      </c>
      <c r="BD465" s="5">
        <f t="shared" si="661"/>
        <v>5.2276230180392177E-4</v>
      </c>
      <c r="BE465" s="5">
        <f t="shared" si="662"/>
        <v>4.7253268603509246E-4</v>
      </c>
      <c r="BF465" s="5">
        <f t="shared" si="663"/>
        <v>2.1356469144870555E-4</v>
      </c>
      <c r="BG465" s="5">
        <f t="shared" si="664"/>
        <v>6.4348109356952301E-5</v>
      </c>
      <c r="BH465" s="5">
        <f t="shared" si="665"/>
        <v>1.4541305317347398E-5</v>
      </c>
      <c r="BI465" s="5">
        <f t="shared" si="666"/>
        <v>2.6288207991860185E-6</v>
      </c>
      <c r="BJ465" s="8">
        <f t="shared" si="667"/>
        <v>0.27544533068539312</v>
      </c>
      <c r="BK465" s="8">
        <f t="shared" si="668"/>
        <v>0.29397567527854701</v>
      </c>
      <c r="BL465" s="8">
        <f t="shared" si="669"/>
        <v>0.39481867537209486</v>
      </c>
      <c r="BM465" s="8">
        <f t="shared" si="670"/>
        <v>0.35334586027933307</v>
      </c>
      <c r="BN465" s="8">
        <f t="shared" si="671"/>
        <v>0.64634797542260469</v>
      </c>
    </row>
    <row r="466" spans="1:66" x14ac:dyDescent="0.25">
      <c r="A466" t="s">
        <v>340</v>
      </c>
      <c r="B466" t="s">
        <v>377</v>
      </c>
      <c r="C466" t="s">
        <v>431</v>
      </c>
      <c r="D466" t="s">
        <v>494</v>
      </c>
      <c r="E466">
        <f>VLOOKUP(A466,home!$A$2:$E$405,3,FALSE)</f>
        <v>1.35357142857143</v>
      </c>
      <c r="F466">
        <f>VLOOKUP(B466,home!$B$2:$E$405,3,FALSE)</f>
        <v>0.42</v>
      </c>
      <c r="G466">
        <f>VLOOKUP(C466,away!$B$2:$E$405,4,FALSE)</f>
        <v>0.84</v>
      </c>
      <c r="H466">
        <f>VLOOKUP(A466,away!$A$2:$E$405,3,FALSE)</f>
        <v>1.1285714285714299</v>
      </c>
      <c r="I466">
        <f>VLOOKUP(C466,away!$B$2:$E$405,3,FALSE)</f>
        <v>1</v>
      </c>
      <c r="J466">
        <f>VLOOKUP(B466,home!$B$2:$E$405,4,FALSE)</f>
        <v>1.08</v>
      </c>
      <c r="K466" s="3">
        <f t="shared" si="616"/>
        <v>0.47754000000000046</v>
      </c>
      <c r="L466" s="3">
        <f t="shared" si="617"/>
        <v>1.2188571428571444</v>
      </c>
      <c r="M466" s="5">
        <f t="shared" si="618"/>
        <v>0.18334289378647753</v>
      </c>
      <c r="N466" s="5">
        <f t="shared" si="619"/>
        <v>8.7553565498794561E-2</v>
      </c>
      <c r="O466" s="5">
        <f t="shared" si="620"/>
        <v>0.22346879568374689</v>
      </c>
      <c r="P466" s="5">
        <f t="shared" si="621"/>
        <v>0.1067152886908166</v>
      </c>
      <c r="Q466" s="5">
        <f t="shared" si="622"/>
        <v>2.0905164834147196E-2</v>
      </c>
      <c r="R466" s="5">
        <f t="shared" si="623"/>
        <v>0.1361882689124094</v>
      </c>
      <c r="S466" s="5">
        <f t="shared" si="624"/>
        <v>1.5528489549241893E-2</v>
      </c>
      <c r="T466" s="5">
        <f t="shared" si="625"/>
        <v>2.54804094807063E-2</v>
      </c>
      <c r="U466" s="5">
        <f t="shared" si="626"/>
        <v>6.5035345936432051E-2</v>
      </c>
      <c r="V466" s="5">
        <f t="shared" si="627"/>
        <v>1.004267172082721E-3</v>
      </c>
      <c r="W466" s="5">
        <f t="shared" si="628"/>
        <v>3.3276841382995537E-3</v>
      </c>
      <c r="X466" s="5">
        <f t="shared" si="629"/>
        <v>4.0559715811388326E-3</v>
      </c>
      <c r="Y466" s="5">
        <f t="shared" si="630"/>
        <v>2.4718249664483268E-3</v>
      </c>
      <c r="Z466" s="5">
        <f t="shared" si="631"/>
        <v>5.5331348112413234E-2</v>
      </c>
      <c r="AA466" s="5">
        <f t="shared" si="632"/>
        <v>2.6422931977601843E-2</v>
      </c>
      <c r="AB466" s="5">
        <f t="shared" si="633"/>
        <v>6.3090034682919969E-3</v>
      </c>
      <c r="AC466" s="5">
        <f t="shared" si="634"/>
        <v>3.6533547530184519E-5</v>
      </c>
      <c r="AD466" s="5">
        <f t="shared" si="635"/>
        <v>3.9727557085089265E-4</v>
      </c>
      <c r="AE466" s="5">
        <f t="shared" si="636"/>
        <v>4.8422216721426004E-4</v>
      </c>
      <c r="AF466" s="5">
        <f t="shared" si="637"/>
        <v>2.9509882361943376E-4</v>
      </c>
      <c r="AG466" s="5">
        <f t="shared" si="638"/>
        <v>1.1989443633909577E-4</v>
      </c>
      <c r="AH466" s="5">
        <f t="shared" si="639"/>
        <v>1.6860252217682514E-2</v>
      </c>
      <c r="AI466" s="5">
        <f t="shared" si="640"/>
        <v>8.0514448440321146E-3</v>
      </c>
      <c r="AJ466" s="5">
        <f t="shared" si="641"/>
        <v>1.9224434854095498E-3</v>
      </c>
      <c r="AK466" s="5">
        <f t="shared" si="642"/>
        <v>3.060145540074924E-4</v>
      </c>
      <c r="AL466" s="5">
        <f t="shared" si="643"/>
        <v>8.5057849607713737E-7</v>
      </c>
      <c r="AM466" s="5">
        <f t="shared" si="644"/>
        <v>3.7942995220827099E-5</v>
      </c>
      <c r="AN466" s="5">
        <f t="shared" si="645"/>
        <v>4.62470907462996E-5</v>
      </c>
      <c r="AO466" s="5">
        <f t="shared" si="646"/>
        <v>2.8184298446244914E-5</v>
      </c>
      <c r="AP466" s="5">
        <f t="shared" si="647"/>
        <v>1.1450877825874372E-5</v>
      </c>
      <c r="AQ466" s="5">
        <f t="shared" si="648"/>
        <v>3.4892460575128671E-6</v>
      </c>
      <c r="AR466" s="5">
        <f t="shared" si="649"/>
        <v>4.1100477691790663E-3</v>
      </c>
      <c r="AS466" s="5">
        <f t="shared" si="650"/>
        <v>1.9627122116937733E-3</v>
      </c>
      <c r="AT466" s="5">
        <f t="shared" si="651"/>
        <v>4.6863679478612263E-4</v>
      </c>
      <c r="AU466" s="5">
        <f t="shared" si="652"/>
        <v>7.4597604994055075E-5</v>
      </c>
      <c r="AV466" s="5">
        <f t="shared" si="653"/>
        <v>8.9058350722152739E-6</v>
      </c>
      <c r="AW466" s="5">
        <f t="shared" si="654"/>
        <v>1.3752272205564615E-8</v>
      </c>
      <c r="AX466" s="5">
        <f t="shared" si="655"/>
        <v>3.0198829896256301E-6</v>
      </c>
      <c r="AY466" s="5">
        <f t="shared" si="656"/>
        <v>3.6808059524979867E-6</v>
      </c>
      <c r="AZ466" s="5">
        <f t="shared" si="657"/>
        <v>2.2431883133366336E-6</v>
      </c>
      <c r="BA466" s="5">
        <f t="shared" si="658"/>
        <v>9.1137536616134175E-7</v>
      </c>
      <c r="BB466" s="5">
        <f t="shared" si="659"/>
        <v>2.777090937174492E-7</v>
      </c>
      <c r="BC466" s="5">
        <f t="shared" si="660"/>
        <v>6.769754250277939E-8</v>
      </c>
      <c r="BD466" s="5">
        <f t="shared" si="661"/>
        <v>8.3492684682466187E-4</v>
      </c>
      <c r="BE466" s="5">
        <f t="shared" si="662"/>
        <v>3.9871096643264944E-4</v>
      </c>
      <c r="BF466" s="5">
        <f t="shared" si="663"/>
        <v>9.5200217455123783E-5</v>
      </c>
      <c r="BG466" s="5">
        <f t="shared" si="664"/>
        <v>1.5153970614506618E-5</v>
      </c>
      <c r="BH466" s="5">
        <f t="shared" si="665"/>
        <v>1.8091567818128744E-6</v>
      </c>
      <c r="BI466" s="5">
        <f t="shared" si="666"/>
        <v>1.7278894591738421E-7</v>
      </c>
      <c r="BJ466" s="8">
        <f t="shared" si="667"/>
        <v>0.14522862666511308</v>
      </c>
      <c r="BK466" s="8">
        <f t="shared" si="668"/>
        <v>0.30663200413059755</v>
      </c>
      <c r="BL466" s="8">
        <f t="shared" si="669"/>
        <v>0.49253537524239388</v>
      </c>
      <c r="BM466" s="8">
        <f t="shared" si="670"/>
        <v>0.24154970969044509</v>
      </c>
      <c r="BN466" s="8">
        <f t="shared" si="671"/>
        <v>0.75817397740639214</v>
      </c>
    </row>
    <row r="467" spans="1:66" x14ac:dyDescent="0.25">
      <c r="A467" t="s">
        <v>340</v>
      </c>
      <c r="B467" t="s">
        <v>415</v>
      </c>
      <c r="C467" t="s">
        <v>356</v>
      </c>
      <c r="D467" t="s">
        <v>494</v>
      </c>
      <c r="E467">
        <f>VLOOKUP(A467,home!$A$2:$E$405,3,FALSE)</f>
        <v>1.35357142857143</v>
      </c>
      <c r="F467">
        <f>VLOOKUP(B467,home!$B$2:$E$405,3,FALSE)</f>
        <v>1.1599999999999999</v>
      </c>
      <c r="G467">
        <f>VLOOKUP(C467,away!$B$2:$E$405,4,FALSE)</f>
        <v>1.27</v>
      </c>
      <c r="H467">
        <f>VLOOKUP(A467,away!$A$2:$E$405,3,FALSE)</f>
        <v>1.1285714285714299</v>
      </c>
      <c r="I467">
        <f>VLOOKUP(C467,away!$B$2:$E$405,3,FALSE)</f>
        <v>0.9</v>
      </c>
      <c r="J467">
        <f>VLOOKUP(B467,home!$B$2:$E$405,4,FALSE)</f>
        <v>0.56999999999999995</v>
      </c>
      <c r="K467" s="3">
        <f t="shared" si="616"/>
        <v>1.9940814285714306</v>
      </c>
      <c r="L467" s="3">
        <f t="shared" si="617"/>
        <v>0.5789571428571435</v>
      </c>
      <c r="M467" s="5">
        <f t="shared" si="618"/>
        <v>7.630333966786533E-2</v>
      </c>
      <c r="N467" s="5">
        <f t="shared" si="619"/>
        <v>0.15215507256966801</v>
      </c>
      <c r="O467" s="5">
        <f t="shared" si="620"/>
        <v>4.4176363524565464E-2</v>
      </c>
      <c r="P467" s="5">
        <f t="shared" si="621"/>
        <v>8.8091266086156333E-2</v>
      </c>
      <c r="Q467" s="5">
        <f t="shared" si="622"/>
        <v>0.15170480223705668</v>
      </c>
      <c r="R467" s="5">
        <f t="shared" si="623"/>
        <v>1.2788110604000471E-2</v>
      </c>
      <c r="S467" s="5">
        <f t="shared" si="624"/>
        <v>2.5425070496390409E-2</v>
      </c>
      <c r="T467" s="5">
        <f t="shared" si="625"/>
        <v>8.7830578860874337E-2</v>
      </c>
      <c r="U467" s="5">
        <f t="shared" si="626"/>
        <v>2.5500533861954718E-2</v>
      </c>
      <c r="V467" s="5">
        <f t="shared" si="627"/>
        <v>3.2614367574151869E-3</v>
      </c>
      <c r="W467" s="5">
        <f t="shared" si="628"/>
        <v>0.10083724292200545</v>
      </c>
      <c r="X467" s="5">
        <f t="shared" si="629"/>
        <v>5.8380442055715999E-2</v>
      </c>
      <c r="Y467" s="5">
        <f t="shared" si="630"/>
        <v>1.6899886965657175E-2</v>
      </c>
      <c r="Z467" s="5">
        <f t="shared" si="631"/>
        <v>2.4679226592777517E-3</v>
      </c>
      <c r="AA467" s="5">
        <f t="shared" si="632"/>
        <v>4.9212387420163829E-3</v>
      </c>
      <c r="AB467" s="5">
        <f t="shared" si="633"/>
        <v>4.9066753905105502E-3</v>
      </c>
      <c r="AC467" s="5">
        <f t="shared" si="634"/>
        <v>2.353305360479755E-4</v>
      </c>
      <c r="AD467" s="5">
        <f t="shared" si="635"/>
        <v>5.0269418354779244E-2</v>
      </c>
      <c r="AE467" s="5">
        <f t="shared" si="636"/>
        <v>2.9103838823773442E-2</v>
      </c>
      <c r="AF467" s="5">
        <f t="shared" si="637"/>
        <v>8.4249376857933374E-3</v>
      </c>
      <c r="AG467" s="5">
        <f t="shared" si="638"/>
        <v>1.6258926171054623E-3</v>
      </c>
      <c r="AH467" s="5">
        <f t="shared" si="639"/>
        <v>3.5720536290196264E-4</v>
      </c>
      <c r="AI467" s="5">
        <f t="shared" si="640"/>
        <v>7.1229658034892198E-4</v>
      </c>
      <c r="AJ467" s="5">
        <f t="shared" si="641"/>
        <v>7.1018869125436175E-4</v>
      </c>
      <c r="AK467" s="5">
        <f t="shared" si="642"/>
        <v>4.7205802667059078E-4</v>
      </c>
      <c r="AL467" s="5">
        <f t="shared" si="643"/>
        <v>1.0867448245089366E-5</v>
      </c>
      <c r="AM467" s="5">
        <f t="shared" si="644"/>
        <v>2.0048262713270624E-2</v>
      </c>
      <c r="AN467" s="5">
        <f t="shared" si="645"/>
        <v>1.1607084899724566E-2</v>
      </c>
      <c r="AO467" s="5">
        <f t="shared" si="646"/>
        <v>3.3600023552224131E-3</v>
      </c>
      <c r="AP467" s="5">
        <f t="shared" si="647"/>
        <v>6.4843245452428063E-4</v>
      </c>
      <c r="AQ467" s="5">
        <f t="shared" si="648"/>
        <v>9.3853650301805526E-5</v>
      </c>
      <c r="AR467" s="5">
        <f t="shared" si="649"/>
        <v>4.1361319263793888E-5</v>
      </c>
      <c r="AS467" s="5">
        <f t="shared" si="650"/>
        <v>8.2477838605145141E-5</v>
      </c>
      <c r="AT467" s="5">
        <f t="shared" si="651"/>
        <v>8.2233763115615875E-5</v>
      </c>
      <c r="AU467" s="5">
        <f t="shared" si="652"/>
        <v>5.4660273276797311E-5</v>
      </c>
      <c r="AV467" s="5">
        <f t="shared" si="653"/>
        <v>2.7249258955475189E-5</v>
      </c>
      <c r="AW467" s="5">
        <f t="shared" si="654"/>
        <v>3.4850931063173959E-7</v>
      </c>
      <c r="AX467" s="5">
        <f t="shared" si="655"/>
        <v>6.6629780586090048E-3</v>
      </c>
      <c r="AY467" s="5">
        <f t="shared" si="656"/>
        <v>3.8575787397321067E-3</v>
      </c>
      <c r="AZ467" s="5">
        <f t="shared" si="657"/>
        <v>1.1166863827508802E-3</v>
      </c>
      <c r="BA467" s="5">
        <f t="shared" si="658"/>
        <v>2.1550451920830947E-4</v>
      </c>
      <c r="BB467" s="5">
        <f t="shared" si="659"/>
        <v>3.1191970178411309E-5</v>
      </c>
      <c r="BC467" s="5">
        <f t="shared" si="660"/>
        <v>3.6117627869156483E-6</v>
      </c>
      <c r="BD467" s="5">
        <f t="shared" si="661"/>
        <v>3.9910718709613735E-6</v>
      </c>
      <c r="BE467" s="5">
        <f t="shared" si="662"/>
        <v>7.9585222979779072E-6</v>
      </c>
      <c r="BF467" s="5">
        <f t="shared" si="663"/>
        <v>7.9349707566346865E-6</v>
      </c>
      <c r="BG467" s="5">
        <f t="shared" si="664"/>
        <v>5.274325940687541E-6</v>
      </c>
      <c r="BH467" s="5">
        <f t="shared" si="665"/>
        <v>2.629358851639391E-6</v>
      </c>
      <c r="BI467" s="5">
        <f t="shared" si="666"/>
        <v>1.0486311310208029E-6</v>
      </c>
      <c r="BJ467" s="8">
        <f t="shared" si="667"/>
        <v>0.70487730059873854</v>
      </c>
      <c r="BK467" s="8">
        <f t="shared" si="668"/>
        <v>0.19718488973185241</v>
      </c>
      <c r="BL467" s="8">
        <f t="shared" si="669"/>
        <v>9.4861490118289177E-2</v>
      </c>
      <c r="BM467" s="8">
        <f t="shared" si="670"/>
        <v>0.47031541818842398</v>
      </c>
      <c r="BN467" s="8">
        <f t="shared" si="671"/>
        <v>0.52521895468931223</v>
      </c>
    </row>
    <row r="468" spans="1:66" x14ac:dyDescent="0.25">
      <c r="A468" t="s">
        <v>342</v>
      </c>
      <c r="B468" t="s">
        <v>396</v>
      </c>
      <c r="C468" t="s">
        <v>399</v>
      </c>
      <c r="D468" t="s">
        <v>494</v>
      </c>
      <c r="E468">
        <f>VLOOKUP(A468,home!$A$2:$E$405,3,FALSE)</f>
        <v>1.17575757575758</v>
      </c>
      <c r="F468">
        <f>VLOOKUP(B468,home!$B$2:$E$405,3,FALSE)</f>
        <v>0.67</v>
      </c>
      <c r="G468">
        <f>VLOOKUP(C468,away!$B$2:$E$405,4,FALSE)</f>
        <v>1.02</v>
      </c>
      <c r="H468">
        <f>VLOOKUP(A468,away!$A$2:$E$405,3,FALSE)</f>
        <v>0.84848484848484795</v>
      </c>
      <c r="I468">
        <f>VLOOKUP(C468,away!$B$2:$E$405,3,FALSE)</f>
        <v>0.79</v>
      </c>
      <c r="J468">
        <f>VLOOKUP(B468,home!$B$2:$E$405,4,FALSE)</f>
        <v>1.43</v>
      </c>
      <c r="K468" s="3">
        <f t="shared" si="616"/>
        <v>0.80351272727273026</v>
      </c>
      <c r="L468" s="3">
        <f t="shared" si="617"/>
        <v>0.95853333333333279</v>
      </c>
      <c r="M468" s="5">
        <f t="shared" si="618"/>
        <v>0.17169320948043479</v>
      </c>
      <c r="N468" s="5">
        <f t="shared" si="619"/>
        <v>0.13795767900383235</v>
      </c>
      <c r="O468" s="5">
        <f t="shared" si="620"/>
        <v>0.16457366439397933</v>
      </c>
      <c r="P468" s="5">
        <f t="shared" si="621"/>
        <v>0.13223703391447333</v>
      </c>
      <c r="Q468" s="5">
        <f t="shared" si="622"/>
        <v>5.5425375452292598E-2</v>
      </c>
      <c r="R468" s="5">
        <f t="shared" si="623"/>
        <v>7.8874671555221113E-2</v>
      </c>
      <c r="S468" s="5">
        <f t="shared" si="624"/>
        <v>2.5462033692850054E-2</v>
      </c>
      <c r="T468" s="5">
        <f t="shared" si="625"/>
        <v>5.3127069883537499E-2</v>
      </c>
      <c r="U468" s="5">
        <f t="shared" si="626"/>
        <v>6.337680245407655E-2</v>
      </c>
      <c r="V468" s="5">
        <f t="shared" si="627"/>
        <v>2.1789665306455714E-3</v>
      </c>
      <c r="W468" s="5">
        <f t="shared" si="628"/>
        <v>1.4844998196595556E-2</v>
      </c>
      <c r="X468" s="5">
        <f t="shared" si="629"/>
        <v>1.4229425604710052E-2</v>
      </c>
      <c r="Y468" s="5">
        <f t="shared" si="630"/>
        <v>6.8196893781506994E-3</v>
      </c>
      <c r="Z468" s="5">
        <f t="shared" si="631"/>
        <v>2.5201333947132639E-2</v>
      </c>
      <c r="AA468" s="5">
        <f t="shared" si="632"/>
        <v>2.0249592570771385E-2</v>
      </c>
      <c r="AB468" s="5">
        <f t="shared" si="633"/>
        <v>8.1354026763510653E-3</v>
      </c>
      <c r="AC468" s="5">
        <f t="shared" si="634"/>
        <v>1.0488914787436437E-4</v>
      </c>
      <c r="AD468" s="5">
        <f t="shared" si="635"/>
        <v>2.9820362468263137E-3</v>
      </c>
      <c r="AE468" s="5">
        <f t="shared" si="636"/>
        <v>2.8583811437912473E-3</v>
      </c>
      <c r="AF468" s="5">
        <f t="shared" si="637"/>
        <v>1.3699268028476844E-3</v>
      </c>
      <c r="AG468" s="5">
        <f t="shared" si="638"/>
        <v>4.377068349187555E-4</v>
      </c>
      <c r="AH468" s="5">
        <f t="shared" si="639"/>
        <v>6.03907965819788E-3</v>
      </c>
      <c r="AI468" s="5">
        <f t="shared" si="640"/>
        <v>4.8524773663758463E-3</v>
      </c>
      <c r="AJ468" s="5">
        <f t="shared" si="641"/>
        <v>1.9495136613429257E-3</v>
      </c>
      <c r="AK468" s="5">
        <f t="shared" si="642"/>
        <v>5.2215301296036675E-4</v>
      </c>
      <c r="AL468" s="5">
        <f t="shared" si="643"/>
        <v>3.2313985734661492E-6</v>
      </c>
      <c r="AM468" s="5">
        <f t="shared" si="644"/>
        <v>4.7922081550270983E-4</v>
      </c>
      <c r="AN468" s="5">
        <f t="shared" si="645"/>
        <v>4.5934912568653047E-4</v>
      </c>
      <c r="AO468" s="5">
        <f t="shared" si="646"/>
        <v>2.2015072430403104E-4</v>
      </c>
      <c r="AP468" s="5">
        <f t="shared" si="647"/>
        <v>7.0340602534296824E-5</v>
      </c>
      <c r="AQ468" s="5">
        <f t="shared" si="648"/>
        <v>1.6855953053968651E-5</v>
      </c>
      <c r="AR468" s="5">
        <f t="shared" si="649"/>
        <v>1.1577318310075878E-3</v>
      </c>
      <c r="AS468" s="5">
        <f t="shared" si="650"/>
        <v>9.3025226098335863E-4</v>
      </c>
      <c r="AT468" s="5">
        <f t="shared" si="651"/>
        <v>3.7373476563718101E-4</v>
      </c>
      <c r="AU468" s="5">
        <f t="shared" si="652"/>
        <v>1.0010021360458868E-4</v>
      </c>
      <c r="AV468" s="5">
        <f t="shared" si="653"/>
        <v>2.0107948908501473E-5</v>
      </c>
      <c r="AW468" s="5">
        <f t="shared" si="654"/>
        <v>6.9133414711643552E-8</v>
      </c>
      <c r="AX468" s="5">
        <f t="shared" si="655"/>
        <v>6.4176670738407351E-5</v>
      </c>
      <c r="AY468" s="5">
        <f t="shared" si="656"/>
        <v>6.1515478125121346E-5</v>
      </c>
      <c r="AZ468" s="5">
        <f t="shared" si="657"/>
        <v>2.9482318149433139E-5</v>
      </c>
      <c r="BA468" s="5">
        <f t="shared" si="658"/>
        <v>9.4199282300566567E-6</v>
      </c>
      <c r="BB468" s="5">
        <f t="shared" si="659"/>
        <v>2.2573288015292416E-6</v>
      </c>
      <c r="BC468" s="5">
        <f t="shared" si="660"/>
        <v>4.3274498011183234E-7</v>
      </c>
      <c r="BD468" s="5">
        <f t="shared" si="661"/>
        <v>1.8495409184696759E-4</v>
      </c>
      <c r="BE468" s="5">
        <f t="shared" si="662"/>
        <v>1.4861296676020797E-4</v>
      </c>
      <c r="BF468" s="5">
        <f t="shared" si="663"/>
        <v>5.9706205114793152E-5</v>
      </c>
      <c r="BG468" s="5">
        <f t="shared" si="664"/>
        <v>1.5991565235630829E-5</v>
      </c>
      <c r="BH468" s="5">
        <f t="shared" si="665"/>
        <v>3.2123565489603768E-6</v>
      </c>
      <c r="BI468" s="5">
        <f t="shared" si="666"/>
        <v>5.162338743255139E-7</v>
      </c>
      <c r="BJ468" s="8">
        <f t="shared" si="667"/>
        <v>0.29146549023760893</v>
      </c>
      <c r="BK468" s="8">
        <f t="shared" si="668"/>
        <v>0.33174087964297672</v>
      </c>
      <c r="BL468" s="8">
        <f t="shared" si="669"/>
        <v>0.35156827778879862</v>
      </c>
      <c r="BM468" s="8">
        <f t="shared" si="670"/>
        <v>0.25915290147157294</v>
      </c>
      <c r="BN468" s="8">
        <f t="shared" si="671"/>
        <v>0.74076163380023363</v>
      </c>
    </row>
    <row r="469" spans="1:66" x14ac:dyDescent="0.25">
      <c r="A469" t="s">
        <v>342</v>
      </c>
      <c r="B469" t="s">
        <v>420</v>
      </c>
      <c r="C469" t="s">
        <v>400</v>
      </c>
      <c r="D469" t="s">
        <v>494</v>
      </c>
      <c r="E469">
        <f>VLOOKUP(A469,home!$A$2:$E$405,3,FALSE)</f>
        <v>1.17575757575758</v>
      </c>
      <c r="F469">
        <f>VLOOKUP(B469,home!$B$2:$E$405,3,FALSE)</f>
        <v>1.08</v>
      </c>
      <c r="G469">
        <f>VLOOKUP(C469,away!$B$2:$E$405,4,FALSE)</f>
        <v>0.36</v>
      </c>
      <c r="H469">
        <f>VLOOKUP(A469,away!$A$2:$E$405,3,FALSE)</f>
        <v>0.84848484848484795</v>
      </c>
      <c r="I469">
        <f>VLOOKUP(C469,away!$B$2:$E$405,3,FALSE)</f>
        <v>0.91</v>
      </c>
      <c r="J469">
        <f>VLOOKUP(B469,home!$B$2:$E$405,4,FALSE)</f>
        <v>0.55000000000000004</v>
      </c>
      <c r="K469" s="3">
        <f t="shared" si="616"/>
        <v>0.45713454545454707</v>
      </c>
      <c r="L469" s="3">
        <f t="shared" si="617"/>
        <v>0.42466666666666647</v>
      </c>
      <c r="M469" s="5">
        <f t="shared" si="618"/>
        <v>0.41403647212318861</v>
      </c>
      <c r="N469" s="5">
        <f t="shared" si="619"/>
        <v>0.18927037448563808</v>
      </c>
      <c r="O469" s="5">
        <f t="shared" si="620"/>
        <v>0.17582748849498067</v>
      </c>
      <c r="P469" s="5">
        <f t="shared" si="621"/>
        <v>8.0376819031567598E-2</v>
      </c>
      <c r="Q469" s="5">
        <f t="shared" si="622"/>
        <v>4.3261013304252034E-2</v>
      </c>
      <c r="R469" s="5">
        <f t="shared" si="623"/>
        <v>3.733403672376754E-2</v>
      </c>
      <c r="S469" s="5">
        <f t="shared" si="624"/>
        <v>3.9008840238784499E-3</v>
      </c>
      <c r="T469" s="5">
        <f t="shared" si="625"/>
        <v>1.8371510316539021E-2</v>
      </c>
      <c r="U469" s="5">
        <f t="shared" si="626"/>
        <v>1.7066677907702842E-2</v>
      </c>
      <c r="V469" s="5">
        <f t="shared" si="627"/>
        <v>8.4141983284861553E-5</v>
      </c>
      <c r="W469" s="5">
        <f t="shared" si="628"/>
        <v>6.5920345509141226E-3</v>
      </c>
      <c r="X469" s="5">
        <f t="shared" si="629"/>
        <v>2.7994173392881959E-3</v>
      </c>
      <c r="Y469" s="5">
        <f t="shared" si="630"/>
        <v>5.9440961504219323E-4</v>
      </c>
      <c r="Z469" s="5">
        <f t="shared" si="631"/>
        <v>5.284840309564426E-3</v>
      </c>
      <c r="AA469" s="5">
        <f t="shared" si="632"/>
        <v>2.4158830727126017E-3</v>
      </c>
      <c r="AB469" s="5">
        <f t="shared" si="633"/>
        <v>5.5219180515790481E-4</v>
      </c>
      <c r="AC469" s="5">
        <f t="shared" si="634"/>
        <v>1.0209041682915258E-6</v>
      </c>
      <c r="AD469" s="5">
        <f t="shared" si="635"/>
        <v>7.5336167951319921E-4</v>
      </c>
      <c r="AE469" s="5">
        <f t="shared" si="636"/>
        <v>3.1992759323327171E-4</v>
      </c>
      <c r="AF469" s="5">
        <f t="shared" si="637"/>
        <v>6.7931292296531323E-5</v>
      </c>
      <c r="AG469" s="5">
        <f t="shared" si="638"/>
        <v>9.6160518206423198E-6</v>
      </c>
      <c r="AH469" s="5">
        <f t="shared" si="639"/>
        <v>5.6107387953208956E-4</v>
      </c>
      <c r="AI469" s="5">
        <f t="shared" si="640"/>
        <v>2.5648625288632104E-4</v>
      </c>
      <c r="AJ469" s="5">
        <f t="shared" si="641"/>
        <v>5.8624363314264198E-5</v>
      </c>
      <c r="AK469" s="5">
        <f t="shared" si="642"/>
        <v>8.9330738920761303E-6</v>
      </c>
      <c r="AL469" s="5">
        <f t="shared" si="643"/>
        <v>7.9275170288791911E-9</v>
      </c>
      <c r="AM469" s="5">
        <f t="shared" si="644"/>
        <v>6.8877529785428131E-5</v>
      </c>
      <c r="AN469" s="5">
        <f t="shared" si="645"/>
        <v>2.9249990982211795E-5</v>
      </c>
      <c r="AO469" s="5">
        <f t="shared" si="646"/>
        <v>6.2107480852229674E-6</v>
      </c>
      <c r="AP469" s="5">
        <f t="shared" si="647"/>
        <v>8.7916589561933984E-7</v>
      </c>
      <c r="AQ469" s="5">
        <f t="shared" si="648"/>
        <v>9.3338112584919853E-8</v>
      </c>
      <c r="AR469" s="5">
        <f t="shared" si="649"/>
        <v>4.7653874834925462E-5</v>
      </c>
      <c r="AS469" s="5">
        <f t="shared" si="650"/>
        <v>2.178423241181153E-5</v>
      </c>
      <c r="AT469" s="5">
        <f t="shared" si="651"/>
        <v>4.9791625908248379E-6</v>
      </c>
      <c r="AU469" s="5">
        <f t="shared" si="652"/>
        <v>7.5871574256699916E-7</v>
      </c>
      <c r="AV469" s="5">
        <f t="shared" si="653"/>
        <v>8.6708794026893567E-8</v>
      </c>
      <c r="AW469" s="5">
        <f t="shared" si="654"/>
        <v>4.2749092337229154E-11</v>
      </c>
      <c r="AX469" s="5">
        <f t="shared" si="655"/>
        <v>5.2477163784156159E-6</v>
      </c>
      <c r="AY469" s="5">
        <f t="shared" si="656"/>
        <v>2.2285302220338301E-6</v>
      </c>
      <c r="AZ469" s="5">
        <f t="shared" si="657"/>
        <v>4.7319125047851633E-7</v>
      </c>
      <c r="BA469" s="5">
        <f t="shared" si="658"/>
        <v>6.6982850345514411E-8</v>
      </c>
      <c r="BB469" s="5">
        <f t="shared" si="659"/>
        <v>7.1113459450154421E-9</v>
      </c>
      <c r="BC469" s="5">
        <f t="shared" si="660"/>
        <v>6.0399031559664471E-10</v>
      </c>
      <c r="BD469" s="5">
        <f t="shared" si="661"/>
        <v>3.3728353633163886E-6</v>
      </c>
      <c r="BE469" s="5">
        <f t="shared" si="662"/>
        <v>1.5418395607026595E-6</v>
      </c>
      <c r="BF469" s="5">
        <f t="shared" si="663"/>
        <v>3.524140633728244E-7</v>
      </c>
      <c r="BG469" s="5">
        <f t="shared" si="664"/>
        <v>5.3700214223908679E-8</v>
      </c>
      <c r="BH469" s="5">
        <f t="shared" si="665"/>
        <v>6.1370557550145734E-9</v>
      </c>
      <c r="BI469" s="5">
        <f t="shared" si="666"/>
        <v>5.6109203859956013E-10</v>
      </c>
      <c r="BJ469" s="8">
        <f t="shared" si="667"/>
        <v>0.26215293113743582</v>
      </c>
      <c r="BK469" s="8">
        <f t="shared" si="668"/>
        <v>0.49840157452382688</v>
      </c>
      <c r="BL469" s="8">
        <f t="shared" si="669"/>
        <v>0.23416198575566982</v>
      </c>
      <c r="BM469" s="8">
        <f t="shared" si="670"/>
        <v>5.9892899075629599E-2</v>
      </c>
      <c r="BN469" s="8">
        <f t="shared" si="671"/>
        <v>0.94010620416339452</v>
      </c>
    </row>
    <row r="470" spans="1:66" x14ac:dyDescent="0.25">
      <c r="A470" t="s">
        <v>342</v>
      </c>
      <c r="B470" t="s">
        <v>426</v>
      </c>
      <c r="C470" t="s">
        <v>343</v>
      </c>
      <c r="D470" t="s">
        <v>494</v>
      </c>
      <c r="E470">
        <f>VLOOKUP(A470,home!$A$2:$E$405,3,FALSE)</f>
        <v>1.17575757575758</v>
      </c>
      <c r="F470">
        <f>VLOOKUP(B470,home!$B$2:$E$405,3,FALSE)</f>
        <v>1.08</v>
      </c>
      <c r="G470">
        <f>VLOOKUP(C470,away!$B$2:$E$405,4,FALSE)</f>
        <v>1.1299999999999999</v>
      </c>
      <c r="H470">
        <f>VLOOKUP(A470,away!$A$2:$E$405,3,FALSE)</f>
        <v>0.84848484848484795</v>
      </c>
      <c r="I470">
        <f>VLOOKUP(C470,away!$B$2:$E$405,3,FALSE)</f>
        <v>0.4</v>
      </c>
      <c r="J470">
        <f>VLOOKUP(B470,home!$B$2:$E$405,4,FALSE)</f>
        <v>0.63</v>
      </c>
      <c r="K470" s="3">
        <f t="shared" si="616"/>
        <v>1.4348945454545505</v>
      </c>
      <c r="L470" s="3">
        <f t="shared" si="617"/>
        <v>0.21381818181818169</v>
      </c>
      <c r="M470" s="5">
        <f t="shared" si="618"/>
        <v>0.19229728841886906</v>
      </c>
      <c r="N470" s="5">
        <f t="shared" si="619"/>
        <v>0.27592633025793578</v>
      </c>
      <c r="O470" s="5">
        <f t="shared" si="620"/>
        <v>4.1116656578289071E-2</v>
      </c>
      <c r="P470" s="5">
        <f t="shared" si="621"/>
        <v>5.899806625151495E-2</v>
      </c>
      <c r="Q470" s="5">
        <f t="shared" si="622"/>
        <v>0.19796259311720146</v>
      </c>
      <c r="R470" s="5">
        <f t="shared" si="623"/>
        <v>4.3957443760061733E-3</v>
      </c>
      <c r="S470" s="5">
        <f t="shared" si="624"/>
        <v>4.5252481847744535E-3</v>
      </c>
      <c r="T470" s="5">
        <f t="shared" si="625"/>
        <v>4.2328001728332502E-2</v>
      </c>
      <c r="U470" s="5">
        <f t="shared" si="626"/>
        <v>6.3074296283437753E-3</v>
      </c>
      <c r="V470" s="5">
        <f t="shared" si="627"/>
        <v>1.5426397232527872E-4</v>
      </c>
      <c r="W470" s="5">
        <f t="shared" si="628"/>
        <v>9.4685148355970333E-2</v>
      </c>
      <c r="X470" s="5">
        <f t="shared" si="629"/>
        <v>2.024540626665837E-2</v>
      </c>
      <c r="Y470" s="5">
        <f t="shared" si="630"/>
        <v>2.1644179790536568E-3</v>
      </c>
      <c r="Z470" s="5">
        <f t="shared" si="631"/>
        <v>3.1329669007171252E-4</v>
      </c>
      <c r="AA470" s="5">
        <f t="shared" si="632"/>
        <v>4.4954771169286519E-4</v>
      </c>
      <c r="AB470" s="5">
        <f t="shared" si="633"/>
        <v>3.2252677971483356E-4</v>
      </c>
      <c r="AC470" s="5">
        <f t="shared" si="634"/>
        <v>2.9580747518277292E-6</v>
      </c>
      <c r="AD470" s="5">
        <f t="shared" si="635"/>
        <v>3.3965800727884188E-2</v>
      </c>
      <c r="AE470" s="5">
        <f t="shared" si="636"/>
        <v>7.2625057556348687E-3</v>
      </c>
      <c r="AF470" s="5">
        <f t="shared" si="637"/>
        <v>7.7642788805696347E-4</v>
      </c>
      <c r="AG470" s="5">
        <f t="shared" si="638"/>
        <v>5.5338133112423547E-5</v>
      </c>
      <c r="AH470" s="5">
        <f t="shared" si="639"/>
        <v>1.6747132160196982E-5</v>
      </c>
      <c r="AI470" s="5">
        <f t="shared" si="640"/>
        <v>2.4030368588673135E-5</v>
      </c>
      <c r="AJ470" s="5">
        <f t="shared" si="641"/>
        <v>1.7240522406574726E-5</v>
      </c>
      <c r="AK470" s="5">
        <f t="shared" si="642"/>
        <v>8.2461105206603458E-6</v>
      </c>
      <c r="AL470" s="5">
        <f t="shared" si="643"/>
        <v>3.63022675192629E-8</v>
      </c>
      <c r="AM470" s="5">
        <f t="shared" si="644"/>
        <v>9.7474684392874419E-3</v>
      </c>
      <c r="AN470" s="5">
        <f t="shared" si="645"/>
        <v>2.0841859790185499E-3</v>
      </c>
      <c r="AO470" s="5">
        <f t="shared" si="646"/>
        <v>2.2281842830234661E-4</v>
      </c>
      <c r="AP470" s="5">
        <f t="shared" si="647"/>
        <v>1.5880877071730876E-5</v>
      </c>
      <c r="AQ470" s="5">
        <f t="shared" si="648"/>
        <v>8.4890506528888608E-7</v>
      </c>
      <c r="AR470" s="5">
        <f t="shared" si="649"/>
        <v>7.1616826983242344E-7</v>
      </c>
      <c r="AS470" s="5">
        <f t="shared" si="650"/>
        <v>1.0276259440101671E-6</v>
      </c>
      <c r="AT470" s="5">
        <f t="shared" si="651"/>
        <v>7.3726743091388611E-7</v>
      </c>
      <c r="AU470" s="5">
        <f t="shared" si="652"/>
        <v>3.5263367171987502E-7</v>
      </c>
      <c r="AV470" s="5">
        <f t="shared" si="653"/>
        <v>1.2649803302361484E-7</v>
      </c>
      <c r="AW470" s="5">
        <f t="shared" si="654"/>
        <v>3.093825887151621E-10</v>
      </c>
      <c r="AX470" s="5">
        <f t="shared" si="655"/>
        <v>2.3310982159206561E-3</v>
      </c>
      <c r="AY470" s="5">
        <f t="shared" si="656"/>
        <v>4.984311821677618E-4</v>
      </c>
      <c r="AZ470" s="5">
        <f t="shared" si="657"/>
        <v>5.3286824566298858E-5</v>
      </c>
      <c r="BA470" s="5">
        <f t="shared" si="658"/>
        <v>3.7978973145434799E-6</v>
      </c>
      <c r="BB470" s="5">
        <f t="shared" si="659"/>
        <v>2.0301487463196039E-7</v>
      </c>
      <c r="BC470" s="5">
        <f t="shared" si="660"/>
        <v>8.6816542751703759E-9</v>
      </c>
      <c r="BD470" s="5">
        <f t="shared" si="661"/>
        <v>2.5521632888573607E-8</v>
      </c>
      <c r="BE470" s="5">
        <f t="shared" si="662"/>
        <v>3.6620851822907731E-8</v>
      </c>
      <c r="BF470" s="5">
        <f t="shared" si="663"/>
        <v>2.6273530265294822E-8</v>
      </c>
      <c r="BG470" s="5">
        <f t="shared" si="664"/>
        <v>1.2566581755835532E-8</v>
      </c>
      <c r="BH470" s="5">
        <f t="shared" si="665"/>
        <v>4.5079299041142687E-9</v>
      </c>
      <c r="BI470" s="5">
        <f t="shared" si="666"/>
        <v>1.2936808061410036E-9</v>
      </c>
      <c r="BJ470" s="8">
        <f t="shared" si="667"/>
        <v>0.69032999865508393</v>
      </c>
      <c r="BK470" s="8">
        <f t="shared" si="668"/>
        <v>0.2564762923866708</v>
      </c>
      <c r="BL470" s="8">
        <f t="shared" si="669"/>
        <v>5.2661236185279771E-2</v>
      </c>
      <c r="BM470" s="8">
        <f t="shared" si="670"/>
        <v>0.22858571404450473</v>
      </c>
      <c r="BN470" s="8">
        <f t="shared" si="671"/>
        <v>0.77069667899981653</v>
      </c>
    </row>
    <row r="471" spans="1:66" x14ac:dyDescent="0.25">
      <c r="A471" t="s">
        <v>342</v>
      </c>
      <c r="B471" t="s">
        <v>406</v>
      </c>
      <c r="C471" t="s">
        <v>393</v>
      </c>
      <c r="D471" t="s">
        <v>494</v>
      </c>
      <c r="E471">
        <f>VLOOKUP(A471,home!$A$2:$E$405,3,FALSE)</f>
        <v>1.17575757575758</v>
      </c>
      <c r="F471">
        <f>VLOOKUP(B471,home!$B$2:$E$405,3,FALSE)</f>
        <v>1.19</v>
      </c>
      <c r="G471">
        <f>VLOOKUP(C471,away!$B$2:$E$405,4,FALSE)</f>
        <v>0.85</v>
      </c>
      <c r="H471">
        <f>VLOOKUP(A471,away!$A$2:$E$405,3,FALSE)</f>
        <v>0.84848484848484795</v>
      </c>
      <c r="I471">
        <f>VLOOKUP(C471,away!$B$2:$E$405,3,FALSE)</f>
        <v>0.79</v>
      </c>
      <c r="J471">
        <f>VLOOKUP(B471,home!$B$2:$E$405,4,FALSE)</f>
        <v>1.41</v>
      </c>
      <c r="K471" s="3">
        <f t="shared" si="616"/>
        <v>1.189278787878792</v>
      </c>
      <c r="L471" s="3">
        <f t="shared" si="617"/>
        <v>0.94512727272727215</v>
      </c>
      <c r="M471" s="5">
        <f t="shared" si="618"/>
        <v>0.1183148413573272</v>
      </c>
      <c r="N471" s="5">
        <f t="shared" si="619"/>
        <v>0.14070933111751366</v>
      </c>
      <c r="O471" s="5">
        <f t="shared" si="620"/>
        <v>0.11182258333521052</v>
      </c>
      <c r="P471" s="5">
        <f t="shared" si="621"/>
        <v>0.13298822636637436</v>
      </c>
      <c r="Q471" s="5">
        <f t="shared" si="622"/>
        <v>8.3671311377336147E-2</v>
      </c>
      <c r="R471" s="5">
        <f t="shared" si="623"/>
        <v>5.2843286608462811E-2</v>
      </c>
      <c r="S471" s="5">
        <f t="shared" si="624"/>
        <v>3.737035047585506E-2</v>
      </c>
      <c r="T471" s="5">
        <f t="shared" si="625"/>
        <v>7.9080038327576083E-2</v>
      </c>
      <c r="U471" s="5">
        <f t="shared" si="626"/>
        <v>6.284539984524426E-2</v>
      </c>
      <c r="V471" s="5">
        <f t="shared" si="627"/>
        <v>4.6672238349242216E-3</v>
      </c>
      <c r="W471" s="5">
        <f t="shared" si="628"/>
        <v>3.3169505258355769E-2</v>
      </c>
      <c r="X471" s="5">
        <f t="shared" si="629"/>
        <v>3.1349404042542696E-2</v>
      </c>
      <c r="Y471" s="5">
        <f t="shared" si="630"/>
        <v>1.4814588372176848E-2</v>
      </c>
      <c r="Z471" s="5">
        <f t="shared" si="631"/>
        <v>1.6647877118067349E-2</v>
      </c>
      <c r="AA471" s="5">
        <f t="shared" si="632"/>
        <v>1.9798967119730216E-2</v>
      </c>
      <c r="AB471" s="5">
        <f t="shared" si="633"/>
        <v>1.1773245808702407E-2</v>
      </c>
      <c r="AC471" s="5">
        <f t="shared" si="634"/>
        <v>3.278782551394394E-4</v>
      </c>
      <c r="AD471" s="5">
        <f t="shared" si="635"/>
        <v>9.8619472520491431E-3</v>
      </c>
      <c r="AE471" s="5">
        <f t="shared" si="636"/>
        <v>9.3207953101094223E-3</v>
      </c>
      <c r="AF471" s="5">
        <f t="shared" si="637"/>
        <v>4.4046689255464334E-3</v>
      </c>
      <c r="AG471" s="5">
        <f t="shared" si="638"/>
        <v>1.3876575762894218E-3</v>
      </c>
      <c r="AH471" s="5">
        <f t="shared" si="639"/>
        <v>3.9335906743244381E-3</v>
      </c>
      <c r="AI471" s="5">
        <f t="shared" si="640"/>
        <v>4.6781359491718877E-3</v>
      </c>
      <c r="AJ471" s="5">
        <f t="shared" si="641"/>
        <v>2.7818039255816727E-3</v>
      </c>
      <c r="AK471" s="5">
        <f t="shared" si="642"/>
        <v>1.1027801335774124E-3</v>
      </c>
      <c r="AL471" s="5">
        <f t="shared" si="643"/>
        <v>1.474166625754266E-5</v>
      </c>
      <c r="AM471" s="5">
        <f t="shared" si="644"/>
        <v>2.3457209348083149E-3</v>
      </c>
      <c r="AN471" s="5">
        <f t="shared" si="645"/>
        <v>2.2170048296946501E-3</v>
      </c>
      <c r="AO471" s="5">
        <f t="shared" si="646"/>
        <v>1.0476758641562473E-3</v>
      </c>
      <c r="AP471" s="5">
        <f t="shared" si="647"/>
        <v>3.3006234406406077E-4</v>
      </c>
      <c r="AQ471" s="5">
        <f t="shared" si="648"/>
        <v>7.7987730768809069E-5</v>
      </c>
      <c r="AR471" s="5">
        <f t="shared" si="649"/>
        <v>7.4354876520993764E-4</v>
      </c>
      <c r="AS471" s="5">
        <f t="shared" si="650"/>
        <v>8.8428677421764721E-4</v>
      </c>
      <c r="AT471" s="5">
        <f t="shared" si="651"/>
        <v>5.2583175148940536E-4</v>
      </c>
      <c r="AU471" s="5">
        <f t="shared" si="652"/>
        <v>2.0845351601316738E-4</v>
      </c>
      <c r="AV471" s="5">
        <f t="shared" si="653"/>
        <v>6.1977336213303027E-5</v>
      </c>
      <c r="AW471" s="5">
        <f t="shared" si="654"/>
        <v>4.60275694819577E-7</v>
      </c>
      <c r="AX471" s="5">
        <f t="shared" si="655"/>
        <v>4.6495269167512319E-4</v>
      </c>
      <c r="AY471" s="5">
        <f t="shared" si="656"/>
        <v>4.394394694301134E-4</v>
      </c>
      <c r="AZ471" s="5">
        <f t="shared" si="657"/>
        <v>2.0766311363560128E-4</v>
      </c>
      <c r="BA471" s="5">
        <f t="shared" si="658"/>
        <v>6.5422690745489817E-5</v>
      </c>
      <c r="BB471" s="5">
        <f t="shared" si="659"/>
        <v>1.5458192319691134E-5</v>
      </c>
      <c r="BC471" s="5">
        <f t="shared" si="660"/>
        <v>2.9219918296806702E-6</v>
      </c>
      <c r="BD471" s="5">
        <f t="shared" si="661"/>
        <v>1.171247027670998E-4</v>
      </c>
      <c r="BE471" s="5">
        <f t="shared" si="662"/>
        <v>1.3929392453752024E-4</v>
      </c>
      <c r="BF471" s="5">
        <f t="shared" si="663"/>
        <v>8.2829654866431023E-5</v>
      </c>
      <c r="BG471" s="5">
        <f t="shared" si="664"/>
        <v>3.2835850513322585E-5</v>
      </c>
      <c r="BH471" s="5">
        <f t="shared" si="665"/>
        <v>9.7627451243633766E-6</v>
      </c>
      <c r="BI471" s="5">
        <f t="shared" si="666"/>
        <v>2.3221251375744897E-6</v>
      </c>
      <c r="BJ471" s="8">
        <f t="shared" si="667"/>
        <v>0.41498355741262355</v>
      </c>
      <c r="BK471" s="8">
        <f t="shared" si="668"/>
        <v>0.29412270142530794</v>
      </c>
      <c r="BL471" s="8">
        <f t="shared" si="669"/>
        <v>0.27438806054609544</v>
      </c>
      <c r="BM471" s="8">
        <f t="shared" si="670"/>
        <v>0.35935363714613427</v>
      </c>
      <c r="BN471" s="8">
        <f t="shared" si="671"/>
        <v>0.64034958016222476</v>
      </c>
    </row>
    <row r="472" spans="1:66" x14ac:dyDescent="0.25">
      <c r="A472" t="s">
        <v>40</v>
      </c>
      <c r="B472" t="s">
        <v>333</v>
      </c>
      <c r="C472" t="s">
        <v>233</v>
      </c>
      <c r="D472" t="s">
        <v>494</v>
      </c>
      <c r="E472">
        <f>VLOOKUP(A472,home!$A$2:$E$405,3,FALSE)</f>
        <v>1.47741935483871</v>
      </c>
      <c r="F472">
        <f>VLOOKUP(B472,home!$B$2:$E$405,3,FALSE)</f>
        <v>1.02</v>
      </c>
      <c r="G472">
        <f>VLOOKUP(C472,away!$B$2:$E$405,4,FALSE)</f>
        <v>0.95</v>
      </c>
      <c r="H472">
        <f>VLOOKUP(A472,away!$A$2:$E$405,3,FALSE)</f>
        <v>1.1741935483871</v>
      </c>
      <c r="I472">
        <f>VLOOKUP(C472,away!$B$2:$E$405,3,FALSE)</f>
        <v>0.59</v>
      </c>
      <c r="J472">
        <f>VLOOKUP(B472,home!$B$2:$E$405,4,FALSE)</f>
        <v>1.1599999999999999</v>
      </c>
      <c r="K472" s="3">
        <f t="shared" si="616"/>
        <v>1.4316193548387099</v>
      </c>
      <c r="L472" s="3">
        <f t="shared" si="617"/>
        <v>0.80361806451613116</v>
      </c>
      <c r="M472" s="5">
        <f t="shared" si="618"/>
        <v>0.10696673086589654</v>
      </c>
      <c r="N472" s="5">
        <f t="shared" si="619"/>
        <v>0.15313564223144072</v>
      </c>
      <c r="O472" s="5">
        <f t="shared" si="620"/>
        <v>8.5960397226069685E-2</v>
      </c>
      <c r="P472" s="5">
        <f t="shared" si="621"/>
        <v>0.12306256841846511</v>
      </c>
      <c r="Q472" s="5">
        <f t="shared" si="622"/>
        <v>0.10961597466709337</v>
      </c>
      <c r="R472" s="5">
        <f t="shared" si="623"/>
        <v>3.4539664021925959E-2</v>
      </c>
      <c r="S472" s="5">
        <f t="shared" si="624"/>
        <v>3.5395107486120694E-2</v>
      </c>
      <c r="T472" s="5">
        <f t="shared" si="625"/>
        <v>8.8089377402018831E-2</v>
      </c>
      <c r="U472" s="5">
        <f t="shared" si="626"/>
        <v>4.9447651523415445E-2</v>
      </c>
      <c r="V472" s="5">
        <f t="shared" si="627"/>
        <v>4.5245769423708946E-3</v>
      </c>
      <c r="W472" s="5">
        <f t="shared" si="628"/>
        <v>5.2309450310973546E-2</v>
      </c>
      <c r="X472" s="5">
        <f t="shared" si="629"/>
        <v>4.2036819214807293E-2</v>
      </c>
      <c r="Y472" s="5">
        <f t="shared" si="630"/>
        <v>1.6890773647908974E-2</v>
      </c>
      <c r="Z472" s="5">
        <f t="shared" si="631"/>
        <v>9.2522326501125324E-3</v>
      </c>
      <c r="AA472" s="5">
        <f t="shared" si="632"/>
        <v>1.324567533737175E-2</v>
      </c>
      <c r="AB472" s="5">
        <f t="shared" si="633"/>
        <v>9.4813825904455813E-3</v>
      </c>
      <c r="AC472" s="5">
        <f t="shared" si="634"/>
        <v>3.253383406152187E-4</v>
      </c>
      <c r="AD472" s="5">
        <f t="shared" si="635"/>
        <v>1.8721805376540869E-2</v>
      </c>
      <c r="AE472" s="5">
        <f t="shared" si="636"/>
        <v>1.504518100094347E-2</v>
      </c>
      <c r="AF472" s="5">
        <f t="shared" si="637"/>
        <v>6.0452896181365304E-3</v>
      </c>
      <c r="AG472" s="5">
        <f t="shared" si="638"/>
        <v>1.6193679807887803E-3</v>
      </c>
      <c r="AH472" s="5">
        <f t="shared" si="639"/>
        <v>1.8588153236840964E-3</v>
      </c>
      <c r="AI472" s="5">
        <f t="shared" si="640"/>
        <v>2.6611159944569338E-3</v>
      </c>
      <c r="AJ472" s="5">
        <f t="shared" si="641"/>
        <v>1.9048525815677044E-3</v>
      </c>
      <c r="AK472" s="5">
        <f t="shared" si="642"/>
        <v>9.0900794129560297E-4</v>
      </c>
      <c r="AL472" s="5">
        <f t="shared" si="643"/>
        <v>1.4971747374912059E-5</v>
      </c>
      <c r="AM472" s="5">
        <f t="shared" si="644"/>
        <v>5.360499786915867E-3</v>
      </c>
      <c r="AN472" s="5">
        <f t="shared" si="645"/>
        <v>4.307794463600462E-3</v>
      </c>
      <c r="AO472" s="5">
        <f t="shared" si="646"/>
        <v>1.7309107245859542E-3</v>
      </c>
      <c r="AP472" s="5">
        <f t="shared" si="647"/>
        <v>4.6366370878065966E-4</v>
      </c>
      <c r="AQ472" s="5">
        <f t="shared" si="648"/>
        <v>9.3152133059171176E-5</v>
      </c>
      <c r="AR472" s="5">
        <f t="shared" si="649"/>
        <v>2.9875551454238802E-4</v>
      </c>
      <c r="AS472" s="5">
        <f t="shared" si="650"/>
        <v>4.2770417698368037E-4</v>
      </c>
      <c r="AT472" s="5">
        <f t="shared" si="651"/>
        <v>3.0615478895759906E-4</v>
      </c>
      <c r="AU472" s="5">
        <f t="shared" si="652"/>
        <v>1.4609904048275318E-4</v>
      </c>
      <c r="AV472" s="5">
        <f t="shared" si="653"/>
        <v>5.2289553519618399E-5</v>
      </c>
      <c r="AW472" s="5">
        <f t="shared" si="654"/>
        <v>4.784617689471053E-7</v>
      </c>
      <c r="AX472" s="5">
        <f t="shared" si="655"/>
        <v>1.2790325410929218E-3</v>
      </c>
      <c r="AY472" s="5">
        <f t="shared" si="656"/>
        <v>1.0278536551262428E-3</v>
      </c>
      <c r="AZ472" s="5">
        <f t="shared" si="657"/>
        <v>4.1300088246919105E-4</v>
      </c>
      <c r="BA472" s="5">
        <f t="shared" si="658"/>
        <v>1.1063165660444851E-4</v>
      </c>
      <c r="BB472" s="5">
        <f t="shared" si="659"/>
        <v>2.2226399438670037E-5</v>
      </c>
      <c r="BC472" s="5">
        <f t="shared" si="660"/>
        <v>3.5723072196132897E-6</v>
      </c>
      <c r="BD472" s="5">
        <f t="shared" si="661"/>
        <v>4.0014221393345768E-5</v>
      </c>
      <c r="BE472" s="5">
        <f t="shared" si="662"/>
        <v>5.7285133815514968E-5</v>
      </c>
      <c r="BF472" s="5">
        <f t="shared" si="663"/>
        <v>4.1005253157408364E-5</v>
      </c>
      <c r="BG472" s="5">
        <f t="shared" si="664"/>
        <v>1.9567971356735651E-5</v>
      </c>
      <c r="BH472" s="5">
        <f t="shared" si="665"/>
        <v>7.0034716323080603E-6</v>
      </c>
      <c r="BI472" s="5">
        <f t="shared" si="666"/>
        <v>2.0052611079752146E-6</v>
      </c>
      <c r="BJ472" s="8">
        <f t="shared" si="667"/>
        <v>0.51832201970954572</v>
      </c>
      <c r="BK472" s="8">
        <f t="shared" si="668"/>
        <v>0.27131714745596963</v>
      </c>
      <c r="BL472" s="8">
        <f t="shared" si="669"/>
        <v>0.20140644692718207</v>
      </c>
      <c r="BM472" s="8">
        <f t="shared" si="670"/>
        <v>0.3859894941185612</v>
      </c>
      <c r="BN472" s="8">
        <f t="shared" si="671"/>
        <v>0.61328097743089138</v>
      </c>
    </row>
    <row r="473" spans="1:66" x14ac:dyDescent="0.25">
      <c r="A473" t="s">
        <v>40</v>
      </c>
      <c r="B473" t="s">
        <v>335</v>
      </c>
      <c r="C473" t="s">
        <v>239</v>
      </c>
      <c r="D473" t="s">
        <v>494</v>
      </c>
      <c r="E473">
        <f>VLOOKUP(A473,home!$A$2:$E$405,3,FALSE)</f>
        <v>1.47741935483871</v>
      </c>
      <c r="F473">
        <f>VLOOKUP(B473,home!$B$2:$E$405,3,FALSE)</f>
        <v>0.59</v>
      </c>
      <c r="G473">
        <f>VLOOKUP(C473,away!$B$2:$E$405,4,FALSE)</f>
        <v>0.45</v>
      </c>
      <c r="H473">
        <f>VLOOKUP(A473,away!$A$2:$E$405,3,FALSE)</f>
        <v>1.1741935483871</v>
      </c>
      <c r="I473">
        <f>VLOOKUP(C473,away!$B$2:$E$405,3,FALSE)</f>
        <v>0.77</v>
      </c>
      <c r="J473">
        <f>VLOOKUP(B473,home!$B$2:$E$405,4,FALSE)</f>
        <v>1.19</v>
      </c>
      <c r="K473" s="3">
        <f t="shared" si="616"/>
        <v>0.39225483870967753</v>
      </c>
      <c r="L473" s="3">
        <f t="shared" si="617"/>
        <v>1.0759135483870998</v>
      </c>
      <c r="M473" s="5">
        <f t="shared" si="618"/>
        <v>0.23034700558542898</v>
      </c>
      <c r="N473" s="5">
        <f t="shared" si="619"/>
        <v>9.0354727523169615E-2</v>
      </c>
      <c r="O473" s="5">
        <f t="shared" si="620"/>
        <v>0.24783346413976196</v>
      </c>
      <c r="P473" s="5">
        <f t="shared" si="621"/>
        <v>9.7213875503002964E-2</v>
      </c>
      <c r="Q473" s="5">
        <f t="shared" si="622"/>
        <v>1.7721039535628879E-2</v>
      </c>
      <c r="R473" s="5">
        <f t="shared" si="623"/>
        <v>0.13332369090583915</v>
      </c>
      <c r="S473" s="5">
        <f t="shared" si="624"/>
        <v>1.025684875552727E-2</v>
      </c>
      <c r="T473" s="5">
        <f t="shared" si="625"/>
        <v>1.9066306527886549E-2</v>
      </c>
      <c r="U473" s="5">
        <f t="shared" si="626"/>
        <v>5.2296862872448835E-2</v>
      </c>
      <c r="V473" s="5">
        <f t="shared" si="627"/>
        <v>4.8096904708268317E-4</v>
      </c>
      <c r="W473" s="5">
        <f t="shared" si="628"/>
        <v>2.3170545016053083E-3</v>
      </c>
      <c r="X473" s="5">
        <f t="shared" si="629"/>
        <v>2.4929503306284706E-3</v>
      </c>
      <c r="Y473" s="5">
        <f t="shared" si="630"/>
        <v>1.3410995180896355E-3</v>
      </c>
      <c r="Z473" s="5">
        <f t="shared" si="631"/>
        <v>4.781492178885545E-2</v>
      </c>
      <c r="AA473" s="5">
        <f t="shared" si="632"/>
        <v>1.8755634434203337E-2</v>
      </c>
      <c r="AB473" s="5">
        <f t="shared" si="633"/>
        <v>3.6784941799430518E-3</v>
      </c>
      <c r="AC473" s="5">
        <f t="shared" si="634"/>
        <v>1.2686529434434402E-5</v>
      </c>
      <c r="AD473" s="5">
        <f t="shared" si="635"/>
        <v>2.2721895995218058E-4</v>
      </c>
      <c r="AE473" s="5">
        <f t="shared" si="636"/>
        <v>2.4446795746297691E-4</v>
      </c>
      <c r="AF473" s="5">
        <f t="shared" si="637"/>
        <v>1.3151319379046901E-4</v>
      </c>
      <c r="AG473" s="5">
        <f t="shared" si="638"/>
        <v>4.7165608996941282E-5</v>
      </c>
      <c r="AH473" s="5">
        <f t="shared" si="639"/>
        <v>1.2861180541924777E-2</v>
      </c>
      <c r="AI473" s="5">
        <f t="shared" si="640"/>
        <v>5.0448602990887459E-3</v>
      </c>
      <c r="AJ473" s="5">
        <f t="shared" si="641"/>
        <v>9.8943543146595573E-4</v>
      </c>
      <c r="AK473" s="5">
        <f t="shared" si="642"/>
        <v>1.2937027852777291E-4</v>
      </c>
      <c r="AL473" s="5">
        <f t="shared" si="643"/>
        <v>2.1416500550894163E-7</v>
      </c>
      <c r="AM473" s="5">
        <f t="shared" si="644"/>
        <v>1.7825547297564662E-5</v>
      </c>
      <c r="AN473" s="5">
        <f t="shared" si="645"/>
        <v>1.9178747844864873E-5</v>
      </c>
      <c r="AO473" s="5">
        <f t="shared" si="646"/>
        <v>1.0317337323695003E-5</v>
      </c>
      <c r="AP473" s="5">
        <f t="shared" si="647"/>
        <v>3.7001876699477856E-6</v>
      </c>
      <c r="AQ473" s="5">
        <f t="shared" si="648"/>
        <v>9.9527051141792912E-7</v>
      </c>
      <c r="AR473" s="5">
        <f t="shared" si="649"/>
        <v>2.7675036786618838E-3</v>
      </c>
      <c r="AS473" s="5">
        <f t="shared" si="650"/>
        <v>1.0855667091019562E-3</v>
      </c>
      <c r="AT473" s="5">
        <f t="shared" si="651"/>
        <v>2.1290939719369162E-4</v>
      </c>
      <c r="AU473" s="5">
        <f t="shared" si="652"/>
        <v>2.7838247085328733E-5</v>
      </c>
      <c r="AV473" s="5">
        <f t="shared" si="653"/>
        <v>2.7299217801039421E-6</v>
      </c>
      <c r="AW473" s="5">
        <f t="shared" si="654"/>
        <v>2.5106819129653307E-9</v>
      </c>
      <c r="AX473" s="5">
        <f t="shared" si="655"/>
        <v>1.1653595300196586E-6</v>
      </c>
      <c r="AY473" s="5">
        <f t="shared" si="656"/>
        <v>1.2538261070901738E-6</v>
      </c>
      <c r="AZ473" s="5">
        <f t="shared" si="657"/>
        <v>6.7450424796988619E-7</v>
      </c>
      <c r="BA473" s="5">
        <f t="shared" si="658"/>
        <v>2.4190275294515091E-7</v>
      </c>
      <c r="BB473" s="5">
        <f t="shared" si="659"/>
        <v>6.5066612321456301E-8</v>
      </c>
      <c r="BC473" s="5">
        <f t="shared" si="660"/>
        <v>1.4001209948861175E-8</v>
      </c>
      <c r="BD473" s="5">
        <f t="shared" si="661"/>
        <v>4.9626578384724305E-4</v>
      </c>
      <c r="BE473" s="5">
        <f t="shared" si="662"/>
        <v>1.9466265500013197E-4</v>
      </c>
      <c r="BF473" s="5">
        <f t="shared" si="663"/>
        <v>3.8178684169937182E-5</v>
      </c>
      <c r="BG473" s="5">
        <f t="shared" si="664"/>
        <v>4.9919245337421435E-6</v>
      </c>
      <c r="BH473" s="5">
        <f t="shared" si="665"/>
        <v>4.8952663820847651E-7</v>
      </c>
      <c r="BI473" s="5">
        <f t="shared" si="666"/>
        <v>3.8403838502911346E-8</v>
      </c>
      <c r="BJ473" s="8">
        <f t="shared" si="667"/>
        <v>0.13399897540831882</v>
      </c>
      <c r="BK473" s="8">
        <f t="shared" si="668"/>
        <v>0.33831285341158895</v>
      </c>
      <c r="BL473" s="8">
        <f t="shared" si="669"/>
        <v>0.47974416801505443</v>
      </c>
      <c r="BM473" s="8">
        <f t="shared" si="670"/>
        <v>0.18307586411556073</v>
      </c>
      <c r="BN473" s="8">
        <f t="shared" si="671"/>
        <v>0.81679380319283157</v>
      </c>
    </row>
    <row r="474" spans="1:66" x14ac:dyDescent="0.25">
      <c r="A474" t="s">
        <v>40</v>
      </c>
      <c r="B474" t="s">
        <v>236</v>
      </c>
      <c r="C474" t="s">
        <v>316</v>
      </c>
      <c r="D474" t="s">
        <v>494</v>
      </c>
      <c r="E474">
        <f>VLOOKUP(A474,home!$A$2:$E$405,3,FALSE)</f>
        <v>1.47741935483871</v>
      </c>
      <c r="F474">
        <f>VLOOKUP(B474,home!$B$2:$E$405,3,FALSE)</f>
        <v>1.22</v>
      </c>
      <c r="G474">
        <f>VLOOKUP(C474,away!$B$2:$E$405,4,FALSE)</f>
        <v>1.6</v>
      </c>
      <c r="H474">
        <f>VLOOKUP(A474,away!$A$2:$E$405,3,FALSE)</f>
        <v>1.1741935483871</v>
      </c>
      <c r="I474">
        <f>VLOOKUP(C474,away!$B$2:$E$405,3,FALSE)</f>
        <v>0.68</v>
      </c>
      <c r="J474">
        <f>VLOOKUP(B474,home!$B$2:$E$405,4,FALSE)</f>
        <v>0.74</v>
      </c>
      <c r="K474" s="3">
        <f t="shared" si="616"/>
        <v>2.8839225806451623</v>
      </c>
      <c r="L474" s="3">
        <f t="shared" si="617"/>
        <v>0.59085419354838875</v>
      </c>
      <c r="M474" s="5">
        <f t="shared" si="618"/>
        <v>3.0968746074968988E-2</v>
      </c>
      <c r="N474" s="5">
        <f t="shared" si="619"/>
        <v>8.9311466099869286E-2</v>
      </c>
      <c r="O474" s="5">
        <f t="shared" si="620"/>
        <v>1.8298013487330629E-2</v>
      </c>
      <c r="P474" s="5">
        <f t="shared" si="621"/>
        <v>5.2770054277062529E-2</v>
      </c>
      <c r="Q474" s="5">
        <f t="shared" si="622"/>
        <v>0.12878367689796902</v>
      </c>
      <c r="R474" s="5">
        <f t="shared" si="623"/>
        <v>5.4057290012971401E-3</v>
      </c>
      <c r="S474" s="5">
        <f t="shared" si="624"/>
        <v>2.2479749597085642E-2</v>
      </c>
      <c r="T474" s="5">
        <f t="shared" si="625"/>
        <v>7.6092375555745745E-2</v>
      </c>
      <c r="U474" s="5">
        <f t="shared" si="626"/>
        <v>1.5589703931689243E-2</v>
      </c>
      <c r="V474" s="5">
        <f t="shared" si="627"/>
        <v>4.2561103503846436E-3</v>
      </c>
      <c r="W474" s="5">
        <f t="shared" si="628"/>
        <v>0.12380071794152119</v>
      </c>
      <c r="X474" s="5">
        <f t="shared" si="629"/>
        <v>7.3148173360049029E-2</v>
      </c>
      <c r="Y474" s="5">
        <f t="shared" si="630"/>
        <v>2.1609952490094755E-2</v>
      </c>
      <c r="Z474" s="5">
        <f t="shared" si="631"/>
        <v>1.0646658832008527E-3</v>
      </c>
      <c r="AA474" s="5">
        <f t="shared" si="632"/>
        <v>3.070413981405464E-3</v>
      </c>
      <c r="AB474" s="5">
        <f t="shared" si="633"/>
        <v>4.4274181064519174E-3</v>
      </c>
      <c r="AC474" s="5">
        <f t="shared" si="634"/>
        <v>4.5326983383357371E-4</v>
      </c>
      <c r="AD474" s="5">
        <f t="shared" si="635"/>
        <v>8.9257921492908912E-2</v>
      </c>
      <c r="AE474" s="5">
        <f t="shared" si="636"/>
        <v>5.2738417221498086E-2</v>
      </c>
      <c r="AF474" s="5">
        <f t="shared" si="637"/>
        <v>1.5580357488213355E-2</v>
      </c>
      <c r="AG474" s="5">
        <f t="shared" si="638"/>
        <v>3.0685731862979673E-3</v>
      </c>
      <c r="AH474" s="5">
        <f t="shared" si="639"/>
        <v>1.5726557545428071E-4</v>
      </c>
      <c r="AI474" s="5">
        <f t="shared" si="640"/>
        <v>4.535417442107557E-4</v>
      </c>
      <c r="AJ474" s="5">
        <f t="shared" si="641"/>
        <v>6.5398963869729547E-4</v>
      </c>
      <c r="AK474" s="5">
        <f t="shared" si="642"/>
        <v>6.2868516218236717E-4</v>
      </c>
      <c r="AL474" s="5">
        <f t="shared" si="643"/>
        <v>3.0894468475603938E-5</v>
      </c>
      <c r="AM474" s="5">
        <f t="shared" si="644"/>
        <v>5.1482587058970623E-2</v>
      </c>
      <c r="AN474" s="5">
        <f t="shared" si="645"/>
        <v>3.0418702458512799E-2</v>
      </c>
      <c r="AO474" s="5">
        <f t="shared" si="646"/>
        <v>8.9865089549564861E-3</v>
      </c>
      <c r="AP474" s="5">
        <f t="shared" si="647"/>
        <v>1.7699055004653959E-3</v>
      </c>
      <c r="AQ474" s="5">
        <f t="shared" si="648"/>
        <v>2.6143902178358473E-4</v>
      </c>
      <c r="AR474" s="5">
        <f t="shared" si="649"/>
        <v>1.8584204951592475E-5</v>
      </c>
      <c r="AS474" s="5">
        <f t="shared" si="650"/>
        <v>5.3595408303235166E-5</v>
      </c>
      <c r="AT474" s="5">
        <f t="shared" si="651"/>
        <v>7.7282504112298573E-5</v>
      </c>
      <c r="AU474" s="5">
        <f t="shared" si="652"/>
        <v>7.4292252899420155E-5</v>
      </c>
      <c r="AV474" s="5">
        <f t="shared" si="653"/>
        <v>5.3563276425909705E-5</v>
      </c>
      <c r="AW474" s="5">
        <f t="shared" si="654"/>
        <v>1.4623190805659234E-6</v>
      </c>
      <c r="AX474" s="5">
        <f t="shared" si="655"/>
        <v>2.4745299221565951E-2</v>
      </c>
      <c r="AY474" s="5">
        <f t="shared" si="656"/>
        <v>1.462086381567192E-2</v>
      </c>
      <c r="AZ474" s="5">
        <f t="shared" si="657"/>
        <v>4.3193993493948254E-3</v>
      </c>
      <c r="BA474" s="5">
        <f t="shared" si="658"/>
        <v>8.5071173973337154E-4</v>
      </c>
      <c r="BB474" s="5">
        <f t="shared" si="659"/>
        <v>1.2566164973057699E-4</v>
      </c>
      <c r="BC474" s="5">
        <f t="shared" si="660"/>
        <v>1.4849542542304043E-5</v>
      </c>
      <c r="BD474" s="5">
        <f t="shared" si="661"/>
        <v>1.8300925715685227E-6</v>
      </c>
      <c r="BE474" s="5">
        <f t="shared" si="662"/>
        <v>5.2778452918174348E-6</v>
      </c>
      <c r="BF474" s="5">
        <f t="shared" si="663"/>
        <v>7.6104486071120301E-6</v>
      </c>
      <c r="BG474" s="5">
        <f t="shared" si="664"/>
        <v>7.3159815289633016E-6</v>
      </c>
      <c r="BH474" s="5">
        <f t="shared" si="665"/>
        <v>5.274681082740047E-6</v>
      </c>
      <c r="BI474" s="5">
        <f t="shared" si="666"/>
        <v>3.0423543760431783E-6</v>
      </c>
      <c r="BJ474" s="8">
        <f t="shared" si="667"/>
        <v>0.81098756004749517</v>
      </c>
      <c r="BK474" s="8">
        <f t="shared" si="668"/>
        <v>0.1255796884174829</v>
      </c>
      <c r="BL474" s="8">
        <f t="shared" si="669"/>
        <v>4.8992429678869805E-2</v>
      </c>
      <c r="BM474" s="8">
        <f t="shared" si="670"/>
        <v>0.6464672566919597</v>
      </c>
      <c r="BN474" s="8">
        <f t="shared" si="671"/>
        <v>0.32553768583849757</v>
      </c>
    </row>
    <row r="475" spans="1:66" x14ac:dyDescent="0.25">
      <c r="A475" t="s">
        <v>40</v>
      </c>
      <c r="B475" t="s">
        <v>332</v>
      </c>
      <c r="C475" t="s">
        <v>41</v>
      </c>
      <c r="D475" t="s">
        <v>494</v>
      </c>
      <c r="E475">
        <f>VLOOKUP(A475,home!$A$2:$E$405,3,FALSE)</f>
        <v>1.47741935483871</v>
      </c>
      <c r="F475">
        <f>VLOOKUP(B475,home!$B$2:$E$405,3,FALSE)</f>
        <v>1.04</v>
      </c>
      <c r="G475">
        <f>VLOOKUP(C475,away!$B$2:$E$405,4,FALSE)</f>
        <v>1.26</v>
      </c>
      <c r="H475">
        <f>VLOOKUP(A475,away!$A$2:$E$405,3,FALSE)</f>
        <v>1.1741935483871</v>
      </c>
      <c r="I475">
        <f>VLOOKUP(C475,away!$B$2:$E$405,3,FALSE)</f>
        <v>0.44</v>
      </c>
      <c r="J475">
        <f>VLOOKUP(B475,home!$B$2:$E$405,4,FALSE)</f>
        <v>1.08</v>
      </c>
      <c r="K475" s="3">
        <f t="shared" si="616"/>
        <v>1.9360103225806455</v>
      </c>
      <c r="L475" s="3">
        <f t="shared" si="617"/>
        <v>0.55797677419354996</v>
      </c>
      <c r="M475" s="5">
        <f t="shared" si="618"/>
        <v>8.2580054647332868E-2</v>
      </c>
      <c r="N475" s="5">
        <f t="shared" si="619"/>
        <v>0.15987583823651022</v>
      </c>
      <c r="O475" s="5">
        <f t="shared" si="620"/>
        <v>4.6077752504845866E-2</v>
      </c>
      <c r="P475" s="5">
        <f t="shared" si="621"/>
        <v>8.920700449069778E-2</v>
      </c>
      <c r="Q475" s="5">
        <f t="shared" si="622"/>
        <v>0.15476063657855868</v>
      </c>
      <c r="R475" s="5">
        <f t="shared" si="623"/>
        <v>1.2855157852371331E-2</v>
      </c>
      <c r="S475" s="5">
        <f t="shared" si="624"/>
        <v>2.4091439767715137E-2</v>
      </c>
      <c r="T475" s="5">
        <f t="shared" si="625"/>
        <v>8.6352840770244479E-2</v>
      </c>
      <c r="U475" s="5">
        <f t="shared" si="626"/>
        <v>2.4887718300594535E-2</v>
      </c>
      <c r="V475" s="5">
        <f t="shared" si="627"/>
        <v>2.891638752136421E-3</v>
      </c>
      <c r="W475" s="5">
        <f t="shared" si="628"/>
        <v>9.9872729981747121E-2</v>
      </c>
      <c r="X475" s="5">
        <f t="shared" si="629"/>
        <v>5.5726663705118695E-2</v>
      </c>
      <c r="Y475" s="5">
        <f t="shared" si="630"/>
        <v>1.5547092025375454E-2</v>
      </c>
      <c r="Z475" s="5">
        <f t="shared" si="631"/>
        <v>2.3909598367383468E-3</v>
      </c>
      <c r="AA475" s="5">
        <f t="shared" si="632"/>
        <v>4.6289229248011737E-3</v>
      </c>
      <c r="AB475" s="5">
        <f t="shared" si="633"/>
        <v>4.4808212824226342E-3</v>
      </c>
      <c r="AC475" s="5">
        <f t="shared" si="634"/>
        <v>1.9523057977568871E-4</v>
      </c>
      <c r="AD475" s="5">
        <f t="shared" si="635"/>
        <v>4.8338659047243021E-2</v>
      </c>
      <c r="AE475" s="5">
        <f t="shared" si="636"/>
        <v>2.6971849044022521E-2</v>
      </c>
      <c r="AF475" s="5">
        <f t="shared" si="637"/>
        <v>7.5248326618095338E-3</v>
      </c>
      <c r="AG475" s="5">
        <f t="shared" si="638"/>
        <v>1.3995606183275831E-3</v>
      </c>
      <c r="AH475" s="5">
        <f t="shared" si="639"/>
        <v>3.3352501423239986E-4</v>
      </c>
      <c r="AI475" s="5">
        <f t="shared" si="640"/>
        <v>6.4570787039278283E-4</v>
      </c>
      <c r="AJ475" s="5">
        <f t="shared" si="641"/>
        <v>6.2504855122599672E-4</v>
      </c>
      <c r="AK475" s="5">
        <f t="shared" si="642"/>
        <v>4.0336681576253554E-4</v>
      </c>
      <c r="AL475" s="5">
        <f t="shared" si="643"/>
        <v>8.4359039388617744E-6</v>
      </c>
      <c r="AM475" s="5">
        <f t="shared" si="644"/>
        <v>1.8716828579033753E-2</v>
      </c>
      <c r="AN475" s="5">
        <f t="shared" si="645"/>
        <v>1.0443555633662898E-2</v>
      </c>
      <c r="AO475" s="5">
        <f t="shared" si="646"/>
        <v>2.9136307417910495E-3</v>
      </c>
      <c r="AP475" s="5">
        <f t="shared" si="647"/>
        <v>5.4191276083191014E-4</v>
      </c>
      <c r="AQ475" s="5">
        <f t="shared" si="648"/>
        <v>7.5593683545827477E-5</v>
      </c>
      <c r="AR475" s="5">
        <f t="shared" si="649"/>
        <v>3.7219842310850474E-5</v>
      </c>
      <c r="AS475" s="5">
        <f t="shared" si="650"/>
        <v>7.205799891863038E-5</v>
      </c>
      <c r="AT475" s="5">
        <f t="shared" si="651"/>
        <v>6.9752514865486731E-5</v>
      </c>
      <c r="AU475" s="5">
        <f t="shared" si="652"/>
        <v>4.5013862935180727E-5</v>
      </c>
      <c r="AV475" s="5">
        <f t="shared" si="653"/>
        <v>2.1786825825435069E-5</v>
      </c>
      <c r="AW475" s="5">
        <f t="shared" si="654"/>
        <v>2.5313541836966853E-7</v>
      </c>
      <c r="AX475" s="5">
        <f t="shared" si="655"/>
        <v>6.0393288891636291E-3</v>
      </c>
      <c r="AY475" s="5">
        <f t="shared" si="656"/>
        <v>3.3698052518694368E-3</v>
      </c>
      <c r="AZ475" s="5">
        <f t="shared" si="657"/>
        <v>9.4013653204929562E-4</v>
      </c>
      <c r="BA475" s="5">
        <f t="shared" si="658"/>
        <v>1.7485811648479239E-4</v>
      </c>
      <c r="BB475" s="5">
        <f t="shared" si="659"/>
        <v>2.4391691944436109E-5</v>
      </c>
      <c r="BC475" s="5">
        <f t="shared" si="660"/>
        <v>2.7219995176558527E-6</v>
      </c>
      <c r="BD475" s="5">
        <f t="shared" si="661"/>
        <v>3.4613012581001577E-6</v>
      </c>
      <c r="BE475" s="5">
        <f t="shared" si="662"/>
        <v>6.7011149652432798E-6</v>
      </c>
      <c r="BF475" s="5">
        <f t="shared" si="663"/>
        <v>6.4867138727553183E-6</v>
      </c>
      <c r="BG475" s="5">
        <f t="shared" si="664"/>
        <v>4.1861150057604566E-6</v>
      </c>
      <c r="BH475" s="5">
        <f t="shared" si="665"/>
        <v>2.0260904656654968E-6</v>
      </c>
      <c r="BI475" s="5">
        <f t="shared" si="666"/>
        <v>7.8450641120212549E-7</v>
      </c>
      <c r="BJ475" s="8">
        <f t="shared" si="667"/>
        <v>0.69961346654885204</v>
      </c>
      <c r="BK475" s="8">
        <f t="shared" si="668"/>
        <v>0.20234360939346621</v>
      </c>
      <c r="BL475" s="8">
        <f t="shared" si="669"/>
        <v>9.5207498003483548E-2</v>
      </c>
      <c r="BM475" s="8">
        <f t="shared" si="670"/>
        <v>0.45082953735577219</v>
      </c>
      <c r="BN475" s="8">
        <f t="shared" si="671"/>
        <v>0.54535644431031682</v>
      </c>
    </row>
    <row r="476" spans="1:66" x14ac:dyDescent="0.25">
      <c r="A476" t="s">
        <v>10</v>
      </c>
      <c r="B476" t="s">
        <v>240</v>
      </c>
      <c r="C476" t="s">
        <v>245</v>
      </c>
      <c r="D476" t="s">
        <v>495</v>
      </c>
      <c r="E476">
        <f>VLOOKUP(A476,home!$A$2:$E$405,3,FALSE)</f>
        <v>1.4981949458483801</v>
      </c>
      <c r="F476">
        <f>VLOOKUP(B476,home!$B$2:$E$405,3,FALSE)</f>
        <v>1.04</v>
      </c>
      <c r="G476">
        <f>VLOOKUP(C476,away!$B$2:$E$405,4,FALSE)</f>
        <v>0.36</v>
      </c>
      <c r="H476">
        <f>VLOOKUP(A476,away!$A$2:$E$405,3,FALSE)</f>
        <v>1.3826714801444</v>
      </c>
      <c r="I476">
        <f>VLOOKUP(C476,away!$B$2:$E$405,3,FALSE)</f>
        <v>1.6</v>
      </c>
      <c r="J476">
        <f>VLOOKUP(B476,home!$B$2:$E$405,4,FALSE)</f>
        <v>0.95</v>
      </c>
      <c r="K476" s="3">
        <f t="shared" si="616"/>
        <v>0.56092418772563346</v>
      </c>
      <c r="L476" s="3">
        <f t="shared" si="617"/>
        <v>2.1016606498194879</v>
      </c>
      <c r="M476" s="5">
        <f t="shared" si="618"/>
        <v>6.9767650429172087E-2</v>
      </c>
      <c r="N476" s="5">
        <f t="shared" si="619"/>
        <v>3.9134362646509296E-2</v>
      </c>
      <c r="O476" s="5">
        <f t="shared" si="620"/>
        <v>0.14662792553735268</v>
      </c>
      <c r="P476" s="5">
        <f t="shared" si="621"/>
        <v>8.2247150029934213E-2</v>
      </c>
      <c r="Q476" s="5">
        <f t="shared" si="622"/>
        <v>1.0975705289826797E-2</v>
      </c>
      <c r="R476" s="5">
        <f t="shared" si="623"/>
        <v>0.15408107063325807</v>
      </c>
      <c r="S476" s="5">
        <f t="shared" si="624"/>
        <v>2.4239721584554088E-2</v>
      </c>
      <c r="T476" s="5">
        <f t="shared" si="625"/>
        <v>2.3067207911644575E-2</v>
      </c>
      <c r="U476" s="5">
        <f t="shared" si="626"/>
        <v>8.6427799388856238E-2</v>
      </c>
      <c r="V476" s="5">
        <f t="shared" si="627"/>
        <v>3.1750595736703396E-3</v>
      </c>
      <c r="W476" s="5">
        <f t="shared" si="628"/>
        <v>2.0521795248040122E-3</v>
      </c>
      <c r="X476" s="5">
        <f t="shared" si="629"/>
        <v>4.3129849536458478E-3</v>
      </c>
      <c r="Y476" s="5">
        <f t="shared" si="630"/>
        <v>4.5322153801705036E-3</v>
      </c>
      <c r="Z476" s="5">
        <f t="shared" si="631"/>
        <v>0.10794204101065853</v>
      </c>
      <c r="AA476" s="5">
        <f t="shared" si="632"/>
        <v>6.0547301675350648E-2</v>
      </c>
      <c r="AB476" s="5">
        <f t="shared" si="633"/>
        <v>1.6981223005612472E-2</v>
      </c>
      <c r="AC476" s="5">
        <f t="shared" si="634"/>
        <v>2.3393685997670182E-4</v>
      </c>
      <c r="AD476" s="5">
        <f t="shared" si="635"/>
        <v>2.8777928325446659E-4</v>
      </c>
      <c r="AE476" s="5">
        <f t="shared" si="636"/>
        <v>6.048143954491687E-4</v>
      </c>
      <c r="AF476" s="5">
        <f t="shared" si="637"/>
        <v>6.3555730767994036E-4</v>
      </c>
      <c r="AG476" s="5">
        <f t="shared" si="638"/>
        <v>4.4524192808538261E-4</v>
      </c>
      <c r="AH476" s="5">
        <f t="shared" si="639"/>
        <v>5.6714385013325624E-2</v>
      </c>
      <c r="AI476" s="5">
        <f t="shared" si="640"/>
        <v>3.1812470345958514E-2</v>
      </c>
      <c r="AJ476" s="5">
        <f t="shared" si="641"/>
        <v>8.92219204417629E-3</v>
      </c>
      <c r="AK476" s="5">
        <f t="shared" si="642"/>
        <v>1.6682244417038986E-3</v>
      </c>
      <c r="AL476" s="5">
        <f t="shared" si="643"/>
        <v>1.103126730034776E-5</v>
      </c>
      <c r="AM476" s="5">
        <f t="shared" si="644"/>
        <v>3.2284472140755337E-5</v>
      </c>
      <c r="AN476" s="5">
        <f t="shared" si="645"/>
        <v>6.7851004698419006E-5</v>
      </c>
      <c r="AO476" s="5">
        <f t="shared" si="646"/>
        <v>7.129989331269222E-5</v>
      </c>
      <c r="AP476" s="5">
        <f t="shared" si="647"/>
        <v>4.9949393370537633E-5</v>
      </c>
      <c r="AQ476" s="5">
        <f t="shared" si="648"/>
        <v>2.6244168632303347E-5</v>
      </c>
      <c r="AR476" s="5">
        <f t="shared" si="649"/>
        <v>2.3838878252243682E-2</v>
      </c>
      <c r="AS476" s="5">
        <f t="shared" si="650"/>
        <v>1.3371803419930056E-2</v>
      </c>
      <c r="AT476" s="5">
        <f t="shared" si="651"/>
        <v>3.7502839858755562E-3</v>
      </c>
      <c r="AU476" s="5">
        <f t="shared" si="652"/>
        <v>7.0120833283923267E-4</v>
      </c>
      <c r="AV476" s="5">
        <f t="shared" si="653"/>
        <v>9.8331178631073005E-5</v>
      </c>
      <c r="AW476" s="5">
        <f t="shared" si="654"/>
        <v>3.6123487154658713E-7</v>
      </c>
      <c r="AX476" s="5">
        <f t="shared" si="655"/>
        <v>3.018190218617338E-6</v>
      </c>
      <c r="AY476" s="5">
        <f t="shared" si="656"/>
        <v>6.343211616138137E-6</v>
      </c>
      <c r="AZ476" s="5">
        <f t="shared" si="657"/>
        <v>6.6656391235577008E-6</v>
      </c>
      <c r="BA476" s="5">
        <f t="shared" si="658"/>
        <v>4.6696371506261602E-6</v>
      </c>
      <c r="BB476" s="5">
        <f t="shared" si="659"/>
        <v>2.4534981621015506E-6</v>
      </c>
      <c r="BC476" s="5">
        <f t="shared" si="660"/>
        <v>1.0312841083386513E-6</v>
      </c>
      <c r="BD476" s="5">
        <f t="shared" si="661"/>
        <v>8.3502053930963587E-3</v>
      </c>
      <c r="BE476" s="5">
        <f t="shared" si="662"/>
        <v>4.6838321774647787E-3</v>
      </c>
      <c r="BF476" s="5">
        <f t="shared" si="663"/>
        <v>1.3136373797938078E-3</v>
      </c>
      <c r="BG476" s="5">
        <f t="shared" si="664"/>
        <v>2.4561699340895708E-4</v>
      </c>
      <c r="BH476" s="5">
        <f t="shared" si="665"/>
        <v>3.4443128129882865E-5</v>
      </c>
      <c r="BI476" s="5">
        <f t="shared" si="666"/>
        <v>3.8639967337968933E-6</v>
      </c>
      <c r="BJ476" s="8">
        <f t="shared" si="667"/>
        <v>8.6319859013604061E-2</v>
      </c>
      <c r="BK476" s="8">
        <f t="shared" si="668"/>
        <v>0.17968089295622391</v>
      </c>
      <c r="BL476" s="8">
        <f t="shared" si="669"/>
        <v>0.62017469632374178</v>
      </c>
      <c r="BM476" s="8">
        <f t="shared" si="670"/>
        <v>0.49127764276143038</v>
      </c>
      <c r="BN476" s="8">
        <f t="shared" si="671"/>
        <v>0.50283386456605317</v>
      </c>
    </row>
    <row r="477" spans="1:66" x14ac:dyDescent="0.25">
      <c r="A477" t="s">
        <v>16</v>
      </c>
      <c r="B477" t="s">
        <v>68</v>
      </c>
      <c r="C477" t="s">
        <v>18</v>
      </c>
      <c r="D477" t="s">
        <v>495</v>
      </c>
      <c r="E477">
        <f>VLOOKUP(A477,home!$A$2:$E$405,3,FALSE)</f>
        <v>1.5608695652173901</v>
      </c>
      <c r="F477">
        <f>VLOOKUP(B477,home!$B$2:$E$405,3,FALSE)</f>
        <v>0.94</v>
      </c>
      <c r="G477">
        <f>VLOOKUP(C477,away!$B$2:$E$405,4,FALSE)</f>
        <v>0.64</v>
      </c>
      <c r="H477">
        <f>VLOOKUP(A477,away!$A$2:$E$405,3,FALSE)</f>
        <v>1.2652173913043501</v>
      </c>
      <c r="I477">
        <f>VLOOKUP(C477,away!$B$2:$E$405,3,FALSE)</f>
        <v>0.54</v>
      </c>
      <c r="J477">
        <f>VLOOKUP(B477,home!$B$2:$E$405,4,FALSE)</f>
        <v>1.34</v>
      </c>
      <c r="K477" s="3">
        <f t="shared" si="616"/>
        <v>0.9390191304347818</v>
      </c>
      <c r="L477" s="3">
        <f t="shared" si="617"/>
        <v>0.9155113043478279</v>
      </c>
      <c r="M477" s="5">
        <f t="shared" si="618"/>
        <v>0.15652642478596476</v>
      </c>
      <c r="N477" s="5">
        <f t="shared" si="619"/>
        <v>0.14698130729258191</v>
      </c>
      <c r="O477" s="5">
        <f t="shared" si="620"/>
        <v>0.14330171132070077</v>
      </c>
      <c r="P477" s="5">
        <f t="shared" si="621"/>
        <v>0.13456304835418056</v>
      </c>
      <c r="Q477" s="5">
        <f t="shared" si="622"/>
        <v>6.900912968202387E-2</v>
      </c>
      <c r="R477" s="5">
        <f t="shared" si="623"/>
        <v>6.5597168323245331E-2</v>
      </c>
      <c r="S477" s="5">
        <f t="shared" si="624"/>
        <v>2.8920378790880611E-2</v>
      </c>
      <c r="T477" s="5">
        <f t="shared" si="625"/>
        <v>6.3178638327098066E-2</v>
      </c>
      <c r="U477" s="5">
        <f t="shared" si="626"/>
        <v>6.1596995957877841E-2</v>
      </c>
      <c r="V477" s="5">
        <f t="shared" si="627"/>
        <v>2.7624830297858336E-3</v>
      </c>
      <c r="W477" s="5">
        <f t="shared" si="628"/>
        <v>2.1600297648691716E-2</v>
      </c>
      <c r="X477" s="5">
        <f t="shared" si="629"/>
        <v>1.9775316674655069E-2</v>
      </c>
      <c r="Y477" s="5">
        <f t="shared" si="630"/>
        <v>9.0522629813524075E-3</v>
      </c>
      <c r="Z477" s="5">
        <f t="shared" si="631"/>
        <v>2.0018316377712786E-2</v>
      </c>
      <c r="AA477" s="5">
        <f t="shared" si="632"/>
        <v>1.8797582037768212E-2</v>
      </c>
      <c r="AB477" s="5">
        <f t="shared" si="633"/>
        <v>8.8256445696907899E-3</v>
      </c>
      <c r="AC477" s="5">
        <f t="shared" si="634"/>
        <v>1.4842866708567645E-4</v>
      </c>
      <c r="AD477" s="5">
        <f t="shared" si="635"/>
        <v>5.0707731788017379E-3</v>
      </c>
      <c r="AE477" s="5">
        <f t="shared" si="636"/>
        <v>4.6423501669767596E-3</v>
      </c>
      <c r="AF477" s="5">
        <f t="shared" si="637"/>
        <v>2.1250620283041251E-3</v>
      </c>
      <c r="AG477" s="5">
        <f t="shared" si="638"/>
        <v>6.4850610311758356E-4</v>
      </c>
      <c r="AH477" s="5">
        <f t="shared" si="639"/>
        <v>4.5817487344518284E-3</v>
      </c>
      <c r="AI477" s="5">
        <f t="shared" si="640"/>
        <v>4.3023497124956176E-3</v>
      </c>
      <c r="AJ477" s="5">
        <f t="shared" si="641"/>
        <v>2.0199943429269843E-3</v>
      </c>
      <c r="AK477" s="5">
        <f t="shared" si="642"/>
        <v>6.3227111045949182E-4</v>
      </c>
      <c r="AL477" s="5">
        <f t="shared" si="643"/>
        <v>5.1040618690442063E-6</v>
      </c>
      <c r="AM477" s="5">
        <f t="shared" si="644"/>
        <v>9.5231060419808484E-4</v>
      </c>
      <c r="AN477" s="5">
        <f t="shared" si="645"/>
        <v>8.7185112339365661E-4</v>
      </c>
      <c r="AO477" s="5">
        <f t="shared" si="646"/>
        <v>3.9909477958762282E-4</v>
      </c>
      <c r="AP477" s="5">
        <f t="shared" si="647"/>
        <v>1.217919274062245E-4</v>
      </c>
      <c r="AQ477" s="5">
        <f t="shared" si="648"/>
        <v>2.7875471579677133E-5</v>
      </c>
      <c r="AR477" s="5">
        <f t="shared" si="649"/>
        <v>8.3892855201440116E-4</v>
      </c>
      <c r="AS477" s="5">
        <f t="shared" si="650"/>
        <v>7.8776995940947354E-4</v>
      </c>
      <c r="AT477" s="5">
        <f t="shared" si="651"/>
        <v>3.6986553113366362E-4</v>
      </c>
      <c r="AU477" s="5">
        <f t="shared" si="652"/>
        <v>1.1577026980764385E-4</v>
      </c>
      <c r="AV477" s="5">
        <f t="shared" si="653"/>
        <v>2.7177624521243447E-5</v>
      </c>
      <c r="AW477" s="5">
        <f t="shared" si="654"/>
        <v>1.2188537015858215E-7</v>
      </c>
      <c r="AX477" s="5">
        <f t="shared" si="655"/>
        <v>1.4903964590965116E-4</v>
      </c>
      <c r="AY477" s="5">
        <f t="shared" si="656"/>
        <v>1.3644748062628312E-4</v>
      </c>
      <c r="AZ477" s="5">
        <f t="shared" si="657"/>
        <v>6.245960548157172E-5</v>
      </c>
      <c r="BA477" s="5">
        <f t="shared" si="658"/>
        <v>1.906082496116149E-5</v>
      </c>
      <c r="BB477" s="5">
        <f t="shared" si="659"/>
        <v>4.362600180534647E-6</v>
      </c>
      <c r="BC477" s="5">
        <f t="shared" si="660"/>
        <v>7.9880195632586933E-7</v>
      </c>
      <c r="BD477" s="5">
        <f t="shared" si="661"/>
        <v>1.2800809548488975E-4</v>
      </c>
      <c r="BE477" s="5">
        <f t="shared" si="662"/>
        <v>1.2020205051083369E-4</v>
      </c>
      <c r="BF477" s="5">
        <f t="shared" si="663"/>
        <v>5.6436012473580389E-5</v>
      </c>
      <c r="BG477" s="5">
        <f t="shared" si="664"/>
        <v>1.7664831786049322E-5</v>
      </c>
      <c r="BH477" s="5">
        <f t="shared" si="665"/>
        <v>4.1469037457531804E-6</v>
      </c>
      <c r="BI477" s="5">
        <f t="shared" si="666"/>
        <v>7.7880438986677855E-7</v>
      </c>
      <c r="BJ477" s="8">
        <f t="shared" si="667"/>
        <v>0.34482873694888416</v>
      </c>
      <c r="BK477" s="8">
        <f t="shared" si="668"/>
        <v>0.3230623151703928</v>
      </c>
      <c r="BL477" s="8">
        <f t="shared" si="669"/>
        <v>0.31212221474489427</v>
      </c>
      <c r="BM477" s="8">
        <f t="shared" si="670"/>
        <v>0.28391646788793062</v>
      </c>
      <c r="BN477" s="8">
        <f t="shared" si="671"/>
        <v>0.71597878975869722</v>
      </c>
    </row>
    <row r="478" spans="1:66" x14ac:dyDescent="0.25">
      <c r="A478" t="s">
        <v>69</v>
      </c>
      <c r="B478" t="s">
        <v>70</v>
      </c>
      <c r="C478" t="s">
        <v>260</v>
      </c>
      <c r="D478" t="s">
        <v>495</v>
      </c>
      <c r="E478">
        <f>VLOOKUP(A478,home!$A$2:$E$405,3,FALSE)</f>
        <v>1.32758620689655</v>
      </c>
      <c r="F478">
        <f>VLOOKUP(B478,home!$B$2:$E$405,3,FALSE)</f>
        <v>0.81</v>
      </c>
      <c r="G478">
        <f>VLOOKUP(C478,away!$B$2:$E$405,4,FALSE)</f>
        <v>0.97</v>
      </c>
      <c r="H478">
        <f>VLOOKUP(A478,away!$A$2:$E$405,3,FALSE)</f>
        <v>1.2896551724137899</v>
      </c>
      <c r="I478">
        <f>VLOOKUP(C478,away!$B$2:$E$405,3,FALSE)</f>
        <v>1.4</v>
      </c>
      <c r="J478">
        <f>VLOOKUP(B478,home!$B$2:$E$405,4,FALSE)</f>
        <v>0.83</v>
      </c>
      <c r="K478" s="3">
        <f t="shared" si="616"/>
        <v>1.0430844827586194</v>
      </c>
      <c r="L478" s="3">
        <f t="shared" si="617"/>
        <v>1.4985793103448237</v>
      </c>
      <c r="M478" s="5">
        <f t="shared" si="618"/>
        <v>7.8735291517374864E-2</v>
      </c>
      <c r="N478" s="5">
        <f t="shared" si="619"/>
        <v>8.2127560827250076E-2</v>
      </c>
      <c r="O478" s="5">
        <f t="shared" si="620"/>
        <v>0.11799107886190628</v>
      </c>
      <c r="P478" s="5">
        <f t="shared" si="621"/>
        <v>0.12307466346480297</v>
      </c>
      <c r="Q478" s="5">
        <f t="shared" si="622"/>
        <v>4.28329921528596E-2</v>
      </c>
      <c r="R478" s="5">
        <f t="shared" si="623"/>
        <v>8.8409494793858623E-2</v>
      </c>
      <c r="S478" s="5">
        <f t="shared" si="624"/>
        <v>4.8095880814868999E-2</v>
      </c>
      <c r="T478" s="5">
        <f t="shared" si="625"/>
        <v>6.4188635840437588E-2</v>
      </c>
      <c r="U478" s="5">
        <f t="shared" si="626"/>
        <v>9.2218572148002873E-2</v>
      </c>
      <c r="V478" s="5">
        <f t="shared" si="627"/>
        <v>8.3534252433492048E-3</v>
      </c>
      <c r="W478" s="5">
        <f t="shared" si="628"/>
        <v>1.4892809821589853E-2</v>
      </c>
      <c r="X478" s="5">
        <f t="shared" si="629"/>
        <v>2.231805667153474E-2</v>
      </c>
      <c r="Y478" s="5">
        <f t="shared" si="630"/>
        <v>1.6722688987532614E-2</v>
      </c>
      <c r="Z478" s="5">
        <f t="shared" si="631"/>
        <v>4.4162879912038329E-2</v>
      </c>
      <c r="AA478" s="5">
        <f t="shared" si="632"/>
        <v>4.6065614750179527E-2</v>
      </c>
      <c r="AB478" s="5">
        <f t="shared" si="633"/>
        <v>2.4025163967324417E-2</v>
      </c>
      <c r="AC478" s="5">
        <f t="shared" si="634"/>
        <v>8.1610083990792007E-4</v>
      </c>
      <c r="AD478" s="5">
        <f t="shared" si="635"/>
        <v>3.8836147073938849E-3</v>
      </c>
      <c r="AE478" s="5">
        <f t="shared" si="636"/>
        <v>5.8199046498513428E-3</v>
      </c>
      <c r="AF478" s="5">
        <f t="shared" si="637"/>
        <v>4.3607943482234296E-3</v>
      </c>
      <c r="AG478" s="5">
        <f t="shared" si="638"/>
        <v>2.178332062305425E-3</v>
      </c>
      <c r="AH478" s="5">
        <f t="shared" si="639"/>
        <v>1.6545394530355913E-2</v>
      </c>
      <c r="AI478" s="5">
        <f t="shared" si="640"/>
        <v>1.7258244295733586E-2</v>
      </c>
      <c r="AJ478" s="5">
        <f t="shared" si="641"/>
        <v>9.0009034122685815E-3</v>
      </c>
      <c r="AK478" s="5">
        <f t="shared" si="642"/>
        <v>3.1295675600488218E-3</v>
      </c>
      <c r="AL478" s="5">
        <f t="shared" si="643"/>
        <v>5.1027352176803966E-5</v>
      </c>
      <c r="AM478" s="5">
        <f t="shared" si="644"/>
        <v>8.1018764765914363E-4</v>
      </c>
      <c r="AN478" s="5">
        <f t="shared" si="645"/>
        <v>1.2141304462789345E-3</v>
      </c>
      <c r="AO478" s="5">
        <f t="shared" si="646"/>
        <v>9.0973538342666949E-4</v>
      </c>
      <c r="AP478" s="5">
        <f t="shared" si="647"/>
        <v>4.5443687449727425E-4</v>
      </c>
      <c r="AQ478" s="5">
        <f t="shared" si="648"/>
        <v>1.7025242449484555E-4</v>
      </c>
      <c r="AR478" s="5">
        <f t="shared" si="649"/>
        <v>4.9589171849367571E-3</v>
      </c>
      <c r="AS478" s="5">
        <f t="shared" si="650"/>
        <v>5.172569566892586E-3</v>
      </c>
      <c r="AT478" s="5">
        <f t="shared" si="651"/>
        <v>2.6977135256075644E-3</v>
      </c>
      <c r="AU478" s="5">
        <f t="shared" si="652"/>
        <v>9.3798103916309925E-4</v>
      </c>
      <c r="AV478" s="5">
        <f t="shared" si="653"/>
        <v>2.4459836676820847E-4</v>
      </c>
      <c r="AW478" s="5">
        <f t="shared" si="654"/>
        <v>2.2156428188503331E-6</v>
      </c>
      <c r="AX478" s="5">
        <f t="shared" si="655"/>
        <v>1.4084902723266002E-4</v>
      </c>
      <c r="AY478" s="5">
        <f t="shared" si="656"/>
        <v>2.1107343809305894E-4</v>
      </c>
      <c r="AZ478" s="5">
        <f t="shared" si="657"/>
        <v>1.5815514364480356E-4</v>
      </c>
      <c r="BA478" s="5">
        <f t="shared" si="658"/>
        <v>7.9002675363572128E-5</v>
      </c>
      <c r="BB478" s="5">
        <f t="shared" si="659"/>
        <v>2.9597943690434466E-5</v>
      </c>
      <c r="BC478" s="5">
        <f t="shared" si="660"/>
        <v>8.8709732086472421E-6</v>
      </c>
      <c r="BD478" s="5">
        <f t="shared" si="661"/>
        <v>1.2385551158432704E-3</v>
      </c>
      <c r="BE478" s="5">
        <f t="shared" si="662"/>
        <v>1.2919176223774196E-3</v>
      </c>
      <c r="BF478" s="5">
        <f t="shared" si="663"/>
        <v>6.7378961245214807E-4</v>
      </c>
      <c r="BG478" s="5">
        <f t="shared" si="664"/>
        <v>2.342731631309265E-4</v>
      </c>
      <c r="BH478" s="5">
        <f t="shared" si="665"/>
        <v>6.1091675297162036E-5</v>
      </c>
      <c r="BI478" s="5">
        <f t="shared" si="666"/>
        <v>1.2744755705639561E-5</v>
      </c>
      <c r="BJ478" s="8">
        <f t="shared" si="667"/>
        <v>0.26351168204656872</v>
      </c>
      <c r="BK478" s="8">
        <f t="shared" si="668"/>
        <v>0.25933746267057384</v>
      </c>
      <c r="BL478" s="8">
        <f t="shared" si="669"/>
        <v>0.43216818594785328</v>
      </c>
      <c r="BM478" s="8">
        <f t="shared" si="670"/>
        <v>0.46580027116370748</v>
      </c>
      <c r="BN478" s="8">
        <f t="shared" si="671"/>
        <v>0.53317108161805249</v>
      </c>
    </row>
    <row r="479" spans="1:66" x14ac:dyDescent="0.25">
      <c r="A479" t="s">
        <v>154</v>
      </c>
      <c r="B479" t="s">
        <v>160</v>
      </c>
      <c r="C479" t="s">
        <v>162</v>
      </c>
      <c r="D479" t="s">
        <v>495</v>
      </c>
      <c r="E479">
        <f>VLOOKUP(A479,home!$A$2:$E$405,3,FALSE)</f>
        <v>1.30872483221477</v>
      </c>
      <c r="F479">
        <f>VLOOKUP(B479,home!$B$2:$E$405,3,FALSE)</f>
        <v>0.66</v>
      </c>
      <c r="G479">
        <f>VLOOKUP(C479,away!$B$2:$E$405,4,FALSE)</f>
        <v>0.97</v>
      </c>
      <c r="H479">
        <f>VLOOKUP(A479,away!$A$2:$E$405,3,FALSE)</f>
        <v>1.0302013422818801</v>
      </c>
      <c r="I479">
        <f>VLOOKUP(C479,away!$B$2:$E$405,3,FALSE)</f>
        <v>0.71</v>
      </c>
      <c r="J479">
        <f>VLOOKUP(B479,home!$B$2:$E$405,4,FALSE)</f>
        <v>1.04</v>
      </c>
      <c r="K479" s="3">
        <f t="shared" si="616"/>
        <v>0.83784563758389574</v>
      </c>
      <c r="L479" s="3">
        <f t="shared" si="617"/>
        <v>0.76070067114094031</v>
      </c>
      <c r="M479" s="5">
        <f t="shared" si="618"/>
        <v>0.20219022663046832</v>
      </c>
      <c r="N479" s="5">
        <f t="shared" si="619"/>
        <v>0.16940419934443712</v>
      </c>
      <c r="O479" s="5">
        <f t="shared" si="620"/>
        <v>0.1538062410959361</v>
      </c>
      <c r="P479" s="5">
        <f t="shared" si="621"/>
        <v>0.12886588813540698</v>
      </c>
      <c r="Q479" s="5">
        <f t="shared" si="622"/>
        <v>7.0967284704564648E-2</v>
      </c>
      <c r="R479" s="5">
        <f t="shared" si="623"/>
        <v>5.8500255413671917E-2</v>
      </c>
      <c r="S479" s="5">
        <f t="shared" si="624"/>
        <v>2.0533160036560309E-2</v>
      </c>
      <c r="T479" s="5">
        <f t="shared" si="625"/>
        <v>5.3984861103812523E-2</v>
      </c>
      <c r="U479" s="5">
        <f t="shared" si="626"/>
        <v>4.9014183795888698E-2</v>
      </c>
      <c r="V479" s="5">
        <f t="shared" si="627"/>
        <v>1.4540893540559911E-3</v>
      </c>
      <c r="W479" s="5">
        <f t="shared" si="628"/>
        <v>1.9819876633631273E-2</v>
      </c>
      <c r="X479" s="5">
        <f t="shared" si="629"/>
        <v>1.5076993457133953E-2</v>
      </c>
      <c r="Y479" s="5">
        <f t="shared" si="630"/>
        <v>5.7345395208146799E-3</v>
      </c>
      <c r="Z479" s="5">
        <f t="shared" si="631"/>
        <v>1.4833727851698885E-2</v>
      </c>
      <c r="AA479" s="5">
        <f t="shared" si="632"/>
        <v>1.2428374169652643E-2</v>
      </c>
      <c r="AB479" s="5">
        <f t="shared" si="633"/>
        <v>5.2065295401519203E-3</v>
      </c>
      <c r="AC479" s="5">
        <f t="shared" si="634"/>
        <v>5.7922716877017348E-5</v>
      </c>
      <c r="AD479" s="5">
        <f t="shared" si="635"/>
        <v>4.1514992937347365E-3</v>
      </c>
      <c r="AE479" s="5">
        <f t="shared" si="636"/>
        <v>3.1580482989851544E-3</v>
      </c>
      <c r="AF479" s="5">
        <f t="shared" si="637"/>
        <v>1.2011647302667557E-3</v>
      </c>
      <c r="AG479" s="5">
        <f t="shared" si="638"/>
        <v>3.0457560548824918E-4</v>
      </c>
      <c r="AH479" s="5">
        <f t="shared" si="639"/>
        <v>2.8210066830773499E-3</v>
      </c>
      <c r="AI479" s="5">
        <f t="shared" si="640"/>
        <v>2.3635681430113731E-3</v>
      </c>
      <c r="AJ479" s="5">
        <f t="shared" si="641"/>
        <v>9.901526288771743E-4</v>
      </c>
      <c r="AK479" s="5">
        <f t="shared" si="642"/>
        <v>2.7653168688232218E-4</v>
      </c>
      <c r="AL479" s="5">
        <f t="shared" si="643"/>
        <v>1.4766811389384479E-6</v>
      </c>
      <c r="AM479" s="5">
        <f t="shared" si="644"/>
        <v>6.9566311453765487E-4</v>
      </c>
      <c r="AN479" s="5">
        <f t="shared" si="645"/>
        <v>5.2919139811679098E-4</v>
      </c>
      <c r="AO479" s="5">
        <f t="shared" si="646"/>
        <v>2.0127812585472765E-4</v>
      </c>
      <c r="AP479" s="5">
        <f t="shared" si="647"/>
        <v>5.1037468474560657E-5</v>
      </c>
      <c r="AQ479" s="5">
        <f t="shared" si="648"/>
        <v>9.7060591304832178E-6</v>
      </c>
      <c r="AR479" s="5">
        <f t="shared" si="649"/>
        <v>4.2918833542200376E-4</v>
      </c>
      <c r="AS479" s="5">
        <f t="shared" si="650"/>
        <v>3.5959357453521965E-4</v>
      </c>
      <c r="AT479" s="5">
        <f t="shared" si="651"/>
        <v>1.5064195386376664E-4</v>
      </c>
      <c r="AU479" s="5">
        <f t="shared" si="652"/>
        <v>4.2071567960623788E-5</v>
      </c>
      <c r="AV479" s="5">
        <f t="shared" si="653"/>
        <v>8.8123699205307575E-6</v>
      </c>
      <c r="AW479" s="5">
        <f t="shared" si="654"/>
        <v>2.6143398284073522E-8</v>
      </c>
      <c r="AX479" s="5">
        <f t="shared" si="655"/>
        <v>9.7143050957233335E-5</v>
      </c>
      <c r="AY479" s="5">
        <f t="shared" si="656"/>
        <v>7.3896784059845964E-5</v>
      </c>
      <c r="AZ479" s="5">
        <f t="shared" si="657"/>
        <v>2.8106666614740975E-5</v>
      </c>
      <c r="BA479" s="5">
        <f t="shared" si="658"/>
        <v>7.1269200524560406E-6</v>
      </c>
      <c r="BB479" s="5">
        <f t="shared" si="659"/>
        <v>1.3553632167677839E-6</v>
      </c>
      <c r="BC479" s="5">
        <f t="shared" si="660"/>
        <v>2.0620514172699948E-7</v>
      </c>
      <c r="BD479" s="5">
        <f t="shared" si="661"/>
        <v>5.4413975800230178E-5</v>
      </c>
      <c r="BE479" s="5">
        <f t="shared" si="662"/>
        <v>4.5590512247818533E-5</v>
      </c>
      <c r="BF479" s="5">
        <f t="shared" si="663"/>
        <v>1.9098905901024963E-5</v>
      </c>
      <c r="BG479" s="5">
        <f t="shared" si="664"/>
        <v>5.333978330599696E-6</v>
      </c>
      <c r="BH479" s="5">
        <f t="shared" si="665"/>
        <v>1.1172626188149965E-6</v>
      </c>
      <c r="BI479" s="5">
        <f t="shared" si="666"/>
        <v>1.872187222419408E-7</v>
      </c>
      <c r="BJ479" s="8">
        <f t="shared" si="667"/>
        <v>0.3454977538490262</v>
      </c>
      <c r="BK479" s="8">
        <f t="shared" si="668"/>
        <v>0.35317666033856732</v>
      </c>
      <c r="BL479" s="8">
        <f t="shared" si="669"/>
        <v>0.28652289281247234</v>
      </c>
      <c r="BM479" s="8">
        <f t="shared" si="670"/>
        <v>0.21622306888661805</v>
      </c>
      <c r="BN479" s="8">
        <f t="shared" si="671"/>
        <v>0.78373409532448501</v>
      </c>
    </row>
    <row r="480" spans="1:66" x14ac:dyDescent="0.25">
      <c r="A480" t="s">
        <v>32</v>
      </c>
      <c r="B480" t="s">
        <v>311</v>
      </c>
      <c r="C480" t="s">
        <v>208</v>
      </c>
      <c r="D480" t="s">
        <v>495</v>
      </c>
      <c r="E480">
        <f>VLOOKUP(A480,home!$A$2:$E$405,3,FALSE)</f>
        <v>1.25462962962963</v>
      </c>
      <c r="F480">
        <f>VLOOKUP(B480,home!$B$2:$E$405,3,FALSE)</f>
        <v>0.73</v>
      </c>
      <c r="G480">
        <f>VLOOKUP(C480,away!$B$2:$E$405,4,FALSE)</f>
        <v>1</v>
      </c>
      <c r="H480">
        <f>VLOOKUP(A480,away!$A$2:$E$405,3,FALSE)</f>
        <v>1.1018518518518501</v>
      </c>
      <c r="I480">
        <f>VLOOKUP(C480,away!$B$2:$E$405,3,FALSE)</f>
        <v>1.53</v>
      </c>
      <c r="J480">
        <f>VLOOKUP(B480,home!$B$2:$E$405,4,FALSE)</f>
        <v>1.59</v>
      </c>
      <c r="K480" s="3">
        <f t="shared" si="616"/>
        <v>0.91587962962962988</v>
      </c>
      <c r="L480" s="3">
        <f t="shared" si="617"/>
        <v>2.6804749999999959</v>
      </c>
      <c r="M480" s="5">
        <f t="shared" si="618"/>
        <v>2.7423509305034212E-2</v>
      </c>
      <c r="N480" s="5">
        <f t="shared" si="619"/>
        <v>2.5116633545439446E-2</v>
      </c>
      <c r="O480" s="5">
        <f t="shared" si="620"/>
        <v>7.3508031104411467E-2</v>
      </c>
      <c r="P480" s="5">
        <f t="shared" si="621"/>
        <v>6.7324508302711694E-2</v>
      </c>
      <c r="Q480" s="5">
        <f t="shared" si="622"/>
        <v>1.1501906514570105E-2</v>
      </c>
      <c r="R480" s="5">
        <f t="shared" si="623"/>
        <v>9.851821983729854E-2</v>
      </c>
      <c r="S480" s="5">
        <f t="shared" si="624"/>
        <v>4.132028989967592E-2</v>
      </c>
      <c r="T480" s="5">
        <f t="shared" si="625"/>
        <v>3.0830572864642254E-2</v>
      </c>
      <c r="U480" s="5">
        <f t="shared" si="626"/>
        <v>9.0230830696355444E-2</v>
      </c>
      <c r="V480" s="5">
        <f t="shared" si="627"/>
        <v>1.1271222193897822E-2</v>
      </c>
      <c r="W480" s="5">
        <f t="shared" si="628"/>
        <v>3.5114539595330323E-3</v>
      </c>
      <c r="X480" s="5">
        <f t="shared" si="629"/>
        <v>9.4123645521792913E-3</v>
      </c>
      <c r="Y480" s="5">
        <f t="shared" si="630"/>
        <v>1.2614803936501376E-2</v>
      </c>
      <c r="Z480" s="5">
        <f t="shared" si="631"/>
        <v>8.8025208439460781E-2</v>
      </c>
      <c r="AA480" s="5">
        <f t="shared" si="632"/>
        <v>8.0620495303604323E-2</v>
      </c>
      <c r="AB480" s="5">
        <f t="shared" si="633"/>
        <v>3.6919334689611213E-2</v>
      </c>
      <c r="AC480" s="5">
        <f t="shared" si="634"/>
        <v>1.7294228369312895E-3</v>
      </c>
      <c r="AD480" s="5">
        <f t="shared" si="635"/>
        <v>8.0401728797965257E-4</v>
      </c>
      <c r="AE480" s="5">
        <f t="shared" si="636"/>
        <v>2.155148239997256E-3</v>
      </c>
      <c r="AF480" s="5">
        <f t="shared" si="637"/>
        <v>2.8884104893033185E-3</v>
      </c>
      <c r="AG480" s="5">
        <f t="shared" si="638"/>
        <v>2.5807707021051002E-3</v>
      </c>
      <c r="AH480" s="5">
        <f t="shared" si="639"/>
        <v>5.8987342647940824E-2</v>
      </c>
      <c r="AI480" s="5">
        <f t="shared" si="640"/>
        <v>5.4025305537232116E-2</v>
      </c>
      <c r="AJ480" s="5">
        <f t="shared" si="641"/>
        <v>2.4740338413033865E-2</v>
      </c>
      <c r="AK480" s="5">
        <f t="shared" si="642"/>
        <v>7.5530573275470556E-3</v>
      </c>
      <c r="AL480" s="5">
        <f t="shared" si="643"/>
        <v>1.6982880031696885E-4</v>
      </c>
      <c r="AM480" s="5">
        <f t="shared" si="644"/>
        <v>1.472766111861248E-4</v>
      </c>
      <c r="AN480" s="5">
        <f t="shared" si="645"/>
        <v>3.9477127436912722E-4</v>
      </c>
      <c r="AO480" s="5">
        <f t="shared" si="646"/>
        <v>5.2908726583229251E-4</v>
      </c>
      <c r="AP480" s="5">
        <f t="shared" si="647"/>
        <v>4.7273506296060397E-4</v>
      </c>
      <c r="AQ480" s="5">
        <f t="shared" si="648"/>
        <v>3.1678862947233074E-4</v>
      </c>
      <c r="AR480" s="5">
        <f t="shared" si="649"/>
        <v>3.1622819456847785E-2</v>
      </c>
      <c r="AS480" s="5">
        <f t="shared" si="650"/>
        <v>2.8962696171982404E-2</v>
      </c>
      <c r="AT480" s="5">
        <f t="shared" si="651"/>
        <v>1.3263171721535369E-2</v>
      </c>
      <c r="AU480" s="5">
        <f t="shared" si="652"/>
        <v>4.0491562680113318E-3</v>
      </c>
      <c r="AV480" s="5">
        <f t="shared" si="653"/>
        <v>9.2713493576467802E-4</v>
      </c>
      <c r="AW480" s="5">
        <f t="shared" si="654"/>
        <v>1.1581345072500767E-5</v>
      </c>
      <c r="AX480" s="5">
        <f t="shared" si="655"/>
        <v>2.2481274684375825E-5</v>
      </c>
      <c r="AY480" s="5">
        <f t="shared" si="656"/>
        <v>6.0260494759602193E-5</v>
      </c>
      <c r="AZ480" s="5">
        <f t="shared" si="657"/>
        <v>8.0763374845372243E-5</v>
      </c>
      <c r="BA480" s="5">
        <f t="shared" si="658"/>
        <v>7.2161402396216258E-5</v>
      </c>
      <c r="BB480" s="5">
        <f t="shared" si="659"/>
        <v>4.8356708771999373E-5</v>
      </c>
      <c r="BC480" s="5">
        <f t="shared" si="660"/>
        <v>2.5923789789124961E-5</v>
      </c>
      <c r="BD480" s="5">
        <f t="shared" si="661"/>
        <v>1.4127362830598983E-2</v>
      </c>
      <c r="BE480" s="5">
        <f t="shared" si="662"/>
        <v>1.2938963836932398E-2</v>
      </c>
      <c r="BF480" s="5">
        <f t="shared" si="663"/>
        <v>5.925266703380408E-3</v>
      </c>
      <c r="BG480" s="5">
        <f t="shared" si="664"/>
        <v>1.8089436912496091E-3</v>
      </c>
      <c r="BH480" s="5">
        <f t="shared" si="665"/>
        <v>4.1419366949063679E-4</v>
      </c>
      <c r="BI480" s="5">
        <f t="shared" si="666"/>
        <v>7.5870308921604379E-5</v>
      </c>
      <c r="BJ480" s="8">
        <f t="shared" si="667"/>
        <v>0.10358668798131802</v>
      </c>
      <c r="BK480" s="8">
        <f t="shared" si="668"/>
        <v>0.14929904183332748</v>
      </c>
      <c r="BL480" s="8">
        <f t="shared" si="669"/>
        <v>0.6392185351517502</v>
      </c>
      <c r="BM480" s="8">
        <f t="shared" si="670"/>
        <v>0.67668798564670407</v>
      </c>
      <c r="BN480" s="8">
        <f t="shared" si="671"/>
        <v>0.30339280860946549</v>
      </c>
    </row>
    <row r="481" spans="1:66" x14ac:dyDescent="0.25">
      <c r="A481" t="s">
        <v>340</v>
      </c>
      <c r="B481" t="s">
        <v>354</v>
      </c>
      <c r="C481" t="s">
        <v>390</v>
      </c>
      <c r="D481" t="s">
        <v>495</v>
      </c>
      <c r="E481">
        <f>VLOOKUP(A481,home!$A$2:$E$405,3,FALSE)</f>
        <v>1.35357142857143</v>
      </c>
      <c r="F481">
        <f>VLOOKUP(B481,home!$B$2:$E$405,3,FALSE)</f>
        <v>1.9</v>
      </c>
      <c r="G481">
        <f>VLOOKUP(C481,away!$B$2:$E$405,4,FALSE)</f>
        <v>1.37</v>
      </c>
      <c r="H481">
        <f>VLOOKUP(A481,away!$A$2:$E$405,3,FALSE)</f>
        <v>1.1285714285714299</v>
      </c>
      <c r="I481">
        <f>VLOOKUP(C481,away!$B$2:$E$405,3,FALSE)</f>
        <v>0.74</v>
      </c>
      <c r="J481">
        <f>VLOOKUP(B481,home!$B$2:$E$405,4,FALSE)</f>
        <v>0.89</v>
      </c>
      <c r="K481" s="3">
        <f t="shared" si="616"/>
        <v>3.5233464285714327</v>
      </c>
      <c r="L481" s="3">
        <f t="shared" si="617"/>
        <v>0.74327714285714375</v>
      </c>
      <c r="M481" s="5">
        <f t="shared" si="618"/>
        <v>1.4029071433281508E-2</v>
      </c>
      <c r="N481" s="5">
        <f t="shared" si="619"/>
        <v>4.9429278730625907E-2</v>
      </c>
      <c r="O481" s="5">
        <f t="shared" si="620"/>
        <v>1.0427488131868253E-2</v>
      </c>
      <c r="P481" s="5">
        <f t="shared" si="621"/>
        <v>3.6739653068389007E-2</v>
      </c>
      <c r="Q481" s="5">
        <f t="shared" si="622"/>
        <v>8.7078236341206344E-2</v>
      </c>
      <c r="R481" s="5">
        <f t="shared" si="623"/>
        <v>3.8752567929159049E-3</v>
      </c>
      <c r="S481" s="5">
        <f t="shared" si="624"/>
        <v>2.4053660892755482E-2</v>
      </c>
      <c r="T481" s="5">
        <f t="shared" si="625"/>
        <v>6.4723262712730947E-2</v>
      </c>
      <c r="U481" s="5">
        <f t="shared" si="626"/>
        <v>1.3653872181117438E-2</v>
      </c>
      <c r="V481" s="5">
        <f t="shared" si="627"/>
        <v>6.9991419082649784E-3</v>
      </c>
      <c r="W481" s="5">
        <f t="shared" si="628"/>
        <v>0.10226893100636283</v>
      </c>
      <c r="X481" s="5">
        <f t="shared" si="629"/>
        <v>7.6014158841463716E-2</v>
      </c>
      <c r="Y481" s="5">
        <f t="shared" si="630"/>
        <v>2.8249793400186123E-2</v>
      </c>
      <c r="Z481" s="5">
        <f t="shared" si="631"/>
        <v>9.6012993229209053E-4</v>
      </c>
      <c r="AA481" s="5">
        <f t="shared" si="632"/>
        <v>3.3828703679058686E-3</v>
      </c>
      <c r="AB481" s="5">
        <f t="shared" si="633"/>
        <v>5.9595121145406358E-3</v>
      </c>
      <c r="AC481" s="5">
        <f t="shared" si="634"/>
        <v>1.1455945548008782E-3</v>
      </c>
      <c r="AD481" s="5">
        <f t="shared" si="635"/>
        <v>9.00822182037717E-2</v>
      </c>
      <c r="AE481" s="5">
        <f t="shared" si="636"/>
        <v>6.6956053768733204E-2</v>
      </c>
      <c r="AF481" s="5">
        <f t="shared" si="637"/>
        <v>2.4883452171106653E-2</v>
      </c>
      <c r="AG481" s="5">
        <f t="shared" si="638"/>
        <v>6.1651004113875149E-3</v>
      </c>
      <c r="AH481" s="5">
        <f t="shared" si="639"/>
        <v>1.7841065821142197E-4</v>
      </c>
      <c r="AI481" s="5">
        <f t="shared" si="640"/>
        <v>6.2860255542829214E-4</v>
      </c>
      <c r="AJ481" s="5">
        <f t="shared" si="641"/>
        <v>1.1073922843295747E-3</v>
      </c>
      <c r="AK481" s="5">
        <f t="shared" si="642"/>
        <v>1.3005755500067225E-3</v>
      </c>
      <c r="AL481" s="5">
        <f t="shared" si="643"/>
        <v>1.2000436864430438E-4</v>
      </c>
      <c r="AM481" s="5">
        <f t="shared" si="644"/>
        <v>6.3478172357210302E-2</v>
      </c>
      <c r="AN481" s="5">
        <f t="shared" si="645"/>
        <v>4.7181874583460591E-2</v>
      </c>
      <c r="AO481" s="5">
        <f t="shared" si="646"/>
        <v>1.7534604467519338E-2</v>
      </c>
      <c r="AP481" s="5">
        <f t="shared" si="647"/>
        <v>4.3443569032492937E-3</v>
      </c>
      <c r="AQ481" s="5">
        <f t="shared" si="648"/>
        <v>8.0726529664971092E-4</v>
      </c>
      <c r="AR481" s="5">
        <f t="shared" si="649"/>
        <v>2.6521712858129638E-5</v>
      </c>
      <c r="AS481" s="5">
        <f t="shared" si="650"/>
        <v>9.3445182278288109E-5</v>
      </c>
      <c r="AT481" s="5">
        <f t="shared" si="651"/>
        <v>1.6461987462370646E-4</v>
      </c>
      <c r="AU481" s="5">
        <f t="shared" si="652"/>
        <v>1.9333761577577108E-4</v>
      </c>
      <c r="AV481" s="5">
        <f t="shared" si="653"/>
        <v>1.7029884951301976E-4</v>
      </c>
      <c r="AW481" s="5">
        <f t="shared" si="654"/>
        <v>8.7297273531261207E-6</v>
      </c>
      <c r="AX481" s="5">
        <f t="shared" si="655"/>
        <v>3.727593197783647E-2</v>
      </c>
      <c r="AY481" s="5">
        <f t="shared" si="656"/>
        <v>2.7706348217823529E-2</v>
      </c>
      <c r="AZ481" s="5">
        <f t="shared" si="657"/>
        <v>1.0296747671174495E-2</v>
      </c>
      <c r="BA481" s="5">
        <f t="shared" si="658"/>
        <v>2.5511123965838421E-3</v>
      </c>
      <c r="BB481" s="5">
        <f t="shared" si="659"/>
        <v>4.7404588331006965E-4</v>
      </c>
      <c r="BC481" s="5">
        <f t="shared" si="660"/>
        <v>7.0469493945979935E-5</v>
      </c>
      <c r="BD481" s="5">
        <f t="shared" si="661"/>
        <v>3.2854971594780261E-6</v>
      </c>
      <c r="BE481" s="5">
        <f t="shared" si="662"/>
        <v>1.157594468292849E-5</v>
      </c>
      <c r="BF481" s="5">
        <f t="shared" si="663"/>
        <v>2.0393031677968282E-5</v>
      </c>
      <c r="BG481" s="5">
        <f t="shared" si="664"/>
        <v>2.395057177677121E-5</v>
      </c>
      <c r="BH481" s="5">
        <f t="shared" si="665"/>
        <v>2.1096540382982654E-5</v>
      </c>
      <c r="BI481" s="5">
        <f t="shared" si="666"/>
        <v>1.4866084042718986E-5</v>
      </c>
      <c r="BJ481" s="8">
        <f t="shared" si="667"/>
        <v>0.80757141483633865</v>
      </c>
      <c r="BK481" s="8">
        <f t="shared" si="668"/>
        <v>0.11079347444395968</v>
      </c>
      <c r="BL481" s="8">
        <f t="shared" si="669"/>
        <v>4.1257371541095871E-2</v>
      </c>
      <c r="BM481" s="8">
        <f t="shared" si="670"/>
        <v>0.73130578776492872</v>
      </c>
      <c r="BN481" s="8">
        <f t="shared" si="671"/>
        <v>0.2015789844982869</v>
      </c>
    </row>
    <row r="482" spans="1:66" x14ac:dyDescent="0.25">
      <c r="A482" t="s">
        <v>342</v>
      </c>
      <c r="B482" t="s">
        <v>348</v>
      </c>
      <c r="C482" t="s">
        <v>346</v>
      </c>
      <c r="D482" t="s">
        <v>495</v>
      </c>
      <c r="E482">
        <f>VLOOKUP(A482,home!$A$2:$E$405,3,FALSE)</f>
        <v>1.17575757575758</v>
      </c>
      <c r="F482">
        <f>VLOOKUP(B482,home!$B$2:$E$405,3,FALSE)</f>
        <v>1.53</v>
      </c>
      <c r="G482">
        <f>VLOOKUP(C482,away!$B$2:$E$405,4,FALSE)</f>
        <v>0.74</v>
      </c>
      <c r="H482">
        <f>VLOOKUP(A482,away!$A$2:$E$405,3,FALSE)</f>
        <v>0.84848484848484795</v>
      </c>
      <c r="I482">
        <f>VLOOKUP(C482,away!$B$2:$E$405,3,FALSE)</f>
        <v>0.4</v>
      </c>
      <c r="J482">
        <f>VLOOKUP(B482,home!$B$2:$E$405,4,FALSE)</f>
        <v>0.86</v>
      </c>
      <c r="K482" s="3">
        <f t="shared" si="616"/>
        <v>1.3311927272727322</v>
      </c>
      <c r="L482" s="3">
        <f t="shared" si="617"/>
        <v>0.29187878787878768</v>
      </c>
      <c r="M482" s="5">
        <f t="shared" si="618"/>
        <v>0.19729178278436538</v>
      </c>
      <c r="N482" s="5">
        <f t="shared" si="619"/>
        <v>0.26263338639321882</v>
      </c>
      <c r="O482" s="5">
        <f t="shared" si="620"/>
        <v>5.7585286417545636E-2</v>
      </c>
      <c r="P482" s="5">
        <f t="shared" si="621"/>
        <v>7.6657114476953989E-2</v>
      </c>
      <c r="Q482" s="5">
        <f t="shared" si="622"/>
        <v>0.17480782695283115</v>
      </c>
      <c r="R482" s="5">
        <f t="shared" si="623"/>
        <v>8.4039617996030172E-3</v>
      </c>
      <c r="S482" s="5">
        <f t="shared" si="624"/>
        <v>7.4462214251916955E-3</v>
      </c>
      <c r="T482" s="5">
        <f t="shared" si="625"/>
        <v>5.1022696642717219E-2</v>
      </c>
      <c r="U482" s="5">
        <f t="shared" si="626"/>
        <v>1.1187292827909399E-2</v>
      </c>
      <c r="V482" s="5">
        <f t="shared" si="627"/>
        <v>3.2146737754829908E-4</v>
      </c>
      <c r="W482" s="5">
        <f t="shared" si="628"/>
        <v>7.7567635969986365E-2</v>
      </c>
      <c r="X482" s="5">
        <f t="shared" si="629"/>
        <v>2.264034756554267E-2</v>
      </c>
      <c r="Y482" s="5">
        <f t="shared" si="630"/>
        <v>3.3041186022925275E-3</v>
      </c>
      <c r="Z482" s="5">
        <f t="shared" si="631"/>
        <v>8.1764606114925482E-4</v>
      </c>
      <c r="AA482" s="5">
        <f t="shared" si="632"/>
        <v>1.0884444900850837E-3</v>
      </c>
      <c r="AB482" s="5">
        <f t="shared" si="633"/>
        <v>7.2446469462067041E-4</v>
      </c>
      <c r="AC482" s="5">
        <f t="shared" si="634"/>
        <v>7.8065724575374274E-6</v>
      </c>
      <c r="AD482" s="5">
        <f t="shared" si="635"/>
        <v>2.581436821874615E-2</v>
      </c>
      <c r="AE482" s="5">
        <f t="shared" si="636"/>
        <v>7.5346665055443249E-3</v>
      </c>
      <c r="AF482" s="5">
        <f t="shared" si="637"/>
        <v>1.0996046633545893E-3</v>
      </c>
      <c r="AG482" s="5">
        <f t="shared" si="638"/>
        <v>1.0698375876193332E-4</v>
      </c>
      <c r="AH482" s="5">
        <f t="shared" si="639"/>
        <v>5.9663385310527368E-5</v>
      </c>
      <c r="AI482" s="5">
        <f t="shared" si="640"/>
        <v>7.9423464609844794E-5</v>
      </c>
      <c r="AJ482" s="5">
        <f t="shared" si="641"/>
        <v>5.2863969231714315E-5</v>
      </c>
      <c r="AK482" s="5">
        <f t="shared" si="642"/>
        <v>2.3457377125342523E-5</v>
      </c>
      <c r="AL482" s="5">
        <f t="shared" si="643"/>
        <v>1.2132878726209294E-7</v>
      </c>
      <c r="AM482" s="5">
        <f t="shared" si="644"/>
        <v>6.872779846387048E-3</v>
      </c>
      <c r="AN482" s="5">
        <f t="shared" si="645"/>
        <v>2.0060186509212119E-3</v>
      </c>
      <c r="AO482" s="5">
        <f t="shared" si="646"/>
        <v>2.9275714614656213E-4</v>
      </c>
      <c r="AP482" s="5">
        <f t="shared" si="647"/>
        <v>2.8483200320037222E-5</v>
      </c>
      <c r="AQ482" s="5">
        <f t="shared" si="648"/>
        <v>2.0784104960802892E-6</v>
      </c>
      <c r="AR482" s="5">
        <f t="shared" si="649"/>
        <v>3.4828953170363593E-6</v>
      </c>
      <c r="AS482" s="5">
        <f t="shared" si="650"/>
        <v>4.6364049158910578E-6</v>
      </c>
      <c r="AT482" s="5">
        <f t="shared" si="651"/>
        <v>3.0859742523628604E-6</v>
      </c>
      <c r="AU482" s="5">
        <f t="shared" si="652"/>
        <v>1.3693421604321156E-6</v>
      </c>
      <c r="AV482" s="5">
        <f t="shared" si="653"/>
        <v>4.5571458127879067E-7</v>
      </c>
      <c r="AW482" s="5">
        <f t="shared" si="654"/>
        <v>1.309497959942023E-9</v>
      </c>
      <c r="AX482" s="5">
        <f t="shared" si="655"/>
        <v>1.5248324246095049E-3</v>
      </c>
      <c r="AY482" s="5">
        <f t="shared" si="656"/>
        <v>4.4506623981329513E-4</v>
      </c>
      <c r="AZ482" s="5">
        <f t="shared" si="657"/>
        <v>6.4952697301237202E-5</v>
      </c>
      <c r="BA482" s="5">
        <f t="shared" si="658"/>
        <v>6.3194381859143085E-6</v>
      </c>
      <c r="BB482" s="5">
        <f t="shared" si="659"/>
        <v>4.6112748944489807E-7</v>
      </c>
      <c r="BC482" s="5">
        <f t="shared" si="660"/>
        <v>2.6918666535353063E-8</v>
      </c>
      <c r="BD482" s="5">
        <f t="shared" si="661"/>
        <v>1.6943054390754642E-7</v>
      </c>
      <c r="BE482" s="5">
        <f t="shared" si="662"/>
        <v>2.2554470782758914E-7</v>
      </c>
      <c r="BF482" s="5">
        <f t="shared" si="663"/>
        <v>1.5012173736746997E-7</v>
      </c>
      <c r="BG482" s="5">
        <f t="shared" si="664"/>
        <v>6.6613654996374391E-8</v>
      </c>
      <c r="BH482" s="5">
        <f t="shared" si="665"/>
        <v>2.2168903267057117E-8</v>
      </c>
      <c r="BI482" s="5">
        <f t="shared" si="666"/>
        <v>5.9022165601438309E-9</v>
      </c>
      <c r="BJ482" s="8">
        <f t="shared" si="667"/>
        <v>0.6377754113733326</v>
      </c>
      <c r="BK482" s="8">
        <f t="shared" si="668"/>
        <v>0.2821695802051174</v>
      </c>
      <c r="BL482" s="8">
        <f t="shared" si="669"/>
        <v>7.9218528539032163E-2</v>
      </c>
      <c r="BM482" s="8">
        <f t="shared" si="670"/>
        <v>0.22215674242379813</v>
      </c>
      <c r="BN482" s="8">
        <f t="shared" si="671"/>
        <v>0.77737935882451803</v>
      </c>
    </row>
    <row r="483" spans="1:66" x14ac:dyDescent="0.25">
      <c r="A483" t="s">
        <v>40</v>
      </c>
      <c r="B483" t="s">
        <v>334</v>
      </c>
      <c r="C483" t="s">
        <v>232</v>
      </c>
      <c r="D483" t="s">
        <v>495</v>
      </c>
      <c r="E483">
        <f>VLOOKUP(A483,home!$A$2:$E$405,3,FALSE)</f>
        <v>1.47741935483871</v>
      </c>
      <c r="F483">
        <f>VLOOKUP(B483,home!$B$2:$E$405,3,FALSE)</f>
        <v>0.86</v>
      </c>
      <c r="G483">
        <f>VLOOKUP(C483,away!$B$2:$E$405,4,FALSE)</f>
        <v>0.92</v>
      </c>
      <c r="H483">
        <f>VLOOKUP(A483,away!$A$2:$E$405,3,FALSE)</f>
        <v>1.1741935483871</v>
      </c>
      <c r="I483">
        <f>VLOOKUP(C483,away!$B$2:$E$405,3,FALSE)</f>
        <v>0.73</v>
      </c>
      <c r="J483">
        <f>VLOOKUP(B483,home!$B$2:$E$405,4,FALSE)</f>
        <v>1.31</v>
      </c>
      <c r="K483" s="3">
        <f t="shared" si="616"/>
        <v>1.1689341935483875</v>
      </c>
      <c r="L483" s="3">
        <f t="shared" si="617"/>
        <v>1.1228812903225838</v>
      </c>
      <c r="M483" s="5">
        <f t="shared" si="618"/>
        <v>0.10108278101097193</v>
      </c>
      <c r="N483" s="5">
        <f t="shared" si="619"/>
        <v>0.11815911910268873</v>
      </c>
      <c r="O483" s="5">
        <f t="shared" si="620"/>
        <v>0.11350396357099532</v>
      </c>
      <c r="P483" s="5">
        <f t="shared" si="621"/>
        <v>0.13267866412140697</v>
      </c>
      <c r="Q483" s="5">
        <f t="shared" si="622"/>
        <v>6.9060117299344678E-2</v>
      </c>
      <c r="R483" s="5">
        <f t="shared" si="623"/>
        <v>6.3725738535663393E-2</v>
      </c>
      <c r="S483" s="5">
        <f t="shared" si="624"/>
        <v>4.3537652350330476E-2</v>
      </c>
      <c r="T483" s="5">
        <f t="shared" si="625"/>
        <v>7.7546313622917126E-2</v>
      </c>
      <c r="U483" s="5">
        <f t="shared" si="626"/>
        <v>7.4491194783461084E-2</v>
      </c>
      <c r="V483" s="5">
        <f t="shared" si="627"/>
        <v>6.3496005672563803E-3</v>
      </c>
      <c r="W483" s="5">
        <f t="shared" si="628"/>
        <v>2.6908910840555494E-2</v>
      </c>
      <c r="X483" s="5">
        <f t="shared" si="629"/>
        <v>3.0215512525818312E-2</v>
      </c>
      <c r="Y483" s="5">
        <f t="shared" si="630"/>
        <v>1.696421684637453E-2</v>
      </c>
      <c r="Z483" s="5">
        <f t="shared" si="631"/>
        <v>2.3852146504561762E-2</v>
      </c>
      <c r="AA483" s="5">
        <f t="shared" si="632"/>
        <v>2.788158963870789E-2</v>
      </c>
      <c r="AB483" s="5">
        <f t="shared" si="633"/>
        <v>1.6295871749585047E-2</v>
      </c>
      <c r="AC483" s="5">
        <f t="shared" si="634"/>
        <v>5.2089517159991197E-4</v>
      </c>
      <c r="AD483" s="5">
        <f t="shared" si="635"/>
        <v>7.8636864981675506E-3</v>
      </c>
      <c r="AE483" s="5">
        <f t="shared" si="636"/>
        <v>8.8299864417546569E-3</v>
      </c>
      <c r="AF483" s="5">
        <f t="shared" si="637"/>
        <v>4.9575132846241959E-3</v>
      </c>
      <c r="AG483" s="5">
        <f t="shared" si="638"/>
        <v>1.8555663046100552E-3</v>
      </c>
      <c r="AH483" s="5">
        <f t="shared" si="639"/>
        <v>6.6957822610014062E-3</v>
      </c>
      <c r="AI483" s="5">
        <f t="shared" si="640"/>
        <v>7.8269288374392763E-3</v>
      </c>
      <c r="AJ483" s="5">
        <f t="shared" si="641"/>
        <v>4.574582374276351E-3</v>
      </c>
      <c r="AK483" s="5">
        <f t="shared" si="642"/>
        <v>1.7824619194984639E-3</v>
      </c>
      <c r="AL483" s="5">
        <f t="shared" si="643"/>
        <v>2.7348545350237557E-5</v>
      </c>
      <c r="AM483" s="5">
        <f t="shared" si="644"/>
        <v>1.838426407010568E-3</v>
      </c>
      <c r="AN483" s="5">
        <f t="shared" si="645"/>
        <v>2.064334616067138E-3</v>
      </c>
      <c r="AO483" s="5">
        <f t="shared" si="646"/>
        <v>1.1590013586735219E-3</v>
      </c>
      <c r="AP483" s="5">
        <f t="shared" si="647"/>
        <v>4.3380698037098384E-4</v>
      </c>
      <c r="AQ483" s="5">
        <f t="shared" si="648"/>
        <v>1.2177843546747856E-4</v>
      </c>
      <c r="AR483" s="5">
        <f t="shared" si="649"/>
        <v>1.5037137249904646E-3</v>
      </c>
      <c r="AS483" s="5">
        <f t="shared" si="650"/>
        <v>1.7577423904493706E-3</v>
      </c>
      <c r="AT483" s="5">
        <f t="shared" si="651"/>
        <v>1.0273425918228751E-3</v>
      </c>
      <c r="AU483" s="5">
        <f t="shared" si="652"/>
        <v>4.0029862802346081E-4</v>
      </c>
      <c r="AV483" s="5">
        <f t="shared" si="653"/>
        <v>1.1698068848178253E-4</v>
      </c>
      <c r="AW483" s="5">
        <f t="shared" si="654"/>
        <v>9.9713885392919532E-7</v>
      </c>
      <c r="AX483" s="5">
        <f t="shared" si="655"/>
        <v>3.5816658157949207E-4</v>
      </c>
      <c r="AY483" s="5">
        <f t="shared" si="656"/>
        <v>4.0217855327440898E-4</v>
      </c>
      <c r="AZ483" s="5">
        <f t="shared" si="657"/>
        <v>2.2579938642041921E-4</v>
      </c>
      <c r="BA483" s="5">
        <f t="shared" si="658"/>
        <v>8.4515302125935977E-5</v>
      </c>
      <c r="BB483" s="5">
        <f t="shared" si="659"/>
        <v>2.3725162875793508E-5</v>
      </c>
      <c r="BC483" s="5">
        <f t="shared" si="660"/>
        <v>5.3281083006168931E-6</v>
      </c>
      <c r="BD483" s="5">
        <f t="shared" si="661"/>
        <v>2.8141533463217893E-4</v>
      </c>
      <c r="BE483" s="5">
        <f t="shared" si="662"/>
        <v>3.2895600724041566E-4</v>
      </c>
      <c r="BF483" s="5">
        <f t="shared" si="663"/>
        <v>1.9226396251823642E-4</v>
      </c>
      <c r="BG483" s="5">
        <f t="shared" si="664"/>
        <v>7.4914639991557343E-5</v>
      </c>
      <c r="BH483" s="5">
        <f t="shared" si="665"/>
        <v>2.1892571070874718E-5</v>
      </c>
      <c r="BI483" s="5">
        <f t="shared" si="666"/>
        <v>5.1181949818867451E-6</v>
      </c>
      <c r="BJ483" s="8">
        <f t="shared" si="667"/>
        <v>0.36907800365902166</v>
      </c>
      <c r="BK483" s="8">
        <f t="shared" si="668"/>
        <v>0.2845991203201903</v>
      </c>
      <c r="BL483" s="8">
        <f t="shared" si="669"/>
        <v>0.32248875240483132</v>
      </c>
      <c r="BM483" s="8">
        <f t="shared" si="670"/>
        <v>0.40140645783311352</v>
      </c>
      <c r="BN483" s="8">
        <f t="shared" si="671"/>
        <v>0.59821038364107104</v>
      </c>
    </row>
    <row r="484" spans="1:66" x14ac:dyDescent="0.25">
      <c r="A484" t="s">
        <v>13</v>
      </c>
      <c r="B484" t="s">
        <v>248</v>
      </c>
      <c r="C484" t="s">
        <v>25</v>
      </c>
      <c r="D484" t="s">
        <v>497</v>
      </c>
      <c r="E484">
        <f>VLOOKUP(A484,home!$A$2:$E$405,3,FALSE)</f>
        <v>1.6196581196581199</v>
      </c>
      <c r="F484">
        <f>VLOOKUP(B484,home!$B$2:$E$405,3,FALSE)</f>
        <v>2.37</v>
      </c>
      <c r="G484">
        <f>VLOOKUP(C484,away!$B$2:$E$405,4,FALSE)</f>
        <v>0.94</v>
      </c>
      <c r="H484">
        <f>VLOOKUP(A484,away!$A$2:$E$405,3,FALSE)</f>
        <v>1.4017094017094001</v>
      </c>
      <c r="I484">
        <f>VLOOKUP(C484,away!$B$2:$E$405,3,FALSE)</f>
        <v>0.99</v>
      </c>
      <c r="J484">
        <f>VLOOKUP(B484,home!$B$2:$E$405,4,FALSE)</f>
        <v>0.99</v>
      </c>
      <c r="K484" s="3">
        <f t="shared" ref="K484" si="672">E484*F484*G484</f>
        <v>3.6082743589743593</v>
      </c>
      <c r="L484" s="3">
        <f t="shared" ref="L484" si="673">H484*I484*J484</f>
        <v>1.3738153846153829</v>
      </c>
      <c r="M484" s="5">
        <f t="shared" ref="M484:M485" si="674">_xlfn.POISSON.DIST(0,K484,FALSE) * _xlfn.POISSON.DIST(0,L484,FALSE)</f>
        <v>6.8597125284940458E-3</v>
      </c>
      <c r="N484" s="5">
        <f t="shared" ref="N484:N485" si="675">_xlfn.POISSON.DIST(1,K484,FALSE) * _xlfn.POISSON.DIST(0,L484,FALSE)</f>
        <v>2.4751724826500239E-2</v>
      </c>
      <c r="O484" s="5">
        <f t="shared" ref="O484:O485" si="676">_xlfn.POISSON.DIST(0,K484,FALSE) * _xlfn.POISSON.DIST(1,L484,FALSE)</f>
        <v>9.4239786056840077E-3</v>
      </c>
      <c r="P484" s="5">
        <f t="shared" ref="P484:P485" si="677">_xlfn.POISSON.DIST(1,K484,FALSE) * _xlfn.POISSON.DIST(1,L484,FALSE)</f>
        <v>3.4004300362412546E-2</v>
      </c>
      <c r="Q484" s="5">
        <f t="shared" ref="Q484:Q485" si="678">_xlfn.POISSON.DIST(2,K484,FALSE) * _xlfn.POISSON.DIST(0,L484,FALSE)</f>
        <v>4.4655507015924932E-2</v>
      </c>
      <c r="R484" s="5">
        <f t="shared" ref="R484:R485" si="679">_xlfn.POISSON.DIST(0,K484,FALSE) * _xlfn.POISSON.DIST(2,L484,FALSE)</f>
        <v>6.4734033963874584E-3</v>
      </c>
      <c r="S484" s="5">
        <f t="shared" ref="S484:S485" si="680">_xlfn.POISSON.DIST(2,K484,FALSE) * _xlfn.POISSON.DIST(2,L484,FALSE)</f>
        <v>4.2140703357980862E-2</v>
      </c>
      <c r="T484" s="5">
        <f t="shared" ref="T484:T485" si="681">_xlfn.POISSON.DIST(2,K484,FALSE) * _xlfn.POISSON.DIST(1,L484,FALSE)</f>
        <v>6.1348422546277835E-2</v>
      </c>
      <c r="U484" s="5">
        <f t="shared" ref="U484:U485" si="682">_xlfn.POISSON.DIST(1,K484,FALSE) * _xlfn.POISSON.DIST(2,L484,FALSE)</f>
        <v>2.3357815490482398E-2</v>
      </c>
      <c r="V484" s="5">
        <f t="shared" ref="V484:V485" si="683">_xlfn.POISSON.DIST(3,K484,FALSE) * _xlfn.POISSON.DIST(3,L484,FALSE)</f>
        <v>2.3210644412993853E-2</v>
      </c>
      <c r="W484" s="5">
        <f t="shared" ref="W484:W485" si="684">_xlfn.POISSON.DIST(3,K484,FALSE) * _xlfn.POISSON.DIST(0,L484,FALSE)</f>
        <v>5.3709773650853852E-2</v>
      </c>
      <c r="X484" s="5">
        <f t="shared" ref="X484:X485" si="685">_xlfn.POISSON.DIST(3,K484,FALSE) * _xlfn.POISSON.DIST(1,L484,FALSE)</f>
        <v>7.3787313345752947E-2</v>
      </c>
      <c r="Y484" s="5">
        <f t="shared" ref="Y484:Y485" si="686">_xlfn.POISSON.DIST(3,K484,FALSE) * _xlfn.POISSON.DIST(2,L484,FALSE)</f>
        <v>5.0685073131915677E-2</v>
      </c>
      <c r="Z484" s="5">
        <f t="shared" ref="Z484:Z485" si="687">_xlfn.POISSON.DIST(0,K484,FALSE) * _xlfn.POISSON.DIST(3,L484,FALSE)</f>
        <v>2.964420392259521E-3</v>
      </c>
      <c r="AA484" s="5">
        <f t="shared" ref="AA484:AA485" si="688">_xlfn.POISSON.DIST(1,K484,FALSE) * _xlfn.POISSON.DIST(3,L484,FALSE)</f>
        <v>1.0696442090610745E-2</v>
      </c>
      <c r="AB484" s="5">
        <f t="shared" ref="AB484:AB485" si="689">_xlfn.POISSON.DIST(2,K484,FALSE) * _xlfn.POISSON.DIST(3,L484,FALSE)</f>
        <v>1.9297848863902414E-2</v>
      </c>
      <c r="AC484" s="5">
        <f t="shared" ref="AC484:AC485" si="690">_xlfn.POISSON.DIST(4,K484,FALSE) * _xlfn.POISSON.DIST(4,L484,FALSE)</f>
        <v>7.1910969387031605E-3</v>
      </c>
      <c r="AD484" s="5">
        <f t="shared" ref="AD484:AD485" si="691">_xlfn.POISSON.DIST(4,K484,FALSE) * _xlfn.POISSON.DIST(0,L484,FALSE)</f>
        <v>4.8449899772673159E-2</v>
      </c>
      <c r="AE484" s="5">
        <f t="shared" ref="AE484:AE485" si="692">_xlfn.POISSON.DIST(4,K484,FALSE) * _xlfn.POISSON.DIST(1,L484,FALSE)</f>
        <v>6.6561217690771723E-2</v>
      </c>
      <c r="AF484" s="5">
        <f t="shared" ref="AF484:AF485" si="693">_xlfn.POISSON.DIST(4,K484,FALSE) * _xlfn.POISSON.DIST(2,L484,FALSE)</f>
        <v>4.5721412441157898E-2</v>
      </c>
      <c r="AG484" s="5">
        <f t="shared" ref="AG484:AG485" si="694">_xlfn.POISSON.DIST(4,K484,FALSE) * _xlfn.POISSON.DIST(3,L484,FALSE)</f>
        <v>2.0937593272669301E-2</v>
      </c>
      <c r="AH484" s="5">
        <f t="shared" ref="AH484:AH485" si="695">_xlfn.POISSON.DIST(0,K484,FALSE) * _xlfn.POISSON.DIST(4,L484,FALSE)</f>
        <v>1.0181415853384251E-3</v>
      </c>
      <c r="AI484" s="5">
        <f t="shared" ref="AI484:AI485" si="696">_xlfn.POISSON.DIST(1,K484,FALSE) * _xlfn.POISSON.DIST(4,L484,FALSE)</f>
        <v>3.6737341761821445E-3</v>
      </c>
      <c r="AJ484" s="5">
        <f t="shared" ref="AJ484:AJ485" si="697">_xlfn.POISSON.DIST(2,K484,FALSE) * _xlfn.POISSON.DIST(4,L484,FALSE)</f>
        <v>6.6279204148029097E-3</v>
      </c>
      <c r="AK484" s="5">
        <f t="shared" ref="AK484:AK485" si="698">_xlfn.POISSON.DIST(3,K484,FALSE) * _xlfn.POISSON.DIST(4,L484,FALSE)</f>
        <v>7.9717850953520148E-3</v>
      </c>
      <c r="AL484" s="5">
        <f t="shared" ref="AL484:AL485" si="699">_xlfn.POISSON.DIST(5,K484,FALSE) * _xlfn.POISSON.DIST(5,L484,FALSE)</f>
        <v>1.4258802783537062E-3</v>
      </c>
      <c r="AM484" s="5">
        <f t="shared" ref="AM484:AM485" si="700">_xlfn.POISSON.DIST(5,K484,FALSE) * _xlfn.POISSON.DIST(0,L484,FALSE)</f>
        <v>3.4964106208922846E-2</v>
      </c>
      <c r="AN484" s="5">
        <f t="shared" ref="AN484:AN485" si="701">_xlfn.POISSON.DIST(5,K484,FALSE) * _xlfn.POISSON.DIST(1,L484,FALSE)</f>
        <v>4.8034227019144435E-2</v>
      </c>
      <c r="AO484" s="5">
        <f t="shared" ref="AO484:AO485" si="702">_xlfn.POISSON.DIST(5,K484,FALSE) * _xlfn.POISSON.DIST(2,L484,FALSE)</f>
        <v>3.2995080033504265E-2</v>
      </c>
      <c r="AP484" s="5">
        <f t="shared" ref="AP484:AP485" si="703">_xlfn.POISSON.DIST(5,K484,FALSE) * _xlfn.POISSON.DIST(3,L484,FALSE)</f>
        <v>1.5109716188881338E-2</v>
      </c>
      <c r="AQ484" s="5">
        <f t="shared" ref="AQ484:AQ485" si="704">_xlfn.POISSON.DIST(5,K484,FALSE) * _xlfn.POISSON.DIST(4,L484,FALSE)</f>
        <v>5.1894901393643254E-3</v>
      </c>
      <c r="AR484" s="5">
        <f t="shared" ref="AR484:AR485" si="705">_xlfn.POISSON.DIST(0,K484,FALSE) * _xlfn.POISSON.DIST(5,L484,FALSE)</f>
        <v>2.7974771473092457E-4</v>
      </c>
      <c r="AS484" s="5">
        <f t="shared" ref="AS484:AS485" si="706">_xlfn.POISSON.DIST(1,K484,FALSE) * _xlfn.POISSON.DIST(5,L484,FALSE)</f>
        <v>1.0094065060452689E-3</v>
      </c>
      <c r="AT484" s="5">
        <f t="shared" ref="AT484:AT485" si="707">_xlfn.POISSON.DIST(2,K484,FALSE) * _xlfn.POISSON.DIST(5,L484,FALSE)</f>
        <v>1.8211078067725196E-3</v>
      </c>
      <c r="AU484" s="5">
        <f t="shared" ref="AU484:AU485" si="708">_xlfn.POISSON.DIST(3,K484,FALSE) * _xlfn.POISSON.DIST(5,L484,FALSE)</f>
        <v>2.1903522013684384E-3</v>
      </c>
      <c r="AV484" s="5">
        <f t="shared" ref="AV484:AV485" si="709">_xlfn.POISSON.DIST(4,K484,FALSE) * _xlfn.POISSON.DIST(5,L484,FALSE)</f>
        <v>1.9758479213301951E-3</v>
      </c>
      <c r="AW484" s="5">
        <f t="shared" ref="AW484:AW485" si="710">_xlfn.POISSON.DIST(6,K484,FALSE) * _xlfn.POISSON.DIST(6,L484,FALSE)</f>
        <v>1.9633986549313695E-4</v>
      </c>
      <c r="AX484" s="5">
        <f t="shared" ref="AX484:AX485" si="711">_xlfn.POISSON.DIST(6,K484,FALSE) * _xlfn.POISSON.DIST(0,L484,FALSE)</f>
        <v>2.1026681319685412E-2</v>
      </c>
      <c r="AY484" s="5">
        <f t="shared" ref="AY484:AY485" si="712">_xlfn.POISSON.DIST(6,K484,FALSE) * _xlfn.POISSON.DIST(1,L484,FALSE)</f>
        <v>2.8886778284388702E-2</v>
      </c>
      <c r="AZ484" s="5">
        <f t="shared" ref="AZ484:AZ485" si="713">_xlfn.POISSON.DIST(6,K484,FALSE) * _xlfn.POISSON.DIST(2,L484,FALSE)</f>
        <v>1.9842550209533381E-2</v>
      </c>
      <c r="BA484" s="5">
        <f t="shared" ref="BA484:BA485" si="714">_xlfn.POISSON.DIST(6,K484,FALSE) * _xlfn.POISSON.DIST(3,L484,FALSE)</f>
        <v>9.0866669159533845E-3</v>
      </c>
      <c r="BB484" s="5">
        <f t="shared" ref="BB484:BB485" si="715">_xlfn.POISSON.DIST(6,K484,FALSE) * _xlfn.POISSON.DIST(4,L484,FALSE)</f>
        <v>3.1208507010030951E-3</v>
      </c>
      <c r="BC484" s="5">
        <f t="shared" ref="BC484:BC485" si="716">_xlfn.POISSON.DIST(6,K484,FALSE) * _xlfn.POISSON.DIST(5,L484,FALSE)</f>
        <v>8.5749454122514997E-4</v>
      </c>
      <c r="BD484" s="5">
        <f t="shared" ref="BD484:BD485" si="717">_xlfn.POISSON.DIST(0,K484,FALSE) * _xlfn.POISSON.DIST(6,L484,FALSE)</f>
        <v>6.4053619051389975E-5</v>
      </c>
      <c r="BE484" s="5">
        <f t="shared" ref="BE484:BE485" si="718">_xlfn.POISSON.DIST(1,K484,FALSE) * _xlfn.POISSON.DIST(6,L484,FALSE)</f>
        <v>2.31123031222642E-4</v>
      </c>
      <c r="BF484" s="5">
        <f t="shared" ref="BF484:BF485" si="719">_xlfn.POISSON.DIST(2,K484,FALSE) * _xlfn.POISSON.DIST(6,L484,FALSE)</f>
        <v>4.169776536645446E-4</v>
      </c>
      <c r="BG484" s="5">
        <f t="shared" ref="BG484:BG485" si="720">_xlfn.POISSON.DIST(3,K484,FALSE) * _xlfn.POISSON.DIST(6,L484,FALSE)</f>
        <v>5.0152325866102243E-4</v>
      </c>
      <c r="BH484" s="5">
        <f t="shared" ref="BH484:BH485" si="721">_xlfn.POISSON.DIST(4,K484,FALSE) * _xlfn.POISSON.DIST(6,L484,FALSE)</f>
        <v>4.5240837866395816E-4</v>
      </c>
      <c r="BI484" s="5">
        <f t="shared" ref="BI484:BI485" si="722">_xlfn.POISSON.DIST(5,K484,FALSE) * _xlfn.POISSON.DIST(6,L484,FALSE)</f>
        <v>3.2648271050366465E-4</v>
      </c>
      <c r="BJ484" s="8">
        <f t="shared" ref="BJ484:BJ485" si="723">SUM(N484,Q484,T484,W484,X484,Y484,AD484,AE484,AF484,AG484,AM484,AN484,AO484,AP484,AQ484,AX484,AY484,AZ484,BA484,BB484,BC484)</f>
        <v>0.70972157925610402</v>
      </c>
      <c r="BK484" s="8">
        <f t="shared" ref="BK484:BK485" si="724">SUM(M484,P484,S484,V484,AC484,AL484,AY484)</f>
        <v>0.14371911616332686</v>
      </c>
      <c r="BL484" s="8">
        <f t="shared" ref="BL484:BL485" si="725">SUM(O484,R484,U484,AA484,AB484,AH484,AI484,AJ484,AK484,AR484,AS484,AT484,AU484,AV484,BD484,BE484,BF484,BG484,BH484,BI484)</f>
        <v>9.7810100520757087E-2</v>
      </c>
      <c r="BM484" s="8">
        <f t="shared" ref="BM484:BM485" si="726">SUM(S484:BI484)</f>
        <v>0.79935615117814862</v>
      </c>
      <c r="BN484" s="8">
        <f t="shared" ref="BN484:BN485" si="727">SUM(M484:R484)</f>
        <v>0.12616862673540324</v>
      </c>
    </row>
    <row r="485" spans="1:66" s="15" customFormat="1" x14ac:dyDescent="0.25">
      <c r="A485" s="15" t="s">
        <v>24</v>
      </c>
      <c r="B485" s="15" t="s">
        <v>248</v>
      </c>
      <c r="C485" s="15" t="s">
        <v>25</v>
      </c>
      <c r="D485" s="15" t="s">
        <v>497</v>
      </c>
      <c r="E485" s="15">
        <f>VLOOKUP(A485,home!$A$2:$E$405,3,FALSE)</f>
        <v>1.59205776173285</v>
      </c>
      <c r="F485" s="15">
        <f>VLOOKUP(B485,home!$B$2:$E$405,3,FALSE)</f>
        <v>2.37</v>
      </c>
      <c r="G485" s="15">
        <f>VLOOKUP(C485,away!$B$2:$E$405,4,FALSE)</f>
        <v>0.94</v>
      </c>
      <c r="H485" s="15">
        <f>VLOOKUP(A485,away!$A$2:$E$405,3,FALSE)</f>
        <v>1.40794223826715</v>
      </c>
      <c r="I485" s="15">
        <f>VLOOKUP(C485,away!$B$2:$E$405,3,FALSE)</f>
        <v>0.99</v>
      </c>
      <c r="J485" s="15">
        <f>VLOOKUP(B485,home!$B$2:$E$405,4,FALSE)</f>
        <v>0.99</v>
      </c>
      <c r="K485" s="17">
        <f t="shared" ref="K485" si="728">E485*F485*G485</f>
        <v>3.5467862815884432</v>
      </c>
      <c r="L485" s="17">
        <f t="shared" ref="L485" si="729">H485*I485*J485</f>
        <v>1.3799241877256339</v>
      </c>
      <c r="M485" s="18">
        <f t="shared" si="674"/>
        <v>7.2503142276200945E-3</v>
      </c>
      <c r="N485" s="18">
        <f t="shared" si="675"/>
        <v>2.5715315039728463E-2</v>
      </c>
      <c r="O485" s="18">
        <f t="shared" si="676"/>
        <v>1.0004883971304265E-2</v>
      </c>
      <c r="P485" s="18">
        <f t="shared" si="677"/>
        <v>3.5485185218306077E-2</v>
      </c>
      <c r="Q485" s="18">
        <f t="shared" si="678"/>
        <v>4.5603363304816937E-2</v>
      </c>
      <c r="R485" s="18">
        <f t="shared" si="679"/>
        <v>6.9029906936956273E-3</v>
      </c>
      <c r="S485" s="18">
        <f t="shared" si="680"/>
        <v>4.3418751603225961E-2</v>
      </c>
      <c r="T485" s="18">
        <f t="shared" si="681"/>
        <v>6.2929184065956489E-2</v>
      </c>
      <c r="U485" s="18">
        <f t="shared" si="682"/>
        <v>2.4483432694332345E-2</v>
      </c>
      <c r="V485" s="18">
        <f t="shared" si="683"/>
        <v>2.361158111708242E-2</v>
      </c>
      <c r="W485" s="18">
        <f t="shared" si="684"/>
        <v>5.3915127787939526E-2</v>
      </c>
      <c r="X485" s="18">
        <f t="shared" si="685"/>
        <v>7.4398788918896203E-2</v>
      </c>
      <c r="Y485" s="18">
        <f t="shared" si="686"/>
        <v>5.1332344183339373E-2</v>
      </c>
      <c r="Z485" s="18">
        <f t="shared" si="687"/>
        <v>3.17520127529185E-3</v>
      </c>
      <c r="AA485" s="18">
        <f t="shared" si="688"/>
        <v>1.1261760324487263E-2</v>
      </c>
      <c r="AB485" s="18">
        <f t="shared" si="689"/>
        <v>1.9971528512714217E-2</v>
      </c>
      <c r="AC485" s="18">
        <f t="shared" si="690"/>
        <v>7.222629452087165E-3</v>
      </c>
      <c r="AD485" s="18">
        <f t="shared" si="691"/>
        <v>4.7806358902087939E-2</v>
      </c>
      <c r="AE485" s="18">
        <f t="shared" si="692"/>
        <v>6.5969150976083829E-2</v>
      </c>
      <c r="AF485" s="18">
        <f t="shared" si="693"/>
        <v>4.5516213537811101E-2</v>
      </c>
      <c r="AG485" s="18">
        <f t="shared" si="694"/>
        <v>2.0936307998170162E-2</v>
      </c>
      <c r="AH485" s="18">
        <f t="shared" si="695"/>
        <v>1.095384260168126E-3</v>
      </c>
      <c r="AI485" s="18">
        <f t="shared" si="696"/>
        <v>3.8850938670322152E-3</v>
      </c>
      <c r="AJ485" s="18">
        <f t="shared" si="697"/>
        <v>6.8897988151366274E-3</v>
      </c>
      <c r="AK485" s="18">
        <f t="shared" si="698"/>
        <v>8.1455479734769687E-3</v>
      </c>
      <c r="AL485" s="18">
        <f t="shared" si="699"/>
        <v>1.413987509088329E-3</v>
      </c>
      <c r="AM485" s="18">
        <f t="shared" si="700"/>
        <v>3.3911787585323809E-2</v>
      </c>
      <c r="AN485" s="18">
        <f t="shared" si="701"/>
        <v>4.6795695938002195E-2</v>
      </c>
      <c r="AO485" s="18">
        <f t="shared" si="702"/>
        <v>3.2287256353151716E-2</v>
      </c>
      <c r="AP485" s="18">
        <f t="shared" si="703"/>
        <v>1.4851321999004066E-2</v>
      </c>
      <c r="AQ485" s="18">
        <f t="shared" si="704"/>
        <v>5.1234246115318821E-3</v>
      </c>
      <c r="AR485" s="18">
        <f t="shared" si="705"/>
        <v>3.0230944709198877E-4</v>
      </c>
      <c r="AS485" s="18">
        <f t="shared" si="706"/>
        <v>1.0722269997404531E-3</v>
      </c>
      <c r="AT485" s="18">
        <f t="shared" si="707"/>
        <v>1.9014800067140868E-3</v>
      </c>
      <c r="AU485" s="18">
        <f t="shared" si="708"/>
        <v>2.2480477341760754E-3</v>
      </c>
      <c r="AV485" s="18">
        <f t="shared" si="709"/>
        <v>1.9933362159829217E-3</v>
      </c>
      <c r="AW485" s="18">
        <f t="shared" si="710"/>
        <v>1.922353795111177E-4</v>
      </c>
      <c r="AX485" s="18">
        <f t="shared" si="711"/>
        <v>2.004631049862796E-2</v>
      </c>
      <c r="AY485" s="18">
        <f t="shared" si="712"/>
        <v>2.7662388731715035E-2</v>
      </c>
      <c r="AZ485" s="18">
        <f t="shared" si="713"/>
        <v>1.90859996505813E-2</v>
      </c>
      <c r="BA485" s="18">
        <f t="shared" si="714"/>
        <v>8.7790775215867128E-3</v>
      </c>
      <c r="BB485" s="18">
        <f t="shared" si="715"/>
        <v>3.0286153544889791E-3</v>
      </c>
      <c r="BC485" s="18">
        <f t="shared" si="716"/>
        <v>8.3585191659531655E-4</v>
      </c>
      <c r="BD485" s="18">
        <f t="shared" si="717"/>
        <v>6.952735303669966E-5</v>
      </c>
      <c r="BE485" s="18">
        <f t="shared" si="718"/>
        <v>2.4659866194572295E-4</v>
      </c>
      <c r="BF485" s="18">
        <f t="shared" si="719"/>
        <v>4.3731637562357813E-4</v>
      </c>
      <c r="BG485" s="18">
        <f t="shared" si="720"/>
        <v>5.1702257392522864E-4</v>
      </c>
      <c r="BH485" s="18">
        <f t="shared" si="721"/>
        <v>4.5844214311738691E-4</v>
      </c>
      <c r="BI485" s="18">
        <f t="shared" si="722"/>
        <v>3.2519926082215074E-4</v>
      </c>
      <c r="BJ485" s="19">
        <f t="shared" si="723"/>
        <v>0.70652988487543888</v>
      </c>
      <c r="BK485" s="19">
        <f t="shared" si="724"/>
        <v>0.14606483785912511</v>
      </c>
      <c r="BL485" s="19">
        <f t="shared" si="725"/>
        <v>0.10221192788452395</v>
      </c>
      <c r="BM485" s="19">
        <f t="shared" si="726"/>
        <v>0.79954964608670431</v>
      </c>
      <c r="BN485" s="19">
        <f t="shared" si="727"/>
        <v>0.13096205245547146</v>
      </c>
    </row>
    <row r="486" spans="1:66" x14ac:dyDescent="0.25">
      <c r="A486" t="s">
        <v>80</v>
      </c>
      <c r="B486" t="s">
        <v>89</v>
      </c>
      <c r="C486" t="s">
        <v>84</v>
      </c>
      <c r="D486" t="s">
        <v>496</v>
      </c>
      <c r="E486">
        <f>VLOOKUP(A486,home!$A$2:$E$405,3,FALSE)</f>
        <v>1.20888888888889</v>
      </c>
      <c r="F486">
        <f>VLOOKUP(B486,home!$B$2:$E$405,3,FALSE)</f>
        <v>1.39</v>
      </c>
      <c r="G486">
        <f>VLOOKUP(C486,away!$B$2:$E$405,4,FALSE)</f>
        <v>0.91</v>
      </c>
      <c r="H486">
        <f>VLOOKUP(A486,away!$A$2:$E$405,3,FALSE)</f>
        <v>1.02444444444444</v>
      </c>
      <c r="I486">
        <f>VLOOKUP(C486,away!$B$2:$E$405,3,FALSE)</f>
        <v>0.7</v>
      </c>
      <c r="J486">
        <f>VLOOKUP(B486,home!$B$2:$E$405,4,FALSE)</f>
        <v>1.08</v>
      </c>
      <c r="K486" s="3">
        <f t="shared" ref="K486:K537" si="730">E486*F486*G486</f>
        <v>1.5291235555555569</v>
      </c>
      <c r="L486" s="3">
        <f t="shared" ref="L486:L537" si="731">H486*I486*J486</f>
        <v>0.77447999999999673</v>
      </c>
      <c r="M486" s="5">
        <f t="shared" ref="M486:M537" si="732">_xlfn.POISSON.DIST(0,K486,FALSE) * _xlfn.POISSON.DIST(0,L486,FALSE)</f>
        <v>9.9898205589546207E-2</v>
      </c>
      <c r="N486" s="5">
        <f t="shared" ref="N486:N537" si="733">_xlfn.POISSON.DIST(1,K486,FALSE) * _xlfn.POISSON.DIST(0,L486,FALSE)</f>
        <v>0.1527566993247069</v>
      </c>
      <c r="O486" s="5">
        <f t="shared" ref="O486:O537" si="734">_xlfn.POISSON.DIST(0,K486,FALSE) * _xlfn.POISSON.DIST(1,L486,FALSE)</f>
        <v>7.7369162264991409E-2</v>
      </c>
      <c r="P486" s="5">
        <f t="shared" ref="P486:P537" si="735">_xlfn.POISSON.DIST(1,K486,FALSE) * _xlfn.POISSON.DIST(1,L486,FALSE)</f>
        <v>0.11830700849299848</v>
      </c>
      <c r="Q486" s="5">
        <f t="shared" ref="Q486:Q537" si="736">_xlfn.POISSON.DIST(2,K486,FALSE) * _xlfn.POISSON.DIST(0,L486,FALSE)</f>
        <v>0.11679193360316351</v>
      </c>
      <c r="R486" s="5">
        <f t="shared" ref="R486:R537" si="737">_xlfn.POISSON.DIST(0,K486,FALSE) * _xlfn.POISSON.DIST(2,L486,FALSE)</f>
        <v>2.9960434395495145E-2</v>
      </c>
      <c r="S486" s="5">
        <f t="shared" ref="S486:S537" si="738">_xlfn.POISSON.DIST(2,K486,FALSE) * _xlfn.POISSON.DIST(2,L486,FALSE)</f>
        <v>3.5027026201227086E-2</v>
      </c>
      <c r="T486" s="5">
        <f t="shared" ref="T486:T537" si="739">_xlfn.POISSON.DIST(2,K486,FALSE) * _xlfn.POISSON.DIST(1,L486,FALSE)</f>
        <v>9.0453016736977684E-2</v>
      </c>
      <c r="U486" s="5">
        <f t="shared" ref="U486:U537" si="740">_xlfn.POISSON.DIST(1,K486,FALSE) * _xlfn.POISSON.DIST(2,L486,FALSE)</f>
        <v>4.5813205968828534E-2</v>
      </c>
      <c r="V486" s="5">
        <f t="shared" ref="V486:V537" si="741">_xlfn.POISSON.DIST(3,K486,FALSE) * _xlfn.POISSON.DIST(3,L486,FALSE)</f>
        <v>4.6090725407458566E-3</v>
      </c>
      <c r="W486" s="5">
        <f t="shared" ref="W486:W537" si="742">_xlfn.POISSON.DIST(3,K486,FALSE) * _xlfn.POISSON.DIST(0,L486,FALSE)</f>
        <v>5.9529765590492646E-2</v>
      </c>
      <c r="X486" s="5">
        <f t="shared" ref="X486:X537" si="743">_xlfn.POISSON.DIST(3,K486,FALSE) * _xlfn.POISSON.DIST(1,L486,FALSE)</f>
        <v>4.6104612854524545E-2</v>
      </c>
      <c r="Y486" s="5">
        <f t="shared" ref="Y486:Y537" si="744">_xlfn.POISSON.DIST(3,K486,FALSE) * _xlfn.POISSON.DIST(2,L486,FALSE)</f>
        <v>1.7853550281786007E-2</v>
      </c>
      <c r="Z486" s="5">
        <f t="shared" ref="Z486:Z537" si="745">_xlfn.POISSON.DIST(0,K486,FALSE) * _xlfn.POISSON.DIST(3,L486,FALSE)</f>
        <v>7.7345857435409957E-3</v>
      </c>
      <c r="AA486" s="5">
        <f t="shared" ref="AA486:AA537" si="746">_xlfn.POISSON.DIST(1,K486,FALSE) * _xlfn.POISSON.DIST(3,L486,FALSE)</f>
        <v>1.1827137252912725E-2</v>
      </c>
      <c r="AB486" s="5">
        <f t="shared" ref="AB486:AB537" si="747">_xlfn.POISSON.DIST(2,K486,FALSE) * _xlfn.POISSON.DIST(3,L486,FALSE)</f>
        <v>9.0425770841087473E-3</v>
      </c>
      <c r="AC486" s="5">
        <f t="shared" ref="AC486:AC537" si="748">_xlfn.POISSON.DIST(4,K486,FALSE) * _xlfn.POISSON.DIST(4,L486,FALSE)</f>
        <v>3.4115076254678442E-4</v>
      </c>
      <c r="AD486" s="5">
        <f t="shared" ref="AD486:AD537" si="749">_xlfn.POISSON.DIST(4,K486,FALSE) * _xlfn.POISSON.DIST(0,L486,FALSE)</f>
        <v>2.2757091705280733E-2</v>
      </c>
      <c r="AE486" s="5">
        <f t="shared" ref="AE486:AE537" si="750">_xlfn.POISSON.DIST(4,K486,FALSE) * _xlfn.POISSON.DIST(1,L486,FALSE)</f>
        <v>1.7624912383905747E-2</v>
      </c>
      <c r="AF486" s="5">
        <f t="shared" ref="AF486:AF537" si="751">_xlfn.POISSON.DIST(4,K486,FALSE) * _xlfn.POISSON.DIST(2,L486,FALSE)</f>
        <v>6.8250710715436315E-3</v>
      </c>
      <c r="AG486" s="5">
        <f t="shared" ref="AG486:AG537" si="752">_xlfn.POISSON.DIST(4,K486,FALSE) * _xlfn.POISSON.DIST(3,L486,FALSE)</f>
        <v>1.7619603478296966E-3</v>
      </c>
      <c r="AH486" s="5">
        <f t="shared" ref="AH486:AH537" si="753">_xlfn.POISSON.DIST(0,K486,FALSE) * _xlfn.POISSON.DIST(4,L486,FALSE)</f>
        <v>1.497570491664401E-3</v>
      </c>
      <c r="AI486" s="5">
        <f t="shared" ref="AI486:AI537" si="754">_xlfn.POISSON.DIST(1,K486,FALSE) * _xlfn.POISSON.DIST(4,L486,FALSE)</f>
        <v>2.2899703149089519E-3</v>
      </c>
      <c r="AJ486" s="5">
        <f t="shared" ref="AJ486:AJ537" si="755">_xlfn.POISSON.DIST(2,K486,FALSE) * _xlfn.POISSON.DIST(4,L486,FALSE)</f>
        <v>1.7508237750251282E-3</v>
      </c>
      <c r="AK486" s="5">
        <f t="shared" ref="AK486:AK537" si="756">_xlfn.POISSON.DIST(3,K486,FALSE) * _xlfn.POISSON.DIST(4,L486,FALSE)</f>
        <v>8.9240862533920893E-4</v>
      </c>
      <c r="AL486" s="5">
        <f t="shared" ref="AL486:AL537" si="757">_xlfn.POISSON.DIST(5,K486,FALSE) * _xlfn.POISSON.DIST(5,L486,FALSE)</f>
        <v>1.6160661114513087E-5</v>
      </c>
      <c r="AM486" s="5">
        <f t="shared" ref="AM486:AM537" si="758">_xlfn.POISSON.DIST(5,K486,FALSE) * _xlfn.POISSON.DIST(0,L486,FALSE)</f>
        <v>6.9596809964965461E-3</v>
      </c>
      <c r="AN486" s="5">
        <f t="shared" ref="AN486:AN537" si="759">_xlfn.POISSON.DIST(5,K486,FALSE) * _xlfn.POISSON.DIST(1,L486,FALSE)</f>
        <v>5.3901337381666217E-3</v>
      </c>
      <c r="AO486" s="5">
        <f t="shared" ref="AO486:AO537" si="760">_xlfn.POISSON.DIST(5,K486,FALSE) * _xlfn.POISSON.DIST(2,L486,FALSE)</f>
        <v>2.0872753887676335E-3</v>
      </c>
      <c r="AP486" s="5">
        <f t="shared" ref="AP486:AP537" si="761">_xlfn.POISSON.DIST(5,K486,FALSE) * _xlfn.POISSON.DIST(3,L486,FALSE)</f>
        <v>5.3885101436425015E-4</v>
      </c>
      <c r="AQ486" s="5">
        <f t="shared" ref="AQ486:AQ537" si="762">_xlfn.POISSON.DIST(5,K486,FALSE) * _xlfn.POISSON.DIST(4,L486,FALSE)</f>
        <v>1.0433233340120565E-4</v>
      </c>
      <c r="AR486" s="5">
        <f t="shared" ref="AR486:AR537" si="763">_xlfn.POISSON.DIST(0,K486,FALSE) * _xlfn.POISSON.DIST(5,L486,FALSE)</f>
        <v>2.3196767887684813E-4</v>
      </c>
      <c r="AS486" s="5">
        <f t="shared" ref="AS486:AS537" si="764">_xlfn.POISSON.DIST(1,K486,FALSE) * _xlfn.POISSON.DIST(5,L486,FALSE)</f>
        <v>3.5470724189813559E-4</v>
      </c>
      <c r="AT486" s="5">
        <f t="shared" ref="AT486:AT537" si="765">_xlfn.POISSON.DIST(2,K486,FALSE) * _xlfn.POISSON.DIST(5,L486,FALSE)</f>
        <v>2.7119559945629115E-4</v>
      </c>
      <c r="AU486" s="5">
        <f t="shared" ref="AU486:AU537" si="766">_xlfn.POISSON.DIST(3,K486,FALSE) * _xlfn.POISSON.DIST(5,L486,FALSE)</f>
        <v>1.3823052643054156E-4</v>
      </c>
      <c r="AV486" s="5">
        <f t="shared" ref="AV486:AV537" si="767">_xlfn.POISSON.DIST(4,K486,FALSE) * _xlfn.POISSON.DIST(5,L486,FALSE)</f>
        <v>5.28428885154465E-5</v>
      </c>
      <c r="AW486" s="5">
        <f t="shared" ref="AW486:AW537" si="768">_xlfn.POISSON.DIST(6,K486,FALSE) * _xlfn.POISSON.DIST(6,L486,FALSE)</f>
        <v>5.3162991168082698E-7</v>
      </c>
      <c r="AX486" s="5">
        <f t="shared" ref="AX486:AX537" si="769">_xlfn.POISSON.DIST(6,K486,FALSE) * _xlfn.POISSON.DIST(0,L486,FALSE)</f>
        <v>1.7737020251492046E-3</v>
      </c>
      <c r="AY486" s="5">
        <f t="shared" ref="AY486:AY537" si="770">_xlfn.POISSON.DIST(6,K486,FALSE) * _xlfn.POISSON.DIST(1,L486,FALSE)</f>
        <v>1.37369674443755E-3</v>
      </c>
      <c r="AZ486" s="5">
        <f t="shared" ref="AZ486:AZ537" si="771">_xlfn.POISSON.DIST(6,K486,FALSE) * _xlfn.POISSON.DIST(2,L486,FALSE)</f>
        <v>5.3195032731599451E-4</v>
      </c>
      <c r="BA486" s="5">
        <f t="shared" ref="BA486:BA537" si="772">_xlfn.POISSON.DIST(6,K486,FALSE) * _xlfn.POISSON.DIST(3,L486,FALSE)</f>
        <v>1.3732829649989659E-4</v>
      </c>
      <c r="BB486" s="5">
        <f t="shared" ref="BB486:BB537" si="773">_xlfn.POISSON.DIST(6,K486,FALSE) * _xlfn.POISSON.DIST(4,L486,FALSE)</f>
        <v>2.6589504768309865E-5</v>
      </c>
      <c r="BC486" s="5">
        <f t="shared" ref="BC486:BC537" si="774">_xlfn.POISSON.DIST(6,K486,FALSE) * _xlfn.POISSON.DIST(5,L486,FALSE)</f>
        <v>4.1186079305921078E-6</v>
      </c>
      <c r="BD486" s="5">
        <f t="shared" ref="BD486:BD537" si="775">_xlfn.POISSON.DIST(0,K486,FALSE) * _xlfn.POISSON.DIST(6,L486,FALSE)</f>
        <v>2.9942387989423425E-5</v>
      </c>
      <c r="BE486" s="5">
        <f t="shared" ref="BE486:BE537" si="776">_xlfn.POISSON.DIST(1,K486,FALSE) * _xlfn.POISSON.DIST(6,L486,FALSE)</f>
        <v>4.5785610784211148E-5</v>
      </c>
      <c r="BF486" s="5">
        <f t="shared" ref="BF486:BF537" si="777">_xlfn.POISSON.DIST(2,K486,FALSE) * _xlfn.POISSON.DIST(6,L486,FALSE)</f>
        <v>3.5005927977817914E-5</v>
      </c>
      <c r="BG486" s="5">
        <f t="shared" ref="BG486:BG537" si="778">_xlfn.POISSON.DIST(3,K486,FALSE) * _xlfn.POISSON.DIST(6,L486,FALSE)</f>
        <v>1.7842796351654226E-5</v>
      </c>
      <c r="BH486" s="5">
        <f t="shared" ref="BH486:BH537" si="779">_xlfn.POISSON.DIST(4,K486,FALSE) * _xlfn.POISSON.DIST(6,L486,FALSE)</f>
        <v>6.8209600495738053E-6</v>
      </c>
      <c r="BI486" s="5">
        <f t="shared" ref="BI486:BI537" si="780">_xlfn.POISSON.DIST(5,K486,FALSE) * _xlfn.POISSON.DIST(6,L486,FALSE)</f>
        <v>2.0860181366613402E-6</v>
      </c>
      <c r="BJ486" s="8">
        <f t="shared" ref="BJ486:BJ537" si="781">SUM(N486,Q486,T486,W486,X486,Y486,AD486,AE486,AF486,AG486,AM486,AN486,AO486,AP486,AQ486,AX486,AY486,AZ486,BA486,BB486,BC486)</f>
        <v>0.55138627287750908</v>
      </c>
      <c r="BK486" s="8">
        <f t="shared" ref="BK486:BK537" si="782">SUM(M486,P486,S486,V486,AC486,AL486,AY486)</f>
        <v>0.25957232099261646</v>
      </c>
      <c r="BL486" s="8">
        <f t="shared" ref="BL486:BL537" si="783">SUM(O486,R486,U486,AA486,AB486,AH486,AI486,AJ486,AK486,AR486,AS486,AT486,AU486,AV486,BD486,BE486,BF486,BG486,BH486,BI486)</f>
        <v>0.18162971780974091</v>
      </c>
      <c r="BM486" s="8">
        <f t="shared" ref="BM486:BM537" si="784">SUM(S486:BI486)</f>
        <v>0.40386628863797958</v>
      </c>
      <c r="BN486" s="8">
        <f t="shared" ref="BN486:BN537" si="785">SUM(M486:R486)</f>
        <v>0.5950834436709016</v>
      </c>
    </row>
    <row r="487" spans="1:66" x14ac:dyDescent="0.25">
      <c r="A487" t="s">
        <v>80</v>
      </c>
      <c r="B487" t="s">
        <v>91</v>
      </c>
      <c r="C487" t="s">
        <v>359</v>
      </c>
      <c r="D487" t="s">
        <v>496</v>
      </c>
      <c r="E487">
        <f>VLOOKUP(A487,home!$A$2:$E$405,3,FALSE)</f>
        <v>1.20888888888889</v>
      </c>
      <c r="F487">
        <f>VLOOKUP(B487,home!$B$2:$E$405,3,FALSE)</f>
        <v>0.61</v>
      </c>
      <c r="G487">
        <f>VLOOKUP(C487,away!$B$2:$E$405,4,FALSE)</f>
        <v>0.87</v>
      </c>
      <c r="H487">
        <f>VLOOKUP(A487,away!$A$2:$E$405,3,FALSE)</f>
        <v>1.02444444444444</v>
      </c>
      <c r="I487">
        <f>VLOOKUP(C487,away!$B$2:$E$405,3,FALSE)</f>
        <v>1.31</v>
      </c>
      <c r="J487">
        <f>VLOOKUP(B487,home!$B$2:$E$405,4,FALSE)</f>
        <v>1.03</v>
      </c>
      <c r="K487" s="3">
        <f t="shared" si="730"/>
        <v>0.64155733333333387</v>
      </c>
      <c r="L487" s="3">
        <f t="shared" si="731"/>
        <v>1.382282888888883</v>
      </c>
      <c r="M487" s="5">
        <f t="shared" si="732"/>
        <v>0.13214701551972788</v>
      </c>
      <c r="N487" s="5">
        <f t="shared" si="733"/>
        <v>8.4779886884795305E-2</v>
      </c>
      <c r="O487" s="5">
        <f t="shared" si="734"/>
        <v>0.18266455837065348</v>
      </c>
      <c r="P487" s="5">
        <f t="shared" si="735"/>
        <v>0.11718978696278756</v>
      </c>
      <c r="Q487" s="5">
        <f t="shared" si="736"/>
        <v>2.7195579075055473E-2</v>
      </c>
      <c r="R487" s="5">
        <f t="shared" si="737"/>
        <v>0.12624704672109946</v>
      </c>
      <c r="S487" s="5">
        <f t="shared" si="738"/>
        <v>2.5981377850968764E-2</v>
      </c>
      <c r="T487" s="5">
        <f t="shared" si="739"/>
        <v>3.7591983608873732E-2</v>
      </c>
      <c r="U487" s="5">
        <f t="shared" si="740"/>
        <v>8.0994718635597387E-2</v>
      </c>
      <c r="V487" s="5">
        <f t="shared" si="741"/>
        <v>2.560071383274532E-3</v>
      </c>
      <c r="W487" s="5">
        <f t="shared" si="742"/>
        <v>5.8158410632828022E-3</v>
      </c>
      <c r="X487" s="5">
        <f t="shared" si="743"/>
        <v>8.0391375862731446E-3</v>
      </c>
      <c r="Y487" s="5">
        <f t="shared" si="744"/>
        <v>5.5561811634644229E-3</v>
      </c>
      <c r="Z487" s="5">
        <f t="shared" si="745"/>
        <v>5.8169710818443715E-2</v>
      </c>
      <c r="AA487" s="5">
        <f t="shared" si="746"/>
        <v>3.7319204553451932E-2</v>
      </c>
      <c r="AB487" s="5">
        <f t="shared" si="747"/>
        <v>1.1971204677716913E-2</v>
      </c>
      <c r="AC487" s="5">
        <f t="shared" si="748"/>
        <v>1.4189415233647627E-4</v>
      </c>
      <c r="AD487" s="5">
        <f t="shared" si="749"/>
        <v>9.3279887091255386E-4</v>
      </c>
      <c r="AE487" s="5">
        <f t="shared" si="750"/>
        <v>1.2893919180372931E-3</v>
      </c>
      <c r="AF487" s="5">
        <f t="shared" si="751"/>
        <v>8.9115219268728375E-4</v>
      </c>
      <c r="AG487" s="5">
        <f t="shared" si="752"/>
        <v>4.1060814244914701E-4</v>
      </c>
      <c r="AH487" s="5">
        <f t="shared" si="753"/>
        <v>2.0101748978987328E-2</v>
      </c>
      <c r="AI487" s="5">
        <f t="shared" si="754"/>
        <v>1.2896424470295178E-2</v>
      </c>
      <c r="AJ487" s="5">
        <f t="shared" si="755"/>
        <v>4.1368978463486627E-3</v>
      </c>
      <c r="AK487" s="5">
        <f t="shared" si="756"/>
        <v>8.8468571685862006E-4</v>
      </c>
      <c r="AL487" s="5">
        <f t="shared" si="757"/>
        <v>5.0333472665054795E-6</v>
      </c>
      <c r="AM487" s="5">
        <f t="shared" si="758"/>
        <v>1.1968879123180056E-4</v>
      </c>
      <c r="AN487" s="5">
        <f t="shared" si="759"/>
        <v>1.6544376811151169E-4</v>
      </c>
      <c r="AO487" s="5">
        <f t="shared" si="760"/>
        <v>1.1434504486692143E-4</v>
      </c>
      <c r="AP487" s="5">
        <f t="shared" si="761"/>
        <v>5.2685732982925692E-5</v>
      </c>
      <c r="AQ487" s="5">
        <f t="shared" si="762"/>
        <v>1.8206646797716716E-5</v>
      </c>
      <c r="AR487" s="5">
        <f t="shared" si="763"/>
        <v>5.5572607300787532E-3</v>
      </c>
      <c r="AS487" s="5">
        <f t="shared" si="764"/>
        <v>3.5653013746273807E-3</v>
      </c>
      <c r="AT487" s="5">
        <f t="shared" si="765"/>
        <v>1.1436726212178058E-3</v>
      </c>
      <c r="AU487" s="5">
        <f t="shared" si="766"/>
        <v>2.4457718569161318E-4</v>
      </c>
      <c r="AV487" s="5">
        <f t="shared" si="767"/>
        <v>3.9227571761620745E-5</v>
      </c>
      <c r="AW487" s="5">
        <f t="shared" si="768"/>
        <v>1.2399003983716064E-7</v>
      </c>
      <c r="AX487" s="5">
        <f t="shared" si="769"/>
        <v>1.2797870288760678E-5</v>
      </c>
      <c r="AY487" s="5">
        <f t="shared" si="770"/>
        <v>1.769027711437331E-5</v>
      </c>
      <c r="AZ487" s="5">
        <f t="shared" si="771"/>
        <v>1.222648367745042E-5</v>
      </c>
      <c r="BA487" s="5">
        <f t="shared" si="772"/>
        <v>5.6334863928729794E-6</v>
      </c>
      <c r="BB487" s="5">
        <f t="shared" si="773"/>
        <v>1.9467679614141693E-6</v>
      </c>
      <c r="BC487" s="5">
        <f t="shared" si="774"/>
        <v>5.3819680833998002E-7</v>
      </c>
      <c r="BD487" s="5">
        <f t="shared" si="775"/>
        <v>1.2802844027136665E-3</v>
      </c>
      <c r="BE487" s="5">
        <f t="shared" si="776"/>
        <v>8.2137584731324003E-4</v>
      </c>
      <c r="BF487" s="5">
        <f t="shared" si="777"/>
        <v>2.6347984913334491E-4</v>
      </c>
      <c r="BG487" s="5">
        <f t="shared" si="778"/>
        <v>5.6345809799019294E-5</v>
      </c>
      <c r="BH487" s="5">
        <f t="shared" si="779"/>
        <v>9.0372668697915123E-6</v>
      </c>
      <c r="BI487" s="5">
        <f t="shared" si="780"/>
        <v>1.1595849667210258E-6</v>
      </c>
      <c r="BJ487" s="8">
        <f t="shared" si="781"/>
        <v>0.17302376357206528</v>
      </c>
      <c r="BK487" s="8">
        <f t="shared" si="782"/>
        <v>0.27804286949347601</v>
      </c>
      <c r="BL487" s="8">
        <f t="shared" si="783"/>
        <v>0.49019821221518184</v>
      </c>
      <c r="BM487" s="8">
        <f t="shared" si="784"/>
        <v>0.32919311627797299</v>
      </c>
      <c r="BN487" s="8">
        <f t="shared" si="785"/>
        <v>0.67022387353411905</v>
      </c>
    </row>
    <row r="488" spans="1:66" x14ac:dyDescent="0.25">
      <c r="A488" t="s">
        <v>80</v>
      </c>
      <c r="B488" t="s">
        <v>86</v>
      </c>
      <c r="C488" t="s">
        <v>369</v>
      </c>
      <c r="D488" t="s">
        <v>496</v>
      </c>
      <c r="E488">
        <f>VLOOKUP(A488,home!$A$2:$E$405,3,FALSE)</f>
        <v>1.20888888888889</v>
      </c>
      <c r="F488">
        <f>VLOOKUP(B488,home!$B$2:$E$405,3,FALSE)</f>
        <v>1.01</v>
      </c>
      <c r="G488">
        <f>VLOOKUP(C488,away!$B$2:$E$405,4,FALSE)</f>
        <v>1.33</v>
      </c>
      <c r="H488">
        <f>VLOOKUP(A488,away!$A$2:$E$405,3,FALSE)</f>
        <v>1.02444444444444</v>
      </c>
      <c r="I488">
        <f>VLOOKUP(C488,away!$B$2:$E$405,3,FALSE)</f>
        <v>0.6</v>
      </c>
      <c r="J488">
        <f>VLOOKUP(B488,home!$B$2:$E$405,4,FALSE)</f>
        <v>1.08</v>
      </c>
      <c r="K488" s="3">
        <f t="shared" si="730"/>
        <v>1.623900444444446</v>
      </c>
      <c r="L488" s="3">
        <f t="shared" si="731"/>
        <v>0.66383999999999721</v>
      </c>
      <c r="M488" s="5">
        <f t="shared" si="732"/>
        <v>0.10149553775775857</v>
      </c>
      <c r="N488" s="5">
        <f t="shared" si="733"/>
        <v>0.16481864887395217</v>
      </c>
      <c r="O488" s="5">
        <f t="shared" si="734"/>
        <v>6.7376797785110173E-2</v>
      </c>
      <c r="P488" s="5">
        <f t="shared" si="735"/>
        <v>0.10941321186848396</v>
      </c>
      <c r="Q488" s="5">
        <f t="shared" si="736"/>
        <v>0.13382453857957205</v>
      </c>
      <c r="R488" s="5">
        <f t="shared" si="737"/>
        <v>2.2363706720833668E-2</v>
      </c>
      <c r="S488" s="5">
        <f t="shared" si="738"/>
        <v>2.9487136074764646E-2</v>
      </c>
      <c r="T488" s="5">
        <f t="shared" si="739"/>
        <v>8.8838081690662749E-2</v>
      </c>
      <c r="U488" s="5">
        <f t="shared" si="740"/>
        <v>3.6316433283387031E-2</v>
      </c>
      <c r="V488" s="5">
        <f t="shared" si="741"/>
        <v>3.5319366283025652E-3</v>
      </c>
      <c r="W488" s="5">
        <f t="shared" si="742"/>
        <v>7.2439242558980002E-2</v>
      </c>
      <c r="X488" s="5">
        <f t="shared" si="743"/>
        <v>4.808806678035308E-2</v>
      </c>
      <c r="Y488" s="5">
        <f t="shared" si="744"/>
        <v>1.5961391125734723E-2</v>
      </c>
      <c r="Z488" s="5">
        <f t="shared" si="745"/>
        <v>4.9486410231860539E-3</v>
      </c>
      <c r="AA488" s="5">
        <f t="shared" si="746"/>
        <v>8.0361003569478506E-3</v>
      </c>
      <c r="AB488" s="5">
        <f t="shared" si="747"/>
        <v>6.5249134706238943E-3</v>
      </c>
      <c r="AC488" s="5">
        <f t="shared" si="748"/>
        <v>2.3796645347407575E-4</v>
      </c>
      <c r="AD488" s="5">
        <f t="shared" si="749"/>
        <v>2.9408529546686654E-2</v>
      </c>
      <c r="AE488" s="5">
        <f t="shared" si="750"/>
        <v>1.9522558254272387E-2</v>
      </c>
      <c r="AF488" s="5">
        <f t="shared" si="751"/>
        <v>6.479927535758062E-3</v>
      </c>
      <c r="AG488" s="5">
        <f t="shared" si="752"/>
        <v>1.4338783651125381E-3</v>
      </c>
      <c r="AH488" s="5">
        <f t="shared" si="753"/>
        <v>8.2127646420795378E-4</v>
      </c>
      <c r="AI488" s="5">
        <f t="shared" si="754"/>
        <v>1.333671215239059E-3</v>
      </c>
      <c r="AJ488" s="5">
        <f t="shared" si="755"/>
        <v>1.0828746395847367E-3</v>
      </c>
      <c r="AK488" s="5">
        <f t="shared" si="756"/>
        <v>5.861602028330911E-4</v>
      </c>
      <c r="AL488" s="5">
        <f t="shared" si="757"/>
        <v>1.0261209336588984E-5</v>
      </c>
      <c r="AM488" s="5">
        <f t="shared" si="758"/>
        <v>9.5513048402644189E-3</v>
      </c>
      <c r="AN488" s="5">
        <f t="shared" si="759"/>
        <v>6.3405382051611057E-3</v>
      </c>
      <c r="AO488" s="5">
        <f t="shared" si="760"/>
        <v>2.1045514410570651E-3</v>
      </c>
      <c r="AP488" s="5">
        <f t="shared" si="761"/>
        <v>4.656951428771054E-4</v>
      </c>
      <c r="AQ488" s="5">
        <f t="shared" si="762"/>
        <v>7.7286765911884064E-5</v>
      </c>
      <c r="AR488" s="5">
        <f t="shared" si="763"/>
        <v>1.0903923359996119E-4</v>
      </c>
      <c r="AS488" s="5">
        <f t="shared" si="764"/>
        <v>1.7706885990485872E-4</v>
      </c>
      <c r="AT488" s="5">
        <f t="shared" si="765"/>
        <v>1.4377110014838576E-4</v>
      </c>
      <c r="AU488" s="5">
        <f t="shared" si="766"/>
        <v>7.7823317809743532E-5</v>
      </c>
      <c r="AV488" s="5">
        <f t="shared" si="767"/>
        <v>3.1594330094845964E-5</v>
      </c>
      <c r="AW488" s="5">
        <f t="shared" si="768"/>
        <v>3.072690834970152E-7</v>
      </c>
      <c r="AX488" s="5">
        <f t="shared" si="769"/>
        <v>2.585061362521626E-3</v>
      </c>
      <c r="AY488" s="5">
        <f t="shared" si="770"/>
        <v>1.716067134896349E-3</v>
      </c>
      <c r="AZ488" s="5">
        <f t="shared" si="771"/>
        <v>5.6959700341479365E-4</v>
      </c>
      <c r="BA488" s="5">
        <f t="shared" si="772"/>
        <v>1.2604042491562502E-4</v>
      </c>
      <c r="BB488" s="5">
        <f t="shared" si="773"/>
        <v>2.0917668918997033E-5</v>
      </c>
      <c r="BC488" s="5">
        <f t="shared" si="774"/>
        <v>2.7771970670373875E-6</v>
      </c>
      <c r="BD488" s="5">
        <f t="shared" si="775"/>
        <v>1.2064100805499653E-5</v>
      </c>
      <c r="BE488" s="5">
        <f t="shared" si="776"/>
        <v>1.9590898659873483E-5</v>
      </c>
      <c r="BF488" s="5">
        <f t="shared" si="777"/>
        <v>1.5906834520417329E-5</v>
      </c>
      <c r="BG488" s="5">
        <f t="shared" si="778"/>
        <v>8.6103718824699873E-6</v>
      </c>
      <c r="BH488" s="5">
        <f t="shared" si="779"/>
        <v>3.4955966816937422E-6</v>
      </c>
      <c r="BI488" s="5">
        <f t="shared" si="780"/>
        <v>1.1353002010002001E-6</v>
      </c>
      <c r="BJ488" s="8">
        <f t="shared" si="781"/>
        <v>0.60437470049809039</v>
      </c>
      <c r="BK488" s="8">
        <f t="shared" si="782"/>
        <v>0.24589211712701675</v>
      </c>
      <c r="BL488" s="8">
        <f t="shared" si="783"/>
        <v>0.14504203408307617</v>
      </c>
      <c r="BM488" s="8">
        <f t="shared" si="784"/>
        <v>0.39924929127984621</v>
      </c>
      <c r="BN488" s="8">
        <f t="shared" si="785"/>
        <v>0.5992924415857106</v>
      </c>
    </row>
    <row r="489" spans="1:66" x14ac:dyDescent="0.25">
      <c r="A489" t="s">
        <v>80</v>
      </c>
      <c r="B489" t="s">
        <v>81</v>
      </c>
      <c r="C489" t="s">
        <v>88</v>
      </c>
      <c r="D489" t="s">
        <v>496</v>
      </c>
      <c r="E489">
        <f>VLOOKUP(A489,home!$A$2:$E$405,3,FALSE)</f>
        <v>1.20888888888889</v>
      </c>
      <c r="F489">
        <f>VLOOKUP(B489,home!$B$2:$E$405,3,FALSE)</f>
        <v>1.0900000000000001</v>
      </c>
      <c r="G489">
        <f>VLOOKUP(C489,away!$B$2:$E$405,4,FALSE)</f>
        <v>1.35</v>
      </c>
      <c r="H489">
        <f>VLOOKUP(A489,away!$A$2:$E$405,3,FALSE)</f>
        <v>1.02444444444444</v>
      </c>
      <c r="I489">
        <f>VLOOKUP(C489,away!$B$2:$E$405,3,FALSE)</f>
        <v>1.04</v>
      </c>
      <c r="J489">
        <f>VLOOKUP(B489,home!$B$2:$E$405,4,FALSE)</f>
        <v>0.92</v>
      </c>
      <c r="K489" s="3">
        <f t="shared" si="730"/>
        <v>1.778880000000002</v>
      </c>
      <c r="L489" s="3">
        <f t="shared" si="731"/>
        <v>0.9801884444444402</v>
      </c>
      <c r="M489" s="5">
        <f t="shared" si="732"/>
        <v>6.3350755628770614E-2</v>
      </c>
      <c r="N489" s="5">
        <f t="shared" si="733"/>
        <v>0.11269339217290759</v>
      </c>
      <c r="O489" s="5">
        <f t="shared" si="734"/>
        <v>6.2095678614144528E-2</v>
      </c>
      <c r="P489" s="5">
        <f t="shared" si="735"/>
        <v>0.11046076077312954</v>
      </c>
      <c r="Q489" s="5">
        <f t="shared" si="736"/>
        <v>0.10023401073427106</v>
      </c>
      <c r="R489" s="5">
        <f t="shared" si="737"/>
        <v>3.0432733313760105E-2</v>
      </c>
      <c r="S489" s="5">
        <f t="shared" si="738"/>
        <v>4.8150884505934896E-2</v>
      </c>
      <c r="T489" s="5">
        <f t="shared" si="739"/>
        <v>9.8248219062052458E-2</v>
      </c>
      <c r="U489" s="5">
        <f t="shared" si="740"/>
        <v>5.4136180637181633E-2</v>
      </c>
      <c r="V489" s="5">
        <f t="shared" si="741"/>
        <v>9.3286326292656672E-3</v>
      </c>
      <c r="W489" s="5">
        <f t="shared" si="742"/>
        <v>5.943475900499344E-2</v>
      </c>
      <c r="X489" s="5">
        <f t="shared" si="743"/>
        <v>5.8257263975034702E-2</v>
      </c>
      <c r="Y489" s="5">
        <f t="shared" si="744"/>
        <v>2.8551548476639193E-2</v>
      </c>
      <c r="Z489" s="5">
        <f t="shared" si="745"/>
        <v>9.9432711756690054E-3</v>
      </c>
      <c r="AA489" s="5">
        <f t="shared" si="746"/>
        <v>1.76878862289741E-2</v>
      </c>
      <c r="AB489" s="5">
        <f t="shared" si="747"/>
        <v>1.5732313527498744E-2</v>
      </c>
      <c r="AC489" s="5">
        <f t="shared" si="748"/>
        <v>1.0166096747527878E-3</v>
      </c>
      <c r="AD489" s="5">
        <f t="shared" si="749"/>
        <v>2.6431826024700716E-2</v>
      </c>
      <c r="AE489" s="5">
        <f t="shared" si="750"/>
        <v>2.5908170434977465E-2</v>
      </c>
      <c r="AF489" s="5">
        <f t="shared" si="751"/>
        <v>1.2697444638530998E-2</v>
      </c>
      <c r="AG489" s="5">
        <f t="shared" si="752"/>
        <v>4.1486295028870324E-3</v>
      </c>
      <c r="AH489" s="5">
        <f t="shared" si="753"/>
        <v>2.4365698765920602E-3</v>
      </c>
      <c r="AI489" s="5">
        <f t="shared" si="754"/>
        <v>4.3343654220720888E-3</v>
      </c>
      <c r="AJ489" s="5">
        <f t="shared" si="755"/>
        <v>3.8551579810078038E-3</v>
      </c>
      <c r="AK489" s="5">
        <f t="shared" si="756"/>
        <v>2.2859544764183902E-3</v>
      </c>
      <c r="AL489" s="5">
        <f t="shared" si="757"/>
        <v>7.0903954952365565E-5</v>
      </c>
      <c r="AM489" s="5">
        <f t="shared" si="758"/>
        <v>9.4038093357639331E-3</v>
      </c>
      <c r="AN489" s="5">
        <f t="shared" si="759"/>
        <v>9.217505244674554E-3</v>
      </c>
      <c r="AO489" s="5">
        <f t="shared" si="760"/>
        <v>4.5174460637180096E-3</v>
      </c>
      <c r="AP489" s="5">
        <f t="shared" si="761"/>
        <v>1.4759828100191386E-3</v>
      </c>
      <c r="AQ489" s="5">
        <f t="shared" si="762"/>
        <v>3.6168532364484822E-4</v>
      </c>
      <c r="AR489" s="5">
        <f t="shared" si="763"/>
        <v>4.7765952742339078E-4</v>
      </c>
      <c r="AS489" s="5">
        <f t="shared" si="764"/>
        <v>8.496989801429223E-4</v>
      </c>
      <c r="AT489" s="5">
        <f t="shared" si="765"/>
        <v>7.5575626089832183E-4</v>
      </c>
      <c r="AU489" s="5">
        <f t="shared" si="766"/>
        <v>4.4813323246226946E-4</v>
      </c>
      <c r="AV489" s="5">
        <f t="shared" si="767"/>
        <v>1.9929381114062073E-4</v>
      </c>
      <c r="AW489" s="5">
        <f t="shared" si="768"/>
        <v>3.4341889795975288E-6</v>
      </c>
      <c r="AX489" s="5">
        <f t="shared" si="769"/>
        <v>2.7880413918672949E-3</v>
      </c>
      <c r="AY489" s="5">
        <f t="shared" si="770"/>
        <v>2.7328059549411154E-3</v>
      </c>
      <c r="AZ489" s="5">
        <f t="shared" si="771"/>
        <v>1.3393324089711173E-3</v>
      </c>
      <c r="BA489" s="5">
        <f t="shared" si="772"/>
        <v>4.3759938351447484E-4</v>
      </c>
      <c r="BB489" s="5">
        <f t="shared" si="773"/>
        <v>1.0723246475422476E-4</v>
      </c>
      <c r="BC489" s="5">
        <f t="shared" si="774"/>
        <v>2.1021604564277371E-5</v>
      </c>
      <c r="BD489" s="5">
        <f t="shared" si="775"/>
        <v>7.8032724859866602E-5</v>
      </c>
      <c r="BE489" s="5">
        <f t="shared" si="776"/>
        <v>1.3881085359871966E-4</v>
      </c>
      <c r="BF489" s="5">
        <f t="shared" si="777"/>
        <v>1.2346392562484539E-4</v>
      </c>
      <c r="BG489" s="5">
        <f t="shared" si="778"/>
        <v>7.3209169338508409E-5</v>
      </c>
      <c r="BH489" s="5">
        <f t="shared" si="779"/>
        <v>3.2557581788221501E-5</v>
      </c>
      <c r="BI489" s="5">
        <f t="shared" si="780"/>
        <v>1.1583206218286305E-5</v>
      </c>
      <c r="BJ489" s="8">
        <f t="shared" si="781"/>
        <v>0.55900772601342763</v>
      </c>
      <c r="BK489" s="8">
        <f t="shared" si="782"/>
        <v>0.23511135312174697</v>
      </c>
      <c r="BL489" s="8">
        <f t="shared" si="783"/>
        <v>0.19618503935114537</v>
      </c>
      <c r="BM489" s="8">
        <f t="shared" si="784"/>
        <v>0.51825068665904428</v>
      </c>
      <c r="BN489" s="8">
        <f t="shared" si="785"/>
        <v>0.47926733123698345</v>
      </c>
    </row>
    <row r="490" spans="1:66" x14ac:dyDescent="0.25">
      <c r="A490" t="s">
        <v>80</v>
      </c>
      <c r="B490" t="s">
        <v>92</v>
      </c>
      <c r="C490" t="s">
        <v>95</v>
      </c>
      <c r="D490" t="s">
        <v>496</v>
      </c>
      <c r="E490">
        <f>VLOOKUP(A490,home!$A$2:$E$405,3,FALSE)</f>
        <v>1.20888888888889</v>
      </c>
      <c r="F490">
        <f>VLOOKUP(B490,home!$B$2:$E$405,3,FALSE)</f>
        <v>1.02</v>
      </c>
      <c r="G490">
        <f>VLOOKUP(C490,away!$B$2:$E$405,4,FALSE)</f>
        <v>0.61</v>
      </c>
      <c r="H490">
        <f>VLOOKUP(A490,away!$A$2:$E$405,3,FALSE)</f>
        <v>1.02444444444444</v>
      </c>
      <c r="I490">
        <f>VLOOKUP(C490,away!$B$2:$E$405,3,FALSE)</f>
        <v>0.74</v>
      </c>
      <c r="J490">
        <f>VLOOKUP(B490,home!$B$2:$E$405,4,FALSE)</f>
        <v>1.49</v>
      </c>
      <c r="K490" s="3">
        <f t="shared" si="730"/>
        <v>0.75217066666666743</v>
      </c>
      <c r="L490" s="3">
        <f t="shared" si="731"/>
        <v>1.1295524444444396</v>
      </c>
      <c r="M490" s="5">
        <f t="shared" si="732"/>
        <v>0.15232740244870341</v>
      </c>
      <c r="N490" s="5">
        <f t="shared" si="733"/>
        <v>0.114576203851443</v>
      </c>
      <c r="O490" s="5">
        <f t="shared" si="734"/>
        <v>0.17206178979180486</v>
      </c>
      <c r="P490" s="5">
        <f t="shared" si="735"/>
        <v>0.12941983113556188</v>
      </c>
      <c r="Q490" s="5">
        <f t="shared" si="736"/>
        <v>4.3090429817537926E-2</v>
      </c>
      <c r="R490" s="5">
        <f t="shared" si="737"/>
        <v>9.7176407627409256E-2</v>
      </c>
      <c r="S490" s="5">
        <f t="shared" si="738"/>
        <v>2.7489296774422727E-2</v>
      </c>
      <c r="T490" s="5">
        <f t="shared" si="739"/>
        <v>4.8672900332561532E-2</v>
      </c>
      <c r="U490" s="5">
        <f t="shared" si="740"/>
        <v>7.309324330938026E-2</v>
      </c>
      <c r="V490" s="5">
        <f t="shared" si="741"/>
        <v>2.5950391425827992E-3</v>
      </c>
      <c r="W490" s="5">
        <f t="shared" si="742"/>
        <v>1.0803785774270252E-2</v>
      </c>
      <c r="X490" s="5">
        <f t="shared" si="743"/>
        <v>1.2203442630581025E-2</v>
      </c>
      <c r="Y490" s="5">
        <f t="shared" si="744"/>
        <v>6.8922142270051402E-3</v>
      </c>
      <c r="Z490" s="5">
        <f t="shared" si="745"/>
        <v>3.6588616259289795E-2</v>
      </c>
      <c r="AA490" s="5">
        <f t="shared" si="746"/>
        <v>2.7520883884160872E-2</v>
      </c>
      <c r="AB490" s="5">
        <f t="shared" si="747"/>
        <v>1.035020078920261E-2</v>
      </c>
      <c r="AC490" s="5">
        <f t="shared" si="748"/>
        <v>1.3779920840914405E-4</v>
      </c>
      <c r="AD490" s="5">
        <f t="shared" si="749"/>
        <v>2.0315726870891778E-3</v>
      </c>
      <c r="AE490" s="5">
        <f t="shared" si="750"/>
        <v>2.2947678947681394E-3</v>
      </c>
      <c r="AF490" s="5">
        <f t="shared" si="751"/>
        <v>1.2960303424839864E-3</v>
      </c>
      <c r="AG490" s="5">
        <f t="shared" si="752"/>
        <v>4.879780804756502E-4</v>
      </c>
      <c r="AH490" s="5">
        <f t="shared" si="753"/>
        <v>1.0332190233630091E-2</v>
      </c>
      <c r="AI490" s="5">
        <f t="shared" si="754"/>
        <v>7.7715704161563761E-3</v>
      </c>
      <c r="AJ490" s="5">
        <f t="shared" si="755"/>
        <v>2.9227736504836449E-3</v>
      </c>
      <c r="AK490" s="5">
        <f t="shared" si="756"/>
        <v>7.3280820173335099E-4</v>
      </c>
      <c r="AL490" s="5">
        <f t="shared" si="757"/>
        <v>4.6830576760950535E-6</v>
      </c>
      <c r="AM490" s="5">
        <f t="shared" si="758"/>
        <v>3.0561787648593206E-4</v>
      </c>
      <c r="AN490" s="5">
        <f t="shared" si="759"/>
        <v>3.4521141945060343E-4</v>
      </c>
      <c r="AO490" s="5">
        <f t="shared" si="760"/>
        <v>1.9496720134528194E-4</v>
      </c>
      <c r="AP490" s="5">
        <f t="shared" si="761"/>
        <v>7.3408559622018118E-5</v>
      </c>
      <c r="AQ490" s="5">
        <f t="shared" si="762"/>
        <v>2.0729704491048994E-5</v>
      </c>
      <c r="AR490" s="5">
        <f t="shared" si="763"/>
        <v>2.3341501469723667E-3</v>
      </c>
      <c r="AS490" s="5">
        <f t="shared" si="764"/>
        <v>1.755679272148305E-3</v>
      </c>
      <c r="AT490" s="5">
        <f t="shared" si="765"/>
        <v>6.6028522429231978E-4</v>
      </c>
      <c r="AU490" s="5">
        <f t="shared" si="766"/>
        <v>1.6554905911536811E-4</v>
      </c>
      <c r="AV490" s="5">
        <f t="shared" si="767"/>
        <v>3.1130286540211489E-5</v>
      </c>
      <c r="AW490" s="5">
        <f t="shared" si="768"/>
        <v>1.1052227050554199E-7</v>
      </c>
      <c r="AX490" s="5">
        <f t="shared" si="769"/>
        <v>3.8312800316945773E-5</v>
      </c>
      <c r="AY490" s="5">
        <f t="shared" si="770"/>
        <v>4.3276317251517798E-5</v>
      </c>
      <c r="AZ490" s="5">
        <f t="shared" si="771"/>
        <v>2.4441434969002503E-5</v>
      </c>
      <c r="BA490" s="5">
        <f t="shared" si="772"/>
        <v>9.2026275383221905E-6</v>
      </c>
      <c r="BB490" s="5">
        <f t="shared" si="773"/>
        <v>2.5987126078058869E-6</v>
      </c>
      <c r="BC490" s="5">
        <f t="shared" si="774"/>
        <v>5.8707643571114475E-7</v>
      </c>
      <c r="BD490" s="5">
        <f t="shared" si="775"/>
        <v>4.3942416736883044E-4</v>
      </c>
      <c r="BE490" s="5">
        <f t="shared" si="776"/>
        <v>3.3052196891925848E-4</v>
      </c>
      <c r="BF490" s="5">
        <f t="shared" si="777"/>
        <v>1.2430446485498905E-4</v>
      </c>
      <c r="BG490" s="5">
        <f t="shared" si="778"/>
        <v>3.1166057399873489E-5</v>
      </c>
      <c r="BH490" s="5">
        <f t="shared" si="779"/>
        <v>5.8605485429586153E-6</v>
      </c>
      <c r="BI490" s="5">
        <f t="shared" si="780"/>
        <v>8.8162654091791E-7</v>
      </c>
      <c r="BJ490" s="8">
        <f t="shared" si="781"/>
        <v>0.24340767936872995</v>
      </c>
      <c r="BK490" s="8">
        <f t="shared" si="782"/>
        <v>0.31201732808460758</v>
      </c>
      <c r="BL490" s="8">
        <f t="shared" si="783"/>
        <v>0.40784082072665678</v>
      </c>
      <c r="BM490" s="8">
        <f t="shared" si="784"/>
        <v>0.2911592139718428</v>
      </c>
      <c r="BN490" s="8">
        <f t="shared" si="785"/>
        <v>0.70865206467246034</v>
      </c>
    </row>
    <row r="491" spans="1:66" x14ac:dyDescent="0.25">
      <c r="A491" t="s">
        <v>80</v>
      </c>
      <c r="B491" t="s">
        <v>85</v>
      </c>
      <c r="C491" t="s">
        <v>98</v>
      </c>
      <c r="D491" t="s">
        <v>496</v>
      </c>
      <c r="E491">
        <f>VLOOKUP(A491,home!$A$2:$E$405,3,FALSE)</f>
        <v>1.20888888888889</v>
      </c>
      <c r="F491">
        <f>VLOOKUP(B491,home!$B$2:$E$405,3,FALSE)</f>
        <v>1.44</v>
      </c>
      <c r="G491">
        <f>VLOOKUP(C491,away!$B$2:$E$405,4,FALSE)</f>
        <v>0.83</v>
      </c>
      <c r="H491">
        <f>VLOOKUP(A491,away!$A$2:$E$405,3,FALSE)</f>
        <v>1.02444444444444</v>
      </c>
      <c r="I491">
        <f>VLOOKUP(C491,away!$B$2:$E$405,3,FALSE)</f>
        <v>1.01</v>
      </c>
      <c r="J491">
        <f>VLOOKUP(B491,home!$B$2:$E$405,4,FALSE)</f>
        <v>0.98</v>
      </c>
      <c r="K491" s="3">
        <f t="shared" si="730"/>
        <v>1.444864000000001</v>
      </c>
      <c r="L491" s="3">
        <f t="shared" si="731"/>
        <v>1.0139951111111067</v>
      </c>
      <c r="M491" s="5">
        <f t="shared" si="732"/>
        <v>8.5532478376993237E-2</v>
      </c>
      <c r="N491" s="5">
        <f t="shared" si="733"/>
        <v>0.12358279883769603</v>
      </c>
      <c r="O491" s="5">
        <f t="shared" si="734"/>
        <v>8.6729514915487582E-2</v>
      </c>
      <c r="P491" s="5">
        <f t="shared" si="735"/>
        <v>0.12531235383885114</v>
      </c>
      <c r="Q491" s="5">
        <f t="shared" si="736"/>
        <v>8.9280168529914508E-2</v>
      </c>
      <c r="R491" s="5">
        <f t="shared" si="737"/>
        <v>4.3971652056671098E-2</v>
      </c>
      <c r="S491" s="5">
        <f t="shared" si="738"/>
        <v>4.5898313490403075E-2</v>
      </c>
      <c r="T491" s="5">
        <f t="shared" si="739"/>
        <v>9.0529654408508992E-2</v>
      </c>
      <c r="U491" s="5">
        <f t="shared" si="740"/>
        <v>6.3533057077210076E-2</v>
      </c>
      <c r="V491" s="5">
        <f t="shared" si="741"/>
        <v>7.4716591221056687E-3</v>
      </c>
      <c r="W491" s="5">
        <f t="shared" si="742"/>
        <v>4.2999233807602164E-2</v>
      </c>
      <c r="X491" s="5">
        <f t="shared" si="743"/>
        <v>4.3601012862432009E-2</v>
      </c>
      <c r="Y491" s="5">
        <f t="shared" si="744"/>
        <v>2.2105606940999264E-2</v>
      </c>
      <c r="Z491" s="5">
        <f t="shared" si="745"/>
        <v>1.4862346737647714E-2</v>
      </c>
      <c r="AA491" s="5">
        <f t="shared" si="746"/>
        <v>2.1474069756744641E-2</v>
      </c>
      <c r="AB491" s="5">
        <f t="shared" si="747"/>
        <v>1.551355516250456E-2</v>
      </c>
      <c r="AC491" s="5">
        <f t="shared" si="748"/>
        <v>6.8416349660314511E-4</v>
      </c>
      <c r="AD491" s="5">
        <f t="shared" si="749"/>
        <v>1.5532011239046838E-2</v>
      </c>
      <c r="AE491" s="5">
        <f t="shared" si="750"/>
        <v>1.5749383462116257E-2</v>
      </c>
      <c r="AF491" s="5">
        <f t="shared" si="751"/>
        <v>7.9848989167999977E-3</v>
      </c>
      <c r="AG491" s="5">
        <f t="shared" si="752"/>
        <v>2.6988828214505236E-3</v>
      </c>
      <c r="AH491" s="5">
        <f t="shared" si="753"/>
        <v>3.7675867329032219E-3</v>
      </c>
      <c r="AI491" s="5">
        <f t="shared" si="754"/>
        <v>5.4436504372494835E-3</v>
      </c>
      <c r="AJ491" s="5">
        <f t="shared" si="755"/>
        <v>3.9326672726830228E-3</v>
      </c>
      <c r="AK491" s="5">
        <f t="shared" si="756"/>
        <v>1.8940564554259626E-3</v>
      </c>
      <c r="AL491" s="5">
        <f t="shared" si="757"/>
        <v>4.0094307938594708E-5</v>
      </c>
      <c r="AM491" s="5">
        <f t="shared" si="758"/>
        <v>4.4883287773788373E-3</v>
      </c>
      <c r="AN491" s="5">
        <f t="shared" si="759"/>
        <v>4.5511434373214314E-3</v>
      </c>
      <c r="AO491" s="5">
        <f t="shared" si="760"/>
        <v>2.3074185977046639E-3</v>
      </c>
      <c r="AP491" s="5">
        <f t="shared" si="761"/>
        <v>7.7990372578645836E-4</v>
      </c>
      <c r="AQ491" s="5">
        <f t="shared" si="762"/>
        <v>1.9770464127120147E-4</v>
      </c>
      <c r="AR491" s="5">
        <f t="shared" si="763"/>
        <v>7.6406290557018723E-4</v>
      </c>
      <c r="AS491" s="5">
        <f t="shared" si="764"/>
        <v>1.1039669859937637E-3</v>
      </c>
      <c r="AT491" s="5">
        <f t="shared" si="765"/>
        <v>7.9754107762544744E-4</v>
      </c>
      <c r="AU491" s="5">
        <f t="shared" si="766"/>
        <v>3.8411279719407181E-4</v>
      </c>
      <c r="AV491" s="5">
        <f t="shared" si="767"/>
        <v>1.3874768815125396E-4</v>
      </c>
      <c r="AW491" s="5">
        <f t="shared" si="768"/>
        <v>1.6317102899464504E-6</v>
      </c>
      <c r="AX491" s="5">
        <f t="shared" si="769"/>
        <v>1.0808374450997835E-3</v>
      </c>
      <c r="AY491" s="5">
        <f t="shared" si="770"/>
        <v>1.0959638852369995E-3</v>
      </c>
      <c r="AZ491" s="5">
        <f t="shared" si="771"/>
        <v>5.5565101079232569E-4</v>
      </c>
      <c r="BA491" s="5">
        <f t="shared" si="772"/>
        <v>1.8780913614245437E-4</v>
      </c>
      <c r="BB491" s="5">
        <f t="shared" si="773"/>
        <v>4.7609386467612243E-5</v>
      </c>
      <c r="BC491" s="5">
        <f t="shared" si="774"/>
        <v>9.6551370242316251E-6</v>
      </c>
      <c r="BD491" s="5">
        <f t="shared" si="775"/>
        <v>1.2912600847158611E-4</v>
      </c>
      <c r="BE491" s="5">
        <f t="shared" si="776"/>
        <v>1.8656952110428991E-4</v>
      </c>
      <c r="BF491" s="5">
        <f t="shared" si="777"/>
        <v>1.347837922704145E-4</v>
      </c>
      <c r="BG491" s="5">
        <f t="shared" si="778"/>
        <v>6.4914749745000115E-5</v>
      </c>
      <c r="BH491" s="5">
        <f t="shared" si="779"/>
        <v>2.3448246243889984E-5</v>
      </c>
      <c r="BI491" s="5">
        <f t="shared" si="780"/>
        <v>6.7759053721863754E-6</v>
      </c>
      <c r="BJ491" s="8">
        <f t="shared" si="781"/>
        <v>0.4693656770067926</v>
      </c>
      <c r="BK491" s="8">
        <f t="shared" si="782"/>
        <v>0.26603502651813188</v>
      </c>
      <c r="BL491" s="8">
        <f t="shared" si="783"/>
        <v>0.24999385954462172</v>
      </c>
      <c r="BM491" s="8">
        <f t="shared" si="784"/>
        <v>0.4447536110766333</v>
      </c>
      <c r="BN491" s="8">
        <f t="shared" si="785"/>
        <v>0.55440896655561356</v>
      </c>
    </row>
    <row r="492" spans="1:66" x14ac:dyDescent="0.25">
      <c r="A492" t="s">
        <v>99</v>
      </c>
      <c r="B492" t="s">
        <v>100</v>
      </c>
      <c r="C492" t="s">
        <v>119</v>
      </c>
      <c r="D492" t="s">
        <v>496</v>
      </c>
      <c r="E492">
        <f>VLOOKUP(A492,home!$A$2:$E$405,3,FALSE)</f>
        <v>1.3341067285382799</v>
      </c>
      <c r="F492">
        <f>VLOOKUP(B492,home!$B$2:$E$405,3,FALSE)</f>
        <v>0.84</v>
      </c>
      <c r="G492">
        <f>VLOOKUP(C492,away!$B$2:$E$405,4,FALSE)</f>
        <v>1.1399999999999999</v>
      </c>
      <c r="H492">
        <f>VLOOKUP(A492,away!$A$2:$E$405,3,FALSE)</f>
        <v>1.26682134570766</v>
      </c>
      <c r="I492">
        <f>VLOOKUP(C492,away!$B$2:$E$405,3,FALSE)</f>
        <v>0.83</v>
      </c>
      <c r="J492">
        <f>VLOOKUP(B492,home!$B$2:$E$405,4,FALSE)</f>
        <v>1.48</v>
      </c>
      <c r="K492" s="3">
        <f t="shared" si="730"/>
        <v>1.2775406032482568</v>
      </c>
      <c r="L492" s="3">
        <f t="shared" si="731"/>
        <v>1.5561633410672893</v>
      </c>
      <c r="M492" s="5">
        <f t="shared" si="732"/>
        <v>5.8794677650899962E-2</v>
      </c>
      <c r="N492" s="5">
        <f t="shared" si="733"/>
        <v>7.5112587953917537E-2</v>
      </c>
      <c r="O492" s="5">
        <f t="shared" si="734"/>
        <v>9.149412201019877E-2</v>
      </c>
      <c r="P492" s="5">
        <f t="shared" si="735"/>
        <v>0.11688745582657893</v>
      </c>
      <c r="Q492" s="5">
        <f t="shared" si="736"/>
        <v>4.7979690463092778E-2</v>
      </c>
      <c r="R492" s="5">
        <f t="shared" si="737"/>
        <v>7.1189899297704584E-2</v>
      </c>
      <c r="S492" s="5">
        <f t="shared" si="738"/>
        <v>5.8094873020369871E-2</v>
      </c>
      <c r="T492" s="5">
        <f t="shared" si="739"/>
        <v>7.4664235414420813E-2</v>
      </c>
      <c r="U492" s="5">
        <f t="shared" si="740"/>
        <v>9.0947986893972155E-2</v>
      </c>
      <c r="V492" s="5">
        <f t="shared" si="741"/>
        <v>1.2832911215079944E-2</v>
      </c>
      <c r="W492" s="5">
        <f t="shared" si="742"/>
        <v>2.0432000899294731E-2</v>
      </c>
      <c r="X492" s="5">
        <f t="shared" si="743"/>
        <v>3.1795530784136349E-2</v>
      </c>
      <c r="Y492" s="5">
        <f t="shared" si="744"/>
        <v>2.4739519708024738E-2</v>
      </c>
      <c r="Z492" s="5">
        <f t="shared" si="745"/>
        <v>3.692770384711995E-2</v>
      </c>
      <c r="AA492" s="5">
        <f t="shared" si="746"/>
        <v>4.7176641049422589E-2</v>
      </c>
      <c r="AB492" s="5">
        <f t="shared" si="747"/>
        <v>3.0135037232752904E-2</v>
      </c>
      <c r="AC492" s="5">
        <f t="shared" si="748"/>
        <v>1.5945388285032397E-3</v>
      </c>
      <c r="AD492" s="5">
        <f t="shared" si="749"/>
        <v>6.5256776886134784E-3</v>
      </c>
      <c r="AE492" s="5">
        <f t="shared" si="750"/>
        <v>1.0155020394641015E-2</v>
      </c>
      <c r="AF492" s="5">
        <f t="shared" si="751"/>
        <v>7.901435232965515E-3</v>
      </c>
      <c r="AG492" s="5">
        <f t="shared" si="752"/>
        <v>4.098641283786137E-3</v>
      </c>
      <c r="AH492" s="5">
        <f t="shared" si="753"/>
        <v>1.4366384749169393E-2</v>
      </c>
      <c r="AI492" s="5">
        <f t="shared" si="754"/>
        <v>1.8353639838950421E-2</v>
      </c>
      <c r="AJ492" s="5">
        <f t="shared" si="755"/>
        <v>1.172376005582698E-2</v>
      </c>
      <c r="AK492" s="5">
        <f t="shared" si="756"/>
        <v>4.992526498019673E-3</v>
      </c>
      <c r="AL492" s="5">
        <f t="shared" si="757"/>
        <v>1.2680167275486997E-4</v>
      </c>
      <c r="AM492" s="5">
        <f t="shared" si="758"/>
        <v>1.6673636421829902E-3</v>
      </c>
      <c r="AN492" s="5">
        <f t="shared" si="759"/>
        <v>2.5946901761936063E-3</v>
      </c>
      <c r="AO492" s="5">
        <f t="shared" si="760"/>
        <v>2.0188808668099587E-3</v>
      </c>
      <c r="AP492" s="5">
        <f t="shared" si="761"/>
        <v>1.0472361316372701E-3</v>
      </c>
      <c r="AQ492" s="5">
        <f t="shared" si="762"/>
        <v>4.0741761937375945E-4</v>
      </c>
      <c r="AR492" s="5">
        <f t="shared" si="763"/>
        <v>4.4712882580651122E-3</v>
      </c>
      <c r="AS492" s="5">
        <f t="shared" si="764"/>
        <v>5.7122522985053499E-3</v>
      </c>
      <c r="AT492" s="5">
        <f t="shared" si="765"/>
        <v>3.6488171236693833E-3</v>
      </c>
      <c r="AU492" s="5">
        <f t="shared" si="766"/>
        <v>1.5538373431050515E-3</v>
      </c>
      <c r="AV492" s="5">
        <f t="shared" si="767"/>
        <v>4.9627257416502398E-4</v>
      </c>
      <c r="AW492" s="5">
        <f t="shared" si="768"/>
        <v>7.0024880156649434E-6</v>
      </c>
      <c r="AX492" s="5">
        <f t="shared" si="769"/>
        <v>3.5502079221144445E-4</v>
      </c>
      <c r="AY492" s="5">
        <f t="shared" si="770"/>
        <v>5.5247034215611724E-4</v>
      </c>
      <c r="AZ492" s="5">
        <f t="shared" si="771"/>
        <v>4.2986704674512606E-4</v>
      </c>
      <c r="BA492" s="5">
        <f t="shared" si="772"/>
        <v>2.2298111322587467E-4</v>
      </c>
      <c r="BB492" s="5">
        <f t="shared" si="773"/>
        <v>8.6748758538120164E-5</v>
      </c>
      <c r="BC492" s="5">
        <f t="shared" si="774"/>
        <v>2.6999047584024086E-5</v>
      </c>
      <c r="BD492" s="5">
        <f t="shared" si="775"/>
        <v>1.1596758124242581E-3</v>
      </c>
      <c r="BE492" s="5">
        <f t="shared" si="776"/>
        <v>1.4815329369768987E-3</v>
      </c>
      <c r="BF492" s="5">
        <f t="shared" si="777"/>
        <v>9.4635924101881441E-4</v>
      </c>
      <c r="BG492" s="5">
        <f t="shared" si="778"/>
        <v>4.030041185535796E-4</v>
      </c>
      <c r="BH492" s="5">
        <f t="shared" si="779"/>
        <v>1.2871353118211801E-4</v>
      </c>
      <c r="BI492" s="5">
        <f t="shared" si="780"/>
        <v>3.2887352454523268E-5</v>
      </c>
      <c r="BJ492" s="8">
        <f t="shared" si="781"/>
        <v>0.31281401535955133</v>
      </c>
      <c r="BK492" s="8">
        <f t="shared" si="782"/>
        <v>0.24888372855634294</v>
      </c>
      <c r="BL492" s="8">
        <f t="shared" si="783"/>
        <v>0.4004146382161376</v>
      </c>
      <c r="BM492" s="8">
        <f t="shared" si="784"/>
        <v>0.53703618492261895</v>
      </c>
      <c r="BN492" s="8">
        <f t="shared" si="785"/>
        <v>0.46145843320239255</v>
      </c>
    </row>
    <row r="493" spans="1:66" x14ac:dyDescent="0.25">
      <c r="A493" t="s">
        <v>99</v>
      </c>
      <c r="B493" t="s">
        <v>111</v>
      </c>
      <c r="C493" t="s">
        <v>106</v>
      </c>
      <c r="D493" t="s">
        <v>496</v>
      </c>
      <c r="E493">
        <f>VLOOKUP(A493,home!$A$2:$E$405,3,FALSE)</f>
        <v>1.3341067285382799</v>
      </c>
      <c r="F493">
        <f>VLOOKUP(B493,home!$B$2:$E$405,3,FALSE)</f>
        <v>0.94</v>
      </c>
      <c r="G493">
        <f>VLOOKUP(C493,away!$B$2:$E$405,4,FALSE)</f>
        <v>1.04</v>
      </c>
      <c r="H493">
        <f>VLOOKUP(A493,away!$A$2:$E$405,3,FALSE)</f>
        <v>1.26682134570766</v>
      </c>
      <c r="I493">
        <f>VLOOKUP(C493,away!$B$2:$E$405,3,FALSE)</f>
        <v>0.96</v>
      </c>
      <c r="J493">
        <f>VLOOKUP(B493,home!$B$2:$E$405,4,FALSE)</f>
        <v>0.69</v>
      </c>
      <c r="K493" s="3">
        <f t="shared" si="730"/>
        <v>1.3042227378190225</v>
      </c>
      <c r="L493" s="3">
        <f t="shared" si="731"/>
        <v>0.8391424593967538</v>
      </c>
      <c r="M493" s="5">
        <f t="shared" si="732"/>
        <v>0.11725957671916798</v>
      </c>
      <c r="N493" s="5">
        <f t="shared" si="733"/>
        <v>0.15293260618417298</v>
      </c>
      <c r="O493" s="5">
        <f t="shared" si="734"/>
        <v>9.8397489595944951E-2</v>
      </c>
      <c r="P493" s="5">
        <f t="shared" si="735"/>
        <v>0.12833224327534209</v>
      </c>
      <c r="Q493" s="5">
        <f t="shared" si="736"/>
        <v>9.972909116966025E-2</v>
      </c>
      <c r="R493" s="5">
        <f t="shared" si="737"/>
        <v>4.1284755709003862E-2</v>
      </c>
      <c r="S493" s="5">
        <f t="shared" si="738"/>
        <v>3.5112621768038157E-2</v>
      </c>
      <c r="T493" s="5">
        <f t="shared" si="739"/>
        <v>8.3686914837511783E-2</v>
      </c>
      <c r="U493" s="5">
        <f t="shared" si="740"/>
        <v>5.3844517120986542E-2</v>
      </c>
      <c r="V493" s="5">
        <f t="shared" si="741"/>
        <v>4.2698066828859649E-3</v>
      </c>
      <c r="W493" s="5">
        <f t="shared" si="742"/>
        <v>4.335631610849907E-2</v>
      </c>
      <c r="X493" s="5">
        <f t="shared" si="743"/>
        <v>3.6382125729669E-2</v>
      </c>
      <c r="Y493" s="5">
        <f t="shared" si="744"/>
        <v>1.5264893231438178E-2</v>
      </c>
      <c r="Z493" s="5">
        <f t="shared" si="745"/>
        <v>1.1547930480415892E-2</v>
      </c>
      <c r="AA493" s="5">
        <f t="shared" si="746"/>
        <v>1.5061073507311755E-2</v>
      </c>
      <c r="AB493" s="5">
        <f t="shared" si="747"/>
        <v>9.8214972620998455E-3</v>
      </c>
      <c r="AC493" s="5">
        <f t="shared" si="748"/>
        <v>2.9206242962095697E-4</v>
      </c>
      <c r="AD493" s="5">
        <f t="shared" si="749"/>
        <v>1.4136573324193415E-2</v>
      </c>
      <c r="AE493" s="5">
        <f t="shared" si="750"/>
        <v>1.1862598906706205E-2</v>
      </c>
      <c r="AF493" s="5">
        <f t="shared" si="751"/>
        <v>4.9772052107053431E-3</v>
      </c>
      <c r="AG493" s="5">
        <f t="shared" si="752"/>
        <v>1.3921947404778735E-3</v>
      </c>
      <c r="AH493" s="5">
        <f t="shared" si="753"/>
        <v>2.4225896960697315E-3</v>
      </c>
      <c r="AI493" s="5">
        <f t="shared" si="754"/>
        <v>3.1595965660202192E-3</v>
      </c>
      <c r="AJ493" s="5">
        <f t="shared" si="755"/>
        <v>2.0604088418692368E-3</v>
      </c>
      <c r="AK493" s="5">
        <f t="shared" si="756"/>
        <v>8.9574402025640568E-4</v>
      </c>
      <c r="AL493" s="5">
        <f t="shared" si="757"/>
        <v>1.27856599242106E-5</v>
      </c>
      <c r="AM493" s="5">
        <f t="shared" si="758"/>
        <v>3.6874480728517748E-3</v>
      </c>
      <c r="AN493" s="5">
        <f t="shared" si="759"/>
        <v>3.0942942447506586E-3</v>
      </c>
      <c r="AO493" s="5">
        <f t="shared" si="760"/>
        <v>1.298276841318644E-3</v>
      </c>
      <c r="AP493" s="5">
        <f t="shared" si="761"/>
        <v>3.6314640720065867E-4</v>
      </c>
      <c r="AQ493" s="5">
        <f t="shared" si="762"/>
        <v>7.6182892314863922E-5</v>
      </c>
      <c r="AR493" s="5">
        <f t="shared" si="763"/>
        <v>4.0657957513383797E-4</v>
      </c>
      <c r="AS493" s="5">
        <f t="shared" si="764"/>
        <v>5.3027032662234907E-4</v>
      </c>
      <c r="AT493" s="5">
        <f t="shared" si="765"/>
        <v>3.4579530858579383E-4</v>
      </c>
      <c r="AU493" s="5">
        <f t="shared" si="766"/>
        <v>1.5033136802957925E-4</v>
      </c>
      <c r="AV493" s="5">
        <f t="shared" si="767"/>
        <v>4.9016397097904248E-5</v>
      </c>
      <c r="AW493" s="5">
        <f t="shared" si="768"/>
        <v>3.8869424611860766E-7</v>
      </c>
      <c r="AX493" s="5">
        <f t="shared" si="769"/>
        <v>8.0154227019003617E-4</v>
      </c>
      <c r="AY493" s="5">
        <f t="shared" si="770"/>
        <v>6.7260815191772427E-4</v>
      </c>
      <c r="AZ493" s="5">
        <f t="shared" si="771"/>
        <v>2.8220702940527225E-4</v>
      </c>
      <c r="BA493" s="5">
        <f t="shared" si="772"/>
        <v>7.8937300238064059E-5</v>
      </c>
      <c r="BB493" s="5">
        <f t="shared" si="773"/>
        <v>1.6559910064977257E-5</v>
      </c>
      <c r="BC493" s="5">
        <f t="shared" si="774"/>
        <v>2.7792247318628157E-6</v>
      </c>
      <c r="BD493" s="5">
        <f t="shared" si="775"/>
        <v>5.6863030769715986E-5</v>
      </c>
      <c r="BE493" s="5">
        <f t="shared" si="776"/>
        <v>7.4162057671166304E-5</v>
      </c>
      <c r="BF493" s="5">
        <f t="shared" si="777"/>
        <v>4.8361920949090392E-5</v>
      </c>
      <c r="BG493" s="5">
        <f t="shared" si="778"/>
        <v>2.102490564880327E-5</v>
      </c>
      <c r="BH493" s="5">
        <f t="shared" si="779"/>
        <v>6.8552900019172112E-6</v>
      </c>
      <c r="BI493" s="5">
        <f t="shared" si="780"/>
        <v>1.7881650189687654E-6</v>
      </c>
      <c r="BJ493" s="8">
        <f t="shared" si="781"/>
        <v>0.47409450178801865</v>
      </c>
      <c r="BK493" s="8">
        <f t="shared" si="782"/>
        <v>0.28595170468689701</v>
      </c>
      <c r="BL493" s="8">
        <f t="shared" si="783"/>
        <v>0.22863872066509169</v>
      </c>
      <c r="BM493" s="8">
        <f t="shared" si="784"/>
        <v>0.3616248755094596</v>
      </c>
      <c r="BN493" s="8">
        <f t="shared" si="785"/>
        <v>0.63793576265329222</v>
      </c>
    </row>
    <row r="494" spans="1:66" x14ac:dyDescent="0.25">
      <c r="A494" t="s">
        <v>99</v>
      </c>
      <c r="B494" t="s">
        <v>105</v>
      </c>
      <c r="C494" t="s">
        <v>104</v>
      </c>
      <c r="D494" t="s">
        <v>496</v>
      </c>
      <c r="E494">
        <f>VLOOKUP(A494,home!$A$2:$E$405,3,FALSE)</f>
        <v>1.3341067285382799</v>
      </c>
      <c r="F494">
        <f>VLOOKUP(B494,home!$B$2:$E$405,3,FALSE)</f>
        <v>1.25</v>
      </c>
      <c r="G494">
        <f>VLOOKUP(C494,away!$B$2:$E$405,4,FALSE)</f>
        <v>1.3</v>
      </c>
      <c r="H494">
        <f>VLOOKUP(A494,away!$A$2:$E$405,3,FALSE)</f>
        <v>1.26682134570766</v>
      </c>
      <c r="I494">
        <f>VLOOKUP(C494,away!$B$2:$E$405,3,FALSE)</f>
        <v>0.59</v>
      </c>
      <c r="J494">
        <f>VLOOKUP(B494,home!$B$2:$E$405,4,FALSE)</f>
        <v>1.45</v>
      </c>
      <c r="K494" s="3">
        <f t="shared" si="730"/>
        <v>2.1679234338747051</v>
      </c>
      <c r="L494" s="3">
        <f t="shared" si="731"/>
        <v>1.083765661252903</v>
      </c>
      <c r="M494" s="5">
        <f t="shared" si="732"/>
        <v>3.8708769787295712E-2</v>
      </c>
      <c r="N494" s="5">
        <f t="shared" si="733"/>
        <v>8.3917649118339543E-2</v>
      </c>
      <c r="O494" s="5">
        <f t="shared" si="734"/>
        <v>4.1951235484814928E-2</v>
      </c>
      <c r="P494" s="5">
        <f t="shared" si="735"/>
        <v>9.094706648752636E-2</v>
      </c>
      <c r="Q494" s="5">
        <f t="shared" si="736"/>
        <v>9.0963519019661654E-2</v>
      </c>
      <c r="R494" s="5">
        <f t="shared" si="737"/>
        <v>2.2732654232788346E-2</v>
      </c>
      <c r="S494" s="5">
        <f t="shared" si="738"/>
        <v>5.3420510055845395E-2</v>
      </c>
      <c r="T494" s="5">
        <f t="shared" si="739"/>
        <v>9.8583138340234633E-2</v>
      </c>
      <c r="U494" s="5">
        <f t="shared" si="740"/>
        <v>4.9282653825432857E-2</v>
      </c>
      <c r="V494" s="5">
        <f t="shared" si="741"/>
        <v>1.3945845423383131E-2</v>
      </c>
      <c r="W494" s="5">
        <f t="shared" si="742"/>
        <v>6.5733981503477312E-2</v>
      </c>
      <c r="X494" s="5">
        <f t="shared" si="743"/>
        <v>7.124023193090219E-2</v>
      </c>
      <c r="Y494" s="5">
        <f t="shared" si="744"/>
        <v>3.8603858533202189E-2</v>
      </c>
      <c r="Z494" s="5">
        <f t="shared" si="745"/>
        <v>8.212290015543822E-3</v>
      </c>
      <c r="AA494" s="5">
        <f t="shared" si="746"/>
        <v>1.7803615970472718E-2</v>
      </c>
      <c r="AB494" s="5">
        <f t="shared" si="747"/>
        <v>1.9298438135046881E-2</v>
      </c>
      <c r="AC494" s="5">
        <f t="shared" si="748"/>
        <v>2.047878520027037E-3</v>
      </c>
      <c r="AD494" s="5">
        <f t="shared" si="749"/>
        <v>3.5626559725818727E-2</v>
      </c>
      <c r="AE494" s="5">
        <f t="shared" si="750"/>
        <v>3.8610842059417977E-2</v>
      </c>
      <c r="AF494" s="5">
        <f t="shared" si="751"/>
        <v>2.0922552388028259E-2</v>
      </c>
      <c r="AG494" s="5">
        <f t="shared" si="752"/>
        <v>7.5583812746366505E-3</v>
      </c>
      <c r="AH494" s="5">
        <f t="shared" si="753"/>
        <v>2.2250494797741156E-3</v>
      </c>
      <c r="AI494" s="5">
        <f t="shared" si="754"/>
        <v>4.8237369087330267E-3</v>
      </c>
      <c r="AJ494" s="5">
        <f t="shared" si="755"/>
        <v>5.2287461416443293E-3</v>
      </c>
      <c r="AK494" s="5">
        <f t="shared" si="756"/>
        <v>3.7785070967508968E-3</v>
      </c>
      <c r="AL494" s="5">
        <f t="shared" si="757"/>
        <v>1.9246134138874453E-4</v>
      </c>
      <c r="AM494" s="5">
        <f t="shared" si="758"/>
        <v>1.5447130739587835E-2</v>
      </c>
      <c r="AN494" s="5">
        <f t="shared" si="759"/>
        <v>1.6741069860449456E-2</v>
      </c>
      <c r="AO494" s="5">
        <f t="shared" si="760"/>
        <v>9.0716983236955213E-3</v>
      </c>
      <c r="AP494" s="5">
        <f t="shared" si="761"/>
        <v>3.2771983774889102E-3</v>
      </c>
      <c r="AQ494" s="5">
        <f t="shared" si="762"/>
        <v>8.8792876665905217E-4</v>
      </c>
      <c r="AR494" s="5">
        <f t="shared" si="763"/>
        <v>4.8228644415356463E-4</v>
      </c>
      <c r="AS494" s="5">
        <f t="shared" si="764"/>
        <v>1.045560084120617E-3</v>
      </c>
      <c r="AT494" s="5">
        <f t="shared" si="765"/>
        <v>1.1333471039445468E-3</v>
      </c>
      <c r="AU494" s="5">
        <f t="shared" si="766"/>
        <v>8.1900324845180482E-4</v>
      </c>
      <c r="AV494" s="5">
        <f t="shared" si="767"/>
        <v>4.438840836845438E-4</v>
      </c>
      <c r="AW494" s="5">
        <f t="shared" si="768"/>
        <v>1.2560887729163059E-5</v>
      </c>
      <c r="AX494" s="5">
        <f t="shared" si="769"/>
        <v>5.5813661194131304E-3</v>
      </c>
      <c r="AY494" s="5">
        <f t="shared" si="770"/>
        <v>6.0488929431003211E-3</v>
      </c>
      <c r="AZ494" s="5">
        <f t="shared" si="771"/>
        <v>3.2777912301635683E-3</v>
      </c>
      <c r="BA494" s="5">
        <f t="shared" si="772"/>
        <v>1.1841191933357287E-3</v>
      </c>
      <c r="BB494" s="5">
        <f t="shared" si="773"/>
        <v>3.2082693014193751E-4</v>
      </c>
      <c r="BC494" s="5">
        <f t="shared" si="774"/>
        <v>6.9540242018603185E-5</v>
      </c>
      <c r="BD494" s="5">
        <f t="shared" si="775"/>
        <v>8.7114247843566504E-5</v>
      </c>
      <c r="BE494" s="5">
        <f t="shared" si="776"/>
        <v>1.8885701932443681E-4</v>
      </c>
      <c r="BF494" s="5">
        <f t="shared" si="777"/>
        <v>2.0471377892258732E-4</v>
      </c>
      <c r="BG494" s="5">
        <f t="shared" si="778"/>
        <v>1.4793459952110757E-4</v>
      </c>
      <c r="BH494" s="5">
        <f t="shared" si="779"/>
        <v>8.0177721245669716E-5</v>
      </c>
      <c r="BI494" s="5">
        <f t="shared" si="780"/>
        <v>3.4763832152632222E-5</v>
      </c>
      <c r="BJ494" s="8">
        <f t="shared" si="781"/>
        <v>0.61366827661977319</v>
      </c>
      <c r="BK494" s="8">
        <f t="shared" si="782"/>
        <v>0.20531142455856669</v>
      </c>
      <c r="BL494" s="8">
        <f t="shared" si="783"/>
        <v>0.17179227943882325</v>
      </c>
      <c r="BM494" s="8">
        <f t="shared" si="784"/>
        <v>0.62372704444690918</v>
      </c>
      <c r="BN494" s="8">
        <f t="shared" si="785"/>
        <v>0.36922089413042658</v>
      </c>
    </row>
    <row r="495" spans="1:66" x14ac:dyDescent="0.25">
      <c r="A495" t="s">
        <v>99</v>
      </c>
      <c r="B495" t="s">
        <v>395</v>
      </c>
      <c r="C495" t="s">
        <v>103</v>
      </c>
      <c r="D495" t="s">
        <v>496</v>
      </c>
      <c r="E495">
        <f>VLOOKUP(A495,home!$A$2:$E$405,3,FALSE)</f>
        <v>1.3341067285382799</v>
      </c>
      <c r="F495">
        <f>VLOOKUP(B495,home!$B$2:$E$405,3,FALSE)</f>
        <v>1.1000000000000001</v>
      </c>
      <c r="G495">
        <f>VLOOKUP(C495,away!$B$2:$E$405,4,FALSE)</f>
        <v>0.87</v>
      </c>
      <c r="H495">
        <f>VLOOKUP(A495,away!$A$2:$E$405,3,FALSE)</f>
        <v>1.26682134570766</v>
      </c>
      <c r="I495">
        <f>VLOOKUP(C495,away!$B$2:$E$405,3,FALSE)</f>
        <v>1.08</v>
      </c>
      <c r="J495">
        <f>VLOOKUP(B495,home!$B$2:$E$405,4,FALSE)</f>
        <v>1.08</v>
      </c>
      <c r="K495" s="3">
        <f t="shared" si="730"/>
        <v>1.2767401392111339</v>
      </c>
      <c r="L495" s="3">
        <f t="shared" si="731"/>
        <v>1.4776204176334149</v>
      </c>
      <c r="M495" s="5">
        <f t="shared" si="732"/>
        <v>6.3649707028264349E-2</v>
      </c>
      <c r="N495" s="5">
        <f t="shared" si="733"/>
        <v>8.126413581201411E-2</v>
      </c>
      <c r="O495" s="5">
        <f t="shared" si="734"/>
        <v>9.4050106681348444E-2</v>
      </c>
      <c r="P495" s="5">
        <f t="shared" si="735"/>
        <v>0.12007754629716683</v>
      </c>
      <c r="Q495" s="5">
        <f t="shared" si="736"/>
        <v>5.1876592034751701E-2</v>
      </c>
      <c r="R495" s="5">
        <f t="shared" si="737"/>
        <v>6.9485178956480681E-2</v>
      </c>
      <c r="S495" s="5">
        <f t="shared" si="738"/>
        <v>5.6632692426791163E-2</v>
      </c>
      <c r="T495" s="5">
        <f t="shared" si="739"/>
        <v>7.6653911587788073E-2</v>
      </c>
      <c r="U495" s="5">
        <f t="shared" si="740"/>
        <v>8.8714517054007708E-2</v>
      </c>
      <c r="V495" s="5">
        <f t="shared" si="741"/>
        <v>1.1871076281434282E-2</v>
      </c>
      <c r="W495" s="5">
        <f t="shared" si="742"/>
        <v>2.2077642445416032E-2</v>
      </c>
      <c r="X495" s="5">
        <f t="shared" si="743"/>
        <v>3.2622375250556841E-2</v>
      </c>
      <c r="Y495" s="5">
        <f t="shared" si="744"/>
        <v>2.4101743870960896E-2</v>
      </c>
      <c r="Z495" s="5">
        <f t="shared" si="745"/>
        <v>3.4224239716335855E-2</v>
      </c>
      <c r="AA495" s="5">
        <f t="shared" si="746"/>
        <v>4.3695460579829863E-2</v>
      </c>
      <c r="AB495" s="5">
        <f t="shared" si="747"/>
        <v>2.7893874211793301E-2</v>
      </c>
      <c r="AC495" s="5">
        <f t="shared" si="748"/>
        <v>1.3997017605557646E-3</v>
      </c>
      <c r="AD495" s="5">
        <f t="shared" si="749"/>
        <v>7.0468530723035265E-3</v>
      </c>
      <c r="AE495" s="5">
        <f t="shared" si="750"/>
        <v>1.0412573979698447E-2</v>
      </c>
      <c r="AF495" s="5">
        <f t="shared" si="751"/>
        <v>7.6929159562604274E-3</v>
      </c>
      <c r="AG495" s="5">
        <f t="shared" si="752"/>
        <v>3.7890698960360986E-3</v>
      </c>
      <c r="AH495" s="5">
        <f t="shared" si="753"/>
        <v>1.264260884570957E-2</v>
      </c>
      <c r="AI495" s="5">
        <f t="shared" si="754"/>
        <v>1.6141326177663149E-2</v>
      </c>
      <c r="AJ495" s="5">
        <f t="shared" si="755"/>
        <v>1.0304139515560987E-2</v>
      </c>
      <c r="AK495" s="5">
        <f t="shared" si="756"/>
        <v>4.3852361731827605E-3</v>
      </c>
      <c r="AL495" s="5">
        <f t="shared" si="757"/>
        <v>1.0562358307837993E-4</v>
      </c>
      <c r="AM495" s="5">
        <f t="shared" si="758"/>
        <v>1.7994000345066411E-3</v>
      </c>
      <c r="AN495" s="5">
        <f t="shared" si="759"/>
        <v>2.6588302304772836E-3</v>
      </c>
      <c r="AO495" s="5">
        <f t="shared" si="760"/>
        <v>1.9643709177870972E-3</v>
      </c>
      <c r="AP495" s="5">
        <f t="shared" si="761"/>
        <v>9.6753152530916844E-4</v>
      </c>
      <c r="AQ495" s="5">
        <f t="shared" si="762"/>
        <v>3.5741108412520699E-4</v>
      </c>
      <c r="AR495" s="5">
        <f t="shared" si="763"/>
        <v>3.7361953925146539E-3</v>
      </c>
      <c r="AS495" s="5">
        <f t="shared" si="764"/>
        <v>4.7701506255591565E-3</v>
      </c>
      <c r="AT495" s="5">
        <f t="shared" si="765"/>
        <v>3.0451213868672379E-3</v>
      </c>
      <c r="AU495" s="5">
        <f t="shared" si="766"/>
        <v>1.295942901127893E-3</v>
      </c>
      <c r="AV495" s="5">
        <f t="shared" si="767"/>
        <v>4.1364557999892674E-4</v>
      </c>
      <c r="AW495" s="5">
        <f t="shared" si="768"/>
        <v>5.5350785831996546E-6</v>
      </c>
      <c r="AX495" s="5">
        <f t="shared" si="769"/>
        <v>3.8289437509208797E-4</v>
      </c>
      <c r="AY495" s="5">
        <f t="shared" si="770"/>
        <v>5.6577254643305633E-4</v>
      </c>
      <c r="AZ495" s="5">
        <f t="shared" si="771"/>
        <v>4.1799853317296687E-4</v>
      </c>
      <c r="BA495" s="5">
        <f t="shared" si="772"/>
        <v>2.0588105571906474E-4</v>
      </c>
      <c r="BB495" s="5">
        <f t="shared" si="773"/>
        <v>7.6053512883603167E-5</v>
      </c>
      <c r="BC495" s="5">
        <f t="shared" si="774"/>
        <v>2.2475644693911592E-5</v>
      </c>
      <c r="BD495" s="5">
        <f t="shared" si="775"/>
        <v>9.2011309937459153E-4</v>
      </c>
      <c r="BE495" s="5">
        <f t="shared" si="776"/>
        <v>1.1747453265855039E-3</v>
      </c>
      <c r="BF495" s="5">
        <f t="shared" si="777"/>
        <v>7.4992225590120277E-4</v>
      </c>
      <c r="BG495" s="5">
        <f t="shared" si="778"/>
        <v>3.1915194846560976E-4</v>
      </c>
      <c r="BH495" s="5">
        <f t="shared" si="779"/>
        <v>1.0186852577837182E-4</v>
      </c>
      <c r="BI495" s="5">
        <f t="shared" si="780"/>
        <v>2.6011927156702269E-5</v>
      </c>
      <c r="BJ495" s="8">
        <f t="shared" si="781"/>
        <v>0.32695643336598623</v>
      </c>
      <c r="BK495" s="8">
        <f t="shared" si="782"/>
        <v>0.25430211992372376</v>
      </c>
      <c r="BL495" s="8">
        <f t="shared" si="783"/>
        <v>0.38386531716490618</v>
      </c>
      <c r="BM495" s="8">
        <f t="shared" si="784"/>
        <v>0.51838460589307633</v>
      </c>
      <c r="BN495" s="8">
        <f t="shared" si="785"/>
        <v>0.4804032668100261</v>
      </c>
    </row>
    <row r="496" spans="1:66" x14ac:dyDescent="0.25">
      <c r="A496" t="s">
        <v>99</v>
      </c>
      <c r="B496" t="s">
        <v>115</v>
      </c>
      <c r="C496" t="s">
        <v>116</v>
      </c>
      <c r="D496" t="s">
        <v>496</v>
      </c>
      <c r="E496">
        <f>VLOOKUP(A496,home!$A$2:$E$405,3,FALSE)</f>
        <v>1.3341067285382799</v>
      </c>
      <c r="F496">
        <f>VLOOKUP(B496,home!$B$2:$E$405,3,FALSE)</f>
        <v>1.21</v>
      </c>
      <c r="G496">
        <f>VLOOKUP(C496,away!$B$2:$E$405,4,FALSE)</f>
        <v>1.29</v>
      </c>
      <c r="H496">
        <f>VLOOKUP(A496,away!$A$2:$E$405,3,FALSE)</f>
        <v>1.26682134570766</v>
      </c>
      <c r="I496">
        <f>VLOOKUP(C496,away!$B$2:$E$405,3,FALSE)</f>
        <v>0.75</v>
      </c>
      <c r="J496">
        <f>VLOOKUP(B496,home!$B$2:$E$405,4,FALSE)</f>
        <v>1.01</v>
      </c>
      <c r="K496" s="3">
        <f t="shared" si="730"/>
        <v>2.0824071925754009</v>
      </c>
      <c r="L496" s="3">
        <f t="shared" si="731"/>
        <v>0.95961716937355246</v>
      </c>
      <c r="M496" s="5">
        <f t="shared" si="732"/>
        <v>4.7738152312644694E-2</v>
      </c>
      <c r="N496" s="5">
        <f t="shared" si="733"/>
        <v>9.9410271736111305E-2</v>
      </c>
      <c r="O496" s="5">
        <f t="shared" si="734"/>
        <v>4.5810350593383606E-2</v>
      </c>
      <c r="P496" s="5">
        <f t="shared" si="735"/>
        <v>9.539580357006279E-2</v>
      </c>
      <c r="Q496" s="5">
        <f t="shared" si="736"/>
        <v>0.10350633243957666</v>
      </c>
      <c r="R496" s="5">
        <f t="shared" si="737"/>
        <v>2.1980199482216408E-2</v>
      </c>
      <c r="S496" s="5">
        <f t="shared" si="738"/>
        <v>4.7657685194738571E-2</v>
      </c>
      <c r="T496" s="5">
        <f t="shared" si="739"/>
        <v>9.9326453747904456E-2</v>
      </c>
      <c r="U496" s="5">
        <f t="shared" si="740"/>
        <v>4.5771725496009538E-2</v>
      </c>
      <c r="V496" s="5">
        <f t="shared" si="741"/>
        <v>1.0581667225144866E-2</v>
      </c>
      <c r="W496" s="5">
        <f t="shared" si="742"/>
        <v>7.1847443716425013E-2</v>
      </c>
      <c r="X496" s="5">
        <f t="shared" si="743"/>
        <v>6.8946040565881384E-2</v>
      </c>
      <c r="Y496" s="5">
        <f t="shared" si="744"/>
        <v>3.3080902143672604E-2</v>
      </c>
      <c r="Z496" s="5">
        <f t="shared" si="745"/>
        <v>7.0308589364635118E-3</v>
      </c>
      <c r="AA496" s="5">
        <f t="shared" si="746"/>
        <v>1.4641111219274647E-2</v>
      </c>
      <c r="AB496" s="5">
        <f t="shared" si="747"/>
        <v>1.5244377655156965E-2</v>
      </c>
      <c r="AC496" s="5">
        <f t="shared" si="748"/>
        <v>1.3215931586578091E-3</v>
      </c>
      <c r="AD496" s="5">
        <f t="shared" si="749"/>
        <v>3.7403908390809933E-2</v>
      </c>
      <c r="AE496" s="5">
        <f t="shared" si="750"/>
        <v>3.5893432693496694E-2</v>
      </c>
      <c r="AF496" s="5">
        <f t="shared" si="751"/>
        <v>1.7221977140216709E-2</v>
      </c>
      <c r="AG496" s="5">
        <f t="shared" si="752"/>
        <v>5.5088349847702634E-3</v>
      </c>
      <c r="AH496" s="5">
        <f t="shared" si="753"/>
        <v>1.6867332377184651E-3</v>
      </c>
      <c r="AI496" s="5">
        <f t="shared" si="754"/>
        <v>3.5124654261809245E-3</v>
      </c>
      <c r="AJ496" s="5">
        <f t="shared" si="755"/>
        <v>3.6571916335757897E-3</v>
      </c>
      <c r="AK496" s="5">
        <f t="shared" si="756"/>
        <v>2.538587387461602E-3</v>
      </c>
      <c r="AL496" s="5">
        <f t="shared" si="757"/>
        <v>1.0563830835946705E-4</v>
      </c>
      <c r="AM496" s="5">
        <f t="shared" si="758"/>
        <v>1.5578033572690785E-2</v>
      </c>
      <c r="AN496" s="5">
        <f t="shared" si="759"/>
        <v>1.4948948481431698E-2</v>
      </c>
      <c r="AO496" s="5">
        <f t="shared" si="760"/>
        <v>7.1726338134312758E-3</v>
      </c>
      <c r="AP496" s="5">
        <f t="shared" si="761"/>
        <v>2.2943275189993167E-3</v>
      </c>
      <c r="AQ496" s="5">
        <f t="shared" si="762"/>
        <v>5.504190198494924E-4</v>
      </c>
      <c r="AR496" s="5">
        <f t="shared" si="763"/>
        <v>3.2372363501353627E-4</v>
      </c>
      <c r="AS496" s="5">
        <f t="shared" si="764"/>
        <v>6.7412442595884167E-4</v>
      </c>
      <c r="AT496" s="5">
        <f t="shared" si="765"/>
        <v>7.0190077665372775E-4</v>
      </c>
      <c r="AU496" s="5">
        <f t="shared" si="766"/>
        <v>4.8721440859266098E-4</v>
      </c>
      <c r="AV496" s="5">
        <f t="shared" si="767"/>
        <v>2.5364469719493186E-4</v>
      </c>
      <c r="AW496" s="5">
        <f t="shared" si="768"/>
        <v>5.8638466215860656E-6</v>
      </c>
      <c r="AX496" s="5">
        <f t="shared" si="769"/>
        <v>5.4066348596587344E-3</v>
      </c>
      <c r="AY496" s="5">
        <f t="shared" si="770"/>
        <v>5.188299639862089E-3</v>
      </c>
      <c r="AZ496" s="5">
        <f t="shared" si="771"/>
        <v>2.4893907071331395E-3</v>
      </c>
      <c r="BA496" s="5">
        <f t="shared" si="772"/>
        <v>7.9628735461464322E-4</v>
      </c>
      <c r="BB496" s="5">
        <f t="shared" si="773"/>
        <v>1.9103275431081452E-4</v>
      </c>
      <c r="BC496" s="5">
        <f t="shared" si="774"/>
        <v>3.6663662189875441E-5</v>
      </c>
      <c r="BD496" s="5">
        <f t="shared" si="775"/>
        <v>5.1775126381834426E-5</v>
      </c>
      <c r="BE496" s="5">
        <f t="shared" si="776"/>
        <v>1.0781689557403239E-4</v>
      </c>
      <c r="BF496" s="5">
        <f t="shared" si="777"/>
        <v>1.1225933941225799E-4</v>
      </c>
      <c r="BG496" s="5">
        <f t="shared" si="778"/>
        <v>7.7923218608616431E-5</v>
      </c>
      <c r="BH496" s="5">
        <f t="shared" si="779"/>
        <v>4.0566967724802044E-5</v>
      </c>
      <c r="BI496" s="5">
        <f t="shared" si="780"/>
        <v>1.6895389074220368E-5</v>
      </c>
      <c r="BJ496" s="8">
        <f t="shared" si="781"/>
        <v>0.62679826894303692</v>
      </c>
      <c r="BK496" s="8">
        <f t="shared" si="782"/>
        <v>0.2079888394094703</v>
      </c>
      <c r="BL496" s="8">
        <f t="shared" si="783"/>
        <v>0.15769058701116739</v>
      </c>
      <c r="BM496" s="8">
        <f t="shared" si="784"/>
        <v>0.5804850083729024</v>
      </c>
      <c r="BN496" s="8">
        <f t="shared" si="785"/>
        <v>0.41384111013399549</v>
      </c>
    </row>
    <row r="497" spans="1:66" x14ac:dyDescent="0.25">
      <c r="A497" t="s">
        <v>99</v>
      </c>
      <c r="B497" t="s">
        <v>113</v>
      </c>
      <c r="C497" t="s">
        <v>121</v>
      </c>
      <c r="D497" t="s">
        <v>496</v>
      </c>
      <c r="E497">
        <f>VLOOKUP(A497,home!$A$2:$E$405,3,FALSE)</f>
        <v>1.3341067285382799</v>
      </c>
      <c r="F497">
        <f>VLOOKUP(B497,home!$B$2:$E$405,3,FALSE)</f>
        <v>0.97</v>
      </c>
      <c r="G497">
        <f>VLOOKUP(C497,away!$B$2:$E$405,4,FALSE)</f>
        <v>1.17</v>
      </c>
      <c r="H497">
        <f>VLOOKUP(A497,away!$A$2:$E$405,3,FALSE)</f>
        <v>1.26682134570766</v>
      </c>
      <c r="I497">
        <f>VLOOKUP(C497,away!$B$2:$E$405,3,FALSE)</f>
        <v>0.98</v>
      </c>
      <c r="J497">
        <f>VLOOKUP(B497,home!$B$2:$E$405,4,FALSE)</f>
        <v>0.65</v>
      </c>
      <c r="K497" s="3">
        <f t="shared" si="730"/>
        <v>1.5140777262180938</v>
      </c>
      <c r="L497" s="3">
        <f t="shared" si="731"/>
        <v>0.80696519721577953</v>
      </c>
      <c r="M497" s="5">
        <f t="shared" si="732"/>
        <v>9.8171147205992182E-2</v>
      </c>
      <c r="N497" s="5">
        <f t="shared" si="733"/>
        <v>0.14863874734187041</v>
      </c>
      <c r="O497" s="5">
        <f t="shared" si="734"/>
        <v>7.9220699165982789E-2</v>
      </c>
      <c r="P497" s="5">
        <f t="shared" si="735"/>
        <v>0.11994629606263886</v>
      </c>
      <c r="Q497" s="5">
        <f t="shared" si="736"/>
        <v>0.11252530830164245</v>
      </c>
      <c r="R497" s="5">
        <f t="shared" si="737"/>
        <v>3.1964173563024625E-2</v>
      </c>
      <c r="S497" s="5">
        <f t="shared" si="738"/>
        <v>3.6637836952637892E-2</v>
      </c>
      <c r="T497" s="5">
        <f t="shared" si="739"/>
        <v>9.0804007605401277E-2</v>
      </c>
      <c r="U497" s="5">
        <f t="shared" si="740"/>
        <v>4.8396243228744827E-2</v>
      </c>
      <c r="V497" s="5">
        <f t="shared" si="741"/>
        <v>4.973822602768384E-3</v>
      </c>
      <c r="W497" s="5">
        <f t="shared" si="742"/>
        <v>5.6790687645113594E-2</v>
      </c>
      <c r="X497" s="5">
        <f t="shared" si="743"/>
        <v>4.5828108455558819E-2</v>
      </c>
      <c r="Y497" s="5">
        <f t="shared" si="744"/>
        <v>1.8490844288933078E-2</v>
      </c>
      <c r="Z497" s="5">
        <f t="shared" si="745"/>
        <v>8.5979918743751913E-3</v>
      </c>
      <c r="AA497" s="5">
        <f t="shared" si="746"/>
        <v>1.3018027987195634E-2</v>
      </c>
      <c r="AB497" s="5">
        <f t="shared" si="747"/>
        <v>9.8551531073483387E-3</v>
      </c>
      <c r="AC497" s="5">
        <f t="shared" si="748"/>
        <v>3.798160250325863E-4</v>
      </c>
      <c r="AD497" s="5">
        <f t="shared" si="749"/>
        <v>2.1496378805018892E-2</v>
      </c>
      <c r="AE497" s="5">
        <f t="shared" si="750"/>
        <v>1.734682956181717E-2</v>
      </c>
      <c r="AF497" s="5">
        <f t="shared" si="751"/>
        <v>6.9991438692101537E-3</v>
      </c>
      <c r="AG497" s="5">
        <f t="shared" si="752"/>
        <v>1.8826885042529287E-3</v>
      </c>
      <c r="AH497" s="5">
        <f t="shared" si="753"/>
        <v>1.734570052141211E-3</v>
      </c>
      <c r="AI497" s="5">
        <f t="shared" si="754"/>
        <v>2.6262738805119651E-3</v>
      </c>
      <c r="AJ497" s="5">
        <f t="shared" si="755"/>
        <v>1.988191392715763E-3</v>
      </c>
      <c r="AK497" s="5">
        <f t="shared" si="756"/>
        <v>1.0034254343898226E-3</v>
      </c>
      <c r="AL497" s="5">
        <f t="shared" si="757"/>
        <v>1.8562490786544478E-5</v>
      </c>
      <c r="AM497" s="5">
        <f t="shared" si="758"/>
        <v>6.5094376686051676E-3</v>
      </c>
      <c r="AN497" s="5">
        <f t="shared" si="759"/>
        <v>5.2528896520097927E-3</v>
      </c>
      <c r="AO497" s="5">
        <f t="shared" si="760"/>
        <v>2.1194495669934047E-3</v>
      </c>
      <c r="AP497" s="5">
        <f t="shared" si="761"/>
        <v>5.7010734593924387E-4</v>
      </c>
      <c r="AQ497" s="5">
        <f t="shared" si="762"/>
        <v>1.1501419671250662E-4</v>
      </c>
      <c r="AR497" s="5">
        <f t="shared" si="763"/>
        <v>2.7994753284214357E-4</v>
      </c>
      <c r="AS497" s="5">
        <f t="shared" si="764"/>
        <v>4.2386232398599781E-4</v>
      </c>
      <c r="AT497" s="5">
        <f t="shared" si="765"/>
        <v>3.2088025186511834E-4</v>
      </c>
      <c r="AU497" s="5">
        <f t="shared" si="766"/>
        <v>1.6194588071074252E-4</v>
      </c>
      <c r="AV497" s="5">
        <f t="shared" si="767"/>
        <v>6.1299662709226915E-5</v>
      </c>
      <c r="AW497" s="5">
        <f t="shared" si="768"/>
        <v>6.2999445325570209E-7</v>
      </c>
      <c r="AX497" s="5">
        <f t="shared" si="769"/>
        <v>1.6426324307066854E-3</v>
      </c>
      <c r="AY497" s="5">
        <f t="shared" si="770"/>
        <v>1.3255472033982553E-3</v>
      </c>
      <c r="AZ497" s="5">
        <f t="shared" si="771"/>
        <v>5.3483523020454911E-4</v>
      </c>
      <c r="BA497" s="5">
        <f t="shared" si="772"/>
        <v>1.4386447233998695E-4</v>
      </c>
      <c r="BB497" s="5">
        <f t="shared" si="773"/>
        <v>2.90234055735454E-5</v>
      </c>
      <c r="BC497" s="5">
        <f t="shared" si="774"/>
        <v>4.6841756405059249E-6</v>
      </c>
      <c r="BD497" s="5">
        <f t="shared" si="775"/>
        <v>3.7651319341671863E-5</v>
      </c>
      <c r="BE497" s="5">
        <f t="shared" si="776"/>
        <v>5.7007023977949873E-5</v>
      </c>
      <c r="BF497" s="5">
        <f t="shared" si="777"/>
        <v>4.3156532621497354E-5</v>
      </c>
      <c r="BG497" s="5">
        <f t="shared" si="778"/>
        <v>2.1780781594337897E-5</v>
      </c>
      <c r="BH497" s="5">
        <f t="shared" si="779"/>
        <v>8.2444490679020075E-6</v>
      </c>
      <c r="BI497" s="5">
        <f t="shared" si="780"/>
        <v>2.4965473397299912E-6</v>
      </c>
      <c r="BJ497" s="8">
        <f t="shared" si="781"/>
        <v>0.53905022972694239</v>
      </c>
      <c r="BK497" s="8">
        <f t="shared" si="782"/>
        <v>0.2614530285432547</v>
      </c>
      <c r="BL497" s="8">
        <f t="shared" si="783"/>
        <v>0.19122503011811126</v>
      </c>
      <c r="BM497" s="8">
        <f t="shared" si="784"/>
        <v>0.40853499141258731</v>
      </c>
      <c r="BN497" s="8">
        <f t="shared" si="785"/>
        <v>0.59046637164115123</v>
      </c>
    </row>
    <row r="498" spans="1:66" x14ac:dyDescent="0.25">
      <c r="A498" t="s">
        <v>99</v>
      </c>
      <c r="B498" t="s">
        <v>114</v>
      </c>
      <c r="C498" t="s">
        <v>109</v>
      </c>
      <c r="D498" t="s">
        <v>496</v>
      </c>
      <c r="E498">
        <f>VLOOKUP(A498,home!$A$2:$E$405,3,FALSE)</f>
        <v>1.3341067285382799</v>
      </c>
      <c r="F498">
        <f>VLOOKUP(B498,home!$B$2:$E$405,3,FALSE)</f>
        <v>1.59</v>
      </c>
      <c r="G498">
        <f>VLOOKUP(C498,away!$B$2:$E$405,4,FALSE)</f>
        <v>0.84</v>
      </c>
      <c r="H498">
        <f>VLOOKUP(A498,away!$A$2:$E$405,3,FALSE)</f>
        <v>1.26682134570766</v>
      </c>
      <c r="I498">
        <f>VLOOKUP(C498,away!$B$2:$E$405,3,FALSE)</f>
        <v>1.22</v>
      </c>
      <c r="J498">
        <f>VLOOKUP(B498,home!$B$2:$E$405,4,FALSE)</f>
        <v>0.65</v>
      </c>
      <c r="K498" s="3">
        <f t="shared" si="730"/>
        <v>1.7818329466357268</v>
      </c>
      <c r="L498" s="3">
        <f t="shared" si="731"/>
        <v>1.0045893271461745</v>
      </c>
      <c r="M498" s="5">
        <f t="shared" si="732"/>
        <v>6.1641355771196359E-2</v>
      </c>
      <c r="N498" s="5">
        <f t="shared" si="733"/>
        <v>0.10983459858841196</v>
      </c>
      <c r="O498" s="5">
        <f t="shared" si="734"/>
        <v>6.1924248118564111E-2</v>
      </c>
      <c r="P498" s="5">
        <f t="shared" si="735"/>
        <v>0.11033866549330296</v>
      </c>
      <c r="Q498" s="5">
        <f t="shared" si="736"/>
        <v>9.785345322267118E-2</v>
      </c>
      <c r="R498" s="5">
        <f t="shared" si="737"/>
        <v>3.1104219375730539E-2</v>
      </c>
      <c r="S498" s="5">
        <f t="shared" si="738"/>
        <v>4.9376838611537875E-2</v>
      </c>
      <c r="T498" s="5">
        <f t="shared" si="739"/>
        <v>9.8302534731892918E-2</v>
      </c>
      <c r="U498" s="5">
        <f t="shared" si="740"/>
        <v>5.542252286306202E-2</v>
      </c>
      <c r="V498" s="5">
        <f t="shared" si="741"/>
        <v>9.8205614117215304E-3</v>
      </c>
      <c r="W498" s="5">
        <f t="shared" si="742"/>
        <v>5.8119502298077809E-2</v>
      </c>
      <c r="X498" s="5">
        <f t="shared" si="743"/>
        <v>5.8386231707696537E-2</v>
      </c>
      <c r="Y498" s="5">
        <f t="shared" si="744"/>
        <v>2.932709261291775E-2</v>
      </c>
      <c r="Z498" s="5">
        <f t="shared" si="745"/>
        <v>1.0415655604690717E-2</v>
      </c>
      <c r="AA498" s="5">
        <f t="shared" si="746"/>
        <v>1.8558958317248984E-2</v>
      </c>
      <c r="AB498" s="5">
        <f t="shared" si="747"/>
        <v>1.6534481692456696E-2</v>
      </c>
      <c r="AC498" s="5">
        <f t="shared" si="748"/>
        <v>1.0986816673315264E-3</v>
      </c>
      <c r="AD498" s="5">
        <f t="shared" si="749"/>
        <v>2.5889811009196483E-2</v>
      </c>
      <c r="AE498" s="5">
        <f t="shared" si="750"/>
        <v>2.6008627821670318E-2</v>
      </c>
      <c r="AF498" s="5">
        <f t="shared" si="751"/>
        <v>1.3063994961683529E-2</v>
      </c>
      <c r="AG498" s="5">
        <f t="shared" si="752"/>
        <v>4.3746499694662239E-3</v>
      </c>
      <c r="AH498" s="5">
        <f t="shared" si="753"/>
        <v>2.6158641139256318E-3</v>
      </c>
      <c r="AI498" s="5">
        <f t="shared" si="754"/>
        <v>4.6610328621147631E-3</v>
      </c>
      <c r="AJ498" s="5">
        <f t="shared" si="755"/>
        <v>4.1525909595339526E-3</v>
      </c>
      <c r="AK498" s="5">
        <f t="shared" si="756"/>
        <v>2.466407795199754E-3</v>
      </c>
      <c r="AL498" s="5">
        <f t="shared" si="757"/>
        <v>7.8666062716267775E-5</v>
      </c>
      <c r="AM498" s="5">
        <f t="shared" si="758"/>
        <v>9.2262636476717289E-3</v>
      </c>
      <c r="AN498" s="5">
        <f t="shared" si="759"/>
        <v>9.2686059898877526E-3</v>
      </c>
      <c r="AO498" s="5">
        <f t="shared" si="760"/>
        <v>4.6555713274821697E-3</v>
      </c>
      <c r="AP498" s="5">
        <f t="shared" si="761"/>
        <v>1.5589790891187784E-3</v>
      </c>
      <c r="AQ498" s="5">
        <f t="shared" si="762"/>
        <v>3.9153343854319737E-4</v>
      </c>
      <c r="AR498" s="5">
        <f t="shared" si="763"/>
        <v>5.2557383402287506E-4</v>
      </c>
      <c r="AS498" s="5">
        <f t="shared" si="764"/>
        <v>9.3648477335161594E-4</v>
      </c>
      <c r="AT498" s="5">
        <f t="shared" si="765"/>
        <v>8.3432971159030044E-4</v>
      </c>
      <c r="AU498" s="5">
        <f t="shared" si="766"/>
        <v>4.955453894895603E-4</v>
      </c>
      <c r="AV498" s="5">
        <f t="shared" si="767"/>
        <v>2.2074477538648317E-4</v>
      </c>
      <c r="AW498" s="5">
        <f t="shared" si="768"/>
        <v>3.9114740921410701E-6</v>
      </c>
      <c r="AX498" s="5">
        <f t="shared" si="769"/>
        <v>2.7399434236281676E-3</v>
      </c>
      <c r="AY498" s="5">
        <f t="shared" si="770"/>
        <v>2.7525179203612068E-3</v>
      </c>
      <c r="AZ498" s="5">
        <f t="shared" si="771"/>
        <v>1.3825750627867259E-3</v>
      </c>
      <c r="BA498" s="5">
        <f t="shared" si="772"/>
        <v>4.6297338401799908E-4</v>
      </c>
      <c r="BB498" s="5">
        <f t="shared" si="773"/>
        <v>1.1627453008430728E-4</v>
      </c>
      <c r="BC498" s="5">
        <f t="shared" si="774"/>
        <v>2.3361630388326384E-5</v>
      </c>
      <c r="BD498" s="5">
        <f t="shared" si="775"/>
        <v>8.7997644047779197E-5</v>
      </c>
      <c r="BE498" s="5">
        <f t="shared" si="776"/>
        <v>1.5679710139065623E-4</v>
      </c>
      <c r="BF498" s="5">
        <f t="shared" si="777"/>
        <v>1.3969312059742693E-4</v>
      </c>
      <c r="BG498" s="5">
        <f t="shared" si="778"/>
        <v>8.2969934899617708E-5</v>
      </c>
      <c r="BH498" s="5">
        <f t="shared" si="779"/>
        <v>3.6959640896090081E-5</v>
      </c>
      <c r="BI498" s="5">
        <f t="shared" si="780"/>
        <v>1.3171181168895698E-5</v>
      </c>
      <c r="BJ498" s="8">
        <f t="shared" si="781"/>
        <v>0.55373909636765506</v>
      </c>
      <c r="BK498" s="8">
        <f t="shared" si="782"/>
        <v>0.23510728693816774</v>
      </c>
      <c r="BL498" s="8">
        <f t="shared" si="783"/>
        <v>0.20097059320467775</v>
      </c>
      <c r="BM498" s="8">
        <f t="shared" si="784"/>
        <v>0.52478748509904505</v>
      </c>
      <c r="BN498" s="8">
        <f t="shared" si="785"/>
        <v>0.47269654056987714</v>
      </c>
    </row>
    <row r="499" spans="1:66" x14ac:dyDescent="0.25">
      <c r="A499" t="s">
        <v>99</v>
      </c>
      <c r="B499" t="s">
        <v>108</v>
      </c>
      <c r="C499" t="s">
        <v>107</v>
      </c>
      <c r="D499" t="s">
        <v>496</v>
      </c>
      <c r="E499">
        <f>VLOOKUP(A499,home!$A$2:$E$405,3,FALSE)</f>
        <v>1.3341067285382799</v>
      </c>
      <c r="F499">
        <f>VLOOKUP(B499,home!$B$2:$E$405,3,FALSE)</f>
        <v>0.95</v>
      </c>
      <c r="G499">
        <f>VLOOKUP(C499,away!$B$2:$E$405,4,FALSE)</f>
        <v>0.98</v>
      </c>
      <c r="H499">
        <f>VLOOKUP(A499,away!$A$2:$E$405,3,FALSE)</f>
        <v>1.26682134570766</v>
      </c>
      <c r="I499">
        <f>VLOOKUP(C499,away!$B$2:$E$405,3,FALSE)</f>
        <v>0.89</v>
      </c>
      <c r="J499">
        <f>VLOOKUP(B499,home!$B$2:$E$405,4,FALSE)</f>
        <v>0.54</v>
      </c>
      <c r="K499" s="3">
        <f t="shared" si="730"/>
        <v>1.2420533642691385</v>
      </c>
      <c r="L499" s="3">
        <f t="shared" si="731"/>
        <v>0.60883433874710147</v>
      </c>
      <c r="M499" s="5">
        <f t="shared" si="732"/>
        <v>0.15709764834125031</v>
      </c>
      <c r="N499" s="5">
        <f t="shared" si="733"/>
        <v>0.19512366264101996</v>
      </c>
      <c r="O499" s="5">
        <f t="shared" si="734"/>
        <v>9.5646442846569812E-2</v>
      </c>
      <c r="P499" s="5">
        <f t="shared" si="735"/>
        <v>0.1187979861179579</v>
      </c>
      <c r="Q499" s="5">
        <f t="shared" si="736"/>
        <v>0.12117700081589766</v>
      </c>
      <c r="R499" s="5">
        <f t="shared" si="737"/>
        <v>2.9116419392001876E-2</v>
      </c>
      <c r="S499" s="5">
        <f t="shared" si="738"/>
        <v>2.2458900013299522E-2</v>
      </c>
      <c r="T499" s="5">
        <f t="shared" si="739"/>
        <v>7.3776719163104021E-2</v>
      </c>
      <c r="U499" s="5">
        <f t="shared" si="740"/>
        <v>3.6164146661307114E-2</v>
      </c>
      <c r="V499" s="5">
        <f t="shared" si="741"/>
        <v>1.887058512952493E-3</v>
      </c>
      <c r="W499" s="5">
        <f t="shared" si="742"/>
        <v>5.0169433845143274E-2</v>
      </c>
      <c r="X499" s="5">
        <f t="shared" si="743"/>
        <v>3.0544874080424257E-2</v>
      </c>
      <c r="Y499" s="5">
        <f t="shared" si="744"/>
        <v>9.2983841064342883E-3</v>
      </c>
      <c r="Z499" s="5">
        <f t="shared" si="745"/>
        <v>5.9090253157375828E-3</v>
      </c>
      <c r="AA499" s="5">
        <f t="shared" si="746"/>
        <v>7.3393247729633725E-3</v>
      </c>
      <c r="AB499" s="5">
        <f t="shared" si="747"/>
        <v>4.557916512861495E-3</v>
      </c>
      <c r="AC499" s="5">
        <f t="shared" si="748"/>
        <v>8.9187661858939547E-5</v>
      </c>
      <c r="AD499" s="5">
        <f t="shared" si="749"/>
        <v>1.557827852270954E-2</v>
      </c>
      <c r="AE499" s="5">
        <f t="shared" si="750"/>
        <v>9.4845909031920361E-3</v>
      </c>
      <c r="AF499" s="5">
        <f t="shared" si="751"/>
        <v>2.8872723154158477E-3</v>
      </c>
      <c r="AG499" s="5">
        <f t="shared" si="752"/>
        <v>5.8595684364634018E-4</v>
      </c>
      <c r="AH499" s="5">
        <f t="shared" si="753"/>
        <v>8.9940438018674311E-4</v>
      </c>
      <c r="AI499" s="5">
        <f t="shared" si="754"/>
        <v>1.1171082362493436E-3</v>
      </c>
      <c r="AJ499" s="5">
        <f t="shared" si="755"/>
        <v>6.9375402154313055E-4</v>
      </c>
      <c r="AK499" s="5">
        <f t="shared" si="756"/>
        <v>2.8722650547762988E-4</v>
      </c>
      <c r="AL499" s="5">
        <f t="shared" si="757"/>
        <v>2.6977653013356631E-6</v>
      </c>
      <c r="AM499" s="5">
        <f t="shared" si="758"/>
        <v>3.8698106497306109E-3</v>
      </c>
      <c r="AN499" s="5">
        <f t="shared" si="759"/>
        <v>2.3560736080052275E-3</v>
      </c>
      <c r="AO499" s="5">
        <f t="shared" si="760"/>
        <v>7.1722925858468004E-4</v>
      </c>
      <c r="AP499" s="5">
        <f t="shared" si="761"/>
        <v>1.4555793379349252E-4</v>
      </c>
      <c r="AQ499" s="5">
        <f t="shared" si="762"/>
        <v>2.2155167092638846E-5</v>
      </c>
      <c r="AR499" s="5">
        <f t="shared" si="763"/>
        <v>1.0951765421544851E-4</v>
      </c>
      <c r="AS499" s="5">
        <f t="shared" si="764"/>
        <v>1.3602677086516202E-4</v>
      </c>
      <c r="AT499" s="5">
        <f t="shared" si="765"/>
        <v>8.4476254191870862E-5</v>
      </c>
      <c r="AU499" s="5">
        <f t="shared" si="766"/>
        <v>3.4974671906622708E-5</v>
      </c>
      <c r="AV499" s="5">
        <f t="shared" si="767"/>
        <v>1.0860102226457511E-5</v>
      </c>
      <c r="AW499" s="5">
        <f t="shared" si="768"/>
        <v>5.6668414023156274E-8</v>
      </c>
      <c r="AX499" s="5">
        <f t="shared" si="769"/>
        <v>8.0108522276374082E-4</v>
      </c>
      <c r="AY499" s="5">
        <f t="shared" si="770"/>
        <v>4.8772819188143662E-4</v>
      </c>
      <c r="AZ499" s="5">
        <f t="shared" si="771"/>
        <v>1.4847283559622692E-4</v>
      </c>
      <c r="BA499" s="5">
        <f t="shared" si="772"/>
        <v>3.0131786894045312E-5</v>
      </c>
      <c r="BB499" s="5">
        <f t="shared" si="773"/>
        <v>4.5863166372261626E-6</v>
      </c>
      <c r="BC499" s="5">
        <f t="shared" si="774"/>
        <v>5.5846141142208427E-7</v>
      </c>
      <c r="BD499" s="5">
        <f t="shared" si="775"/>
        <v>1.1113018097566048E-5</v>
      </c>
      <c r="BE499" s="5">
        <f t="shared" si="776"/>
        <v>1.380296151526573E-5</v>
      </c>
      <c r="BF499" s="5">
        <f t="shared" si="777"/>
        <v>8.5720073934566256E-6</v>
      </c>
      <c r="BG499" s="5">
        <f t="shared" si="778"/>
        <v>3.5489635405275767E-6</v>
      </c>
      <c r="BH499" s="5">
        <f t="shared" si="779"/>
        <v>1.1020005262951969E-6</v>
      </c>
      <c r="BI499" s="5">
        <f t="shared" si="780"/>
        <v>2.7374869222226218E-7</v>
      </c>
      <c r="BJ499" s="8">
        <f t="shared" si="781"/>
        <v>0.51720956266937812</v>
      </c>
      <c r="BK499" s="8">
        <f t="shared" si="782"/>
        <v>0.30082120660450196</v>
      </c>
      <c r="BL499" s="8">
        <f t="shared" si="783"/>
        <v>0.17623601148233137</v>
      </c>
      <c r="BM499" s="8">
        <f t="shared" si="784"/>
        <v>0.28272897439378403</v>
      </c>
      <c r="BN499" s="8">
        <f t="shared" si="785"/>
        <v>0.71695916015469752</v>
      </c>
    </row>
    <row r="500" spans="1:66" x14ac:dyDescent="0.25">
      <c r="A500" t="s">
        <v>122</v>
      </c>
      <c r="B500" t="s">
        <v>126</v>
      </c>
      <c r="C500" t="s">
        <v>123</v>
      </c>
      <c r="D500" t="s">
        <v>496</v>
      </c>
      <c r="E500">
        <f>VLOOKUP(A500,home!$A$2:$E$405,3,FALSE)</f>
        <v>1.2800925925925899</v>
      </c>
      <c r="F500">
        <f>VLOOKUP(B500,home!$B$2:$E$405,3,FALSE)</f>
        <v>1.1299999999999999</v>
      </c>
      <c r="G500">
        <f>VLOOKUP(C500,away!$B$2:$E$405,4,FALSE)</f>
        <v>0.92</v>
      </c>
      <c r="H500">
        <f>VLOOKUP(A500,away!$A$2:$E$405,3,FALSE)</f>
        <v>1.1111111111111101</v>
      </c>
      <c r="I500">
        <f>VLOOKUP(C500,away!$B$2:$E$405,3,FALSE)</f>
        <v>0.74</v>
      </c>
      <c r="J500">
        <f>VLOOKUP(B500,home!$B$2:$E$405,4,FALSE)</f>
        <v>0.95</v>
      </c>
      <c r="K500" s="3">
        <f t="shared" si="730"/>
        <v>1.3307842592592565</v>
      </c>
      <c r="L500" s="3">
        <f t="shared" si="731"/>
        <v>0.78111111111111031</v>
      </c>
      <c r="M500" s="5">
        <f t="shared" si="732"/>
        <v>0.12100839321590455</v>
      </c>
      <c r="N500" s="5">
        <f t="shared" si="733"/>
        <v>0.16103606492998038</v>
      </c>
      <c r="O500" s="5">
        <f t="shared" si="734"/>
        <v>9.4521000478645339E-2</v>
      </c>
      <c r="P500" s="5">
        <f t="shared" si="735"/>
        <v>0.12578705960641787</v>
      </c>
      <c r="Q500" s="5">
        <f t="shared" si="736"/>
        <v>0.10715213019093474</v>
      </c>
      <c r="R500" s="5">
        <f t="shared" si="737"/>
        <v>3.6915701853604224E-2</v>
      </c>
      <c r="S500" s="5">
        <f t="shared" si="738"/>
        <v>3.2688609326871329E-2</v>
      </c>
      <c r="T500" s="5">
        <f t="shared" si="739"/>
        <v>8.3697719471363383E-2</v>
      </c>
      <c r="U500" s="5">
        <f t="shared" si="740"/>
        <v>4.9126834946284254E-2</v>
      </c>
      <c r="V500" s="5">
        <f t="shared" si="741"/>
        <v>3.7754994055235538E-3</v>
      </c>
      <c r="W500" s="5">
        <f t="shared" si="742"/>
        <v>4.7532122734731508E-2</v>
      </c>
      <c r="X500" s="5">
        <f t="shared" si="743"/>
        <v>3.7127869202795795E-2</v>
      </c>
      <c r="Y500" s="5">
        <f t="shared" si="744"/>
        <v>1.4500495583091896E-2</v>
      </c>
      <c r="Z500" s="5">
        <f t="shared" si="745"/>
        <v>9.6117549641050928E-3</v>
      </c>
      <c r="AA500" s="5">
        <f t="shared" si="746"/>
        <v>1.2791172210088077E-2</v>
      </c>
      <c r="AB500" s="5">
        <f t="shared" si="747"/>
        <v>8.5111453173298251E-3</v>
      </c>
      <c r="AC500" s="5">
        <f t="shared" si="748"/>
        <v>2.4528720495406496E-4</v>
      </c>
      <c r="AD500" s="5">
        <f t="shared" si="749"/>
        <v>1.5813750186139942E-2</v>
      </c>
      <c r="AE500" s="5">
        <f t="shared" si="750"/>
        <v>1.2352295978729297E-2</v>
      </c>
      <c r="AF500" s="5">
        <f t="shared" si="751"/>
        <v>4.8242578183592694E-3</v>
      </c>
      <c r="AG500" s="5">
        <f t="shared" si="752"/>
        <v>1.2560937949283571E-3</v>
      </c>
      <c r="AH500" s="5">
        <f t="shared" si="753"/>
        <v>1.8769621499349642E-3</v>
      </c>
      <c r="AI500" s="5">
        <f t="shared" si="754"/>
        <v>2.4978316843588628E-3</v>
      </c>
      <c r="AJ500" s="5">
        <f t="shared" si="755"/>
        <v>1.6620375439119052E-3</v>
      </c>
      <c r="AK500" s="5">
        <f t="shared" si="756"/>
        <v>7.3727113391195971E-4</v>
      </c>
      <c r="AL500" s="5">
        <f t="shared" si="757"/>
        <v>1.0198947511086638E-5</v>
      </c>
      <c r="AM500" s="5">
        <f t="shared" si="758"/>
        <v>4.2089379655146277E-3</v>
      </c>
      <c r="AN500" s="5">
        <f t="shared" si="759"/>
        <v>3.2876482108408667E-3</v>
      </c>
      <c r="AO500" s="5">
        <f t="shared" si="760"/>
        <v>1.2840092734561813E-3</v>
      </c>
      <c r="AP500" s="5">
        <f t="shared" si="761"/>
        <v>3.3431797008877585E-4</v>
      </c>
      <c r="AQ500" s="5">
        <f t="shared" si="762"/>
        <v>6.5284870270113644E-5</v>
      </c>
      <c r="AR500" s="5">
        <f t="shared" si="763"/>
        <v>2.9322319808983979E-4</v>
      </c>
      <c r="AS500" s="5">
        <f t="shared" si="764"/>
        <v>3.9021681646761772E-4</v>
      </c>
      <c r="AT500" s="5">
        <f t="shared" si="765"/>
        <v>2.5964719852668191E-4</v>
      </c>
      <c r="AU500" s="5">
        <f t="shared" si="766"/>
        <v>1.1517813492002387E-4</v>
      </c>
      <c r="AV500" s="5">
        <f t="shared" si="767"/>
        <v>3.8319312240601684E-5</v>
      </c>
      <c r="AW500" s="5">
        <f t="shared" si="768"/>
        <v>2.9449188156055929E-7</v>
      </c>
      <c r="AX500" s="5">
        <f t="shared" si="769"/>
        <v>9.3353139878425879E-4</v>
      </c>
      <c r="AY500" s="5">
        <f t="shared" si="770"/>
        <v>7.2919174816148135E-4</v>
      </c>
      <c r="AZ500" s="5">
        <f t="shared" si="771"/>
        <v>2.8478988830973374E-4</v>
      </c>
      <c r="BA500" s="5">
        <f t="shared" si="772"/>
        <v>7.4150848696941731E-5</v>
      </c>
      <c r="BB500" s="5">
        <f t="shared" si="773"/>
        <v>1.4480012953874993E-5</v>
      </c>
      <c r="BC500" s="5">
        <f t="shared" si="774"/>
        <v>2.2620998014609142E-6</v>
      </c>
      <c r="BD500" s="5">
        <f t="shared" si="775"/>
        <v>3.8173316343917975E-5</v>
      </c>
      <c r="BE500" s="5">
        <f t="shared" si="776"/>
        <v>5.0800448514210155E-5</v>
      </c>
      <c r="BF500" s="5">
        <f t="shared" si="777"/>
        <v>3.3802218623010577E-5</v>
      </c>
      <c r="BG500" s="5">
        <f t="shared" si="778"/>
        <v>1.4994486823847528E-5</v>
      </c>
      <c r="BH500" s="5">
        <f t="shared" si="779"/>
        <v>4.9886067602116565E-6</v>
      </c>
      <c r="BI500" s="5">
        <f t="shared" si="780"/>
        <v>1.3277518704247954E-6</v>
      </c>
      <c r="BJ500" s="8">
        <f t="shared" si="781"/>
        <v>0.49651140417793299</v>
      </c>
      <c r="BK500" s="8">
        <f t="shared" si="782"/>
        <v>0.28424423945534399</v>
      </c>
      <c r="BL500" s="8">
        <f t="shared" si="783"/>
        <v>0.20988062880724975</v>
      </c>
      <c r="BM500" s="8">
        <f t="shared" si="784"/>
        <v>0.35309877987286481</v>
      </c>
      <c r="BN500" s="8">
        <f t="shared" si="785"/>
        <v>0.64642035027548717</v>
      </c>
    </row>
    <row r="501" spans="1:66" x14ac:dyDescent="0.25">
      <c r="A501" t="s">
        <v>122</v>
      </c>
      <c r="B501" t="s">
        <v>128</v>
      </c>
      <c r="C501" t="s">
        <v>143</v>
      </c>
      <c r="D501" t="s">
        <v>496</v>
      </c>
      <c r="E501">
        <f>VLOOKUP(A501,home!$A$2:$E$405,3,FALSE)</f>
        <v>1.2800925925925899</v>
      </c>
      <c r="F501">
        <f>VLOOKUP(B501,home!$B$2:$E$405,3,FALSE)</f>
        <v>1.1299999999999999</v>
      </c>
      <c r="G501">
        <f>VLOOKUP(C501,away!$B$2:$E$405,4,FALSE)</f>
        <v>1</v>
      </c>
      <c r="H501">
        <f>VLOOKUP(A501,away!$A$2:$E$405,3,FALSE)</f>
        <v>1.1111111111111101</v>
      </c>
      <c r="I501">
        <f>VLOOKUP(C501,away!$B$2:$E$405,3,FALSE)</f>
        <v>0.91</v>
      </c>
      <c r="J501">
        <f>VLOOKUP(B501,home!$B$2:$E$405,4,FALSE)</f>
        <v>0.8</v>
      </c>
      <c r="K501" s="3">
        <f t="shared" si="730"/>
        <v>1.4465046296296264</v>
      </c>
      <c r="L501" s="3">
        <f t="shared" si="731"/>
        <v>0.80888888888888821</v>
      </c>
      <c r="M501" s="5">
        <f t="shared" si="732"/>
        <v>0.10483228217385132</v>
      </c>
      <c r="N501" s="5">
        <f t="shared" si="733"/>
        <v>0.1516403814991153</v>
      </c>
      <c r="O501" s="5">
        <f t="shared" si="734"/>
        <v>8.4797668247292998E-2</v>
      </c>
      <c r="P501" s="5">
        <f t="shared" si="735"/>
        <v>0.12266021970150651</v>
      </c>
      <c r="Q501" s="5">
        <f t="shared" si="736"/>
        <v>0.10967425693863654</v>
      </c>
      <c r="R501" s="5">
        <f t="shared" si="737"/>
        <v>3.4295945824460695E-2</v>
      </c>
      <c r="S501" s="5">
        <f t="shared" si="738"/>
        <v>3.5880000857633487E-2</v>
      </c>
      <c r="T501" s="5">
        <f t="shared" si="739"/>
        <v>8.8714287834808156E-2</v>
      </c>
      <c r="U501" s="5">
        <f t="shared" si="740"/>
        <v>4.9609244412609249E-2</v>
      </c>
      <c r="V501" s="5">
        <f t="shared" si="741"/>
        <v>4.6646453817313985E-3</v>
      </c>
      <c r="W501" s="5">
        <f t="shared" si="742"/>
        <v>5.2881440137642309E-2</v>
      </c>
      <c r="X501" s="5">
        <f t="shared" si="743"/>
        <v>4.2775209355781746E-2</v>
      </c>
      <c r="Y501" s="5">
        <f t="shared" si="744"/>
        <v>1.7300195783893933E-2</v>
      </c>
      <c r="Z501" s="5">
        <f t="shared" si="745"/>
        <v>9.2472031704471745E-3</v>
      </c>
      <c r="AA501" s="5">
        <f t="shared" si="746"/>
        <v>1.3376122197177598E-2</v>
      </c>
      <c r="AB501" s="5">
        <f t="shared" si="747"/>
        <v>9.6743113423545038E-3</v>
      </c>
      <c r="AC501" s="5">
        <f t="shared" si="748"/>
        <v>3.4112012986844313E-4</v>
      </c>
      <c r="AD501" s="5">
        <f t="shared" si="749"/>
        <v>1.912331199514539E-2</v>
      </c>
      <c r="AE501" s="5">
        <f t="shared" si="750"/>
        <v>1.5468634591628705E-2</v>
      </c>
      <c r="AF501" s="5">
        <f t="shared" si="751"/>
        <v>6.2562033237253808E-3</v>
      </c>
      <c r="AG501" s="5">
        <f t="shared" si="752"/>
        <v>1.6868577850637314E-3</v>
      </c>
      <c r="AH501" s="5">
        <f t="shared" si="753"/>
        <v>1.8699899744682043E-3</v>
      </c>
      <c r="AI501" s="5">
        <f t="shared" si="754"/>
        <v>2.7049491554292449E-3</v>
      </c>
      <c r="AJ501" s="5">
        <f t="shared" si="755"/>
        <v>1.9563607381205754E-3</v>
      </c>
      <c r="AK501" s="5">
        <f t="shared" si="756"/>
        <v>9.432949549723485E-4</v>
      </c>
      <c r="AL501" s="5">
        <f t="shared" si="757"/>
        <v>1.5965261542195599E-5</v>
      </c>
      <c r="AM501" s="5">
        <f t="shared" si="758"/>
        <v>5.5323918669659133E-3</v>
      </c>
      <c r="AN501" s="5">
        <f t="shared" si="759"/>
        <v>4.4750903101679791E-3</v>
      </c>
      <c r="AO501" s="5">
        <f t="shared" si="760"/>
        <v>1.8099254143346033E-3</v>
      </c>
      <c r="AP501" s="5">
        <f t="shared" si="761"/>
        <v>4.8800951912429273E-4</v>
      </c>
      <c r="AQ501" s="5">
        <f t="shared" si="762"/>
        <v>9.8686369422912437E-5</v>
      </c>
      <c r="AR501" s="5">
        <f t="shared" si="763"/>
        <v>3.0252282253618928E-4</v>
      </c>
      <c r="AS501" s="5">
        <f t="shared" si="764"/>
        <v>4.3760066336721973E-4</v>
      </c>
      <c r="AT501" s="5">
        <f t="shared" si="765"/>
        <v>3.1649569274483954E-4</v>
      </c>
      <c r="AU501" s="5">
        <f t="shared" si="766"/>
        <v>1.526041616044154E-4</v>
      </c>
      <c r="AV501" s="5">
        <f t="shared" si="767"/>
        <v>5.5185656565383646E-5</v>
      </c>
      <c r="AW501" s="5">
        <f t="shared" si="768"/>
        <v>5.1889828414742528E-7</v>
      </c>
      <c r="AX501" s="5">
        <f t="shared" si="769"/>
        <v>1.3337717414152489E-3</v>
      </c>
      <c r="AY501" s="5">
        <f t="shared" si="770"/>
        <v>1.0788731419447784E-3</v>
      </c>
      <c r="AZ501" s="5">
        <f t="shared" si="771"/>
        <v>4.3634424851988769E-4</v>
      </c>
      <c r="BA501" s="5">
        <f t="shared" si="772"/>
        <v>1.1765133811943631E-4</v>
      </c>
      <c r="BB501" s="5">
        <f t="shared" si="773"/>
        <v>2.379171504193043E-5</v>
      </c>
      <c r="BC501" s="5">
        <f t="shared" si="774"/>
        <v>3.8489707890056316E-6</v>
      </c>
      <c r="BD501" s="5">
        <f t="shared" si="775"/>
        <v>4.0784558297471392E-5</v>
      </c>
      <c r="BE501" s="5">
        <f t="shared" si="776"/>
        <v>5.8995052394691769E-5</v>
      </c>
      <c r="BF501" s="5">
        <f t="shared" si="777"/>
        <v>4.266830820708202E-5</v>
      </c>
      <c r="BG501" s="5">
        <f t="shared" si="778"/>
        <v>2.0573301786669308E-5</v>
      </c>
      <c r="BH501" s="5">
        <f t="shared" si="779"/>
        <v>7.4398440702961561E-6</v>
      </c>
      <c r="BI501" s="5">
        <f t="shared" si="780"/>
        <v>2.1523537782811821E-6</v>
      </c>
      <c r="BJ501" s="8">
        <f t="shared" si="781"/>
        <v>0.52091916388128723</v>
      </c>
      <c r="BK501" s="8">
        <f t="shared" si="782"/>
        <v>0.26947310664807805</v>
      </c>
      <c r="BL501" s="8">
        <f t="shared" si="783"/>
        <v>0.20066490926223796</v>
      </c>
      <c r="BM501" s="8">
        <f t="shared" si="784"/>
        <v>0.39132527433352643</v>
      </c>
      <c r="BN501" s="8">
        <f t="shared" si="785"/>
        <v>0.60790075438486335</v>
      </c>
    </row>
    <row r="502" spans="1:66" x14ac:dyDescent="0.25">
      <c r="A502" t="s">
        <v>122</v>
      </c>
      <c r="B502" t="s">
        <v>401</v>
      </c>
      <c r="C502" t="s">
        <v>362</v>
      </c>
      <c r="D502" t="s">
        <v>496</v>
      </c>
      <c r="E502">
        <f>VLOOKUP(A502,home!$A$2:$E$405,3,FALSE)</f>
        <v>1.2800925925925899</v>
      </c>
      <c r="F502">
        <f>VLOOKUP(B502,home!$B$2:$E$405,3,FALSE)</f>
        <v>1.03</v>
      </c>
      <c r="G502">
        <f>VLOOKUP(C502,away!$B$2:$E$405,4,FALSE)</f>
        <v>0.92</v>
      </c>
      <c r="H502">
        <f>VLOOKUP(A502,away!$A$2:$E$405,3,FALSE)</f>
        <v>1.1111111111111101</v>
      </c>
      <c r="I502">
        <f>VLOOKUP(C502,away!$B$2:$E$405,3,FALSE)</f>
        <v>0.64</v>
      </c>
      <c r="J502">
        <f>VLOOKUP(B502,home!$B$2:$E$405,4,FALSE)</f>
        <v>1.28</v>
      </c>
      <c r="K502" s="3">
        <f t="shared" si="730"/>
        <v>1.2130157407407383</v>
      </c>
      <c r="L502" s="3">
        <f t="shared" si="731"/>
        <v>0.91022222222222138</v>
      </c>
      <c r="M502" s="5">
        <f t="shared" si="732"/>
        <v>0.11964359909541314</v>
      </c>
      <c r="N502" s="5">
        <f t="shared" si="733"/>
        <v>0.1451295689816105</v>
      </c>
      <c r="O502" s="5">
        <f t="shared" si="734"/>
        <v>0.10890226264329149</v>
      </c>
      <c r="P502" s="5">
        <f t="shared" si="735"/>
        <v>0.13210015878859466</v>
      </c>
      <c r="Q502" s="5">
        <f t="shared" si="736"/>
        <v>8.8022225810806168E-2</v>
      </c>
      <c r="R502" s="5">
        <f t="shared" si="737"/>
        <v>4.9562629754102396E-2</v>
      </c>
      <c r="S502" s="5">
        <f t="shared" si="738"/>
        <v>3.6463404820460919E-2</v>
      </c>
      <c r="T502" s="5">
        <f t="shared" si="739"/>
        <v>8.0119785982458155E-2</v>
      </c>
      <c r="U502" s="5">
        <f t="shared" si="740"/>
        <v>6.0120250044231466E-2</v>
      </c>
      <c r="V502" s="5">
        <f t="shared" si="741"/>
        <v>4.4733057209301822E-3</v>
      </c>
      <c r="W502" s="5">
        <f t="shared" si="742"/>
        <v>3.5590781814514541E-2</v>
      </c>
      <c r="X502" s="5">
        <f t="shared" si="743"/>
        <v>3.2395520513833646E-2</v>
      </c>
      <c r="Y502" s="5">
        <f t="shared" si="744"/>
        <v>1.474356133607361E-2</v>
      </c>
      <c r="Z502" s="5">
        <f t="shared" si="745"/>
        <v>1.5037668997985424E-2</v>
      </c>
      <c r="AA502" s="5">
        <f t="shared" si="746"/>
        <v>1.8240929198605326E-2</v>
      </c>
      <c r="AB502" s="5">
        <f t="shared" si="747"/>
        <v>1.10632671218228E-2</v>
      </c>
      <c r="AC502" s="5">
        <f t="shared" si="748"/>
        <v>3.0868993437206167E-4</v>
      </c>
      <c r="AD502" s="5">
        <f t="shared" si="749"/>
        <v>1.0793044641568827E-2</v>
      </c>
      <c r="AE502" s="5">
        <f t="shared" si="750"/>
        <v>9.8240690781924156E-3</v>
      </c>
      <c r="AF502" s="5">
        <f t="shared" si="751"/>
        <v>4.4710429938084554E-3</v>
      </c>
      <c r="AG502" s="5">
        <f t="shared" si="752"/>
        <v>1.3565475631584754E-3</v>
      </c>
      <c r="AH502" s="5">
        <f t="shared" si="753"/>
        <v>3.4219051230971243E-3</v>
      </c>
      <c r="AI502" s="5">
        <f t="shared" si="754"/>
        <v>4.1508247776381856E-3</v>
      </c>
      <c r="AJ502" s="5">
        <f t="shared" si="755"/>
        <v>2.5175078961658971E-3</v>
      </c>
      <c r="AK502" s="5">
        <f t="shared" si="756"/>
        <v>1.0179255684961116E-3</v>
      </c>
      <c r="AL502" s="5">
        <f t="shared" si="757"/>
        <v>1.3633153684877268E-5</v>
      </c>
      <c r="AM502" s="5">
        <f t="shared" si="758"/>
        <v>2.6184266081480958E-3</v>
      </c>
      <c r="AN502" s="5">
        <f t="shared" si="759"/>
        <v>2.3833500859943534E-3</v>
      </c>
      <c r="AO502" s="5">
        <f t="shared" si="760"/>
        <v>1.0846891058036512E-3</v>
      </c>
      <c r="AP502" s="5">
        <f t="shared" si="761"/>
        <v>3.2910270943494461E-4</v>
      </c>
      <c r="AQ502" s="5">
        <f t="shared" si="762"/>
        <v>7.4889149880307324E-5</v>
      </c>
      <c r="AR502" s="5">
        <f t="shared" si="763"/>
        <v>6.2293881707581376E-4</v>
      </c>
      <c r="AS502" s="5">
        <f t="shared" si="764"/>
        <v>7.556345906313775E-4</v>
      </c>
      <c r="AT502" s="5">
        <f t="shared" si="765"/>
        <v>4.5829832634202252E-4</v>
      </c>
      <c r="AU502" s="5">
        <f t="shared" si="766"/>
        <v>1.8530769460266974E-4</v>
      </c>
      <c r="AV502" s="5">
        <f t="shared" si="767"/>
        <v>5.6195287608353935E-5</v>
      </c>
      <c r="AW502" s="5">
        <f t="shared" si="768"/>
        <v>4.1812650706346541E-7</v>
      </c>
      <c r="AX502" s="5">
        <f t="shared" si="769"/>
        <v>5.293654486096702E-4</v>
      </c>
      <c r="AY502" s="5">
        <f t="shared" si="770"/>
        <v>4.8184019500115708E-4</v>
      </c>
      <c r="AZ502" s="5">
        <f t="shared" si="771"/>
        <v>2.1929082652497083E-4</v>
      </c>
      <c r="BA502" s="5">
        <f t="shared" si="772"/>
        <v>6.6534461144168868E-5</v>
      </c>
      <c r="BB502" s="5">
        <f t="shared" si="773"/>
        <v>1.5140286269250859E-5</v>
      </c>
      <c r="BC502" s="5">
        <f t="shared" si="774"/>
        <v>2.7562050026156207E-6</v>
      </c>
      <c r="BD502" s="5">
        <f t="shared" si="775"/>
        <v>9.4502125731204796E-5</v>
      </c>
      <c r="BE502" s="5">
        <f t="shared" si="776"/>
        <v>1.1463256604541177E-4</v>
      </c>
      <c r="BF502" s="5">
        <f t="shared" si="777"/>
        <v>6.9525553507293381E-5</v>
      </c>
      <c r="BG502" s="5">
        <f t="shared" si="778"/>
        <v>2.8111863596019785E-5</v>
      </c>
      <c r="BH502" s="5">
        <f t="shared" si="779"/>
        <v>8.5250332608821252E-6</v>
      </c>
      <c r="BI502" s="5">
        <f t="shared" si="780"/>
        <v>2.0681999071576745E-6</v>
      </c>
      <c r="BJ502" s="8">
        <f t="shared" si="781"/>
        <v>0.43025153379783798</v>
      </c>
      <c r="BK502" s="8">
        <f t="shared" si="782"/>
        <v>0.29348463170845696</v>
      </c>
      <c r="BL502" s="8">
        <f t="shared" si="783"/>
        <v>0.26139324218575904</v>
      </c>
      <c r="BM502" s="8">
        <f t="shared" si="784"/>
        <v>0.35632520954772701</v>
      </c>
      <c r="BN502" s="8">
        <f t="shared" si="785"/>
        <v>0.6433604450738184</v>
      </c>
    </row>
    <row r="503" spans="1:66" x14ac:dyDescent="0.25">
      <c r="A503" t="s">
        <v>122</v>
      </c>
      <c r="B503" t="s">
        <v>132</v>
      </c>
      <c r="C503" t="s">
        <v>139</v>
      </c>
      <c r="D503" t="s">
        <v>496</v>
      </c>
      <c r="E503">
        <f>VLOOKUP(A503,home!$A$2:$E$405,3,FALSE)</f>
        <v>1.2800925925925899</v>
      </c>
      <c r="F503">
        <f>VLOOKUP(B503,home!$B$2:$E$405,3,FALSE)</f>
        <v>0.95</v>
      </c>
      <c r="G503">
        <f>VLOOKUP(C503,away!$B$2:$E$405,4,FALSE)</f>
        <v>0.86</v>
      </c>
      <c r="H503">
        <f>VLOOKUP(A503,away!$A$2:$E$405,3,FALSE)</f>
        <v>1.1111111111111101</v>
      </c>
      <c r="I503">
        <f>VLOOKUP(C503,away!$B$2:$E$405,3,FALSE)</f>
        <v>1.1100000000000001</v>
      </c>
      <c r="J503">
        <f>VLOOKUP(B503,home!$B$2:$E$405,4,FALSE)</f>
        <v>0.99</v>
      </c>
      <c r="K503" s="3">
        <f t="shared" si="730"/>
        <v>1.0458356481481459</v>
      </c>
      <c r="L503" s="3">
        <f t="shared" si="731"/>
        <v>1.220999999999999</v>
      </c>
      <c r="M503" s="5">
        <f t="shared" si="732"/>
        <v>0.10363961395623718</v>
      </c>
      <c r="N503" s="5">
        <f t="shared" si="733"/>
        <v>0.10839000283574492</v>
      </c>
      <c r="O503" s="5">
        <f t="shared" si="734"/>
        <v>0.1265439686405655</v>
      </c>
      <c r="P503" s="5">
        <f t="shared" si="735"/>
        <v>0.13234419346244444</v>
      </c>
      <c r="Q503" s="5">
        <f t="shared" si="736"/>
        <v>5.6679064434250331E-2</v>
      </c>
      <c r="R503" s="5">
        <f t="shared" si="737"/>
        <v>7.7255092855065183E-2</v>
      </c>
      <c r="S503" s="5">
        <f t="shared" si="738"/>
        <v>4.2249736550111043E-2</v>
      </c>
      <c r="T503" s="5">
        <f t="shared" si="739"/>
        <v>6.9205137674219597E-2</v>
      </c>
      <c r="U503" s="5">
        <f t="shared" si="740"/>
        <v>8.0796130108822278E-2</v>
      </c>
      <c r="V503" s="5">
        <f t="shared" si="741"/>
        <v>5.9946054026174403E-3</v>
      </c>
      <c r="W503" s="5">
        <f t="shared" si="742"/>
        <v>1.9758995363008239E-2</v>
      </c>
      <c r="X503" s="5">
        <f t="shared" si="743"/>
        <v>2.4125733338233042E-2</v>
      </c>
      <c r="Y503" s="5">
        <f t="shared" si="744"/>
        <v>1.4728760202991263E-2</v>
      </c>
      <c r="Z503" s="5">
        <f t="shared" si="745"/>
        <v>3.1442822792011507E-2</v>
      </c>
      <c r="AA503" s="5">
        <f t="shared" si="746"/>
        <v>3.2884024954290644E-2</v>
      </c>
      <c r="AB503" s="5">
        <f t="shared" si="747"/>
        <v>1.7195642775895182E-2</v>
      </c>
      <c r="AC503" s="5">
        <f t="shared" si="748"/>
        <v>4.7843145278287204E-4</v>
      </c>
      <c r="AD503" s="5">
        <f t="shared" si="749"/>
        <v>5.1661654305569819E-3</v>
      </c>
      <c r="AE503" s="5">
        <f t="shared" si="750"/>
        <v>6.3078879907100694E-3</v>
      </c>
      <c r="AF503" s="5">
        <f t="shared" si="751"/>
        <v>3.8509656183284952E-3</v>
      </c>
      <c r="AG503" s="5">
        <f t="shared" si="752"/>
        <v>1.5673430066596966E-3</v>
      </c>
      <c r="AH503" s="5">
        <f t="shared" si="753"/>
        <v>9.5979216572615079E-3</v>
      </c>
      <c r="AI503" s="5">
        <f t="shared" si="754"/>
        <v>1.0037848617297214E-2</v>
      </c>
      <c r="AJ503" s="5">
        <f t="shared" si="755"/>
        <v>5.2489699573420017E-3</v>
      </c>
      <c r="AK503" s="5">
        <f t="shared" si="756"/>
        <v>1.8298532991489725E-3</v>
      </c>
      <c r="AL503" s="5">
        <f t="shared" si="757"/>
        <v>2.4437615050303531E-5</v>
      </c>
      <c r="AM503" s="5">
        <f t="shared" si="758"/>
        <v>1.0805919943014217E-3</v>
      </c>
      <c r="AN503" s="5">
        <f t="shared" si="759"/>
        <v>1.319402825042035E-3</v>
      </c>
      <c r="AO503" s="5">
        <f t="shared" si="760"/>
        <v>8.0549542468816185E-4</v>
      </c>
      <c r="AP503" s="5">
        <f t="shared" si="761"/>
        <v>3.2783663784808167E-4</v>
      </c>
      <c r="AQ503" s="5">
        <f t="shared" si="762"/>
        <v>1.0007213370312686E-4</v>
      </c>
      <c r="AR503" s="5">
        <f t="shared" si="763"/>
        <v>2.3438124687032557E-3</v>
      </c>
      <c r="AS503" s="5">
        <f t="shared" si="764"/>
        <v>2.4512426323439747E-3</v>
      </c>
      <c r="AT503" s="5">
        <f t="shared" si="765"/>
        <v>1.2817984635829143E-3</v>
      </c>
      <c r="AU503" s="5">
        <f t="shared" si="766"/>
        <v>4.4685017565217823E-4</v>
      </c>
      <c r="AV503" s="5">
        <f t="shared" si="767"/>
        <v>1.1683296076957712E-4</v>
      </c>
      <c r="AW503" s="5">
        <f t="shared" si="768"/>
        <v>8.6683297441324342E-7</v>
      </c>
      <c r="AX503" s="5">
        <f t="shared" si="769"/>
        <v>1.8835360479065413E-4</v>
      </c>
      <c r="AY503" s="5">
        <f t="shared" si="770"/>
        <v>2.299797514493885E-4</v>
      </c>
      <c r="AZ503" s="5">
        <f t="shared" si="771"/>
        <v>1.404026382598516E-4</v>
      </c>
      <c r="BA503" s="5">
        <f t="shared" si="772"/>
        <v>5.7143873771759562E-5</v>
      </c>
      <c r="BB503" s="5">
        <f t="shared" si="773"/>
        <v>1.7443167468829598E-5</v>
      </c>
      <c r="BC503" s="5">
        <f t="shared" si="774"/>
        <v>4.2596214958881788E-6</v>
      </c>
      <c r="BD503" s="5">
        <f t="shared" si="775"/>
        <v>4.7696583738111197E-4</v>
      </c>
      <c r="BE503" s="5">
        <f t="shared" si="776"/>
        <v>4.9882787568199835E-4</v>
      </c>
      <c r="BF503" s="5">
        <f t="shared" si="777"/>
        <v>2.6084598733912273E-4</v>
      </c>
      <c r="BG503" s="5">
        <f t="shared" si="778"/>
        <v>9.0934010745218172E-5</v>
      </c>
      <c r="BH503" s="5">
        <f t="shared" si="779"/>
        <v>2.377550751660892E-5</v>
      </c>
      <c r="BI503" s="5">
        <f t="shared" si="780"/>
        <v>4.9730546627367636E-6</v>
      </c>
      <c r="BJ503" s="8">
        <f t="shared" si="781"/>
        <v>0.31405103756752178</v>
      </c>
      <c r="BK503" s="8">
        <f t="shared" si="782"/>
        <v>0.28496099819069265</v>
      </c>
      <c r="BL503" s="8">
        <f t="shared" si="783"/>
        <v>0.36938631184006715</v>
      </c>
      <c r="BM503" s="8">
        <f t="shared" si="784"/>
        <v>0.39476012128751053</v>
      </c>
      <c r="BN503" s="8">
        <f t="shared" si="785"/>
        <v>0.60485193618430744</v>
      </c>
    </row>
    <row r="504" spans="1:66" x14ac:dyDescent="0.25">
      <c r="A504" t="s">
        <v>122</v>
      </c>
      <c r="B504" t="s">
        <v>140</v>
      </c>
      <c r="C504" t="s">
        <v>129</v>
      </c>
      <c r="D504" t="s">
        <v>496</v>
      </c>
      <c r="E504">
        <f>VLOOKUP(A504,home!$A$2:$E$405,3,FALSE)</f>
        <v>1.2800925925925899</v>
      </c>
      <c r="F504">
        <f>VLOOKUP(B504,home!$B$2:$E$405,3,FALSE)</f>
        <v>1.22</v>
      </c>
      <c r="G504">
        <f>VLOOKUP(C504,away!$B$2:$E$405,4,FALSE)</f>
        <v>1.19</v>
      </c>
      <c r="H504">
        <f>VLOOKUP(A504,away!$A$2:$E$405,3,FALSE)</f>
        <v>1.1111111111111101</v>
      </c>
      <c r="I504">
        <f>VLOOKUP(C504,away!$B$2:$E$405,3,FALSE)</f>
        <v>0.41</v>
      </c>
      <c r="J504">
        <f>VLOOKUP(B504,home!$B$2:$E$405,4,FALSE)</f>
        <v>0.6</v>
      </c>
      <c r="K504" s="3">
        <f t="shared" si="730"/>
        <v>1.8584384259259219</v>
      </c>
      <c r="L504" s="3">
        <f t="shared" si="731"/>
        <v>0.27333333333333304</v>
      </c>
      <c r="M504" s="5">
        <f t="shared" si="732"/>
        <v>0.11862692918948169</v>
      </c>
      <c r="N504" s="5">
        <f t="shared" si="733"/>
        <v>0.22046084355532614</v>
      </c>
      <c r="O504" s="5">
        <f t="shared" si="734"/>
        <v>3.2424693978458291E-2</v>
      </c>
      <c r="P504" s="5">
        <f t="shared" si="735"/>
        <v>6.0259297238455752E-2</v>
      </c>
      <c r="Q504" s="5">
        <f t="shared" si="736"/>
        <v>0.20485645153763066</v>
      </c>
      <c r="R504" s="5">
        <f t="shared" si="737"/>
        <v>4.4313748437226274E-3</v>
      </c>
      <c r="S504" s="5">
        <f t="shared" si="738"/>
        <v>7.6525265563279184E-3</v>
      </c>
      <c r="T504" s="5">
        <f t="shared" si="739"/>
        <v>5.5994096753618987E-2</v>
      </c>
      <c r="U504" s="5">
        <f t="shared" si="740"/>
        <v>8.235437289255609E-3</v>
      </c>
      <c r="V504" s="5">
        <f t="shared" si="741"/>
        <v>4.319197968263947E-4</v>
      </c>
      <c r="W504" s="5">
        <f t="shared" si="742"/>
        <v>0.12690436711212144</v>
      </c>
      <c r="X504" s="5">
        <f t="shared" si="743"/>
        <v>3.4687193677313155E-2</v>
      </c>
      <c r="Y504" s="5">
        <f t="shared" si="744"/>
        <v>4.7405831358994588E-3</v>
      </c>
      <c r="Z504" s="5">
        <f t="shared" si="745"/>
        <v>4.0374748576139463E-4</v>
      </c>
      <c r="AA504" s="5">
        <f t="shared" si="746"/>
        <v>7.5033984190995477E-4</v>
      </c>
      <c r="AB504" s="5">
        <f t="shared" si="747"/>
        <v>6.9723019735432089E-4</v>
      </c>
      <c r="AC504" s="5">
        <f t="shared" si="748"/>
        <v>1.3712729267063252E-5</v>
      </c>
      <c r="AD504" s="5">
        <f t="shared" si="749"/>
        <v>5.8960988064744077E-2</v>
      </c>
      <c r="AE504" s="5">
        <f t="shared" si="750"/>
        <v>1.6116003404363363E-2</v>
      </c>
      <c r="AF504" s="5">
        <f t="shared" si="751"/>
        <v>2.2025204652629904E-3</v>
      </c>
      <c r="AG504" s="5">
        <f t="shared" si="752"/>
        <v>2.0067408683507225E-4</v>
      </c>
      <c r="AH504" s="5">
        <f t="shared" si="753"/>
        <v>2.7589411527028593E-5</v>
      </c>
      <c r="AI504" s="5">
        <f t="shared" si="754"/>
        <v>5.1273222530513502E-5</v>
      </c>
      <c r="AJ504" s="5">
        <f t="shared" si="755"/>
        <v>4.7644063485878521E-5</v>
      </c>
      <c r="AK504" s="5">
        <f t="shared" si="756"/>
        <v>2.9514519449803594E-5</v>
      </c>
      <c r="AL504" s="5">
        <f t="shared" si="757"/>
        <v>2.7862794207024047E-7</v>
      </c>
      <c r="AM504" s="5">
        <f t="shared" si="758"/>
        <v>2.1915073170016001E-2</v>
      </c>
      <c r="AN504" s="5">
        <f t="shared" si="759"/>
        <v>5.9901199998043672E-3</v>
      </c>
      <c r="AO504" s="5">
        <f t="shared" si="760"/>
        <v>8.1864973330659575E-4</v>
      </c>
      <c r="AP504" s="5">
        <f t="shared" si="761"/>
        <v>7.4588086812378654E-5</v>
      </c>
      <c r="AQ504" s="5">
        <f t="shared" si="762"/>
        <v>5.0968525988458679E-6</v>
      </c>
      <c r="AR504" s="5">
        <f t="shared" si="763"/>
        <v>1.5082211634775614E-6</v>
      </c>
      <c r="AS504" s="5">
        <f t="shared" si="764"/>
        <v>2.8029361650014019E-6</v>
      </c>
      <c r="AT504" s="5">
        <f t="shared" si="765"/>
        <v>2.604542137228023E-6</v>
      </c>
      <c r="AU504" s="5">
        <f t="shared" si="766"/>
        <v>1.6134603965892616E-6</v>
      </c>
      <c r="AV504" s="5">
        <f t="shared" si="767"/>
        <v>7.496291999327903E-7</v>
      </c>
      <c r="AW504" s="5">
        <f t="shared" si="768"/>
        <v>3.9315421920888584E-9</v>
      </c>
      <c r="AX504" s="5">
        <f t="shared" si="769"/>
        <v>6.7879690143559865E-3</v>
      </c>
      <c r="AY504" s="5">
        <f t="shared" si="770"/>
        <v>1.8553781972573012E-3</v>
      </c>
      <c r="AZ504" s="5">
        <f t="shared" si="771"/>
        <v>2.5356835362516417E-4</v>
      </c>
      <c r="BA504" s="5">
        <f t="shared" si="772"/>
        <v>2.3102894441403826E-5</v>
      </c>
      <c r="BB504" s="5">
        <f t="shared" si="773"/>
        <v>1.5786977868292591E-6</v>
      </c>
      <c r="BC504" s="5">
        <f t="shared" si="774"/>
        <v>8.6302145679999411E-8</v>
      </c>
      <c r="BD504" s="5">
        <f t="shared" si="775"/>
        <v>6.8707853002866629E-8</v>
      </c>
      <c r="BE504" s="5">
        <f t="shared" si="776"/>
        <v>1.2768931418339709E-7</v>
      </c>
      <c r="BF504" s="5">
        <f t="shared" si="777"/>
        <v>1.1865136402927651E-7</v>
      </c>
      <c r="BG504" s="5">
        <f t="shared" si="778"/>
        <v>7.3502084733510739E-8</v>
      </c>
      <c r="BH504" s="5">
        <f t="shared" si="779"/>
        <v>3.4149774663604858E-8</v>
      </c>
      <c r="BI504" s="5">
        <f t="shared" si="780"/>
        <v>1.2693050694310942E-8</v>
      </c>
      <c r="BJ504" s="8">
        <f t="shared" si="781"/>
        <v>0.7628489330952658</v>
      </c>
      <c r="BK504" s="8">
        <f t="shared" si="782"/>
        <v>0.18884004233555821</v>
      </c>
      <c r="BL504" s="8">
        <f t="shared" si="783"/>
        <v>4.670481155019756E-2</v>
      </c>
      <c r="BM504" s="8">
        <f t="shared" si="784"/>
        <v>0.35588256985799277</v>
      </c>
      <c r="BN504" s="8">
        <f t="shared" si="785"/>
        <v>0.64105959034307514</v>
      </c>
    </row>
    <row r="505" spans="1:66" x14ac:dyDescent="0.25">
      <c r="A505" t="s">
        <v>122</v>
      </c>
      <c r="B505" t="s">
        <v>124</v>
      </c>
      <c r="C505" t="s">
        <v>144</v>
      </c>
      <c r="D505" t="s">
        <v>496</v>
      </c>
      <c r="E505">
        <f>VLOOKUP(A505,home!$A$2:$E$405,3,FALSE)</f>
        <v>1.2800925925925899</v>
      </c>
      <c r="F505">
        <f>VLOOKUP(B505,home!$B$2:$E$405,3,FALSE)</f>
        <v>0.9</v>
      </c>
      <c r="G505">
        <f>VLOOKUP(C505,away!$B$2:$E$405,4,FALSE)</f>
        <v>1.22</v>
      </c>
      <c r="H505">
        <f>VLOOKUP(A505,away!$A$2:$E$405,3,FALSE)</f>
        <v>1.1111111111111101</v>
      </c>
      <c r="I505">
        <f>VLOOKUP(C505,away!$B$2:$E$405,3,FALSE)</f>
        <v>1.26</v>
      </c>
      <c r="J505">
        <f>VLOOKUP(B505,home!$B$2:$E$405,4,FALSE)</f>
        <v>1.18</v>
      </c>
      <c r="K505" s="3">
        <f t="shared" si="730"/>
        <v>1.4055416666666636</v>
      </c>
      <c r="L505" s="3">
        <f t="shared" si="731"/>
        <v>1.6519999999999981</v>
      </c>
      <c r="M505" s="5">
        <f t="shared" si="732"/>
        <v>4.7003102600855745E-2</v>
      </c>
      <c r="N505" s="5">
        <f t="shared" si="733"/>
        <v>6.6064819168110966E-2</v>
      </c>
      <c r="O505" s="5">
        <f t="shared" si="734"/>
        <v>7.7649125496613597E-2</v>
      </c>
      <c r="P505" s="5">
        <f t="shared" si="735"/>
        <v>0.1091390812657192</v>
      </c>
      <c r="Q505" s="5">
        <f t="shared" si="736"/>
        <v>4.6428428020789225E-2</v>
      </c>
      <c r="R505" s="5">
        <f t="shared" si="737"/>
        <v>6.4138177660202772E-2</v>
      </c>
      <c r="S505" s="5">
        <f t="shared" si="738"/>
        <v>6.3354004312623835E-2</v>
      </c>
      <c r="T505" s="5">
        <f t="shared" si="739"/>
        <v>7.6699763090343709E-2</v>
      </c>
      <c r="U505" s="5">
        <f t="shared" si="740"/>
        <v>9.0148881125483957E-2</v>
      </c>
      <c r="V505" s="5">
        <f t="shared" si="741"/>
        <v>1.634501516941303E-2</v>
      </c>
      <c r="W505" s="5">
        <f t="shared" si="742"/>
        <v>2.1752363367017764E-2</v>
      </c>
      <c r="X505" s="5">
        <f t="shared" si="743"/>
        <v>3.5934904282313301E-2</v>
      </c>
      <c r="Y505" s="5">
        <f t="shared" si="744"/>
        <v>2.9682230937190759E-2</v>
      </c>
      <c r="Z505" s="5">
        <f t="shared" si="745"/>
        <v>3.5318756498218286E-2</v>
      </c>
      <c r="AA505" s="5">
        <f t="shared" si="746"/>
        <v>4.9641983873099788E-2</v>
      </c>
      <c r="AB505" s="5">
        <f t="shared" si="747"/>
        <v>3.4886938374818162E-2</v>
      </c>
      <c r="AC505" s="5">
        <f t="shared" si="748"/>
        <v>2.3720241858453195E-3</v>
      </c>
      <c r="AD505" s="5">
        <f t="shared" si="749"/>
        <v>7.6434632652042584E-3</v>
      </c>
      <c r="AE505" s="5">
        <f t="shared" si="750"/>
        <v>1.262700131411742E-2</v>
      </c>
      <c r="AF505" s="5">
        <f t="shared" si="751"/>
        <v>1.0429903085460978E-2</v>
      </c>
      <c r="AG505" s="5">
        <f t="shared" si="752"/>
        <v>5.7433999657271733E-3</v>
      </c>
      <c r="AH505" s="5">
        <f t="shared" si="753"/>
        <v>1.4586646433764134E-2</v>
      </c>
      <c r="AI505" s="5">
        <f t="shared" si="754"/>
        <v>2.0502139339590185E-2</v>
      </c>
      <c r="AJ505" s="5">
        <f t="shared" si="755"/>
        <v>1.4408305548799882E-2</v>
      </c>
      <c r="AK505" s="5">
        <f t="shared" si="756"/>
        <v>6.7504912649675721E-3</v>
      </c>
      <c r="AL505" s="5">
        <f t="shared" si="757"/>
        <v>2.203093209242834E-4</v>
      </c>
      <c r="AM505" s="5">
        <f t="shared" si="758"/>
        <v>2.1486412193761225E-3</v>
      </c>
      <c r="AN505" s="5">
        <f t="shared" si="759"/>
        <v>3.54955529440935E-3</v>
      </c>
      <c r="AO505" s="5">
        <f t="shared" si="760"/>
        <v>2.9319326731821202E-3</v>
      </c>
      <c r="AP505" s="5">
        <f t="shared" si="761"/>
        <v>1.614517592032286E-3</v>
      </c>
      <c r="AQ505" s="5">
        <f t="shared" si="762"/>
        <v>6.6679576550933331E-4</v>
      </c>
      <c r="AR505" s="5">
        <f t="shared" si="763"/>
        <v>4.8194279817156639E-3</v>
      </c>
      <c r="AS505" s="5">
        <f t="shared" si="764"/>
        <v>6.7739068378005881E-3</v>
      </c>
      <c r="AT505" s="5">
        <f t="shared" si="765"/>
        <v>4.7605041533234742E-3</v>
      </c>
      <c r="AU505" s="5">
        <f t="shared" si="766"/>
        <v>2.230362313945283E-3</v>
      </c>
      <c r="AV505" s="5">
        <f t="shared" si="767"/>
        <v>7.8371679100329244E-4</v>
      </c>
      <c r="AW505" s="5">
        <f t="shared" si="768"/>
        <v>1.420967479301451E-5</v>
      </c>
      <c r="AX505" s="5">
        <f t="shared" si="769"/>
        <v>5.0333412675843418E-4</v>
      </c>
      <c r="AY505" s="5">
        <f t="shared" si="770"/>
        <v>8.3150797740493216E-4</v>
      </c>
      <c r="AZ505" s="5">
        <f t="shared" si="771"/>
        <v>6.8682558933647335E-4</v>
      </c>
      <c r="BA505" s="5">
        <f t="shared" si="772"/>
        <v>3.7821195786128426E-4</v>
      </c>
      <c r="BB505" s="5">
        <f t="shared" si="773"/>
        <v>1.5620153859671022E-4</v>
      </c>
      <c r="BC505" s="5">
        <f t="shared" si="774"/>
        <v>5.1608988352352981E-5</v>
      </c>
      <c r="BD505" s="5">
        <f t="shared" si="775"/>
        <v>1.3269491709657117E-3</v>
      </c>
      <c r="BE505" s="5">
        <f t="shared" si="776"/>
        <v>1.8650823493410937E-3</v>
      </c>
      <c r="BF505" s="5">
        <f t="shared" si="777"/>
        <v>1.310725476881729E-3</v>
      </c>
      <c r="BG505" s="5">
        <f t="shared" si="778"/>
        <v>6.140930904396007E-4</v>
      </c>
      <c r="BH505" s="5">
        <f t="shared" si="779"/>
        <v>2.1578335645623968E-4</v>
      </c>
      <c r="BI505" s="5">
        <f t="shared" si="780"/>
        <v>6.0658499694485985E-5</v>
      </c>
      <c r="BJ505" s="8">
        <f t="shared" si="781"/>
        <v>0.32652540921909506</v>
      </c>
      <c r="BK505" s="8">
        <f t="shared" si="782"/>
        <v>0.23926504483278635</v>
      </c>
      <c r="BL505" s="8">
        <f t="shared" si="783"/>
        <v>0.39747389913890718</v>
      </c>
      <c r="BM505" s="8">
        <f t="shared" si="784"/>
        <v>0.58734307717410339</v>
      </c>
      <c r="BN505" s="8">
        <f t="shared" si="785"/>
        <v>0.41042273421229147</v>
      </c>
    </row>
    <row r="506" spans="1:66" x14ac:dyDescent="0.25">
      <c r="A506" t="s">
        <v>145</v>
      </c>
      <c r="B506" t="s">
        <v>366</v>
      </c>
      <c r="C506" t="s">
        <v>425</v>
      </c>
      <c r="D506" t="s">
        <v>496</v>
      </c>
      <c r="E506">
        <f>VLOOKUP(A506,home!$A$2:$E$405,3,FALSE)</f>
        <v>1.4299065420560699</v>
      </c>
      <c r="F506">
        <f>VLOOKUP(B506,home!$B$2:$E$405,3,FALSE)</f>
        <v>1.24</v>
      </c>
      <c r="G506">
        <f>VLOOKUP(C506,away!$B$2:$E$405,4,FALSE)</f>
        <v>0.65</v>
      </c>
      <c r="H506">
        <f>VLOOKUP(A506,away!$A$2:$E$405,3,FALSE)</f>
        <v>1.18691588785047</v>
      </c>
      <c r="I506">
        <f>VLOOKUP(C506,away!$B$2:$E$405,3,FALSE)</f>
        <v>0.97</v>
      </c>
      <c r="J506">
        <f>VLOOKUP(B506,home!$B$2:$E$405,4,FALSE)</f>
        <v>0.71</v>
      </c>
      <c r="K506" s="3">
        <f t="shared" si="730"/>
        <v>1.1525046728971924</v>
      </c>
      <c r="L506" s="3">
        <f t="shared" si="731"/>
        <v>0.81742897196261866</v>
      </c>
      <c r="M506" s="5">
        <f t="shared" si="732"/>
        <v>0.13946611020131677</v>
      </c>
      <c r="N506" s="5">
        <f t="shared" si="733"/>
        <v>0.16073534371781237</v>
      </c>
      <c r="O506" s="5">
        <f t="shared" si="734"/>
        <v>0.11400363908548765</v>
      </c>
      <c r="P506" s="5">
        <f t="shared" si="735"/>
        <v>0.13138972677330951</v>
      </c>
      <c r="Q506" s="5">
        <f t="shared" si="736"/>
        <v>9.2624117367257605E-2</v>
      </c>
      <c r="R506" s="5">
        <f t="shared" si="737"/>
        <v>4.659493874882379E-2</v>
      </c>
      <c r="S506" s="5">
        <f t="shared" si="738"/>
        <v>3.0945260243950546E-2</v>
      </c>
      <c r="T506" s="5">
        <f t="shared" si="739"/>
        <v>7.5713637038462303E-2</v>
      </c>
      <c r="U506" s="5">
        <f t="shared" si="740"/>
        <v>5.3700884641377879E-2</v>
      </c>
      <c r="V506" s="5">
        <f t="shared" si="741"/>
        <v>3.2392491325292667E-3</v>
      </c>
      <c r="W506" s="5">
        <f t="shared" si="742"/>
        <v>3.5583242696247443E-2</v>
      </c>
      <c r="X506" s="5">
        <f t="shared" si="743"/>
        <v>2.9086773496289901E-2</v>
      </c>
      <c r="Y506" s="5">
        <f t="shared" si="744"/>
        <v>1.18881856783909E-2</v>
      </c>
      <c r="Z506" s="5">
        <f t="shared" si="745"/>
        <v>1.2696017626704073E-2</v>
      </c>
      <c r="AA506" s="5">
        <f t="shared" si="746"/>
        <v>1.4632219641961566E-2</v>
      </c>
      <c r="AB506" s="5">
        <f t="shared" si="747"/>
        <v>8.4318507561093967E-3</v>
      </c>
      <c r="AC506" s="5">
        <f t="shared" si="748"/>
        <v>1.9072915718527808E-4</v>
      </c>
      <c r="AD506" s="5">
        <f t="shared" si="749"/>
        <v>1.0252463371065019E-2</v>
      </c>
      <c r="AE506" s="5">
        <f t="shared" si="750"/>
        <v>8.3806605934940819E-3</v>
      </c>
      <c r="AF506" s="5">
        <f t="shared" si="751"/>
        <v>3.4252973866537488E-3</v>
      </c>
      <c r="AG506" s="5">
        <f t="shared" si="752"/>
        <v>9.333124404795394E-4</v>
      </c>
      <c r="AH506" s="5">
        <f t="shared" si="753"/>
        <v>2.5945231591539978E-3</v>
      </c>
      <c r="AI506" s="5">
        <f t="shared" si="754"/>
        <v>2.9902000648649686E-3</v>
      </c>
      <c r="AJ506" s="5">
        <f t="shared" si="755"/>
        <v>1.7231097738271827E-3</v>
      </c>
      <c r="AK506" s="5">
        <f t="shared" si="756"/>
        <v>6.6196402208355039E-4</v>
      </c>
      <c r="AL506" s="5">
        <f t="shared" si="757"/>
        <v>7.187366684022049E-6</v>
      </c>
      <c r="AM506" s="5">
        <f t="shared" si="758"/>
        <v>2.3632023887719465E-3</v>
      </c>
      <c r="AN506" s="5">
        <f t="shared" si="759"/>
        <v>1.9317500991934567E-3</v>
      </c>
      <c r="AO506" s="5">
        <f t="shared" si="760"/>
        <v>7.8953424883619703E-4</v>
      </c>
      <c r="AP506" s="5">
        <f t="shared" si="761"/>
        <v>2.1512938978515028E-4</v>
      </c>
      <c r="AQ506" s="5">
        <f t="shared" si="762"/>
        <v>4.3963248982755202E-5</v>
      </c>
      <c r="AR506" s="5">
        <f t="shared" si="763"/>
        <v>4.2416767974409183E-4</v>
      </c>
      <c r="AS506" s="5">
        <f t="shared" si="764"/>
        <v>4.888552329970256E-4</v>
      </c>
      <c r="AT506" s="5">
        <f t="shared" si="765"/>
        <v>2.8170397019965901E-4</v>
      </c>
      <c r="AU506" s="5">
        <f t="shared" si="766"/>
        <v>1.0822171400959942E-4</v>
      </c>
      <c r="AV506" s="5">
        <f t="shared" si="767"/>
        <v>3.1181507776251729E-5</v>
      </c>
      <c r="AW506" s="5">
        <f t="shared" si="768"/>
        <v>1.8808753838917424E-7</v>
      </c>
      <c r="AX506" s="5">
        <f t="shared" si="769"/>
        <v>4.5393363267691206E-4</v>
      </c>
      <c r="AY506" s="5">
        <f t="shared" si="770"/>
        <v>3.7105850269834515E-4</v>
      </c>
      <c r="AZ506" s="5">
        <f t="shared" si="771"/>
        <v>1.5165698519934844E-4</v>
      </c>
      <c r="BA506" s="5">
        <f t="shared" si="772"/>
        <v>4.1322937834151153E-5</v>
      </c>
      <c r="BB506" s="5">
        <f t="shared" si="773"/>
        <v>8.4446416480613412E-6</v>
      </c>
      <c r="BC506" s="5">
        <f t="shared" si="774"/>
        <v>1.3805789481934998E-6</v>
      </c>
      <c r="BD506" s="5">
        <f t="shared" si="775"/>
        <v>5.778782506549701E-5</v>
      </c>
      <c r="BE506" s="5">
        <f t="shared" si="776"/>
        <v>6.6600738424550814E-5</v>
      </c>
      <c r="BF506" s="5">
        <f t="shared" si="777"/>
        <v>3.8378831126349212E-5</v>
      </c>
      <c r="BG506" s="5">
        <f t="shared" si="778"/>
        <v>1.4743927404483222E-5</v>
      </c>
      <c r="BH506" s="5">
        <f t="shared" si="779"/>
        <v>4.2481113076309723E-6</v>
      </c>
      <c r="BI506" s="5">
        <f t="shared" si="780"/>
        <v>9.7919362660641931E-7</v>
      </c>
      <c r="BJ506" s="8">
        <f t="shared" si="781"/>
        <v>0.43499441044072751</v>
      </c>
      <c r="BK506" s="8">
        <f t="shared" si="782"/>
        <v>0.30560932137767377</v>
      </c>
      <c r="BL506" s="8">
        <f t="shared" si="783"/>
        <v>0.24685019862537169</v>
      </c>
      <c r="BM506" s="8">
        <f t="shared" si="784"/>
        <v>0.31496520176130932</v>
      </c>
      <c r="BN506" s="8">
        <f t="shared" si="785"/>
        <v>0.68481387589400777</v>
      </c>
    </row>
    <row r="507" spans="1:66" x14ac:dyDescent="0.25">
      <c r="A507" t="s">
        <v>145</v>
      </c>
      <c r="B507" t="s">
        <v>388</v>
      </c>
      <c r="C507" t="s">
        <v>347</v>
      </c>
      <c r="D507" t="s">
        <v>496</v>
      </c>
      <c r="E507">
        <f>VLOOKUP(A507,home!$A$2:$E$405,3,FALSE)</f>
        <v>1.4299065420560699</v>
      </c>
      <c r="F507">
        <f>VLOOKUP(B507,home!$B$2:$E$405,3,FALSE)</f>
        <v>1.22</v>
      </c>
      <c r="G507">
        <f>VLOOKUP(C507,away!$B$2:$E$405,4,FALSE)</f>
        <v>1</v>
      </c>
      <c r="H507">
        <f>VLOOKUP(A507,away!$A$2:$E$405,3,FALSE)</f>
        <v>1.18691588785047</v>
      </c>
      <c r="I507">
        <f>VLOOKUP(C507,away!$B$2:$E$405,3,FALSE)</f>
        <v>1.05</v>
      </c>
      <c r="J507">
        <f>VLOOKUP(B507,home!$B$2:$E$405,4,FALSE)</f>
        <v>0.98</v>
      </c>
      <c r="K507" s="3">
        <f t="shared" si="730"/>
        <v>1.7444859813084053</v>
      </c>
      <c r="L507" s="3">
        <f t="shared" si="731"/>
        <v>1.2213364485981335</v>
      </c>
      <c r="M507" s="5">
        <f t="shared" si="732"/>
        <v>5.1518081805949863E-2</v>
      </c>
      <c r="N507" s="5">
        <f t="shared" si="733"/>
        <v>8.9872571494379119E-2</v>
      </c>
      <c r="O507" s="5">
        <f t="shared" si="734"/>
        <v>6.2920911071466926E-2</v>
      </c>
      <c r="P507" s="5">
        <f t="shared" si="735"/>
        <v>0.10976464729532684</v>
      </c>
      <c r="Q507" s="5">
        <f t="shared" si="736"/>
        <v>7.8390720538040914E-2</v>
      </c>
      <c r="R507" s="5">
        <f t="shared" si="737"/>
        <v>3.8423801035292207E-2</v>
      </c>
      <c r="S507" s="5">
        <f t="shared" si="738"/>
        <v>5.8466257736696489E-2</v>
      </c>
      <c r="T507" s="5">
        <f t="shared" si="739"/>
        <v>9.5741444224979655E-2</v>
      </c>
      <c r="U507" s="5">
        <f t="shared" si="740"/>
        <v>6.702978225465063E-2</v>
      </c>
      <c r="V507" s="5">
        <f t="shared" si="741"/>
        <v>1.3840940100126596E-2</v>
      </c>
      <c r="W507" s="5">
        <f t="shared" si="742"/>
        <v>4.5583837681092421E-2</v>
      </c>
      <c r="X507" s="5">
        <f t="shared" si="743"/>
        <v>5.5673202426899195E-2</v>
      </c>
      <c r="Y507" s="5">
        <f t="shared" si="744"/>
        <v>3.3997855667077033E-2</v>
      </c>
      <c r="Z507" s="5">
        <f t="shared" si="745"/>
        <v>1.564279623269502E-2</v>
      </c>
      <c r="AA507" s="5">
        <f t="shared" si="746"/>
        <v>2.7288638736400393E-2</v>
      </c>
      <c r="AB507" s="5">
        <f t="shared" si="747"/>
        <v>2.3802323862320007E-2</v>
      </c>
      <c r="AC507" s="5">
        <f t="shared" si="748"/>
        <v>1.8430979171165044E-3</v>
      </c>
      <c r="AD507" s="5">
        <f t="shared" si="749"/>
        <v>1.9880091452225891E-2</v>
      </c>
      <c r="AE507" s="5">
        <f t="shared" si="750"/>
        <v>2.428028029206768E-2</v>
      </c>
      <c r="AF507" s="5">
        <f t="shared" si="751"/>
        <v>1.4827195651440602E-2</v>
      </c>
      <c r="AG507" s="5">
        <f t="shared" si="752"/>
        <v>6.0363314932000501E-3</v>
      </c>
      <c r="AH507" s="5">
        <f t="shared" si="753"/>
        <v>4.776279299246E-3</v>
      </c>
      <c r="AI507" s="5">
        <f t="shared" si="754"/>
        <v>8.3321522803481776E-3</v>
      </c>
      <c r="AJ507" s="5">
        <f t="shared" si="755"/>
        <v>7.2676614235971312E-3</v>
      </c>
      <c r="AK507" s="5">
        <f t="shared" si="756"/>
        <v>4.2261111567870272E-3</v>
      </c>
      <c r="AL507" s="5">
        <f t="shared" si="757"/>
        <v>1.5707649486257054E-4</v>
      </c>
      <c r="AM507" s="5">
        <f t="shared" si="758"/>
        <v>6.9361081691074189E-3</v>
      </c>
      <c r="AN507" s="5">
        <f t="shared" si="759"/>
        <v>8.4713217183501575E-3</v>
      </c>
      <c r="AO507" s="5">
        <f t="shared" si="760"/>
        <v>5.1731669912110116E-3</v>
      </c>
      <c r="AP507" s="5">
        <f t="shared" si="761"/>
        <v>2.1060591336835824E-3</v>
      </c>
      <c r="AQ507" s="5">
        <f t="shared" si="762"/>
        <v>6.4305169571769207E-4</v>
      </c>
      <c r="AR507" s="5">
        <f t="shared" si="763"/>
        <v>1.166688799370777E-3</v>
      </c>
      <c r="AS507" s="5">
        <f t="shared" si="764"/>
        <v>2.0352722550518545E-3</v>
      </c>
      <c r="AT507" s="5">
        <f t="shared" si="765"/>
        <v>1.7752519585419533E-3</v>
      </c>
      <c r="AU507" s="5">
        <f t="shared" si="766"/>
        <v>1.0323007183222425E-3</v>
      </c>
      <c r="AV507" s="5">
        <f t="shared" si="767"/>
        <v>4.5020853290193721E-4</v>
      </c>
      <c r="AW507" s="5">
        <f t="shared" si="768"/>
        <v>9.2963293730963279E-6</v>
      </c>
      <c r="AX507" s="5">
        <f t="shared" si="769"/>
        <v>2.0166572443077687E-3</v>
      </c>
      <c r="AY507" s="5">
        <f t="shared" si="770"/>
        <v>2.4630169968025491E-3</v>
      </c>
      <c r="AZ507" s="5">
        <f t="shared" si="771"/>
        <v>1.5040862158558334E-3</v>
      </c>
      <c r="BA507" s="5">
        <f t="shared" si="772"/>
        <v>6.1233177241958958E-4</v>
      </c>
      <c r="BB507" s="5">
        <f t="shared" si="773"/>
        <v>1.869657780726855E-4</v>
      </c>
      <c r="BC507" s="5">
        <f t="shared" si="774"/>
        <v>4.5669623880136056E-5</v>
      </c>
      <c r="BD507" s="5">
        <f t="shared" si="775"/>
        <v>2.3748659247378788E-4</v>
      </c>
      <c r="BE507" s="5">
        <f t="shared" si="776"/>
        <v>4.1429203131922507E-4</v>
      </c>
      <c r="BF507" s="5">
        <f t="shared" si="777"/>
        <v>3.6136332040208558E-4</v>
      </c>
      <c r="BG507" s="5">
        <f t="shared" si="778"/>
        <v>2.1013108220016531E-4</v>
      </c>
      <c r="BH507" s="5">
        <f t="shared" si="779"/>
        <v>9.1642681783838141E-5</v>
      </c>
      <c r="BI507" s="5">
        <f t="shared" si="780"/>
        <v>3.1973874732282532E-5</v>
      </c>
      <c r="BJ507" s="8">
        <f t="shared" si="781"/>
        <v>0.49444196626081105</v>
      </c>
      <c r="BK507" s="8">
        <f t="shared" si="782"/>
        <v>0.23805311834688139</v>
      </c>
      <c r="BL507" s="8">
        <f t="shared" si="783"/>
        <v>0.25187427296720866</v>
      </c>
      <c r="BM507" s="8">
        <f t="shared" si="784"/>
        <v>0.56666769989971078</v>
      </c>
      <c r="BN507" s="8">
        <f t="shared" si="785"/>
        <v>0.43089073324045585</v>
      </c>
    </row>
    <row r="508" spans="1:66" x14ac:dyDescent="0.25">
      <c r="A508" t="s">
        <v>145</v>
      </c>
      <c r="B508" t="s">
        <v>391</v>
      </c>
      <c r="C508" t="s">
        <v>389</v>
      </c>
      <c r="D508" t="s">
        <v>496</v>
      </c>
      <c r="E508">
        <f>VLOOKUP(A508,home!$A$2:$E$405,3,FALSE)</f>
        <v>1.4299065420560699</v>
      </c>
      <c r="F508">
        <f>VLOOKUP(B508,home!$B$2:$E$405,3,FALSE)</f>
        <v>1</v>
      </c>
      <c r="G508">
        <f>VLOOKUP(C508,away!$B$2:$E$405,4,FALSE)</f>
        <v>0.65</v>
      </c>
      <c r="H508">
        <f>VLOOKUP(A508,away!$A$2:$E$405,3,FALSE)</f>
        <v>1.18691588785047</v>
      </c>
      <c r="I508">
        <f>VLOOKUP(C508,away!$B$2:$E$405,3,FALSE)</f>
        <v>0.79</v>
      </c>
      <c r="J508">
        <f>VLOOKUP(B508,home!$B$2:$E$405,4,FALSE)</f>
        <v>1.44</v>
      </c>
      <c r="K508" s="3">
        <f t="shared" si="730"/>
        <v>0.92943925233644553</v>
      </c>
      <c r="L508" s="3">
        <f t="shared" si="731"/>
        <v>1.3502355140186946</v>
      </c>
      <c r="M508" s="5">
        <f t="shared" si="732"/>
        <v>0.10231747839114004</v>
      </c>
      <c r="N508" s="5">
        <f t="shared" si="733"/>
        <v>9.5097880616811625E-2</v>
      </c>
      <c r="O508" s="5">
        <f t="shared" si="734"/>
        <v>0.13815269302855765</v>
      </c>
      <c r="P508" s="5">
        <f t="shared" si="735"/>
        <v>0.12840453571672908</v>
      </c>
      <c r="Q508" s="5">
        <f t="shared" si="736"/>
        <v>4.4193851529634967E-2</v>
      </c>
      <c r="R508" s="5">
        <f t="shared" si="737"/>
        <v>9.326933624224075E-2</v>
      </c>
      <c r="S508" s="5">
        <f t="shared" si="738"/>
        <v>4.028569959865351E-2</v>
      </c>
      <c r="T508" s="5">
        <f t="shared" si="739"/>
        <v>5.9672107836582541E-2</v>
      </c>
      <c r="U508" s="5">
        <f t="shared" si="740"/>
        <v>8.6688182142904788E-2</v>
      </c>
      <c r="V508" s="5">
        <f t="shared" si="741"/>
        <v>5.6174463969378939E-3</v>
      </c>
      <c r="W508" s="5">
        <f t="shared" si="742"/>
        <v>1.3691833441190605E-2</v>
      </c>
      <c r="X508" s="5">
        <f t="shared" si="743"/>
        <v>1.8487199764324346E-2</v>
      </c>
      <c r="Y508" s="5">
        <f t="shared" si="744"/>
        <v>1.248103683827439E-2</v>
      </c>
      <c r="Z508" s="5">
        <f t="shared" si="745"/>
        <v>4.1978523387741461E-2</v>
      </c>
      <c r="AA508" s="5">
        <f t="shared" si="746"/>
        <v>3.9016487391690419E-2</v>
      </c>
      <c r="AB508" s="5">
        <f t="shared" si="747"/>
        <v>1.8131727435063544E-2</v>
      </c>
      <c r="AC508" s="5">
        <f t="shared" si="748"/>
        <v>4.4060507052068017E-4</v>
      </c>
      <c r="AD508" s="5">
        <f t="shared" si="749"/>
        <v>3.1814318591738338E-3</v>
      </c>
      <c r="AE508" s="5">
        <f t="shared" si="750"/>
        <v>4.2956822816870325E-3</v>
      </c>
      <c r="AF508" s="5">
        <f t="shared" si="751"/>
        <v>2.9000913868373452E-3</v>
      </c>
      <c r="AG508" s="5">
        <f t="shared" si="752"/>
        <v>1.3052687948025038E-3</v>
      </c>
      <c r="AH508" s="5">
        <f t="shared" si="753"/>
        <v>1.4170223276048222E-2</v>
      </c>
      <c r="AI508" s="5">
        <f t="shared" si="754"/>
        <v>1.3170361727130757E-2</v>
      </c>
      <c r="AJ508" s="5">
        <f t="shared" si="755"/>
        <v>6.120525578332473E-3</v>
      </c>
      <c r="AK508" s="5">
        <f t="shared" si="756"/>
        <v>1.8962189058104753E-3</v>
      </c>
      <c r="AL508" s="5">
        <f t="shared" si="757"/>
        <v>2.2117702822333692E-5</v>
      </c>
      <c r="AM508" s="5">
        <f t="shared" si="758"/>
        <v>5.9138952970997543E-4</v>
      </c>
      <c r="AN508" s="5">
        <f t="shared" si="759"/>
        <v>7.9851514563322268E-4</v>
      </c>
      <c r="AO508" s="5">
        <f t="shared" si="760"/>
        <v>5.3909175405789371E-4</v>
      </c>
      <c r="AP508" s="5">
        <f t="shared" si="761"/>
        <v>2.4263361054786654E-4</v>
      </c>
      <c r="AQ508" s="5">
        <f t="shared" si="762"/>
        <v>8.1903129464077593E-5</v>
      </c>
      <c r="AR508" s="5">
        <f t="shared" si="763"/>
        <v>3.8266277417789269E-3</v>
      </c>
      <c r="AS508" s="5">
        <f t="shared" si="764"/>
        <v>3.5566180272889069E-3</v>
      </c>
      <c r="AT508" s="5">
        <f t="shared" si="765"/>
        <v>1.6528302000648626E-3</v>
      </c>
      <c r="AU508" s="5">
        <f t="shared" si="766"/>
        <v>5.1206842179579454E-4</v>
      </c>
      <c r="AV508" s="5">
        <f t="shared" si="767"/>
        <v>1.1898412277474672E-4</v>
      </c>
      <c r="AW508" s="5">
        <f t="shared" si="768"/>
        <v>7.7102427949404403E-7</v>
      </c>
      <c r="AX508" s="5">
        <f t="shared" si="769"/>
        <v>9.161010705554024E-5</v>
      </c>
      <c r="AY508" s="5">
        <f t="shared" si="770"/>
        <v>1.2369521998944501E-4</v>
      </c>
      <c r="AZ508" s="5">
        <f t="shared" si="771"/>
        <v>8.3508839472051904E-5</v>
      </c>
      <c r="BA508" s="5">
        <f t="shared" si="772"/>
        <v>3.7585533596550212E-5</v>
      </c>
      <c r="BB508" s="5">
        <f t="shared" si="773"/>
        <v>1.2687330568851224E-5</v>
      </c>
      <c r="BC508" s="5">
        <f t="shared" si="774"/>
        <v>3.4261768624315849E-6</v>
      </c>
      <c r="BD508" s="5">
        <f t="shared" si="775"/>
        <v>8.6114144597984339E-4</v>
      </c>
      <c r="BE508" s="5">
        <f t="shared" si="776"/>
        <v>8.0037866170743128E-4</v>
      </c>
      <c r="BF508" s="5">
        <f t="shared" si="777"/>
        <v>3.7195167246169985E-4</v>
      </c>
      <c r="BG508" s="5">
        <f t="shared" si="778"/>
        <v>1.1523549478603094E-4</v>
      </c>
      <c r="BH508" s="5">
        <f t="shared" si="779"/>
        <v>2.6776098029137239E-5</v>
      </c>
      <c r="BI508" s="5">
        <f t="shared" si="780"/>
        <v>4.977351306537739E-6</v>
      </c>
      <c r="BJ508" s="8">
        <f t="shared" si="781"/>
        <v>0.25791243072627723</v>
      </c>
      <c r="BK508" s="8">
        <f t="shared" si="782"/>
        <v>0.27721157809679303</v>
      </c>
      <c r="BL508" s="8">
        <f t="shared" si="783"/>
        <v>0.422463344965753</v>
      </c>
      <c r="BM508" s="8">
        <f t="shared" si="784"/>
        <v>0.39800717745574066</v>
      </c>
      <c r="BN508" s="8">
        <f t="shared" si="785"/>
        <v>0.60143577552511407</v>
      </c>
    </row>
    <row r="509" spans="1:66" x14ac:dyDescent="0.25">
      <c r="A509" t="s">
        <v>145</v>
      </c>
      <c r="B509" t="s">
        <v>423</v>
      </c>
      <c r="C509" t="s">
        <v>355</v>
      </c>
      <c r="D509" t="s">
        <v>496</v>
      </c>
      <c r="E509">
        <f>VLOOKUP(A509,home!$A$2:$E$405,3,FALSE)</f>
        <v>1.4299065420560699</v>
      </c>
      <c r="F509">
        <f>VLOOKUP(B509,home!$B$2:$E$405,3,FALSE)</f>
        <v>0.95</v>
      </c>
      <c r="G509">
        <f>VLOOKUP(C509,away!$B$2:$E$405,4,FALSE)</f>
        <v>2.04</v>
      </c>
      <c r="H509">
        <f>VLOOKUP(A509,away!$A$2:$E$405,3,FALSE)</f>
        <v>1.18691588785047</v>
      </c>
      <c r="I509">
        <f>VLOOKUP(C509,away!$B$2:$E$405,3,FALSE)</f>
        <v>0.76</v>
      </c>
      <c r="J509">
        <f>VLOOKUP(B509,home!$B$2:$E$405,4,FALSE)</f>
        <v>0.54</v>
      </c>
      <c r="K509" s="3">
        <f t="shared" si="730"/>
        <v>2.7711588785046635</v>
      </c>
      <c r="L509" s="3">
        <f t="shared" si="731"/>
        <v>0.48711028037383292</v>
      </c>
      <c r="M509" s="5">
        <f t="shared" si="732"/>
        <v>3.845489977081186E-2</v>
      </c>
      <c r="N509" s="5">
        <f t="shared" si="733"/>
        <v>0.10656463692189223</v>
      </c>
      <c r="O509" s="5">
        <f t="shared" si="734"/>
        <v>1.8731777009107813E-2</v>
      </c>
      <c r="P509" s="5">
        <f t="shared" si="735"/>
        <v>5.1908730168958646E-2</v>
      </c>
      <c r="Q509" s="5">
        <f t="shared" si="736"/>
        <v>0.1476537698703638</v>
      </c>
      <c r="R509" s="5">
        <f t="shared" si="737"/>
        <v>4.5622205754033106E-3</v>
      </c>
      <c r="S509" s="5">
        <f t="shared" si="738"/>
        <v>1.7517379344458437E-2</v>
      </c>
      <c r="T509" s="5">
        <f t="shared" si="739"/>
        <v>7.1923669239806323E-2</v>
      </c>
      <c r="U509" s="5">
        <f t="shared" si="740"/>
        <v>1.264263805322554E-2</v>
      </c>
      <c r="V509" s="5">
        <f t="shared" si="741"/>
        <v>2.6273343668041949E-3</v>
      </c>
      <c r="W509" s="5">
        <f t="shared" si="742"/>
        <v>0.13639068510698102</v>
      </c>
      <c r="X509" s="5">
        <f t="shared" si="743"/>
        <v>6.643730486284069E-2</v>
      </c>
      <c r="Y509" s="5">
        <f t="shared" si="744"/>
        <v>1.6181147099510067E-2</v>
      </c>
      <c r="Z509" s="5">
        <f t="shared" si="745"/>
        <v>7.4076818120399229E-4</v>
      </c>
      <c r="AA509" s="5">
        <f t="shared" si="746"/>
        <v>2.0527863222571945E-3</v>
      </c>
      <c r="AB509" s="5">
        <f t="shared" si="747"/>
        <v>2.8442985212979804E-3</v>
      </c>
      <c r="AC509" s="5">
        <f t="shared" si="748"/>
        <v>2.2165834445495586E-4</v>
      </c>
      <c r="AD509" s="5">
        <f t="shared" si="749"/>
        <v>9.4490064494886061E-2</v>
      </c>
      <c r="AE509" s="5">
        <f t="shared" si="750"/>
        <v>4.6027081808645509E-2</v>
      </c>
      <c r="AF509" s="5">
        <f t="shared" si="751"/>
        <v>1.1210132362299327E-2</v>
      </c>
      <c r="AG509" s="5">
        <f t="shared" si="752"/>
        <v>1.8201902393424683E-3</v>
      </c>
      <c r="AH509" s="5">
        <f t="shared" si="753"/>
        <v>9.0208949109572701E-5</v>
      </c>
      <c r="AI509" s="5">
        <f t="shared" si="754"/>
        <v>2.4998333024556772E-4</v>
      </c>
      <c r="AJ509" s="5">
        <f t="shared" si="755"/>
        <v>3.4637176254408429E-4</v>
      </c>
      <c r="AK509" s="5">
        <f t="shared" si="756"/>
        <v>3.199503950124494E-4</v>
      </c>
      <c r="AL509" s="5">
        <f t="shared" si="757"/>
        <v>1.1968309121162979E-5</v>
      </c>
      <c r="AM509" s="5">
        <f t="shared" si="758"/>
        <v>5.2369396231096349E-2</v>
      </c>
      <c r="AN509" s="5">
        <f t="shared" si="759"/>
        <v>2.5509671281137698E-2</v>
      </c>
      <c r="AO509" s="5">
        <f t="shared" si="760"/>
        <v>6.2130115649996469E-3</v>
      </c>
      <c r="AP509" s="5">
        <f t="shared" si="761"/>
        <v>1.0088072684642819E-3</v>
      </c>
      <c r="AQ509" s="5">
        <f t="shared" si="762"/>
        <v>1.2285009784619917E-4</v>
      </c>
      <c r="AR509" s="5">
        <f t="shared" si="763"/>
        <v>8.7883412985985591E-6</v>
      </c>
      <c r="AS509" s="5">
        <f t="shared" si="764"/>
        <v>2.4353890016940601E-5</v>
      </c>
      <c r="AT509" s="5">
        <f t="shared" si="765"/>
        <v>3.3744249273285526E-5</v>
      </c>
      <c r="AU509" s="5">
        <f t="shared" si="766"/>
        <v>3.1170225324046573E-5</v>
      </c>
      <c r="AV509" s="5">
        <f t="shared" si="767"/>
        <v>2.1594411662930642E-5</v>
      </c>
      <c r="AW509" s="5">
        <f t="shared" si="768"/>
        <v>4.4876504139466274E-7</v>
      </c>
      <c r="AX509" s="5">
        <f t="shared" si="769"/>
        <v>2.4187319554621892E-2</v>
      </c>
      <c r="AY509" s="5">
        <f t="shared" si="770"/>
        <v>1.1781892009743363E-2</v>
      </c>
      <c r="AZ509" s="5">
        <f t="shared" si="771"/>
        <v>2.8695403601001553E-3</v>
      </c>
      <c r="BA509" s="5">
        <f t="shared" si="772"/>
        <v>4.6592753645080548E-4</v>
      </c>
      <c r="BB509" s="5">
        <f t="shared" si="773"/>
        <v>5.673952322861026E-5</v>
      </c>
      <c r="BC509" s="5">
        <f t="shared" si="774"/>
        <v>5.5276810136331911E-6</v>
      </c>
      <c r="BD509" s="5">
        <f t="shared" si="775"/>
        <v>7.1348189899687976E-7</v>
      </c>
      <c r="BE509" s="5">
        <f t="shared" si="776"/>
        <v>1.977171699057571E-6</v>
      </c>
      <c r="BF509" s="5">
        <f t="shared" si="777"/>
        <v>2.73952845408577E-6</v>
      </c>
      <c r="BG509" s="5">
        <f t="shared" si="778"/>
        <v>2.5305561994853122E-6</v>
      </c>
      <c r="BH509" s="5">
        <f t="shared" si="779"/>
        <v>1.7531433199396853E-6</v>
      </c>
      <c r="BI509" s="5">
        <f t="shared" si="780"/>
        <v>9.7164773526840016E-7</v>
      </c>
      <c r="BJ509" s="8">
        <f t="shared" si="781"/>
        <v>0.82328936511527007</v>
      </c>
      <c r="BK509" s="8">
        <f t="shared" si="782"/>
        <v>0.12252386231435261</v>
      </c>
      <c r="BL509" s="8">
        <f t="shared" si="783"/>
        <v>4.197057156508615E-2</v>
      </c>
      <c r="BM509" s="8">
        <f t="shared" si="784"/>
        <v>0.60886708961467317</v>
      </c>
      <c r="BN509" s="8">
        <f t="shared" si="785"/>
        <v>0.36787603431653765</v>
      </c>
    </row>
    <row r="510" spans="1:66" x14ac:dyDescent="0.25">
      <c r="A510" t="s">
        <v>145</v>
      </c>
      <c r="B510" t="s">
        <v>148</v>
      </c>
      <c r="C510" t="s">
        <v>375</v>
      </c>
      <c r="D510" t="s">
        <v>496</v>
      </c>
      <c r="E510">
        <f>VLOOKUP(A510,home!$A$2:$E$405,3,FALSE)</f>
        <v>1.4299065420560699</v>
      </c>
      <c r="F510">
        <f>VLOOKUP(B510,home!$B$2:$E$405,3,FALSE)</f>
        <v>1.1000000000000001</v>
      </c>
      <c r="G510">
        <f>VLOOKUP(C510,away!$B$2:$E$405,4,FALSE)</f>
        <v>1</v>
      </c>
      <c r="H510">
        <f>VLOOKUP(A510,away!$A$2:$E$405,3,FALSE)</f>
        <v>1.18691588785047</v>
      </c>
      <c r="I510">
        <f>VLOOKUP(C510,away!$B$2:$E$405,3,FALSE)</f>
        <v>0.9</v>
      </c>
      <c r="J510">
        <f>VLOOKUP(B510,home!$B$2:$E$405,4,FALSE)</f>
        <v>0.54</v>
      </c>
      <c r="K510" s="3">
        <f t="shared" si="730"/>
        <v>1.5728971962616771</v>
      </c>
      <c r="L510" s="3">
        <f t="shared" si="731"/>
        <v>0.5768411214953284</v>
      </c>
      <c r="M510" s="5">
        <f t="shared" si="732"/>
        <v>0.11651464359780192</v>
      </c>
      <c r="N510" s="5">
        <f t="shared" si="733"/>
        <v>0.18326555623841123</v>
      </c>
      <c r="O510" s="5">
        <f t="shared" si="734"/>
        <v>6.7210437683584548E-2</v>
      </c>
      <c r="P510" s="5">
        <f t="shared" si="735"/>
        <v>0.10571510899203031</v>
      </c>
      <c r="Q510" s="5">
        <f t="shared" si="736"/>
        <v>0.14412893978936686</v>
      </c>
      <c r="R510" s="5">
        <f t="shared" si="737"/>
        <v>1.9384872124795394E-2</v>
      </c>
      <c r="S510" s="5">
        <f t="shared" si="738"/>
        <v>2.3979140999165528E-2</v>
      </c>
      <c r="T510" s="5">
        <f t="shared" si="739"/>
        <v>8.3139499268031047E-2</v>
      </c>
      <c r="U510" s="5">
        <f t="shared" si="740"/>
        <v>3.0490411014981816E-2</v>
      </c>
      <c r="V510" s="5">
        <f t="shared" si="741"/>
        <v>2.4173952408100474E-3</v>
      </c>
      <c r="W510" s="5">
        <f t="shared" si="742"/>
        <v>7.556666843162109E-2</v>
      </c>
      <c r="X510" s="5">
        <f t="shared" si="743"/>
        <v>4.3589961765761943E-2</v>
      </c>
      <c r="Y510" s="5">
        <f t="shared" si="744"/>
        <v>1.2572241215450301E-2</v>
      </c>
      <c r="Z510" s="5">
        <f t="shared" si="745"/>
        <v>3.7273304588368345E-3</v>
      </c>
      <c r="AA510" s="5">
        <f t="shared" si="746"/>
        <v>5.8627076282452084E-3</v>
      </c>
      <c r="AB510" s="5">
        <f t="shared" si="747"/>
        <v>4.6107181954844175E-3</v>
      </c>
      <c r="AC510" s="5">
        <f t="shared" si="748"/>
        <v>1.3708319908762006E-4</v>
      </c>
      <c r="AD510" s="5">
        <f t="shared" si="749"/>
        <v>2.9714650226733124E-2</v>
      </c>
      <c r="AE510" s="5">
        <f t="shared" si="750"/>
        <v>1.714063216163015E-2</v>
      </c>
      <c r="AF510" s="5">
        <f t="shared" si="751"/>
        <v>4.9437107396268151E-3</v>
      </c>
      <c r="AG510" s="5">
        <f t="shared" si="752"/>
        <v>9.505785491316104E-4</v>
      </c>
      <c r="AH510" s="5">
        <f t="shared" si="753"/>
        <v>5.3751937051478408E-4</v>
      </c>
      <c r="AI510" s="5">
        <f t="shared" si="754"/>
        <v>8.4546271081904561E-4</v>
      </c>
      <c r="AJ510" s="5">
        <f t="shared" si="755"/>
        <v>6.6491296369553703E-4</v>
      </c>
      <c r="AK510" s="5">
        <f t="shared" si="756"/>
        <v>3.4861324545158425E-4</v>
      </c>
      <c r="AL510" s="5">
        <f t="shared" si="757"/>
        <v>4.9750880696329342E-6</v>
      </c>
      <c r="AM510" s="5">
        <f t="shared" si="758"/>
        <v>9.3476180059049833E-3</v>
      </c>
      <c r="AN510" s="5">
        <f t="shared" si="759"/>
        <v>5.3920904538361566E-3</v>
      </c>
      <c r="AO510" s="5">
        <f t="shared" si="760"/>
        <v>1.5551897522975513E-3</v>
      </c>
      <c r="AP510" s="5">
        <f t="shared" si="761"/>
        <v>2.9903246695112048E-4</v>
      </c>
      <c r="AQ510" s="5">
        <f t="shared" si="762"/>
        <v>4.3123555899899762E-5</v>
      </c>
      <c r="AR510" s="5">
        <f t="shared" si="763"/>
        <v>6.201265530264223E-5</v>
      </c>
      <c r="AS510" s="5">
        <f t="shared" si="764"/>
        <v>9.7539531658267787E-5</v>
      </c>
      <c r="AT510" s="5">
        <f t="shared" si="765"/>
        <v>7.6709827934983254E-5</v>
      </c>
      <c r="AU510" s="5">
        <f t="shared" si="766"/>
        <v>4.0218891094883625E-5</v>
      </c>
      <c r="AV510" s="5">
        <f t="shared" si="767"/>
        <v>1.5815045259974032E-5</v>
      </c>
      <c r="AW510" s="5">
        <f t="shared" si="768"/>
        <v>1.2538766737474074E-7</v>
      </c>
      <c r="AX510" s="5">
        <f t="shared" si="769"/>
        <v>2.4504736922021887E-3</v>
      </c>
      <c r="AY510" s="5">
        <f t="shared" si="770"/>
        <v>1.4135339928047089E-3</v>
      </c>
      <c r="AZ510" s="5">
        <f t="shared" si="771"/>
        <v>4.076922668406188E-4</v>
      </c>
      <c r="BA510" s="5">
        <f t="shared" si="772"/>
        <v>7.8391221476438401E-5</v>
      </c>
      <c r="BB510" s="5">
        <f t="shared" si="773"/>
        <v>1.1304820027964351E-5</v>
      </c>
      <c r="BC510" s="5">
        <f t="shared" si="774"/>
        <v>1.3042170126467616E-6</v>
      </c>
      <c r="BD510" s="5">
        <f t="shared" si="775"/>
        <v>5.9619082719465581E-6</v>
      </c>
      <c r="BE510" s="5">
        <f t="shared" si="776"/>
        <v>9.3774688053140424E-6</v>
      </c>
      <c r="BF510" s="5">
        <f t="shared" si="777"/>
        <v>7.3748971959548979E-6</v>
      </c>
      <c r="BG510" s="5">
        <f t="shared" si="778"/>
        <v>3.8666517074118554E-6</v>
      </c>
      <c r="BH510" s="5">
        <f t="shared" si="779"/>
        <v>1.5204614073771323E-6</v>
      </c>
      <c r="BI510" s="5">
        <f t="shared" si="780"/>
        <v>4.7830589693751485E-7</v>
      </c>
      <c r="BJ510" s="8">
        <f t="shared" si="781"/>
        <v>0.61601219283101838</v>
      </c>
      <c r="BK510" s="8">
        <f t="shared" si="782"/>
        <v>0.2501818811097698</v>
      </c>
      <c r="BL510" s="8">
        <f t="shared" si="783"/>
        <v>0.130276530582108</v>
      </c>
      <c r="BM510" s="8">
        <f t="shared" si="784"/>
        <v>0.36256496795060561</v>
      </c>
      <c r="BN510" s="8">
        <f t="shared" si="785"/>
        <v>0.63621955842599021</v>
      </c>
    </row>
    <row r="511" spans="1:66" x14ac:dyDescent="0.25">
      <c r="A511" t="s">
        <v>145</v>
      </c>
      <c r="B511" t="s">
        <v>357</v>
      </c>
      <c r="C511" t="s">
        <v>404</v>
      </c>
      <c r="D511" t="s">
        <v>496</v>
      </c>
      <c r="E511">
        <f>VLOOKUP(A511,home!$A$2:$E$405,3,FALSE)</f>
        <v>1.4299065420560699</v>
      </c>
      <c r="F511">
        <f>VLOOKUP(B511,home!$B$2:$E$405,3,FALSE)</f>
        <v>0.7</v>
      </c>
      <c r="G511">
        <f>VLOOKUP(C511,away!$B$2:$E$405,4,FALSE)</f>
        <v>0.52</v>
      </c>
      <c r="H511">
        <f>VLOOKUP(A511,away!$A$2:$E$405,3,FALSE)</f>
        <v>1.18691588785047</v>
      </c>
      <c r="I511">
        <f>VLOOKUP(C511,away!$B$2:$E$405,3,FALSE)</f>
        <v>0.7</v>
      </c>
      <c r="J511">
        <f>VLOOKUP(B511,home!$B$2:$E$405,4,FALSE)</f>
        <v>0.91</v>
      </c>
      <c r="K511" s="3">
        <f t="shared" si="730"/>
        <v>0.5204859813084094</v>
      </c>
      <c r="L511" s="3">
        <f t="shared" si="731"/>
        <v>0.75606542056074943</v>
      </c>
      <c r="M511" s="5">
        <f t="shared" si="732"/>
        <v>0.27899779459507645</v>
      </c>
      <c r="N511" s="5">
        <f t="shared" si="733"/>
        <v>0.14521444090270041</v>
      </c>
      <c r="O511" s="5">
        <f t="shared" si="734"/>
        <v>0.21094058490604806</v>
      </c>
      <c r="P511" s="5">
        <f t="shared" si="735"/>
        <v>0.10979161733259428</v>
      </c>
      <c r="Q511" s="5">
        <f t="shared" si="736"/>
        <v>3.7791040386697013E-2</v>
      </c>
      <c r="R511" s="5">
        <f t="shared" si="737"/>
        <v>7.9742441020160856E-2</v>
      </c>
      <c r="S511" s="5">
        <f t="shared" si="738"/>
        <v>1.0801339177251991E-2</v>
      </c>
      <c r="T511" s="5">
        <f t="shared" si="739"/>
        <v>2.8572498843396344E-2</v>
      </c>
      <c r="U511" s="5">
        <f t="shared" si="740"/>
        <v>4.1504822666306382E-2</v>
      </c>
      <c r="V511" s="5">
        <f t="shared" si="741"/>
        <v>4.7228429782216293E-4</v>
      </c>
      <c r="W511" s="5">
        <f t="shared" si="742"/>
        <v>6.5565689134452435E-3</v>
      </c>
      <c r="X511" s="5">
        <f t="shared" si="743"/>
        <v>4.9571950329795134E-3</v>
      </c>
      <c r="Y511" s="5">
        <f t="shared" si="744"/>
        <v>1.8739818737056569E-3</v>
      </c>
      <c r="Z511" s="5">
        <f t="shared" si="745"/>
        <v>2.0096834068816224E-2</v>
      </c>
      <c r="AA511" s="5">
        <f t="shared" si="746"/>
        <v>1.0460120401500086E-2</v>
      </c>
      <c r="AB511" s="5">
        <f t="shared" si="747"/>
        <v>2.7221730158894421E-3</v>
      </c>
      <c r="AC511" s="5">
        <f t="shared" si="748"/>
        <v>1.1615875175182956E-5</v>
      </c>
      <c r="AD511" s="5">
        <f t="shared" si="749"/>
        <v>8.5315055123268949E-4</v>
      </c>
      <c r="AE511" s="5">
        <f t="shared" si="750"/>
        <v>6.4503763031937861E-4</v>
      </c>
      <c r="AF511" s="5">
        <f t="shared" si="751"/>
        <v>2.4384532362246508E-4</v>
      </c>
      <c r="AG511" s="5">
        <f t="shared" si="752"/>
        <v>6.1454339052130364E-5</v>
      </c>
      <c r="AH511" s="5">
        <f t="shared" si="753"/>
        <v>3.7986303255447833E-3</v>
      </c>
      <c r="AI511" s="5">
        <f t="shared" si="754"/>
        <v>1.977133832619059E-3</v>
      </c>
      <c r="AJ511" s="5">
        <f t="shared" si="755"/>
        <v>5.1453522152439355E-4</v>
      </c>
      <c r="AK511" s="5">
        <f t="shared" si="756"/>
        <v>8.9269456564287938E-5</v>
      </c>
      <c r="AL511" s="5">
        <f t="shared" si="757"/>
        <v>1.8284384277199237E-7</v>
      </c>
      <c r="AM511" s="5">
        <f t="shared" si="758"/>
        <v>8.8810580372431373E-5</v>
      </c>
      <c r="AN511" s="5">
        <f t="shared" si="759"/>
        <v>6.7146608799526563E-5</v>
      </c>
      <c r="AO511" s="5">
        <f t="shared" si="760"/>
        <v>2.5383614510621083E-5</v>
      </c>
      <c r="AP511" s="5">
        <f t="shared" si="761"/>
        <v>6.3972243934415568E-6</v>
      </c>
      <c r="AQ511" s="5">
        <f t="shared" si="762"/>
        <v>1.2091800378622189E-6</v>
      </c>
      <c r="AR511" s="5">
        <f t="shared" si="763"/>
        <v>5.7440260692756691E-4</v>
      </c>
      <c r="AS511" s="5">
        <f t="shared" si="764"/>
        <v>2.9896850453280322E-4</v>
      </c>
      <c r="AT511" s="5">
        <f t="shared" si="765"/>
        <v>7.7804457731031845E-5</v>
      </c>
      <c r="AU511" s="5">
        <f t="shared" si="766"/>
        <v>1.3498709844101591E-5</v>
      </c>
      <c r="AV511" s="5">
        <f t="shared" si="767"/>
        <v>1.7564723099011752E-6</v>
      </c>
      <c r="AW511" s="5">
        <f t="shared" si="768"/>
        <v>1.9986937378223788E-9</v>
      </c>
      <c r="AX511" s="5">
        <f t="shared" si="769"/>
        <v>7.7041103459523829E-6</v>
      </c>
      <c r="AY511" s="5">
        <f t="shared" si="770"/>
        <v>5.8248114287589094E-6</v>
      </c>
      <c r="AZ511" s="5">
        <f t="shared" si="771"/>
        <v>2.2019692512858323E-6</v>
      </c>
      <c r="BA511" s="5">
        <f t="shared" si="772"/>
        <v>5.5494426934508709E-7</v>
      </c>
      <c r="BB511" s="5">
        <f t="shared" si="773"/>
        <v>1.0489354309754276E-7</v>
      </c>
      <c r="BC511" s="5">
        <f t="shared" si="774"/>
        <v>1.5861276155230161E-8</v>
      </c>
      <c r="BD511" s="5">
        <f t="shared" si="775"/>
        <v>7.2380991429646911E-5</v>
      </c>
      <c r="BE511" s="5">
        <f t="shared" si="776"/>
        <v>3.7673291352335348E-5</v>
      </c>
      <c r="BF511" s="5">
        <f t="shared" si="777"/>
        <v>9.8042100093189353E-6</v>
      </c>
      <c r="BG511" s="5">
        <f t="shared" si="778"/>
        <v>1.7009846225513655E-6</v>
      </c>
      <c r="BH511" s="5">
        <f t="shared" si="779"/>
        <v>2.2133466261479039E-7</v>
      </c>
      <c r="BI511" s="5">
        <f t="shared" si="780"/>
        <v>2.3040317813724983E-8</v>
      </c>
      <c r="BJ511" s="8">
        <f t="shared" si="781"/>
        <v>0.22697456759537935</v>
      </c>
      <c r="BK511" s="8">
        <f t="shared" si="782"/>
        <v>0.40008065893319161</v>
      </c>
      <c r="BL511" s="8">
        <f t="shared" si="783"/>
        <v>0.35283794544989711</v>
      </c>
      <c r="BM511" s="8">
        <f t="shared" si="784"/>
        <v>0.13750626409127215</v>
      </c>
      <c r="BN511" s="8">
        <f t="shared" si="785"/>
        <v>0.86247791914327698</v>
      </c>
    </row>
    <row r="512" spans="1:66" x14ac:dyDescent="0.25">
      <c r="A512" t="s">
        <v>145</v>
      </c>
      <c r="B512" t="s">
        <v>371</v>
      </c>
      <c r="C512" t="s">
        <v>433</v>
      </c>
      <c r="D512" t="s">
        <v>496</v>
      </c>
      <c r="E512">
        <f>VLOOKUP(A512,home!$A$2:$E$405,3,FALSE)</f>
        <v>1.4299065420560699</v>
      </c>
      <c r="F512">
        <f>VLOOKUP(B512,home!$B$2:$E$405,3,FALSE)</f>
        <v>0.7</v>
      </c>
      <c r="G512">
        <f>VLOOKUP(C512,away!$B$2:$E$405,4,FALSE)</f>
        <v>0.93</v>
      </c>
      <c r="H512">
        <f>VLOOKUP(A512,away!$A$2:$E$405,3,FALSE)</f>
        <v>1.18691588785047</v>
      </c>
      <c r="I512">
        <f>VLOOKUP(C512,away!$B$2:$E$405,3,FALSE)</f>
        <v>0.64</v>
      </c>
      <c r="J512">
        <f>VLOOKUP(B512,home!$B$2:$E$405,4,FALSE)</f>
        <v>0.96</v>
      </c>
      <c r="K512" s="3">
        <f t="shared" si="730"/>
        <v>0.93086915887850141</v>
      </c>
      <c r="L512" s="3">
        <f t="shared" si="731"/>
        <v>0.72924112149532883</v>
      </c>
      <c r="M512" s="5">
        <f t="shared" si="732"/>
        <v>0.19011801265988512</v>
      </c>
      <c r="N512" s="5">
        <f t="shared" si="733"/>
        <v>0.17697499453235957</v>
      </c>
      <c r="O512" s="5">
        <f t="shared" si="734"/>
        <v>0.13864187276855774</v>
      </c>
      <c r="P512" s="5">
        <f t="shared" si="735"/>
        <v>0.12905744348940756</v>
      </c>
      <c r="Q512" s="5">
        <f t="shared" si="736"/>
        <v>8.2370282151432453E-2</v>
      </c>
      <c r="R512" s="5">
        <f t="shared" si="737"/>
        <v>5.0551677391977863E-2</v>
      </c>
      <c r="S512" s="5">
        <f t="shared" si="738"/>
        <v>2.1901953800950918E-2</v>
      </c>
      <c r="T512" s="5">
        <f t="shared" si="739"/>
        <v>6.0067796933997268E-2</v>
      </c>
      <c r="U512" s="5">
        <f t="shared" si="740"/>
        <v>4.7056997413767794E-2</v>
      </c>
      <c r="V512" s="5">
        <f t="shared" si="741"/>
        <v>1.6519623349422513E-3</v>
      </c>
      <c r="W512" s="5">
        <f t="shared" si="742"/>
        <v>2.5558651754296259E-2</v>
      </c>
      <c r="X512" s="5">
        <f t="shared" si="743"/>
        <v>1.8638419869211557E-2</v>
      </c>
      <c r="Y512" s="5">
        <f t="shared" si="744"/>
        <v>6.7959511041623269E-3</v>
      </c>
      <c r="Z512" s="5">
        <f t="shared" si="745"/>
        <v>1.2288120638265334E-2</v>
      </c>
      <c r="AA512" s="5">
        <f t="shared" si="746"/>
        <v>1.1438632522739606E-2</v>
      </c>
      <c r="AB512" s="5">
        <f t="shared" si="747"/>
        <v>5.323935117581443E-3</v>
      </c>
      <c r="AC512" s="5">
        <f t="shared" si="748"/>
        <v>7.0087400157949387E-5</v>
      </c>
      <c r="AD512" s="5">
        <f t="shared" si="749"/>
        <v>5.9479401651475724E-3</v>
      </c>
      <c r="AE512" s="5">
        <f t="shared" si="750"/>
        <v>4.3374825566193272E-3</v>
      </c>
      <c r="AF512" s="5">
        <f t="shared" si="751"/>
        <v>1.5815353220277517E-3</v>
      </c>
      <c r="AG512" s="5">
        <f t="shared" si="752"/>
        <v>3.8444019730666466E-4</v>
      </c>
      <c r="AH512" s="5">
        <f t="shared" si="753"/>
        <v>2.2402507188296265E-3</v>
      </c>
      <c r="AI512" s="5">
        <f t="shared" si="754"/>
        <v>2.0853803023138926E-3</v>
      </c>
      <c r="AJ512" s="5">
        <f t="shared" si="755"/>
        <v>9.7060810397836398E-4</v>
      </c>
      <c r="AK512" s="5">
        <f t="shared" si="756"/>
        <v>3.0116971645033228E-4</v>
      </c>
      <c r="AL512" s="5">
        <f t="shared" si="757"/>
        <v>1.9030917815001143E-6</v>
      </c>
      <c r="AM512" s="5">
        <f t="shared" si="758"/>
        <v>1.1073508117181155E-3</v>
      </c>
      <c r="AN512" s="5">
        <f t="shared" si="759"/>
        <v>8.0752574782608113E-4</v>
      </c>
      <c r="AO512" s="5">
        <f t="shared" si="760"/>
        <v>2.9444049099052269E-4</v>
      </c>
      <c r="AP512" s="5">
        <f t="shared" si="761"/>
        <v>7.1572704621188028E-5</v>
      </c>
      <c r="AQ512" s="5">
        <f t="shared" si="762"/>
        <v>1.3048439846602262E-5</v>
      </c>
      <c r="AR512" s="5">
        <f t="shared" si="763"/>
        <v>3.2673658932600672E-4</v>
      </c>
      <c r="AS512" s="5">
        <f t="shared" si="764"/>
        <v>3.0414901408073021E-4</v>
      </c>
      <c r="AT512" s="5">
        <f t="shared" si="765"/>
        <v>1.4156146845552739E-4</v>
      </c>
      <c r="AU512" s="5">
        <f t="shared" si="766"/>
        <v>4.3925068356934103E-5</v>
      </c>
      <c r="AV512" s="5">
        <f t="shared" si="767"/>
        <v>1.0222122858774981E-5</v>
      </c>
      <c r="AW512" s="5">
        <f t="shared" si="768"/>
        <v>3.5885336663889761E-8</v>
      </c>
      <c r="AX512" s="5">
        <f t="shared" si="769"/>
        <v>1.7179978644791123E-4</v>
      </c>
      <c r="AY512" s="5">
        <f t="shared" si="770"/>
        <v>1.2528346894193277E-4</v>
      </c>
      <c r="AZ512" s="5">
        <f t="shared" si="771"/>
        <v>4.5680928698020121E-5</v>
      </c>
      <c r="BA512" s="5">
        <f t="shared" si="772"/>
        <v>1.110413722489745E-5</v>
      </c>
      <c r="BB512" s="5">
        <f t="shared" si="773"/>
        <v>2.0243983707805606E-6</v>
      </c>
      <c r="BC512" s="5">
        <f t="shared" si="774"/>
        <v>2.9525490765226657E-7</v>
      </c>
      <c r="BD512" s="5">
        <f t="shared" si="775"/>
        <v>3.9711626138942628E-5</v>
      </c>
      <c r="BE512" s="5">
        <f t="shared" si="776"/>
        <v>3.6966328021655036E-5</v>
      </c>
      <c r="BF512" s="5">
        <f t="shared" si="777"/>
        <v>1.72054073361724E-5</v>
      </c>
      <c r="BG512" s="5">
        <f t="shared" si="778"/>
        <v>5.3386610183949334E-6</v>
      </c>
      <c r="BH512" s="5">
        <f t="shared" si="779"/>
        <v>1.2423987229326836E-6</v>
      </c>
      <c r="BI512" s="5">
        <f t="shared" si="780"/>
        <v>2.3130213084161438E-7</v>
      </c>
      <c r="BJ512" s="8">
        <f t="shared" si="781"/>
        <v>0.38530762075615438</v>
      </c>
      <c r="BK512" s="8">
        <f t="shared" si="782"/>
        <v>0.34292664624606722</v>
      </c>
      <c r="BL512" s="8">
        <f t="shared" si="783"/>
        <v>0.25953781404264348</v>
      </c>
      <c r="BM512" s="8">
        <f t="shared" si="784"/>
        <v>0.23222067110590514</v>
      </c>
      <c r="BN512" s="8">
        <f t="shared" si="785"/>
        <v>0.76771428299362032</v>
      </c>
    </row>
    <row r="513" spans="1:66" x14ac:dyDescent="0.25">
      <c r="A513" t="s">
        <v>145</v>
      </c>
      <c r="B513" t="s">
        <v>146</v>
      </c>
      <c r="C513" t="s">
        <v>427</v>
      </c>
      <c r="D513" t="s">
        <v>496</v>
      </c>
      <c r="E513">
        <f>VLOOKUP(A513,home!$A$2:$E$405,3,FALSE)</f>
        <v>1.4299065420560699</v>
      </c>
      <c r="F513">
        <f>VLOOKUP(B513,home!$B$2:$E$405,3,FALSE)</f>
        <v>1.46</v>
      </c>
      <c r="G513">
        <f>VLOOKUP(C513,away!$B$2:$E$405,4,FALSE)</f>
        <v>0.8</v>
      </c>
      <c r="H513">
        <f>VLOOKUP(A513,away!$A$2:$E$405,3,FALSE)</f>
        <v>1.18691588785047</v>
      </c>
      <c r="I513">
        <f>VLOOKUP(C513,away!$B$2:$E$405,3,FALSE)</f>
        <v>1.3</v>
      </c>
      <c r="J513">
        <f>VLOOKUP(B513,home!$B$2:$E$405,4,FALSE)</f>
        <v>1.33</v>
      </c>
      <c r="K513" s="3">
        <f t="shared" si="730"/>
        <v>1.6701308411214897</v>
      </c>
      <c r="L513" s="3">
        <f t="shared" si="731"/>
        <v>2.052177570093463</v>
      </c>
      <c r="M513" s="5">
        <f t="shared" si="732"/>
        <v>2.4178090401405981E-2</v>
      </c>
      <c r="N513" s="5">
        <f t="shared" si="733"/>
        <v>4.0380574458811588E-2</v>
      </c>
      <c r="O513" s="5">
        <f t="shared" si="734"/>
        <v>4.9617734809457401E-2</v>
      </c>
      <c r="P513" s="5">
        <f t="shared" si="735"/>
        <v>8.2868109171862103E-2</v>
      </c>
      <c r="Q513" s="5">
        <f t="shared" si="736"/>
        <v>3.3720421392931972E-2</v>
      </c>
      <c r="R513" s="5">
        <f t="shared" si="737"/>
        <v>5.0912201227407076E-2</v>
      </c>
      <c r="S513" s="5">
        <f t="shared" si="738"/>
        <v>7.100564399122615E-2</v>
      </c>
      <c r="T513" s="5">
        <f t="shared" si="739"/>
        <v>6.9200292436674762E-2</v>
      </c>
      <c r="U513" s="5">
        <f t="shared" si="740"/>
        <v>8.5030037459275926E-2</v>
      </c>
      <c r="V513" s="5">
        <f t="shared" si="741"/>
        <v>2.7040566987140906E-2</v>
      </c>
      <c r="W513" s="5">
        <f t="shared" si="742"/>
        <v>1.8772505247982851E-2</v>
      </c>
      <c r="X513" s="5">
        <f t="shared" si="743"/>
        <v>3.852451420437223E-2</v>
      </c>
      <c r="Y513" s="5">
        <f t="shared" si="744"/>
        <v>3.9529571974479864E-2</v>
      </c>
      <c r="Z513" s="5">
        <f t="shared" si="745"/>
        <v>3.4826959134323217E-2</v>
      </c>
      <c r="AA513" s="5">
        <f t="shared" si="746"/>
        <v>5.8165578552710991E-2</v>
      </c>
      <c r="AB513" s="5">
        <f t="shared" si="747"/>
        <v>4.8572063316278648E-2</v>
      </c>
      <c r="AC513" s="5">
        <f t="shared" si="748"/>
        <v>5.792435992559658E-3</v>
      </c>
      <c r="AD513" s="5">
        <f t="shared" si="749"/>
        <v>7.8381349949427949E-3</v>
      </c>
      <c r="AE513" s="5">
        <f t="shared" si="750"/>
        <v>1.6085244827986241E-2</v>
      </c>
      <c r="AF513" s="5">
        <f t="shared" si="751"/>
        <v>1.6504889322727628E-2</v>
      </c>
      <c r="AG513" s="5">
        <f t="shared" si="752"/>
        <v>1.1290321221658906E-2</v>
      </c>
      <c r="AH513" s="5">
        <f t="shared" si="753"/>
        <v>1.786777609250494E-2</v>
      </c>
      <c r="AI513" s="5">
        <f t="shared" si="754"/>
        <v>2.9841523914345722E-2</v>
      </c>
      <c r="AJ513" s="5">
        <f t="shared" si="755"/>
        <v>2.4919624717706639E-2</v>
      </c>
      <c r="AK513" s="5">
        <f t="shared" si="756"/>
        <v>1.3873011263405085E-2</v>
      </c>
      <c r="AL513" s="5">
        <f t="shared" si="757"/>
        <v>7.941209752024824E-4</v>
      </c>
      <c r="AM513" s="5">
        <f t="shared" si="758"/>
        <v>2.6181421983855198E-3</v>
      </c>
      <c r="AN513" s="5">
        <f t="shared" si="759"/>
        <v>5.3728926948419528E-3</v>
      </c>
      <c r="AO513" s="5">
        <f t="shared" si="760"/>
        <v>5.5130649374368406E-3</v>
      </c>
      <c r="AP513" s="5">
        <f t="shared" si="761"/>
        <v>3.7712627356922008E-3</v>
      </c>
      <c r="AQ513" s="5">
        <f t="shared" si="762"/>
        <v>1.9348251992792114E-3</v>
      </c>
      <c r="AR513" s="5">
        <f t="shared" si="763"/>
        <v>7.3335698648981703E-3</v>
      </c>
      <c r="AS513" s="5">
        <f t="shared" si="764"/>
        <v>1.2248021206885592E-2</v>
      </c>
      <c r="AT513" s="5">
        <f t="shared" si="765"/>
        <v>1.0227898980164839E-2</v>
      </c>
      <c r="AU513" s="5">
        <f t="shared" si="766"/>
        <v>5.693976508882777E-3</v>
      </c>
      <c r="AV513" s="5">
        <f t="shared" si="767"/>
        <v>2.3774214440265987E-3</v>
      </c>
      <c r="AW513" s="5">
        <f t="shared" si="768"/>
        <v>7.560484004803114E-5</v>
      </c>
      <c r="AX513" s="5">
        <f t="shared" si="769"/>
        <v>7.2877333866087934E-4</v>
      </c>
      <c r="AY513" s="5">
        <f t="shared" si="770"/>
        <v>1.4955722992819834E-3</v>
      </c>
      <c r="AZ513" s="5">
        <f t="shared" si="771"/>
        <v>1.5345899635197976E-3</v>
      </c>
      <c r="BA513" s="5">
        <f t="shared" si="772"/>
        <v>1.0497503674752912E-3</v>
      </c>
      <c r="BB513" s="5">
        <f t="shared" si="773"/>
        <v>5.3856853958254077E-4</v>
      </c>
      <c r="BC513" s="5">
        <f t="shared" si="774"/>
        <v>2.2104765537785665E-4</v>
      </c>
      <c r="BD513" s="5">
        <f t="shared" si="775"/>
        <v>2.5082979309095604E-3</v>
      </c>
      <c r="BE513" s="5">
        <f t="shared" si="776"/>
        <v>4.189185733133277E-3</v>
      </c>
      <c r="BF513" s="5">
        <f t="shared" si="777"/>
        <v>3.4982441460460127E-3</v>
      </c>
      <c r="BG513" s="5">
        <f t="shared" si="778"/>
        <v>1.9475084793613849E-3</v>
      </c>
      <c r="BH513" s="5">
        <f t="shared" si="779"/>
        <v>8.1314849368176569E-4</v>
      </c>
      <c r="BI513" s="5">
        <f t="shared" si="780"/>
        <v>2.7161287554188006E-4</v>
      </c>
      <c r="BJ513" s="8">
        <f t="shared" si="781"/>
        <v>0.31662496001210305</v>
      </c>
      <c r="BK513" s="8">
        <f t="shared" si="782"/>
        <v>0.21317453981867926</v>
      </c>
      <c r="BL513" s="8">
        <f t="shared" si="783"/>
        <v>0.42990843701662429</v>
      </c>
      <c r="BM513" s="8">
        <f t="shared" si="784"/>
        <v>0.71143779706061994</v>
      </c>
      <c r="BN513" s="8">
        <f t="shared" si="785"/>
        <v>0.28167713146187612</v>
      </c>
    </row>
    <row r="514" spans="1:66" x14ac:dyDescent="0.25">
      <c r="A514" t="s">
        <v>145</v>
      </c>
      <c r="B514" t="s">
        <v>434</v>
      </c>
      <c r="C514" t="s">
        <v>349</v>
      </c>
      <c r="D514" t="s">
        <v>496</v>
      </c>
      <c r="E514">
        <f>VLOOKUP(A514,home!$A$2:$E$405,3,FALSE)</f>
        <v>1.4299065420560699</v>
      </c>
      <c r="F514">
        <f>VLOOKUP(B514,home!$B$2:$E$405,3,FALSE)</f>
        <v>0.85</v>
      </c>
      <c r="G514">
        <f>VLOOKUP(C514,away!$B$2:$E$405,4,FALSE)</f>
        <v>0.93</v>
      </c>
      <c r="H514">
        <f>VLOOKUP(A514,away!$A$2:$E$405,3,FALSE)</f>
        <v>1.18691588785047</v>
      </c>
      <c r="I514">
        <f>VLOOKUP(C514,away!$B$2:$E$405,3,FALSE)</f>
        <v>0.78</v>
      </c>
      <c r="J514">
        <f>VLOOKUP(B514,home!$B$2:$E$405,4,FALSE)</f>
        <v>0.6</v>
      </c>
      <c r="K514" s="3">
        <f t="shared" si="730"/>
        <v>1.1303411214953232</v>
      </c>
      <c r="L514" s="3">
        <f t="shared" si="731"/>
        <v>0.55547663551401993</v>
      </c>
      <c r="M514" s="5">
        <f t="shared" si="732"/>
        <v>0.18529284546080219</v>
      </c>
      <c r="N514" s="5">
        <f t="shared" si="733"/>
        <v>0.20944412274322274</v>
      </c>
      <c r="O514" s="5">
        <f t="shared" si="734"/>
        <v>0.10292584638138565</v>
      </c>
      <c r="P514" s="5">
        <f t="shared" si="735"/>
        <v>0.1163413166295908</v>
      </c>
      <c r="Q514" s="5">
        <f t="shared" si="736"/>
        <v>0.11837165229608927</v>
      </c>
      <c r="R514" s="5">
        <f t="shared" si="737"/>
        <v>2.8586451427682482E-2</v>
      </c>
      <c r="S514" s="5">
        <f t="shared" si="738"/>
        <v>1.8262040719173409E-2</v>
      </c>
      <c r="T514" s="5">
        <f t="shared" si="739"/>
        <v>6.5752687157667078E-2</v>
      </c>
      <c r="U514" s="5">
        <f t="shared" si="740"/>
        <v>3.2312441566338196E-2</v>
      </c>
      <c r="V514" s="5">
        <f t="shared" si="741"/>
        <v>1.2740372356874218E-3</v>
      </c>
      <c r="W514" s="5">
        <f t="shared" si="742"/>
        <v>4.4600115403205319E-2</v>
      </c>
      <c r="X514" s="5">
        <f t="shared" si="743"/>
        <v>2.4774322047709511E-2</v>
      </c>
      <c r="Y514" s="5">
        <f t="shared" si="744"/>
        <v>6.8807785291012417E-3</v>
      </c>
      <c r="Z514" s="5">
        <f t="shared" si="745"/>
        <v>5.2930352867780065E-3</v>
      </c>
      <c r="AA514" s="5">
        <f t="shared" si="746"/>
        <v>5.9829354421709717E-3</v>
      </c>
      <c r="AB514" s="5">
        <f t="shared" si="747"/>
        <v>3.3813789787688268E-3</v>
      </c>
      <c r="AC514" s="5">
        <f t="shared" si="748"/>
        <v>4.9996253587930216E-5</v>
      </c>
      <c r="AD514" s="5">
        <f t="shared" si="749"/>
        <v>1.2603336115919985E-2</v>
      </c>
      <c r="AE514" s="5">
        <f t="shared" si="750"/>
        <v>7.0008587419235699E-3</v>
      </c>
      <c r="AF514" s="5">
        <f t="shared" si="751"/>
        <v>1.9444067298363093E-3</v>
      </c>
      <c r="AG514" s="5">
        <f t="shared" si="752"/>
        <v>3.6002416945343042E-4</v>
      </c>
      <c r="AH514" s="5">
        <f t="shared" si="753"/>
        <v>7.3503935818910798E-4</v>
      </c>
      <c r="AI514" s="5">
        <f t="shared" si="754"/>
        <v>8.3084521247867883E-4</v>
      </c>
      <c r="AJ514" s="5">
        <f t="shared" si="755"/>
        <v>4.6956925463108502E-4</v>
      </c>
      <c r="AK514" s="5">
        <f t="shared" si="756"/>
        <v>1.7692447929980784E-4</v>
      </c>
      <c r="AL514" s="5">
        <f t="shared" si="757"/>
        <v>1.255662074701569E-6</v>
      </c>
      <c r="AM514" s="5">
        <f t="shared" si="758"/>
        <v>2.8492138159702993E-3</v>
      </c>
      <c r="AN514" s="5">
        <f t="shared" si="759"/>
        <v>1.582671704355244E-3</v>
      </c>
      <c r="AO514" s="5">
        <f t="shared" si="760"/>
        <v>4.395685767292453E-4</v>
      </c>
      <c r="AP514" s="5">
        <f t="shared" si="761"/>
        <v>8.1390024693082518E-5</v>
      </c>
      <c r="AQ514" s="5">
        <f t="shared" si="762"/>
        <v>1.1302564270229117E-5</v>
      </c>
      <c r="AR514" s="5">
        <f t="shared" si="763"/>
        <v>8.1659437931454079E-5</v>
      </c>
      <c r="AS514" s="5">
        <f t="shared" si="764"/>
        <v>9.2303020652117535E-5</v>
      </c>
      <c r="AT514" s="5">
        <f t="shared" si="765"/>
        <v>5.216694994066026E-5</v>
      </c>
      <c r="AU514" s="5">
        <f t="shared" si="766"/>
        <v>1.965548290030543E-5</v>
      </c>
      <c r="AV514" s="5">
        <f t="shared" si="767"/>
        <v>5.5543501462658463E-6</v>
      </c>
      <c r="AW514" s="5">
        <f t="shared" si="768"/>
        <v>2.1900074904152457E-8</v>
      </c>
      <c r="AX514" s="5">
        <f t="shared" si="769"/>
        <v>5.3676392335397292E-4</v>
      </c>
      <c r="AY514" s="5">
        <f t="shared" si="770"/>
        <v>2.981598182099702E-4</v>
      </c>
      <c r="AZ514" s="5">
        <f t="shared" si="771"/>
        <v>8.2810406332373024E-5</v>
      </c>
      <c r="BA514" s="5">
        <f t="shared" si="772"/>
        <v>1.5333081965018489E-5</v>
      </c>
      <c r="BB514" s="5">
        <f t="shared" si="773"/>
        <v>2.1292921954972916E-6</v>
      </c>
      <c r="BC514" s="5">
        <f t="shared" si="774"/>
        <v>2.3655441295621931E-7</v>
      </c>
      <c r="BD514" s="5">
        <f t="shared" si="775"/>
        <v>7.559984973355006E-6</v>
      </c>
      <c r="BE514" s="5">
        <f t="shared" si="776"/>
        <v>8.5453618932698868E-6</v>
      </c>
      <c r="BF514" s="5">
        <f t="shared" si="777"/>
        <v>4.8295869730110415E-6</v>
      </c>
      <c r="BG514" s="5">
        <f t="shared" si="778"/>
        <v>1.8196935851441676E-6</v>
      </c>
      <c r="BH514" s="5">
        <f t="shared" si="779"/>
        <v>5.1421862195242596E-7</v>
      </c>
      <c r="BI514" s="5">
        <f t="shared" si="780"/>
        <v>1.1624849076629688E-7</v>
      </c>
      <c r="BJ514" s="8">
        <f t="shared" si="781"/>
        <v>0.49763188369661626</v>
      </c>
      <c r="BK514" s="8">
        <f t="shared" si="782"/>
        <v>0.32151965177912639</v>
      </c>
      <c r="BL514" s="8">
        <f t="shared" si="783"/>
        <v>0.17567615643705312</v>
      </c>
      <c r="BM514" s="8">
        <f t="shared" si="784"/>
        <v>0.23886035434266575</v>
      </c>
      <c r="BN514" s="8">
        <f t="shared" si="785"/>
        <v>0.76096223493877302</v>
      </c>
    </row>
    <row r="515" spans="1:66" x14ac:dyDescent="0.25">
      <c r="A515" t="s">
        <v>145</v>
      </c>
      <c r="B515" t="s">
        <v>147</v>
      </c>
      <c r="C515" t="s">
        <v>360</v>
      </c>
      <c r="D515" t="s">
        <v>496</v>
      </c>
      <c r="E515">
        <f>VLOOKUP(A515,home!$A$2:$E$405,3,FALSE)</f>
        <v>1.4299065420560699</v>
      </c>
      <c r="F515">
        <f>VLOOKUP(B515,home!$B$2:$E$405,3,FALSE)</f>
        <v>1.1200000000000001</v>
      </c>
      <c r="G515">
        <f>VLOOKUP(C515,away!$B$2:$E$405,4,FALSE)</f>
        <v>0.76</v>
      </c>
      <c r="H515">
        <f>VLOOKUP(A515,away!$A$2:$E$405,3,FALSE)</f>
        <v>1.18691588785047</v>
      </c>
      <c r="I515">
        <f>VLOOKUP(C515,away!$B$2:$E$405,3,FALSE)</f>
        <v>1.1100000000000001</v>
      </c>
      <c r="J515">
        <f>VLOOKUP(B515,home!$B$2:$E$405,4,FALSE)</f>
        <v>1.1200000000000001</v>
      </c>
      <c r="K515" s="3">
        <f t="shared" si="730"/>
        <v>1.2171364485981269</v>
      </c>
      <c r="L515" s="3">
        <f t="shared" si="731"/>
        <v>1.4755738317757046</v>
      </c>
      <c r="M515" s="5">
        <f t="shared" si="732"/>
        <v>6.7697212082723612E-2</v>
      </c>
      <c r="N515" s="5">
        <f t="shared" si="733"/>
        <v>8.2396744294360405E-2</v>
      </c>
      <c r="O515" s="5">
        <f t="shared" si="734"/>
        <v>9.9892234633436994E-2</v>
      </c>
      <c r="P515" s="5">
        <f t="shared" si="735"/>
        <v>0.12158247970427231</v>
      </c>
      <c r="Q515" s="5">
        <f t="shared" si="736"/>
        <v>5.0144040363242909E-2</v>
      </c>
      <c r="R515" s="5">
        <f t="shared" si="737"/>
        <v>7.3699183711349203E-2</v>
      </c>
      <c r="S515" s="5">
        <f t="shared" si="738"/>
        <v>5.4589764172918769E-2</v>
      </c>
      <c r="T515" s="5">
        <f t="shared" si="739"/>
        <v>7.3991233779505922E-2</v>
      </c>
      <c r="U515" s="5">
        <f t="shared" si="740"/>
        <v>8.9701962727012488E-2</v>
      </c>
      <c r="V515" s="5">
        <f t="shared" si="741"/>
        <v>1.0893537218349611E-2</v>
      </c>
      <c r="W515" s="5">
        <f t="shared" si="742"/>
        <v>2.0344046402026198E-2</v>
      </c>
      <c r="X515" s="5">
        <f t="shared" si="743"/>
        <v>3.0019142503260533E-2</v>
      </c>
      <c r="Y515" s="5">
        <f t="shared" si="744"/>
        <v>2.2147730565078537E-2</v>
      </c>
      <c r="Z515" s="5">
        <f t="shared" si="745"/>
        <v>3.6249528969232385E-2</v>
      </c>
      <c r="AA515" s="5">
        <f t="shared" si="746"/>
        <v>4.4120622952966426E-2</v>
      </c>
      <c r="AB515" s="5">
        <f t="shared" si="747"/>
        <v>2.685040916545528E-2</v>
      </c>
      <c r="AC515" s="5">
        <f t="shared" si="748"/>
        <v>1.2227823227595395E-3</v>
      </c>
      <c r="AD515" s="5">
        <f t="shared" si="749"/>
        <v>6.1903700969694201E-3</v>
      </c>
      <c r="AE515" s="5">
        <f t="shared" si="750"/>
        <v>9.1343481240949067E-3</v>
      </c>
      <c r="AF515" s="5">
        <f t="shared" si="751"/>
        <v>6.7392025311219716E-3</v>
      </c>
      <c r="AG515" s="5">
        <f t="shared" si="752"/>
        <v>3.3147303006533925E-3</v>
      </c>
      <c r="AH515" s="5">
        <f t="shared" si="753"/>
        <v>1.3372214090298656E-2</v>
      </c>
      <c r="AI515" s="5">
        <f t="shared" si="754"/>
        <v>1.6275809167759937E-2</v>
      </c>
      <c r="AJ515" s="5">
        <f t="shared" si="755"/>
        <v>9.9049402842540848E-3</v>
      </c>
      <c r="AK515" s="5">
        <f t="shared" si="756"/>
        <v>4.0185546137178453E-3</v>
      </c>
      <c r="AL515" s="5">
        <f t="shared" si="757"/>
        <v>8.7843444281271839E-5</v>
      </c>
      <c r="AM515" s="5">
        <f t="shared" si="758"/>
        <v>1.5069050150666777E-3</v>
      </c>
      <c r="AN515" s="5">
        <f t="shared" si="759"/>
        <v>2.2235496072039633E-3</v>
      </c>
      <c r="AO515" s="5">
        <f t="shared" si="760"/>
        <v>1.6405058070226579E-3</v>
      </c>
      <c r="AP515" s="5">
        <f t="shared" si="761"/>
        <v>8.0689581323957287E-4</v>
      </c>
      <c r="AQ515" s="5">
        <f t="shared" si="762"/>
        <v>2.9765858674642241E-4</v>
      </c>
      <c r="AR515" s="5">
        <f t="shared" si="763"/>
        <v>3.9463378369094092E-3</v>
      </c>
      <c r="AS515" s="5">
        <f t="shared" si="764"/>
        <v>4.8032316197843322E-3</v>
      </c>
      <c r="AT515" s="5">
        <f t="shared" si="765"/>
        <v>2.9230941377492658E-3</v>
      </c>
      <c r="AU515" s="5">
        <f t="shared" si="766"/>
        <v>1.1859348059127149E-3</v>
      </c>
      <c r="AV515" s="5">
        <f t="shared" si="767"/>
        <v>3.6086111948437782E-4</v>
      </c>
      <c r="AW515" s="5">
        <f t="shared" si="768"/>
        <v>4.3823500804788886E-6</v>
      </c>
      <c r="AX515" s="5">
        <f t="shared" si="769"/>
        <v>3.0568483640216082E-4</v>
      </c>
      <c r="AY515" s="5">
        <f t="shared" si="770"/>
        <v>4.5106054536566586E-4</v>
      </c>
      <c r="AZ515" s="5">
        <f t="shared" si="771"/>
        <v>3.3278656864402738E-4</v>
      </c>
      <c r="BA515" s="5">
        <f t="shared" si="772"/>
        <v>1.6368371741918536E-4</v>
      </c>
      <c r="BB515" s="5">
        <f t="shared" si="773"/>
        <v>6.0381852527879736E-5</v>
      </c>
      <c r="BC515" s="5">
        <f t="shared" si="774"/>
        <v>1.7819576300855795E-5</v>
      </c>
      <c r="BD515" s="5">
        <f t="shared" si="775"/>
        <v>9.7051880724831102E-4</v>
      </c>
      <c r="BE515" s="5">
        <f t="shared" si="776"/>
        <v>1.1812538143518992E-3</v>
      </c>
      <c r="BF515" s="5">
        <f t="shared" si="777"/>
        <v>7.1887353624663095E-4</v>
      </c>
      <c r="BG515" s="5">
        <f t="shared" si="778"/>
        <v>2.9165572763280035E-4</v>
      </c>
      <c r="BH515" s="5">
        <f t="shared" si="779"/>
        <v>8.8746204136072338E-5</v>
      </c>
      <c r="BI515" s="5">
        <f t="shared" si="780"/>
        <v>2.1603247945748663E-5</v>
      </c>
      <c r="BJ515" s="8">
        <f t="shared" si="781"/>
        <v>0.31222852088625325</v>
      </c>
      <c r="BK515" s="8">
        <f t="shared" si="782"/>
        <v>0.25652467949067076</v>
      </c>
      <c r="BL515" s="8">
        <f t="shared" si="783"/>
        <v>0.39432804220365247</v>
      </c>
      <c r="BM515" s="8">
        <f t="shared" si="784"/>
        <v>0.50347219856513836</v>
      </c>
      <c r="BN515" s="8">
        <f t="shared" si="785"/>
        <v>0.49541189478938541</v>
      </c>
    </row>
    <row r="516" spans="1:66" x14ac:dyDescent="0.25">
      <c r="A516" t="s">
        <v>27</v>
      </c>
      <c r="B516" t="s">
        <v>29</v>
      </c>
      <c r="C516" t="s">
        <v>297</v>
      </c>
      <c r="D516" t="s">
        <v>496</v>
      </c>
      <c r="E516">
        <f>VLOOKUP(A516,home!$A$2:$E$405,3,FALSE)</f>
        <v>1.23411371237458</v>
      </c>
      <c r="F516">
        <f>VLOOKUP(B516,home!$B$2:$E$405,3,FALSE)</f>
        <v>0.76</v>
      </c>
      <c r="G516">
        <f>VLOOKUP(C516,away!$B$2:$E$405,4,FALSE)</f>
        <v>0.97</v>
      </c>
      <c r="H516">
        <f>VLOOKUP(A516,away!$A$2:$E$405,3,FALSE)</f>
        <v>1.09364548494983</v>
      </c>
      <c r="I516">
        <f>VLOOKUP(C516,away!$B$2:$E$405,3,FALSE)</f>
        <v>0.86</v>
      </c>
      <c r="J516">
        <f>VLOOKUP(B516,home!$B$2:$E$405,4,FALSE)</f>
        <v>1.58</v>
      </c>
      <c r="K516" s="3">
        <f t="shared" si="730"/>
        <v>0.90978862876254041</v>
      </c>
      <c r="L516" s="3">
        <f t="shared" si="731"/>
        <v>1.486045484949829</v>
      </c>
      <c r="M516" s="5">
        <f t="shared" si="732"/>
        <v>9.1096662248597485E-2</v>
      </c>
      <c r="N516" s="5">
        <f t="shared" si="733"/>
        <v>8.2878707431995796E-2</v>
      </c>
      <c r="O516" s="5">
        <f t="shared" si="734"/>
        <v>0.13537378362852781</v>
      </c>
      <c r="P516" s="5">
        <f t="shared" si="735"/>
        <v>0.12316152897779518</v>
      </c>
      <c r="Q516" s="5">
        <f t="shared" si="736"/>
        <v>3.7701052794083603E-2</v>
      </c>
      <c r="R516" s="5">
        <f t="shared" si="737"/>
        <v>0.10058579997087445</v>
      </c>
      <c r="S516" s="5">
        <f t="shared" si="738"/>
        <v>4.1628205264956947E-2</v>
      </c>
      <c r="T516" s="5">
        <f t="shared" si="739"/>
        <v>5.6025479282503073E-2</v>
      </c>
      <c r="U516" s="5">
        <f t="shared" si="740"/>
        <v>9.1511817028485057E-2</v>
      </c>
      <c r="V516" s="5">
        <f t="shared" si="741"/>
        <v>6.2534226861405947E-3</v>
      </c>
      <c r="W516" s="5">
        <f t="shared" si="742"/>
        <v>1.143332970814449E-2</v>
      </c>
      <c r="X516" s="5">
        <f t="shared" si="743"/>
        <v>1.6990447990730864E-2</v>
      </c>
      <c r="Y516" s="5">
        <f t="shared" si="744"/>
        <v>1.2624289261950252E-2</v>
      </c>
      <c r="Z516" s="5">
        <f t="shared" si="745"/>
        <v>4.9825024632261551E-2</v>
      </c>
      <c r="AA516" s="5">
        <f t="shared" si="746"/>
        <v>4.5330240838245044E-2</v>
      </c>
      <c r="AB516" s="5">
        <f t="shared" si="747"/>
        <v>2.062046882685133E-2</v>
      </c>
      <c r="AC516" s="5">
        <f t="shared" si="748"/>
        <v>5.284092470834213E-4</v>
      </c>
      <c r="AD516" s="5">
        <f t="shared" si="749"/>
        <v>2.6004783393406973E-3</v>
      </c>
      <c r="AE516" s="5">
        <f t="shared" si="750"/>
        <v>3.8644290948870725E-3</v>
      </c>
      <c r="AF516" s="5">
        <f t="shared" si="751"/>
        <v>2.8713587041828449E-3</v>
      </c>
      <c r="AG516" s="5">
        <f t="shared" si="752"/>
        <v>1.422323212674103E-3</v>
      </c>
      <c r="AH516" s="5">
        <f t="shared" si="753"/>
        <v>1.8510563223071565E-2</v>
      </c>
      <c r="AI516" s="5">
        <f t="shared" si="754"/>
        <v>1.6840699932340591E-2</v>
      </c>
      <c r="AJ516" s="5">
        <f t="shared" si="755"/>
        <v>7.6607386494227754E-3</v>
      </c>
      <c r="AK516" s="5">
        <f t="shared" si="756"/>
        <v>2.3232176370555145E-3</v>
      </c>
      <c r="AL516" s="5">
        <f t="shared" si="757"/>
        <v>2.8576103312852914E-5</v>
      </c>
      <c r="AM516" s="5">
        <f t="shared" si="758"/>
        <v>4.7317712449509238E-4</v>
      </c>
      <c r="AN516" s="5">
        <f t="shared" si="759"/>
        <v>7.0316272943747517E-4</v>
      </c>
      <c r="AO516" s="5">
        <f t="shared" si="760"/>
        <v>5.2246589963277925E-4</v>
      </c>
      <c r="AP516" s="5">
        <f t="shared" si="761"/>
        <v>2.5880269706318076E-4</v>
      </c>
      <c r="AQ516" s="5">
        <f t="shared" si="762"/>
        <v>9.6148144865894496E-5</v>
      </c>
      <c r="AR516" s="5">
        <f t="shared" si="763"/>
        <v>5.5015077803047697E-3</v>
      </c>
      <c r="AS516" s="5">
        <f t="shared" si="764"/>
        <v>5.0052092195699248E-3</v>
      </c>
      <c r="AT516" s="5">
        <f t="shared" si="765"/>
        <v>2.276841216271073E-3</v>
      </c>
      <c r="AU516" s="5">
        <f t="shared" si="766"/>
        <v>6.9048141602043149E-4</v>
      </c>
      <c r="AV516" s="5">
        <f t="shared" si="767"/>
        <v>1.5704803516681135E-4</v>
      </c>
      <c r="AW516" s="5">
        <f t="shared" si="768"/>
        <v>1.0731813418372496E-6</v>
      </c>
      <c r="AX516" s="5">
        <f t="shared" si="769"/>
        <v>7.1748527876031981E-5</v>
      </c>
      <c r="AY516" s="5">
        <f t="shared" si="770"/>
        <v>1.0662157590197427E-4</v>
      </c>
      <c r="AZ516" s="5">
        <f t="shared" si="771"/>
        <v>7.9222255733682191E-5</v>
      </c>
      <c r="BA516" s="5">
        <f t="shared" si="772"/>
        <v>3.9242625146859722E-5</v>
      </c>
      <c r="BB516" s="5">
        <f t="shared" si="773"/>
        <v>1.4579081479267369E-5</v>
      </c>
      <c r="BC516" s="5">
        <f t="shared" si="774"/>
        <v>4.3330356413961894E-6</v>
      </c>
      <c r="BD516" s="5">
        <f t="shared" si="775"/>
        <v>1.3625817995563776E-3</v>
      </c>
      <c r="BE516" s="5">
        <f t="shared" si="776"/>
        <v>1.2396614269951916E-3</v>
      </c>
      <c r="BF516" s="5">
        <f t="shared" si="777"/>
        <v>5.6391493489788458E-4</v>
      </c>
      <c r="BG516" s="5">
        <f t="shared" si="778"/>
        <v>1.7101446511982125E-4</v>
      </c>
      <c r="BH516" s="5">
        <f t="shared" si="779"/>
        <v>3.8896753929980358E-5</v>
      </c>
      <c r="BI516" s="5">
        <f t="shared" si="780"/>
        <v>7.0775648842541589E-6</v>
      </c>
      <c r="BJ516" s="8">
        <f t="shared" si="781"/>
        <v>0.23078139951776636</v>
      </c>
      <c r="BK516" s="8">
        <f t="shared" si="782"/>
        <v>0.26280342610378843</v>
      </c>
      <c r="BL516" s="8">
        <f t="shared" si="783"/>
        <v>0.45577156434759064</v>
      </c>
      <c r="BM516" s="8">
        <f t="shared" si="784"/>
        <v>0.42827833115497271</v>
      </c>
      <c r="BN516" s="8">
        <f t="shared" si="785"/>
        <v>0.57079753505187436</v>
      </c>
    </row>
    <row r="517" spans="1:66" x14ac:dyDescent="0.25">
      <c r="A517" t="s">
        <v>27</v>
      </c>
      <c r="B517" t="s">
        <v>189</v>
      </c>
      <c r="C517" t="s">
        <v>30</v>
      </c>
      <c r="D517" t="s">
        <v>496</v>
      </c>
      <c r="E517">
        <f>VLOOKUP(A517,home!$A$2:$E$405,3,FALSE)</f>
        <v>1.23411371237458</v>
      </c>
      <c r="F517">
        <f>VLOOKUP(B517,home!$B$2:$E$405,3,FALSE)</f>
        <v>0.54</v>
      </c>
      <c r="G517">
        <f>VLOOKUP(C517,away!$B$2:$E$405,4,FALSE)</f>
        <v>1.19</v>
      </c>
      <c r="H517">
        <f>VLOOKUP(A517,away!$A$2:$E$405,3,FALSE)</f>
        <v>1.09364548494983</v>
      </c>
      <c r="I517">
        <f>VLOOKUP(C517,away!$B$2:$E$405,3,FALSE)</f>
        <v>1.19</v>
      </c>
      <c r="J517">
        <f>VLOOKUP(B517,home!$B$2:$E$405,4,FALSE)</f>
        <v>0.91</v>
      </c>
      <c r="K517" s="3">
        <f t="shared" si="730"/>
        <v>0.79304147157190519</v>
      </c>
      <c r="L517" s="3">
        <f t="shared" si="731"/>
        <v>1.1843086956521709</v>
      </c>
      <c r="M517" s="5">
        <f t="shared" si="732"/>
        <v>0.1384355828641318</v>
      </c>
      <c r="N517" s="5">
        <f t="shared" si="733"/>
        <v>0.10978515835248549</v>
      </c>
      <c r="O517" s="5">
        <f t="shared" si="734"/>
        <v>0.16395046457366794</v>
      </c>
      <c r="P517" s="5">
        <f t="shared" si="735"/>
        <v>0.13001951769039913</v>
      </c>
      <c r="Q517" s="5">
        <f t="shared" si="736"/>
        <v>4.3532091768304859E-2</v>
      </c>
      <c r="R517" s="5">
        <f t="shared" si="737"/>
        <v>9.7083980425404073E-2</v>
      </c>
      <c r="S517" s="5">
        <f t="shared" si="738"/>
        <v>3.0528774883397523E-2</v>
      </c>
      <c r="T517" s="5">
        <f t="shared" si="739"/>
        <v>5.1555434821131736E-2</v>
      </c>
      <c r="U517" s="5">
        <f t="shared" si="740"/>
        <v>7.6991622702620485E-2</v>
      </c>
      <c r="V517" s="5">
        <f t="shared" si="741"/>
        <v>3.1858673133143478E-3</v>
      </c>
      <c r="W517" s="5">
        <f t="shared" si="742"/>
        <v>1.1507584705513236E-2</v>
      </c>
      <c r="X517" s="5">
        <f t="shared" si="743"/>
        <v>1.3628532632693251E-2</v>
      </c>
      <c r="Y517" s="5">
        <f t="shared" si="744"/>
        <v>8.0701948529389965E-3</v>
      </c>
      <c r="Z517" s="5">
        <f t="shared" si="745"/>
        <v>3.832580074211038E-2</v>
      </c>
      <c r="AA517" s="5">
        <f t="shared" si="746"/>
        <v>3.0393949419694834E-2</v>
      </c>
      <c r="AB517" s="5">
        <f t="shared" si="747"/>
        <v>1.2051831187338422E-2</v>
      </c>
      <c r="AC517" s="5">
        <f t="shared" si="748"/>
        <v>1.8701158822966873E-4</v>
      </c>
      <c r="AD517" s="5">
        <f t="shared" si="749"/>
        <v>2.2814979772746414E-3</v>
      </c>
      <c r="AE517" s="5">
        <f t="shared" si="750"/>
        <v>2.7019978935991966E-3</v>
      </c>
      <c r="AF517" s="5">
        <f t="shared" si="751"/>
        <v>1.599999800511689E-3</v>
      </c>
      <c r="AG517" s="5">
        <f t="shared" si="752"/>
        <v>6.3163122559591045E-4</v>
      </c>
      <c r="AH517" s="5">
        <f t="shared" si="753"/>
        <v>1.134739477167844E-2</v>
      </c>
      <c r="AI517" s="5">
        <f t="shared" si="754"/>
        <v>8.9989546482392123E-3</v>
      </c>
      <c r="AJ517" s="5">
        <f t="shared" si="755"/>
        <v>3.5682721184242304E-3</v>
      </c>
      <c r="AK517" s="5">
        <f t="shared" si="756"/>
        <v>9.4326259058805041E-4</v>
      </c>
      <c r="AL517" s="5">
        <f t="shared" si="757"/>
        <v>7.0256955621016263E-6</v>
      </c>
      <c r="AM517" s="5">
        <f t="shared" si="758"/>
        <v>3.618645026572415E-4</v>
      </c>
      <c r="AN517" s="5">
        <f t="shared" si="759"/>
        <v>4.2855927714481921E-4</v>
      </c>
      <c r="AO517" s="5">
        <f t="shared" si="760"/>
        <v>2.5377323926250905E-4</v>
      </c>
      <c r="AP517" s="5">
        <f t="shared" si="761"/>
        <v>1.0018195132746943E-4</v>
      </c>
      <c r="AQ517" s="5">
        <f t="shared" si="762"/>
        <v>2.966158902613115E-5</v>
      </c>
      <c r="AR517" s="5">
        <f t="shared" si="763"/>
        <v>2.6877636602193511E-3</v>
      </c>
      <c r="AS517" s="5">
        <f t="shared" si="764"/>
        <v>2.1315080483378444E-3</v>
      </c>
      <c r="AT517" s="5">
        <f t="shared" si="765"/>
        <v>8.4518713966060183E-4</v>
      </c>
      <c r="AU517" s="5">
        <f t="shared" si="766"/>
        <v>2.2342281766336435E-4</v>
      </c>
      <c r="AV517" s="5">
        <f t="shared" si="767"/>
        <v>4.429589002562397E-5</v>
      </c>
      <c r="AW517" s="5">
        <f t="shared" si="768"/>
        <v>1.8329374442707938E-7</v>
      </c>
      <c r="AX517" s="5">
        <f t="shared" si="769"/>
        <v>4.782892628282238E-5</v>
      </c>
      <c r="AY517" s="5">
        <f t="shared" si="770"/>
        <v>5.6644213300453203E-5</v>
      </c>
      <c r="AZ517" s="5">
        <f t="shared" si="771"/>
        <v>3.3542117185051544E-5</v>
      </c>
      <c r="BA517" s="5">
        <f t="shared" si="772"/>
        <v>1.3241407017613549E-5</v>
      </c>
      <c r="BB517" s="5">
        <f t="shared" si="773"/>
        <v>3.920478368407352E-6</v>
      </c>
      <c r="BC517" s="5">
        <f t="shared" si="774"/>
        <v>9.2861132456421244E-7</v>
      </c>
      <c r="BD517" s="5">
        <f t="shared" si="775"/>
        <v>5.3052364577594702E-4</v>
      </c>
      <c r="BE517" s="5">
        <f t="shared" si="776"/>
        <v>4.2072725274984918E-4</v>
      </c>
      <c r="BF517" s="5">
        <f t="shared" si="777"/>
        <v>1.6682707982557262E-4</v>
      </c>
      <c r="BG517" s="5">
        <f t="shared" si="778"/>
        <v>4.4100264294305267E-5</v>
      </c>
      <c r="BH517" s="5">
        <f t="shared" si="779"/>
        <v>8.7433346231664485E-6</v>
      </c>
      <c r="BI517" s="5">
        <f t="shared" si="780"/>
        <v>1.3867653912003027E-6</v>
      </c>
      <c r="BJ517" s="8">
        <f t="shared" si="781"/>
        <v>0.24662427034294609</v>
      </c>
      <c r="BK517" s="8">
        <f t="shared" si="782"/>
        <v>0.30242042424833493</v>
      </c>
      <c r="BL517" s="8">
        <f t="shared" si="783"/>
        <v>0.4124342183362224</v>
      </c>
      <c r="BM517" s="8">
        <f t="shared" si="784"/>
        <v>0.3169414570756644</v>
      </c>
      <c r="BN517" s="8">
        <f t="shared" si="785"/>
        <v>0.68280679567439329</v>
      </c>
    </row>
    <row r="518" spans="1:66" x14ac:dyDescent="0.25">
      <c r="A518" t="s">
        <v>27</v>
      </c>
      <c r="B518" t="s">
        <v>193</v>
      </c>
      <c r="C518" t="s">
        <v>195</v>
      </c>
      <c r="D518" t="s">
        <v>496</v>
      </c>
      <c r="E518">
        <f>VLOOKUP(A518,home!$A$2:$E$405,3,FALSE)</f>
        <v>1.23411371237458</v>
      </c>
      <c r="F518">
        <f>VLOOKUP(B518,home!$B$2:$E$405,3,FALSE)</f>
        <v>1.19</v>
      </c>
      <c r="G518">
        <f>VLOOKUP(C518,away!$B$2:$E$405,4,FALSE)</f>
        <v>0.81</v>
      </c>
      <c r="H518">
        <f>VLOOKUP(A518,away!$A$2:$E$405,3,FALSE)</f>
        <v>1.09364548494983</v>
      </c>
      <c r="I518">
        <f>VLOOKUP(C518,away!$B$2:$E$405,3,FALSE)</f>
        <v>1.51</v>
      </c>
      <c r="J518">
        <f>VLOOKUP(B518,home!$B$2:$E$405,4,FALSE)</f>
        <v>0.98</v>
      </c>
      <c r="K518" s="3">
        <f t="shared" si="730"/>
        <v>1.1895622073578578</v>
      </c>
      <c r="L518" s="3">
        <f t="shared" si="731"/>
        <v>1.6183765886287584</v>
      </c>
      <c r="M518" s="5">
        <f t="shared" si="732"/>
        <v>6.0329215144555449E-2</v>
      </c>
      <c r="N518" s="5">
        <f t="shared" si="733"/>
        <v>7.1765354335524487E-2</v>
      </c>
      <c r="O518" s="5">
        <f t="shared" si="734"/>
        <v>9.7635389400296077E-2</v>
      </c>
      <c r="P518" s="5">
        <f t="shared" si="735"/>
        <v>0.11614336933126018</v>
      </c>
      <c r="Q518" s="5">
        <f t="shared" si="736"/>
        <v>4.2684676657592666E-2</v>
      </c>
      <c r="R518" s="5">
        <f t="shared" si="737"/>
        <v>7.900541421354583E-2</v>
      </c>
      <c r="S518" s="5">
        <f t="shared" si="738"/>
        <v>5.58986313981365E-2</v>
      </c>
      <c r="T518" s="5">
        <f t="shared" si="739"/>
        <v>6.9079881395836415E-2</v>
      </c>
      <c r="U518" s="5">
        <f t="shared" si="740"/>
        <v>9.3981854925087441E-2</v>
      </c>
      <c r="V518" s="5">
        <f t="shared" si="741"/>
        <v>1.1957087597571615E-2</v>
      </c>
      <c r="W518" s="5">
        <f t="shared" si="742"/>
        <v>1.6925359395054122E-2</v>
      </c>
      <c r="X518" s="5">
        <f t="shared" si="743"/>
        <v>2.7391605399083394E-2</v>
      </c>
      <c r="Y518" s="5">
        <f t="shared" si="744"/>
        <v>2.2164966451416839E-2</v>
      </c>
      <c r="Z518" s="5">
        <f t="shared" si="745"/>
        <v>4.2620170912706749E-2</v>
      </c>
      <c r="AA518" s="5">
        <f t="shared" si="746"/>
        <v>5.0699344588888605E-2</v>
      </c>
      <c r="AB518" s="5">
        <f t="shared" si="747"/>
        <v>3.0155012130377502E-2</v>
      </c>
      <c r="AC518" s="5">
        <f t="shared" si="748"/>
        <v>1.4387063937880533E-3</v>
      </c>
      <c r="AD518" s="5">
        <f t="shared" si="749"/>
        <v>5.0334419705764105E-3</v>
      </c>
      <c r="AE518" s="5">
        <f t="shared" si="750"/>
        <v>8.1460046454022664E-3</v>
      </c>
      <c r="AF518" s="5">
        <f t="shared" si="751"/>
        <v>6.5916516044900722E-3</v>
      </c>
      <c r="AG518" s="5">
        <f t="shared" si="752"/>
        <v>3.5559248790346396E-3</v>
      </c>
      <c r="AH518" s="5">
        <f t="shared" si="753"/>
        <v>1.7243871702120255E-2</v>
      </c>
      <c r="AI518" s="5">
        <f t="shared" si="754"/>
        <v>2.051265808536987E-2</v>
      </c>
      <c r="AJ518" s="5">
        <f t="shared" si="755"/>
        <v>1.2200541415404798E-2</v>
      </c>
      <c r="AK518" s="5">
        <f t="shared" si="756"/>
        <v>4.8377676590232984E-3</v>
      </c>
      <c r="AL518" s="5">
        <f t="shared" si="757"/>
        <v>1.1078957858317234E-4</v>
      </c>
      <c r="AM518" s="5">
        <f t="shared" si="758"/>
        <v>1.1975184682253101E-3</v>
      </c>
      <c r="AN518" s="5">
        <f t="shared" si="759"/>
        <v>1.9380358534264138E-3</v>
      </c>
      <c r="AO518" s="5">
        <f t="shared" si="760"/>
        <v>1.5682359265542325E-3</v>
      </c>
      <c r="AP518" s="5">
        <f t="shared" si="761"/>
        <v>8.4599876966063258E-4</v>
      </c>
      <c r="AQ518" s="5">
        <f t="shared" si="762"/>
        <v>3.4228615070687544E-4</v>
      </c>
      <c r="AR518" s="5">
        <f t="shared" si="763"/>
        <v>5.581415652005867E-3</v>
      </c>
      <c r="AS518" s="5">
        <f t="shared" si="764"/>
        <v>6.6394411231817958E-3</v>
      </c>
      <c r="AT518" s="5">
        <f t="shared" si="765"/>
        <v>3.9490141190573367E-3</v>
      </c>
      <c r="AU518" s="5">
        <f t="shared" si="766"/>
        <v>1.5658659841177307E-3</v>
      </c>
      <c r="AV518" s="5">
        <f t="shared" si="767"/>
        <v>4.6567374912341814E-4</v>
      </c>
      <c r="AW518" s="5">
        <f t="shared" si="768"/>
        <v>5.9246562164543423E-6</v>
      </c>
      <c r="AX518" s="5">
        <f t="shared" si="769"/>
        <v>2.3742045206898361E-4</v>
      </c>
      <c r="AY518" s="5">
        <f t="shared" si="770"/>
        <v>3.8423570129009931E-4</v>
      </c>
      <c r="AZ518" s="5">
        <f t="shared" si="771"/>
        <v>3.1091903174162489E-4</v>
      </c>
      <c r="BA518" s="5">
        <f t="shared" si="772"/>
        <v>1.6772802730992243E-4</v>
      </c>
      <c r="BB518" s="5">
        <f t="shared" si="773"/>
        <v>6.7861778163815902E-5</v>
      </c>
      <c r="BC518" s="5">
        <f t="shared" si="774"/>
        <v>2.1965182608607571E-5</v>
      </c>
      <c r="BD518" s="5">
        <f t="shared" si="775"/>
        <v>1.5054720704354022E-3</v>
      </c>
      <c r="BE518" s="5">
        <f t="shared" si="776"/>
        <v>1.7908526792227413E-3</v>
      </c>
      <c r="BF518" s="5">
        <f t="shared" si="777"/>
        <v>1.0651653330744691E-3</v>
      </c>
      <c r="BG518" s="5">
        <f t="shared" si="778"/>
        <v>4.2236014160437784E-4</v>
      </c>
      <c r="BH518" s="5">
        <f t="shared" si="779"/>
        <v>1.2560591558672031E-4</v>
      </c>
      <c r="BI518" s="5">
        <f t="shared" si="780"/>
        <v>2.9883210040508706E-5</v>
      </c>
      <c r="BJ518" s="8">
        <f t="shared" si="781"/>
        <v>0.28042107207576777</v>
      </c>
      <c r="BK518" s="8">
        <f t="shared" si="782"/>
        <v>0.24626203514518505</v>
      </c>
      <c r="BL518" s="8">
        <f t="shared" si="783"/>
        <v>0.42941260409756415</v>
      </c>
      <c r="BM518" s="8">
        <f t="shared" si="784"/>
        <v>0.53077415210337531</v>
      </c>
      <c r="BN518" s="8">
        <f t="shared" si="785"/>
        <v>0.46756341908277471</v>
      </c>
    </row>
    <row r="519" spans="1:66" x14ac:dyDescent="0.25">
      <c r="A519" t="s">
        <v>27</v>
      </c>
      <c r="B519" t="s">
        <v>191</v>
      </c>
      <c r="C519" t="s">
        <v>194</v>
      </c>
      <c r="D519" t="s">
        <v>496</v>
      </c>
      <c r="E519">
        <f>VLOOKUP(A519,home!$A$2:$E$405,3,FALSE)</f>
        <v>1.23411371237458</v>
      </c>
      <c r="F519">
        <f>VLOOKUP(B519,home!$B$2:$E$405,3,FALSE)</f>
        <v>1.3</v>
      </c>
      <c r="G519">
        <f>VLOOKUP(C519,away!$B$2:$E$405,4,FALSE)</f>
        <v>1.03</v>
      </c>
      <c r="H519">
        <f>VLOOKUP(A519,away!$A$2:$E$405,3,FALSE)</f>
        <v>1.09364548494983</v>
      </c>
      <c r="I519">
        <f>VLOOKUP(C519,away!$B$2:$E$405,3,FALSE)</f>
        <v>0.86</v>
      </c>
      <c r="J519">
        <f>VLOOKUP(B519,home!$B$2:$E$405,4,FALSE)</f>
        <v>1.28</v>
      </c>
      <c r="K519" s="3">
        <f t="shared" si="730"/>
        <v>1.6524782608695627</v>
      </c>
      <c r="L519" s="3">
        <f t="shared" si="731"/>
        <v>1.2038849498327728</v>
      </c>
      <c r="M519" s="5">
        <f t="shared" si="732"/>
        <v>5.7477413864504154E-2</v>
      </c>
      <c r="N519" s="5">
        <f t="shared" si="733"/>
        <v>9.4980176902095911E-2</v>
      </c>
      <c r="O519" s="5">
        <f t="shared" si="734"/>
        <v>6.9196193506786102E-2</v>
      </c>
      <c r="P519" s="5">
        <f t="shared" si="735"/>
        <v>0.11434520550488764</v>
      </c>
      <c r="Q519" s="5">
        <f t="shared" si="736"/>
        <v>7.847633877212945E-2</v>
      </c>
      <c r="R519" s="5">
        <f t="shared" si="737"/>
        <v>4.1652127974268031E-2</v>
      </c>
      <c r="S519" s="5">
        <f t="shared" si="738"/>
        <v>5.6869408098184734E-2</v>
      </c>
      <c r="T519" s="5">
        <f t="shared" si="739"/>
        <v>9.4476483165744751E-2</v>
      </c>
      <c r="U519" s="5">
        <f t="shared" si="740"/>
        <v>6.8829235996434895E-2</v>
      </c>
      <c r="V519" s="5">
        <f t="shared" si="741"/>
        <v>1.2570626962092279E-2</v>
      </c>
      <c r="W519" s="5">
        <f t="shared" si="742"/>
        <v>4.3226814604526362E-2</v>
      </c>
      <c r="X519" s="5">
        <f t="shared" si="743"/>
        <v>5.2040111531600798E-2</v>
      </c>
      <c r="Y519" s="5">
        <f t="shared" si="744"/>
        <v>3.1325153530256576E-2</v>
      </c>
      <c r="Z519" s="5">
        <f t="shared" si="745"/>
        <v>1.6714789998909966E-2</v>
      </c>
      <c r="AA519" s="5">
        <f t="shared" si="746"/>
        <v>2.7620827108198701E-2</v>
      </c>
      <c r="AB519" s="5">
        <f t="shared" si="747"/>
        <v>2.2821408171767536E-2</v>
      </c>
      <c r="AC519" s="5">
        <f t="shared" si="748"/>
        <v>1.5629953866467812E-3</v>
      </c>
      <c r="AD519" s="5">
        <f t="shared" si="749"/>
        <v>1.7857842855154689E-2</v>
      </c>
      <c r="AE519" s="5">
        <f t="shared" si="750"/>
        <v>2.1498788249799446E-2</v>
      </c>
      <c r="AF519" s="5">
        <f t="shared" si="751"/>
        <v>1.294103380678761E-2</v>
      </c>
      <c r="AG519" s="5">
        <f t="shared" si="752"/>
        <v>5.1931719450895725E-3</v>
      </c>
      <c r="AH519" s="5">
        <f t="shared" si="753"/>
        <v>5.0306710298257656E-3</v>
      </c>
      <c r="AI519" s="5">
        <f t="shared" si="754"/>
        <v>8.3130745143733722E-3</v>
      </c>
      <c r="AJ519" s="5">
        <f t="shared" si="755"/>
        <v>6.8685874579953992E-3</v>
      </c>
      <c r="AK519" s="5">
        <f t="shared" si="756"/>
        <v>3.7833971524062421E-3</v>
      </c>
      <c r="AL519" s="5">
        <f t="shared" si="757"/>
        <v>1.2437652752479787E-4</v>
      </c>
      <c r="AM519" s="5">
        <f t="shared" si="758"/>
        <v>5.9019394208335921E-3</v>
      </c>
      <c r="AN519" s="5">
        <f t="shared" si="759"/>
        <v>7.1052560435663136E-3</v>
      </c>
      <c r="AO519" s="5">
        <f t="shared" si="760"/>
        <v>4.2769554077789198E-3</v>
      </c>
      <c r="AP519" s="5">
        <f t="shared" si="761"/>
        <v>1.7163207488436437E-3</v>
      </c>
      <c r="AQ519" s="5">
        <f t="shared" si="762"/>
        <v>5.165631796546444E-4</v>
      </c>
      <c r="AR519" s="5">
        <f t="shared" si="763"/>
        <v>1.2112698280733955E-3</v>
      </c>
      <c r="AS519" s="5">
        <f t="shared" si="764"/>
        <v>2.0015970589384985E-3</v>
      </c>
      <c r="AT519" s="5">
        <f t="shared" si="765"/>
        <v>1.6537978134581613E-3</v>
      </c>
      <c r="AU519" s="5">
        <f t="shared" si="766"/>
        <v>9.1095497820440914E-4</v>
      </c>
      <c r="AV519" s="5">
        <f t="shared" si="767"/>
        <v>3.7633332452842319E-4</v>
      </c>
      <c r="AW519" s="5">
        <f t="shared" si="768"/>
        <v>6.8731633695539647E-6</v>
      </c>
      <c r="AX519" s="5">
        <f t="shared" si="769"/>
        <v>1.6254710983161019E-3</v>
      </c>
      <c r="AY519" s="5">
        <f t="shared" si="770"/>
        <v>1.9568801916509024E-3</v>
      </c>
      <c r="AZ519" s="5">
        <f t="shared" si="771"/>
        <v>1.1779293056771972E-3</v>
      </c>
      <c r="BA519" s="5">
        <f t="shared" si="772"/>
        <v>4.7269712102391512E-4</v>
      </c>
      <c r="BB519" s="5">
        <f t="shared" si="773"/>
        <v>1.4226823745749307E-4</v>
      </c>
      <c r="BC519" s="5">
        <f t="shared" si="774"/>
        <v>3.4254917982862225E-5</v>
      </c>
      <c r="BD519" s="5">
        <f t="shared" si="775"/>
        <v>2.4303825270068153E-4</v>
      </c>
      <c r="BE519" s="5">
        <f t="shared" si="776"/>
        <v>4.0161542914759953E-4</v>
      </c>
      <c r="BF519" s="5">
        <f t="shared" si="777"/>
        <v>3.3183038294810424E-4</v>
      </c>
      <c r="BG519" s="5">
        <f t="shared" si="778"/>
        <v>1.8278083137258808E-4</v>
      </c>
      <c r="BH519" s="5">
        <f t="shared" si="779"/>
        <v>7.5510337586716814E-5</v>
      </c>
      <c r="BI519" s="5">
        <f t="shared" si="780"/>
        <v>2.4955838266594265E-5</v>
      </c>
      <c r="BJ519" s="8">
        <f t="shared" si="781"/>
        <v>0.47694245103597083</v>
      </c>
      <c r="BK519" s="8">
        <f t="shared" si="782"/>
        <v>0.24490690653549133</v>
      </c>
      <c r="BL519" s="8">
        <f t="shared" si="783"/>
        <v>0.26152920698728116</v>
      </c>
      <c r="BM519" s="8">
        <f t="shared" si="784"/>
        <v>0.54201589100470049</v>
      </c>
      <c r="BN519" s="8">
        <f t="shared" si="785"/>
        <v>0.45612745652467129</v>
      </c>
    </row>
    <row r="520" spans="1:66" x14ac:dyDescent="0.25">
      <c r="A520" t="s">
        <v>27</v>
      </c>
      <c r="B520" t="s">
        <v>28</v>
      </c>
      <c r="C520" t="s">
        <v>31</v>
      </c>
      <c r="D520" t="s">
        <v>496</v>
      </c>
      <c r="E520">
        <f>VLOOKUP(A520,home!$A$2:$E$405,3,FALSE)</f>
        <v>1.23411371237458</v>
      </c>
      <c r="F520">
        <f>VLOOKUP(B520,home!$B$2:$E$405,3,FALSE)</f>
        <v>1.19</v>
      </c>
      <c r="G520">
        <f>VLOOKUP(C520,away!$B$2:$E$405,4,FALSE)</f>
        <v>0.97</v>
      </c>
      <c r="H520">
        <f>VLOOKUP(A520,away!$A$2:$E$405,3,FALSE)</f>
        <v>1.09364548494983</v>
      </c>
      <c r="I520">
        <f>VLOOKUP(C520,away!$B$2:$E$405,3,FALSE)</f>
        <v>0.92</v>
      </c>
      <c r="J520">
        <f>VLOOKUP(B520,home!$B$2:$E$405,4,FALSE)</f>
        <v>0.73</v>
      </c>
      <c r="K520" s="3">
        <f t="shared" si="730"/>
        <v>1.4245374581939778</v>
      </c>
      <c r="L520" s="3">
        <f t="shared" si="731"/>
        <v>0.73449230769230589</v>
      </c>
      <c r="M520" s="5">
        <f t="shared" si="732"/>
        <v>0.11543706770311701</v>
      </c>
      <c r="N520" s="5">
        <f t="shared" si="733"/>
        <v>0.16444442700716444</v>
      </c>
      <c r="O520" s="5">
        <f t="shared" si="734"/>
        <v>8.4787638250495359E-2</v>
      </c>
      <c r="P520" s="5">
        <f t="shared" si="735"/>
        <v>0.12078316667963117</v>
      </c>
      <c r="Q520" s="5">
        <f t="shared" si="736"/>
        <v>0.11712862303147557</v>
      </c>
      <c r="R520" s="5">
        <f t="shared" si="737"/>
        <v>3.1137934041193371E-2</v>
      </c>
      <c r="S520" s="5">
        <f t="shared" si="738"/>
        <v>3.1594213287448311E-2</v>
      </c>
      <c r="T520" s="5">
        <f t="shared" si="739"/>
        <v>8.6030072627210671E-2</v>
      </c>
      <c r="U520" s="5">
        <f t="shared" si="740"/>
        <v>4.4357153412453346E-2</v>
      </c>
      <c r="V520" s="5">
        <f t="shared" si="741"/>
        <v>3.673044259370701E-3</v>
      </c>
      <c r="W520" s="5">
        <f t="shared" si="742"/>
        <v>5.5618036978339613E-2</v>
      </c>
      <c r="X520" s="5">
        <f t="shared" si="743"/>
        <v>4.0851020329536664E-2</v>
      </c>
      <c r="Y520" s="5">
        <f t="shared" si="744"/>
        <v>1.5002380096713338E-2</v>
      </c>
      <c r="Z520" s="5">
        <f t="shared" si="745"/>
        <v>7.6235243435623119E-3</v>
      </c>
      <c r="AA520" s="5">
        <f t="shared" si="746"/>
        <v>1.0859995990858171E-2</v>
      </c>
      <c r="AB520" s="5">
        <f t="shared" si="747"/>
        <v>7.7352355424069432E-3</v>
      </c>
      <c r="AC520" s="5">
        <f t="shared" si="748"/>
        <v>2.4019684806865897E-4</v>
      </c>
      <c r="AD520" s="5">
        <f t="shared" si="749"/>
        <v>1.980749425671564E-2</v>
      </c>
      <c r="AE520" s="5">
        <f t="shared" si="750"/>
        <v>1.4548452166217165E-2</v>
      </c>
      <c r="AF520" s="5">
        <f t="shared" si="751"/>
        <v>5.3428631024579846E-3</v>
      </c>
      <c r="AG520" s="5">
        <f t="shared" si="752"/>
        <v>1.3080972832694797E-3</v>
      </c>
      <c r="AH520" s="5">
        <f t="shared" si="753"/>
        <v>1.3998549969628882E-3</v>
      </c>
      <c r="AI520" s="5">
        <f t="shared" si="754"/>
        <v>1.9941458792136512E-3</v>
      </c>
      <c r="AJ520" s="5">
        <f t="shared" si="755"/>
        <v>1.420367751021505E-3</v>
      </c>
      <c r="AK520" s="5">
        <f t="shared" si="756"/>
        <v>6.7445568858029046E-4</v>
      </c>
      <c r="AL520" s="5">
        <f t="shared" si="757"/>
        <v>1.0052831906926724E-5</v>
      </c>
      <c r="AM520" s="5">
        <f t="shared" si="758"/>
        <v>5.643303504330701E-3</v>
      </c>
      <c r="AN520" s="5">
        <f t="shared" si="759"/>
        <v>4.1449630139039333E-3</v>
      </c>
      <c r="AO520" s="5">
        <f t="shared" si="760"/>
        <v>1.5222217246907773E-3</v>
      </c>
      <c r="AP520" s="5">
        <f t="shared" si="761"/>
        <v>3.7268671579583043E-4</v>
      </c>
      <c r="AQ520" s="5">
        <f t="shared" si="762"/>
        <v>6.843388148278649E-5</v>
      </c>
      <c r="AR520" s="5">
        <f t="shared" si="763"/>
        <v>2.0563654543077553E-4</v>
      </c>
      <c r="AS520" s="5">
        <f t="shared" si="764"/>
        <v>2.9293696173974745E-4</v>
      </c>
      <c r="AT520" s="5">
        <f t="shared" si="765"/>
        <v>2.0864983744390316E-4</v>
      </c>
      <c r="AU520" s="5">
        <f t="shared" si="766"/>
        <v>9.907650302830816E-5</v>
      </c>
      <c r="AV520" s="5">
        <f t="shared" si="767"/>
        <v>3.5284547447673507E-5</v>
      </c>
      <c r="AW520" s="5">
        <f t="shared" si="768"/>
        <v>2.9217768607032489E-7</v>
      </c>
      <c r="AX520" s="5">
        <f t="shared" si="769"/>
        <v>1.3398495383127389E-3</v>
      </c>
      <c r="AY520" s="5">
        <f t="shared" si="770"/>
        <v>9.8410917935579426E-4</v>
      </c>
      <c r="AZ520" s="5">
        <f t="shared" si="771"/>
        <v>3.6141031108310925E-4</v>
      </c>
      <c r="BA520" s="5">
        <f t="shared" si="772"/>
        <v>8.8484364470409055E-5</v>
      </c>
      <c r="BB520" s="5">
        <f t="shared" si="773"/>
        <v>1.6247771263639453E-5</v>
      </c>
      <c r="BC520" s="5">
        <f t="shared" si="774"/>
        <v>2.3867726020574552E-6</v>
      </c>
      <c r="BD520" s="5">
        <f t="shared" si="775"/>
        <v>2.5173076799887326E-5</v>
      </c>
      <c r="BE520" s="5">
        <f t="shared" si="776"/>
        <v>3.5859990839433291E-5</v>
      </c>
      <c r="BF520" s="5">
        <f t="shared" si="777"/>
        <v>2.5541950100632813E-5</v>
      </c>
      <c r="BG520" s="5">
        <f t="shared" si="778"/>
        <v>1.2128488224557628E-5</v>
      </c>
      <c r="BH520" s="5">
        <f t="shared" si="779"/>
        <v>4.3193714467867281E-6</v>
      </c>
      <c r="BI520" s="5">
        <f t="shared" si="780"/>
        <v>1.2306212843602417E-6</v>
      </c>
      <c r="BJ520" s="8">
        <f t="shared" si="781"/>
        <v>0.53462556365639224</v>
      </c>
      <c r="BK520" s="8">
        <f t="shared" si="782"/>
        <v>0.2727218507888986</v>
      </c>
      <c r="BL520" s="8">
        <f t="shared" si="783"/>
        <v>0.18531261944697155</v>
      </c>
      <c r="BM520" s="8">
        <f t="shared" si="784"/>
        <v>0.36558088452107812</v>
      </c>
      <c r="BN520" s="8">
        <f t="shared" si="785"/>
        <v>0.63371885671307693</v>
      </c>
    </row>
    <row r="521" spans="1:66" x14ac:dyDescent="0.25">
      <c r="A521" t="s">
        <v>27</v>
      </c>
      <c r="B521" t="s">
        <v>186</v>
      </c>
      <c r="C521" t="s">
        <v>299</v>
      </c>
      <c r="D521" t="s">
        <v>496</v>
      </c>
      <c r="E521">
        <f>VLOOKUP(A521,home!$A$2:$E$405,3,FALSE)</f>
        <v>1.23411371237458</v>
      </c>
      <c r="F521">
        <f>VLOOKUP(B521,home!$B$2:$E$405,3,FALSE)</f>
        <v>1.1299999999999999</v>
      </c>
      <c r="G521">
        <f>VLOOKUP(C521,away!$B$2:$E$405,4,FALSE)</f>
        <v>0.97</v>
      </c>
      <c r="H521">
        <f>VLOOKUP(A521,away!$A$2:$E$405,3,FALSE)</f>
        <v>1.09364548494983</v>
      </c>
      <c r="I521">
        <f>VLOOKUP(C521,away!$B$2:$E$405,3,FALSE)</f>
        <v>0.65</v>
      </c>
      <c r="J521">
        <f>VLOOKUP(B521,home!$B$2:$E$405,4,FALSE)</f>
        <v>0.73</v>
      </c>
      <c r="K521" s="3">
        <f t="shared" si="730"/>
        <v>1.3527120401337771</v>
      </c>
      <c r="L521" s="3">
        <f t="shared" si="731"/>
        <v>0.5189347826086943</v>
      </c>
      <c r="M521" s="5">
        <f t="shared" si="732"/>
        <v>0.15387005634264653</v>
      </c>
      <c r="N521" s="5">
        <f t="shared" si="733"/>
        <v>0.2081418778307606</v>
      </c>
      <c r="O521" s="5">
        <f t="shared" si="734"/>
        <v>7.9848524238158816E-2</v>
      </c>
      <c r="P521" s="5">
        <f t="shared" si="735"/>
        <v>0.10801206012387116</v>
      </c>
      <c r="Q521" s="5">
        <f t="shared" si="736"/>
        <v>0.14077801209886182</v>
      </c>
      <c r="R521" s="5">
        <f t="shared" si="737"/>
        <v>2.0718088283577001E-2</v>
      </c>
      <c r="S521" s="5">
        <f t="shared" si="738"/>
        <v>1.8955288328196401E-2</v>
      </c>
      <c r="T521" s="5">
        <f t="shared" si="739"/>
        <v>7.3054607104606983E-2</v>
      </c>
      <c r="U521" s="5">
        <f t="shared" si="740"/>
        <v>2.8025607469749147E-2</v>
      </c>
      <c r="V521" s="5">
        <f t="shared" si="741"/>
        <v>1.4784478909855073E-3</v>
      </c>
      <c r="W521" s="5">
        <f t="shared" si="742"/>
        <v>6.3477370650742965E-2</v>
      </c>
      <c r="X521" s="5">
        <f t="shared" si="743"/>
        <v>3.2940615539214811E-2</v>
      </c>
      <c r="Y521" s="5">
        <f t="shared" si="744"/>
        <v>8.5470155819195072E-3</v>
      </c>
      <c r="Z521" s="5">
        <f t="shared" si="745"/>
        <v>3.5837788798352556E-3</v>
      </c>
      <c r="AA521" s="5">
        <f t="shared" si="746"/>
        <v>4.8478208399302903E-3</v>
      </c>
      <c r="AB521" s="5">
        <f t="shared" si="747"/>
        <v>3.2788528092925727E-3</v>
      </c>
      <c r="AC521" s="5">
        <f t="shared" si="748"/>
        <v>6.4864067076641761E-5</v>
      </c>
      <c r="AD521" s="5">
        <f t="shared" si="749"/>
        <v>2.1466650888823619E-2</v>
      </c>
      <c r="AE521" s="5">
        <f t="shared" si="750"/>
        <v>1.1139791812328419E-2</v>
      </c>
      <c r="AF521" s="5">
        <f t="shared" si="751"/>
        <v>2.8904127212183803E-3</v>
      </c>
      <c r="AG521" s="5">
        <f t="shared" si="752"/>
        <v>4.9997856571162153E-4</v>
      </c>
      <c r="AH521" s="5">
        <f t="shared" si="753"/>
        <v>4.6493687848123453E-4</v>
      </c>
      <c r="AI521" s="5">
        <f t="shared" si="754"/>
        <v>6.2892571342378068E-4</v>
      </c>
      <c r="AJ521" s="5">
        <f t="shared" si="755"/>
        <v>4.2537769244903692E-4</v>
      </c>
      <c r="AK521" s="5">
        <f t="shared" si="756"/>
        <v>1.9180450872671167E-4</v>
      </c>
      <c r="AL521" s="5">
        <f t="shared" si="757"/>
        <v>1.821303424328242E-6</v>
      </c>
      <c r="AM521" s="5">
        <f t="shared" si="758"/>
        <v>5.8076394237320285E-3</v>
      </c>
      <c r="AN521" s="5">
        <f t="shared" si="759"/>
        <v>3.0137861018240627E-3</v>
      </c>
      <c r="AO521" s="5">
        <f t="shared" si="760"/>
        <v>7.8197921778958707E-4</v>
      </c>
      <c r="AP521" s="5">
        <f t="shared" si="761"/>
        <v>1.3526540512938539E-4</v>
      </c>
      <c r="AQ521" s="5">
        <f t="shared" si="762"/>
        <v>1.7548480901323641E-5</v>
      </c>
      <c r="AR521" s="5">
        <f t="shared" si="763"/>
        <v>4.8254383592284885E-5</v>
      </c>
      <c r="AS521" s="5">
        <f t="shared" si="764"/>
        <v>6.5274285674517542E-5</v>
      </c>
      <c r="AT521" s="5">
        <f t="shared" si="765"/>
        <v>4.4148656071525813E-5</v>
      </c>
      <c r="AU521" s="5">
        <f t="shared" si="766"/>
        <v>1.9906806207892714E-5</v>
      </c>
      <c r="AV521" s="5">
        <f t="shared" si="767"/>
        <v>6.7320441095065739E-6</v>
      </c>
      <c r="AW521" s="5">
        <f t="shared" si="768"/>
        <v>3.5513865048115862E-8</v>
      </c>
      <c r="AX521" s="5">
        <f t="shared" si="769"/>
        <v>1.3093439622063171E-3</v>
      </c>
      <c r="AY521" s="5">
        <f t="shared" si="770"/>
        <v>6.7946412438754167E-4</v>
      </c>
      <c r="AZ521" s="5">
        <f t="shared" si="771"/>
        <v>1.7629878383972785E-4</v>
      </c>
      <c r="BA521" s="5">
        <f t="shared" si="772"/>
        <v>3.0495857022015453E-5</v>
      </c>
      <c r="BB521" s="5">
        <f t="shared" si="773"/>
        <v>3.9563402335463526E-6</v>
      </c>
      <c r="BC521" s="5">
        <f t="shared" si="774"/>
        <v>4.1061651180428161E-7</v>
      </c>
      <c r="BD521" s="5">
        <f t="shared" si="775"/>
        <v>4.1734796765631493E-6</v>
      </c>
      <c r="BE521" s="5">
        <f t="shared" si="776"/>
        <v>5.6455162077405935E-6</v>
      </c>
      <c r="BF521" s="5">
        <f t="shared" si="777"/>
        <v>3.8183788734905418E-6</v>
      </c>
      <c r="BG521" s="5">
        <f t="shared" si="778"/>
        <v>1.7217223586543679E-6</v>
      </c>
      <c r="BH521" s="5">
        <f t="shared" si="779"/>
        <v>5.8224864107982233E-7</v>
      </c>
      <c r="BI521" s="5">
        <f t="shared" si="780"/>
        <v>1.5752294942804109E-7</v>
      </c>
      <c r="BJ521" s="8">
        <f t="shared" si="781"/>
        <v>0.5748925211077659</v>
      </c>
      <c r="BK521" s="8">
        <f t="shared" si="782"/>
        <v>0.28306200218058808</v>
      </c>
      <c r="BL521" s="8">
        <f t="shared" si="783"/>
        <v>0.13863035347815128</v>
      </c>
      <c r="BM521" s="8">
        <f t="shared" si="784"/>
        <v>0.28812060811794227</v>
      </c>
      <c r="BN521" s="8">
        <f t="shared" si="785"/>
        <v>0.71136861891787595</v>
      </c>
    </row>
    <row r="522" spans="1:66" x14ac:dyDescent="0.25">
      <c r="A522" t="s">
        <v>27</v>
      </c>
      <c r="B522" t="s">
        <v>298</v>
      </c>
      <c r="C522" t="s">
        <v>192</v>
      </c>
      <c r="D522" t="s">
        <v>496</v>
      </c>
      <c r="E522">
        <f>VLOOKUP(A522,home!$A$2:$E$405,3,FALSE)</f>
        <v>1.23411371237458</v>
      </c>
      <c r="F522">
        <f>VLOOKUP(B522,home!$B$2:$E$405,3,FALSE)</f>
        <v>1.4</v>
      </c>
      <c r="G522">
        <f>VLOOKUP(C522,away!$B$2:$E$405,4,FALSE)</f>
        <v>0.7</v>
      </c>
      <c r="H522">
        <f>VLOOKUP(A522,away!$A$2:$E$405,3,FALSE)</f>
        <v>1.09364548494983</v>
      </c>
      <c r="I522">
        <f>VLOOKUP(C522,away!$B$2:$E$405,3,FALSE)</f>
        <v>0.59</v>
      </c>
      <c r="J522">
        <f>VLOOKUP(B522,home!$B$2:$E$405,4,FALSE)</f>
        <v>0.61</v>
      </c>
      <c r="K522" s="3">
        <f t="shared" si="730"/>
        <v>1.2094314381270883</v>
      </c>
      <c r="L522" s="3">
        <f t="shared" si="731"/>
        <v>0.39360301003344378</v>
      </c>
      <c r="M522" s="5">
        <f t="shared" si="732"/>
        <v>0.20128480205654389</v>
      </c>
      <c r="N522" s="5">
        <f t="shared" si="733"/>
        <v>0.24344016762437218</v>
      </c>
      <c r="O522" s="5">
        <f t="shared" si="734"/>
        <v>7.9226303963441602E-2</v>
      </c>
      <c r="P522" s="5">
        <f t="shared" si="735"/>
        <v>9.5818782739998998E-2</v>
      </c>
      <c r="Q522" s="5">
        <f t="shared" si="736"/>
        <v>0.14721209601392199</v>
      </c>
      <c r="R522" s="5">
        <f t="shared" si="737"/>
        <v>1.5591855856917584E-2</v>
      </c>
      <c r="S522" s="5">
        <f t="shared" si="738"/>
        <v>1.1403294029118983E-2</v>
      </c>
      <c r="T522" s="5">
        <f t="shared" si="739"/>
        <v>5.7943124104412026E-2</v>
      </c>
      <c r="U522" s="5">
        <f t="shared" si="740"/>
        <v>1.8857280652102099E-2</v>
      </c>
      <c r="V522" s="5">
        <f t="shared" si="741"/>
        <v>6.0315297966572975E-4</v>
      </c>
      <c r="W522" s="5">
        <f t="shared" si="742"/>
        <v>5.934764566394022E-2</v>
      </c>
      <c r="X522" s="5">
        <f t="shared" si="743"/>
        <v>2.3359411971725128E-2</v>
      </c>
      <c r="Y522" s="5">
        <f t="shared" si="744"/>
        <v>4.5971674323411361E-3</v>
      </c>
      <c r="Z522" s="5">
        <f t="shared" si="745"/>
        <v>2.0456671324301139E-3</v>
      </c>
      <c r="AA522" s="5">
        <f t="shared" si="746"/>
        <v>2.4740941419042692E-3</v>
      </c>
      <c r="AB522" s="5">
        <f t="shared" si="747"/>
        <v>1.496123618052543E-3</v>
      </c>
      <c r="AC522" s="5">
        <f t="shared" si="748"/>
        <v>1.7945152753428747E-5</v>
      </c>
      <c r="AD522" s="5">
        <f t="shared" si="749"/>
        <v>1.7944227111199019E-2</v>
      </c>
      <c r="AE522" s="5">
        <f t="shared" si="750"/>
        <v>7.0629018036916609E-3</v>
      </c>
      <c r="AF522" s="5">
        <f t="shared" si="751"/>
        <v>1.3899897047518386E-3</v>
      </c>
      <c r="AG522" s="5">
        <f t="shared" si="752"/>
        <v>1.8236804390194051E-4</v>
      </c>
      <c r="AH522" s="5">
        <f t="shared" si="753"/>
        <v>2.0129518521274403E-4</v>
      </c>
      <c r="AI522" s="5">
        <f t="shared" si="754"/>
        <v>2.4345272533990759E-4</v>
      </c>
      <c r="AJ522" s="5">
        <f t="shared" si="755"/>
        <v>1.4721968986190179E-4</v>
      </c>
      <c r="AK522" s="5">
        <f t="shared" si="756"/>
        <v>5.9350707076767924E-5</v>
      </c>
      <c r="AL522" s="5">
        <f t="shared" si="757"/>
        <v>3.4170144498715898E-7</v>
      </c>
      <c r="AM522" s="5">
        <f t="shared" si="758"/>
        <v>4.3404624802352992E-3</v>
      </c>
      <c r="AN522" s="5">
        <f t="shared" si="759"/>
        <v>1.7084190971578409E-3</v>
      </c>
      <c r="AO522" s="5">
        <f t="shared" si="760"/>
        <v>3.3621944951997226E-4</v>
      </c>
      <c r="AP522" s="5">
        <f t="shared" si="761"/>
        <v>4.4112329120949536E-5</v>
      </c>
      <c r="AQ522" s="5">
        <f t="shared" si="762"/>
        <v>4.3406863803979174E-6</v>
      </c>
      <c r="AR522" s="5">
        <f t="shared" si="763"/>
        <v>1.5846078160995129E-5</v>
      </c>
      <c r="AS522" s="5">
        <f t="shared" si="764"/>
        <v>1.9164745098926583E-5</v>
      </c>
      <c r="AT522" s="5">
        <f t="shared" si="765"/>
        <v>1.1589222613166926E-5</v>
      </c>
      <c r="AU522" s="5">
        <f t="shared" si="766"/>
        <v>4.6721233906058158E-6</v>
      </c>
      <c r="AV522" s="5">
        <f t="shared" si="767"/>
        <v>1.4126532278518997E-6</v>
      </c>
      <c r="AW522" s="5">
        <f t="shared" si="768"/>
        <v>4.5183927594475414E-9</v>
      </c>
      <c r="AX522" s="5">
        <f t="shared" si="769"/>
        <v>8.7491529660127466E-4</v>
      </c>
      <c r="AY522" s="5">
        <f t="shared" si="770"/>
        <v>3.4436929426656497E-4</v>
      </c>
      <c r="AZ522" s="5">
        <f t="shared" si="771"/>
        <v>6.7772395393206363E-5</v>
      </c>
      <c r="BA522" s="5">
        <f t="shared" si="772"/>
        <v>8.8918062746475751E-6</v>
      </c>
      <c r="BB522" s="5">
        <f t="shared" si="773"/>
        <v>8.7496042858388672E-7</v>
      </c>
      <c r="BC522" s="5">
        <f t="shared" si="774"/>
        <v>6.8877411670153989E-8</v>
      </c>
      <c r="BD522" s="5">
        <f t="shared" si="775"/>
        <v>1.0395106768988162E-6</v>
      </c>
      <c r="BE522" s="5">
        <f t="shared" si="776"/>
        <v>1.2572168929101982E-6</v>
      </c>
      <c r="BF522" s="5">
        <f t="shared" si="777"/>
        <v>7.6025881741502555E-7</v>
      </c>
      <c r="BG522" s="5">
        <f t="shared" si="778"/>
        <v>3.0649363829835121E-7</v>
      </c>
      <c r="BH522" s="5">
        <f t="shared" si="779"/>
        <v>9.2670760435994632E-8</v>
      </c>
      <c r="BI522" s="5">
        <f t="shared" si="780"/>
        <v>2.2415786213287153E-8</v>
      </c>
      <c r="BJ522" s="8">
        <f t="shared" si="781"/>
        <v>0.57020954614704744</v>
      </c>
      <c r="BK522" s="8">
        <f t="shared" si="782"/>
        <v>0.30947268795379257</v>
      </c>
      <c r="BL522" s="8">
        <f t="shared" si="783"/>
        <v>0.11835313992897314</v>
      </c>
      <c r="BM522" s="8">
        <f t="shared" si="784"/>
        <v>0.21716266813117335</v>
      </c>
      <c r="BN522" s="8">
        <f t="shared" si="785"/>
        <v>0.7825740082551963</v>
      </c>
    </row>
    <row r="523" spans="1:66" x14ac:dyDescent="0.25">
      <c r="A523" t="s">
        <v>27</v>
      </c>
      <c r="B523" t="s">
        <v>188</v>
      </c>
      <c r="C523" t="s">
        <v>329</v>
      </c>
      <c r="D523" t="s">
        <v>496</v>
      </c>
      <c r="E523">
        <f>VLOOKUP(A523,home!$A$2:$E$405,3,FALSE)</f>
        <v>1.23411371237458</v>
      </c>
      <c r="F523">
        <f>VLOOKUP(B523,home!$B$2:$E$405,3,FALSE)</f>
        <v>1.24</v>
      </c>
      <c r="G523">
        <f>VLOOKUP(C523,away!$B$2:$E$405,4,FALSE)</f>
        <v>1.57</v>
      </c>
      <c r="H523">
        <f>VLOOKUP(A523,away!$A$2:$E$405,3,FALSE)</f>
        <v>1.09364548494983</v>
      </c>
      <c r="I523">
        <f>VLOOKUP(C523,away!$B$2:$E$405,3,FALSE)</f>
        <v>0.54</v>
      </c>
      <c r="J523">
        <f>VLOOKUP(B523,home!$B$2:$E$405,4,FALSE)</f>
        <v>0.73</v>
      </c>
      <c r="K523" s="3">
        <f t="shared" si="730"/>
        <v>2.4025725752508325</v>
      </c>
      <c r="L523" s="3">
        <f t="shared" si="731"/>
        <v>0.43111505016722307</v>
      </c>
      <c r="M523" s="5">
        <f t="shared" si="732"/>
        <v>5.8795637123046272E-2</v>
      </c>
      <c r="N523" s="5">
        <f t="shared" si="733"/>
        <v>0.14126078529623073</v>
      </c>
      <c r="O523" s="5">
        <f t="shared" si="734"/>
        <v>2.5347684047915937E-2</v>
      </c>
      <c r="P523" s="5">
        <f t="shared" si="735"/>
        <v>6.0899650539645835E-2</v>
      </c>
      <c r="Q523" s="5">
        <f t="shared" si="736"/>
        <v>0.16969464435556003</v>
      </c>
      <c r="R523" s="5">
        <f t="shared" si="737"/>
        <v>5.4638840399700989E-3</v>
      </c>
      <c r="S523" s="5">
        <f t="shared" si="738"/>
        <v>1.5769739122349143E-2</v>
      </c>
      <c r="T523" s="5">
        <f t="shared" si="739"/>
        <v>7.3157915114456337E-2</v>
      </c>
      <c r="U523" s="5">
        <f t="shared" si="740"/>
        <v>1.3127377948782883E-2</v>
      </c>
      <c r="V523" s="5">
        <f t="shared" si="741"/>
        <v>1.8148958147327201E-3</v>
      </c>
      <c r="W523" s="5">
        <f t="shared" si="742"/>
        <v>0.13590123289853734</v>
      </c>
      <c r="X523" s="5">
        <f t="shared" si="743"/>
        <v>5.8589066838840381E-2</v>
      </c>
      <c r="Y523" s="5">
        <f t="shared" si="744"/>
        <v>1.2629314244738728E-2</v>
      </c>
      <c r="Z523" s="5">
        <f t="shared" si="745"/>
        <v>7.851875473331994E-4</v>
      </c>
      <c r="AA523" s="5">
        <f t="shared" si="746"/>
        <v>1.8864700676512096E-3</v>
      </c>
      <c r="AB523" s="5">
        <f t="shared" si="747"/>
        <v>2.2661906242851899E-3</v>
      </c>
      <c r="AC523" s="5">
        <f t="shared" si="748"/>
        <v>1.174901386090316E-4</v>
      </c>
      <c r="AD523" s="5">
        <f t="shared" si="749"/>
        <v>8.1628143776200507E-2</v>
      </c>
      <c r="AE523" s="5">
        <f t="shared" si="750"/>
        <v>3.5191121299133973E-2</v>
      </c>
      <c r="AF523" s="5">
        <f t="shared" si="751"/>
        <v>7.5857110121584879E-3</v>
      </c>
      <c r="AG523" s="5">
        <f t="shared" si="752"/>
        <v>1.0901047278535872E-3</v>
      </c>
      <c r="AH523" s="5">
        <f t="shared" si="753"/>
        <v>8.4626542214807774E-5</v>
      </c>
      <c r="AI523" s="5">
        <f t="shared" si="754"/>
        <v>2.0332140946360401E-4</v>
      </c>
      <c r="AJ523" s="5">
        <f t="shared" si="755"/>
        <v>2.4424722116930006E-4</v>
      </c>
      <c r="AK523" s="5">
        <f t="shared" si="756"/>
        <v>1.9560722505419497E-4</v>
      </c>
      <c r="AL523" s="5">
        <f t="shared" si="757"/>
        <v>4.8677818513441873E-6</v>
      </c>
      <c r="AM523" s="5">
        <f t="shared" si="758"/>
        <v>3.9223507921066249E-2</v>
      </c>
      <c r="AN523" s="5">
        <f t="shared" si="759"/>
        <v>1.6909844585124945E-2</v>
      </c>
      <c r="AO523" s="5">
        <f t="shared" si="760"/>
        <v>3.6450442483180433E-3</v>
      </c>
      <c r="AP523" s="5">
        <f t="shared" si="761"/>
        <v>5.2381114465846024E-4</v>
      </c>
      <c r="AQ523" s="5">
        <f t="shared" si="762"/>
        <v>5.6455716976895661E-5</v>
      </c>
      <c r="AR523" s="5">
        <f t="shared" si="763"/>
        <v>7.2967551984831007E-6</v>
      </c>
      <c r="AS523" s="5">
        <f t="shared" si="764"/>
        <v>1.7530983928194444E-5</v>
      </c>
      <c r="AT523" s="5">
        <f t="shared" si="765"/>
        <v>2.1059730601521542E-5</v>
      </c>
      <c r="AU523" s="5">
        <f t="shared" si="766"/>
        <v>1.6865843728462126E-5</v>
      </c>
      <c r="AV523" s="5">
        <f t="shared" si="767"/>
        <v>1.0130353400117338E-5</v>
      </c>
      <c r="AW523" s="5">
        <f t="shared" si="768"/>
        <v>1.4005489945797549E-7</v>
      </c>
      <c r="AX523" s="5">
        <f t="shared" si="769"/>
        <v>1.5706220739381258E-2</v>
      </c>
      <c r="AY523" s="5">
        <f t="shared" si="770"/>
        <v>6.7711881419958301E-3</v>
      </c>
      <c r="AZ523" s="5">
        <f t="shared" si="771"/>
        <v>1.459580557764119E-3</v>
      </c>
      <c r="BA523" s="5">
        <f t="shared" si="772"/>
        <v>2.0974904846119381E-4</v>
      </c>
      <c r="BB523" s="5">
        <f t="shared" si="773"/>
        <v>2.2606492887468721E-5</v>
      </c>
      <c r="BC523" s="5">
        <f t="shared" si="774"/>
        <v>1.9491998630572115E-6</v>
      </c>
      <c r="BD523" s="5">
        <f t="shared" si="775"/>
        <v>5.2429016390866391E-7</v>
      </c>
      <c r="BE523" s="5">
        <f t="shared" si="776"/>
        <v>1.2596451692807199E-6</v>
      </c>
      <c r="BF523" s="5">
        <f t="shared" si="777"/>
        <v>1.5131944691305252E-6</v>
      </c>
      <c r="BG523" s="5">
        <f t="shared" si="778"/>
        <v>1.2118531775180806E-6</v>
      </c>
      <c r="BH523" s="5">
        <f t="shared" si="779"/>
        <v>7.2789130238387994E-7</v>
      </c>
      <c r="BI523" s="5">
        <f t="shared" si="780"/>
        <v>3.4976233617422412E-7</v>
      </c>
      <c r="BJ523" s="8">
        <f t="shared" si="781"/>
        <v>0.8012579973602072</v>
      </c>
      <c r="BK523" s="8">
        <f t="shared" si="782"/>
        <v>0.14417346866223019</v>
      </c>
      <c r="BL523" s="8">
        <f t="shared" si="783"/>
        <v>4.8897879429982402E-2</v>
      </c>
      <c r="BM523" s="8">
        <f t="shared" si="784"/>
        <v>0.52688119951028811</v>
      </c>
      <c r="BN523" s="8">
        <f t="shared" si="785"/>
        <v>0.46146228540236894</v>
      </c>
    </row>
    <row r="524" spans="1:66" x14ac:dyDescent="0.25">
      <c r="A524" t="s">
        <v>27</v>
      </c>
      <c r="B524" t="s">
        <v>296</v>
      </c>
      <c r="C524" t="s">
        <v>187</v>
      </c>
      <c r="D524" t="s">
        <v>496</v>
      </c>
      <c r="E524">
        <f>VLOOKUP(A524,home!$A$2:$E$405,3,FALSE)</f>
        <v>1.23411371237458</v>
      </c>
      <c r="F524">
        <f>VLOOKUP(B524,home!$B$2:$E$405,3,FALSE)</f>
        <v>0.7</v>
      </c>
      <c r="G524">
        <f>VLOOKUP(C524,away!$B$2:$E$405,4,FALSE)</f>
        <v>1.1299999999999999</v>
      </c>
      <c r="H524">
        <f>VLOOKUP(A524,away!$A$2:$E$405,3,FALSE)</f>
        <v>1.09364548494983</v>
      </c>
      <c r="I524">
        <f>VLOOKUP(C524,away!$B$2:$E$405,3,FALSE)</f>
        <v>0.76</v>
      </c>
      <c r="J524">
        <f>VLOOKUP(B524,home!$B$2:$E$405,4,FALSE)</f>
        <v>1.46</v>
      </c>
      <c r="K524" s="3">
        <f t="shared" si="730"/>
        <v>0.97618394648829265</v>
      </c>
      <c r="L524" s="3">
        <f t="shared" si="731"/>
        <v>1.2135090301003315</v>
      </c>
      <c r="M524" s="5">
        <f t="shared" si="732"/>
        <v>0.11195111495464458</v>
      </c>
      <c r="N524" s="5">
        <f t="shared" si="733"/>
        <v>0.10928488121018945</v>
      </c>
      <c r="O524" s="5">
        <f t="shared" si="734"/>
        <v>0.13585368892726143</v>
      </c>
      <c r="P524" s="5">
        <f t="shared" si="735"/>
        <v>0.13261819020200691</v>
      </c>
      <c r="Q524" s="5">
        <f t="shared" si="736"/>
        <v>5.3341073315633501E-2</v>
      </c>
      <c r="R524" s="5">
        <f t="shared" si="737"/>
        <v>8.2429839142836608E-2</v>
      </c>
      <c r="S524" s="5">
        <f t="shared" si="738"/>
        <v>3.9275143395358446E-2</v>
      </c>
      <c r="T524" s="5">
        <f t="shared" si="739"/>
        <v>6.4729874143765076E-2</v>
      </c>
      <c r="U524" s="5">
        <f t="shared" si="740"/>
        <v>8.046668568284937E-2</v>
      </c>
      <c r="V524" s="5">
        <f t="shared" si="741"/>
        <v>5.1695167118522454E-3</v>
      </c>
      <c r="W524" s="5">
        <f t="shared" si="742"/>
        <v>1.7356899819725491E-2</v>
      </c>
      <c r="X524" s="5">
        <f t="shared" si="743"/>
        <v>2.1062754665783695E-2</v>
      </c>
      <c r="Y524" s="5">
        <f t="shared" si="744"/>
        <v>1.2779921492858205E-2</v>
      </c>
      <c r="Z524" s="5">
        <f t="shared" si="745"/>
        <v>3.3343118049849983E-2</v>
      </c>
      <c r="AA524" s="5">
        <f t="shared" si="746"/>
        <v>3.2549016566127575E-2</v>
      </c>
      <c r="AB524" s="5">
        <f t="shared" si="747"/>
        <v>1.5886913722917617E-2</v>
      </c>
      <c r="AC524" s="5">
        <f t="shared" si="748"/>
        <v>3.8274068933046409E-4</v>
      </c>
      <c r="AD524" s="5">
        <f t="shared" si="749"/>
        <v>4.23588174120539E-3</v>
      </c>
      <c r="AE524" s="5">
        <f t="shared" si="750"/>
        <v>5.1402807433898554E-3</v>
      </c>
      <c r="AF524" s="5">
        <f t="shared" si="751"/>
        <v>3.1188885496772185E-3</v>
      </c>
      <c r="AG524" s="5">
        <f t="shared" si="752"/>
        <v>1.2615998063032763E-3</v>
      </c>
      <c r="AH524" s="5">
        <f t="shared" si="753"/>
        <v>1.0115543711298585E-2</v>
      </c>
      <c r="AI524" s="5">
        <f t="shared" si="754"/>
        <v>9.8746313809702831E-3</v>
      </c>
      <c r="AJ524" s="5">
        <f t="shared" si="755"/>
        <v>4.8197283157963549E-3</v>
      </c>
      <c r="AK524" s="5">
        <f t="shared" si="756"/>
        <v>1.5683138027718195E-3</v>
      </c>
      <c r="AL524" s="5">
        <f t="shared" si="757"/>
        <v>1.8135907822352209E-5</v>
      </c>
      <c r="AM524" s="5">
        <f t="shared" si="758"/>
        <v>8.2699995099751601E-4</v>
      </c>
      <c r="AN524" s="5">
        <f t="shared" si="759"/>
        <v>1.0035719084280172E-3</v>
      </c>
      <c r="AO524" s="5">
        <f t="shared" si="760"/>
        <v>6.0892178661621109E-4</v>
      </c>
      <c r="AP524" s="5">
        <f t="shared" si="761"/>
        <v>2.4631069556119969E-4</v>
      </c>
      <c r="AQ524" s="5">
        <f t="shared" si="762"/>
        <v>7.4725063318452424E-5</v>
      </c>
      <c r="AR524" s="5">
        <f t="shared" si="763"/>
        <v>2.4550607276070907E-3</v>
      </c>
      <c r="AS524" s="5">
        <f t="shared" si="764"/>
        <v>2.3965908699439087E-3</v>
      </c>
      <c r="AT524" s="5">
        <f t="shared" si="765"/>
        <v>1.1697567667698276E-3</v>
      </c>
      <c r="AU524" s="5">
        <f t="shared" si="766"/>
        <v>3.8063259233891858E-4</v>
      </c>
      <c r="AV524" s="5">
        <f t="shared" si="767"/>
        <v>9.2891856537868737E-5</v>
      </c>
      <c r="AW524" s="5">
        <f t="shared" si="768"/>
        <v>5.9677616978058861E-7</v>
      </c>
      <c r="AX524" s="5">
        <f t="shared" si="769"/>
        <v>1.3455067931839661E-4</v>
      </c>
      <c r="AY524" s="5">
        <f t="shared" si="770"/>
        <v>1.6327846435900816E-4</v>
      </c>
      <c r="AZ524" s="5">
        <f t="shared" si="771"/>
        <v>9.9069945460285796E-5</v>
      </c>
      <c r="BA524" s="5">
        <f t="shared" si="772"/>
        <v>4.0074091142534705E-5</v>
      </c>
      <c r="BB524" s="5">
        <f t="shared" si="773"/>
        <v>1.2157567868632403E-5</v>
      </c>
      <c r="BC524" s="5">
        <f t="shared" si="774"/>
        <v>2.9506636785286118E-6</v>
      </c>
      <c r="BD524" s="5">
        <f t="shared" si="775"/>
        <v>4.9653972706598234E-4</v>
      </c>
      <c r="BE524" s="5">
        <f t="shared" si="776"/>
        <v>4.8471411035549034E-4</v>
      </c>
      <c r="BF524" s="5">
        <f t="shared" si="777"/>
        <v>2.3658506658269217E-4</v>
      </c>
      <c r="BG524" s="5">
        <f t="shared" si="778"/>
        <v>7.6983514658962655E-5</v>
      </c>
      <c r="BH524" s="5">
        <f t="shared" si="779"/>
        <v>1.8787517788581368E-5</v>
      </c>
      <c r="BI524" s="5">
        <f t="shared" si="780"/>
        <v>3.6680146519152735E-6</v>
      </c>
      <c r="BJ524" s="8">
        <f t="shared" si="781"/>
        <v>0.29552466630527996</v>
      </c>
      <c r="BK524" s="8">
        <f t="shared" si="782"/>
        <v>0.28957812032537394</v>
      </c>
      <c r="BL524" s="8">
        <f t="shared" si="783"/>
        <v>0.38137657201713088</v>
      </c>
      <c r="BM524" s="8">
        <f t="shared" si="784"/>
        <v>0.37418100725687298</v>
      </c>
      <c r="BN524" s="8">
        <f t="shared" si="785"/>
        <v>0.6254787877525726</v>
      </c>
    </row>
    <row r="525" spans="1:66" x14ac:dyDescent="0.25">
      <c r="A525" t="s">
        <v>37</v>
      </c>
      <c r="B525" t="s">
        <v>226</v>
      </c>
      <c r="C525" t="s">
        <v>227</v>
      </c>
      <c r="D525" t="s">
        <v>496</v>
      </c>
      <c r="E525">
        <f>VLOOKUP(A525,home!$A$2:$E$405,3,FALSE)</f>
        <v>1.5436893203883499</v>
      </c>
      <c r="F525">
        <f>VLOOKUP(B525,home!$B$2:$E$405,3,FALSE)</f>
        <v>1.23</v>
      </c>
      <c r="G525">
        <f>VLOOKUP(C525,away!$B$2:$E$405,4,FALSE)</f>
        <v>1</v>
      </c>
      <c r="H525">
        <f>VLOOKUP(A525,away!$A$2:$E$405,3,FALSE)</f>
        <v>1.2815533980582501</v>
      </c>
      <c r="I525">
        <f>VLOOKUP(C525,away!$B$2:$E$405,3,FALSE)</f>
        <v>0.94</v>
      </c>
      <c r="J525">
        <f>VLOOKUP(B525,home!$B$2:$E$405,4,FALSE)</f>
        <v>1.01</v>
      </c>
      <c r="K525" s="3">
        <f t="shared" si="730"/>
        <v>1.8987378640776704</v>
      </c>
      <c r="L525" s="3">
        <f t="shared" si="731"/>
        <v>1.2167067961165026</v>
      </c>
      <c r="M525" s="5">
        <f t="shared" si="732"/>
        <v>4.4358778178552008E-2</v>
      </c>
      <c r="N525" s="5">
        <f t="shared" si="733"/>
        <v>8.4225691731838997E-2</v>
      </c>
      <c r="O525" s="5">
        <f t="shared" si="734"/>
        <v>5.3971626877268628E-2</v>
      </c>
      <c r="P525" s="5">
        <f t="shared" si="735"/>
        <v>0.10247797153774202</v>
      </c>
      <c r="Q525" s="5">
        <f t="shared" si="736"/>
        <v>7.9961255009688176E-2</v>
      </c>
      <c r="R525" s="5">
        <f t="shared" si="737"/>
        <v>3.283382260951842E-2</v>
      </c>
      <c r="S525" s="5">
        <f t="shared" si="738"/>
        <v>5.918633854284102E-2</v>
      </c>
      <c r="T525" s="5">
        <f t="shared" si="739"/>
        <v>9.7289402396292329E-2</v>
      </c>
      <c r="U525" s="5">
        <f t="shared" si="740"/>
        <v>6.2342822211102121E-2</v>
      </c>
      <c r="V525" s="5">
        <f t="shared" si="741"/>
        <v>1.5192523243094769E-2</v>
      </c>
      <c r="W525" s="5">
        <f t="shared" si="742"/>
        <v>5.0608487515355079E-2</v>
      </c>
      <c r="X525" s="5">
        <f t="shared" si="743"/>
        <v>6.1575690701109687E-2</v>
      </c>
      <c r="Y525" s="5">
        <f t="shared" si="744"/>
        <v>3.7459780675803946E-2</v>
      </c>
      <c r="Z525" s="5">
        <f t="shared" si="745"/>
        <v>1.3316378370494918E-2</v>
      </c>
      <c r="AA525" s="5">
        <f t="shared" si="746"/>
        <v>2.5284311824443607E-2</v>
      </c>
      <c r="AB525" s="5">
        <f t="shared" si="747"/>
        <v>2.4004140114108927E-2</v>
      </c>
      <c r="AC525" s="5">
        <f t="shared" si="748"/>
        <v>2.1936173464719225E-3</v>
      </c>
      <c r="AD525" s="5">
        <f t="shared" si="749"/>
        <v>2.4023062872276697E-2</v>
      </c>
      <c r="AE525" s="5">
        <f t="shared" si="750"/>
        <v>2.9229023860233079E-2</v>
      </c>
      <c r="AF525" s="5">
        <f t="shared" si="751"/>
        <v>1.7781575987298501E-2</v>
      </c>
      <c r="AG525" s="5">
        <f t="shared" si="752"/>
        <v>7.211654783136034E-3</v>
      </c>
      <c r="AH525" s="5">
        <f t="shared" si="753"/>
        <v>4.0505320157599887E-3</v>
      </c>
      <c r="AI525" s="5">
        <f t="shared" si="754"/>
        <v>7.6908985079823418E-3</v>
      </c>
      <c r="AJ525" s="5">
        <f t="shared" si="755"/>
        <v>7.3015001029422691E-3</v>
      </c>
      <c r="AK525" s="5">
        <f t="shared" si="756"/>
        <v>4.6212115700078309E-3</v>
      </c>
      <c r="AL525" s="5">
        <f t="shared" si="757"/>
        <v>2.0270842906591963E-4</v>
      </c>
      <c r="AM525" s="5">
        <f t="shared" si="758"/>
        <v>9.1226998173420479E-3</v>
      </c>
      <c r="AN525" s="5">
        <f t="shared" si="759"/>
        <v>1.1099650866690843E-2</v>
      </c>
      <c r="AO525" s="5">
        <f t="shared" si="760"/>
        <v>6.7525103220115899E-3</v>
      </c>
      <c r="AP525" s="5">
        <f t="shared" si="761"/>
        <v>2.7386083998794455E-3</v>
      </c>
      <c r="AQ525" s="5">
        <f t="shared" si="762"/>
        <v>8.33020863008765E-4</v>
      </c>
      <c r="AR525" s="5">
        <f t="shared" si="763"/>
        <v>9.8566196629253067E-4</v>
      </c>
      <c r="AS525" s="5">
        <f t="shared" si="764"/>
        <v>1.8715136965808763E-3</v>
      </c>
      <c r="AT525" s="5">
        <f t="shared" si="765"/>
        <v>1.7767569594190399E-3</v>
      </c>
      <c r="AU525" s="5">
        <f t="shared" si="766"/>
        <v>1.1245319047041478E-3</v>
      </c>
      <c r="AV525" s="5">
        <f t="shared" si="767"/>
        <v>5.3379782670628722E-4</v>
      </c>
      <c r="AW525" s="5">
        <f t="shared" si="768"/>
        <v>1.3008291254264931E-5</v>
      </c>
      <c r="AX525" s="5">
        <f t="shared" si="769"/>
        <v>2.886935927633629E-3</v>
      </c>
      <c r="AY525" s="5">
        <f t="shared" si="770"/>
        <v>3.5125545631047353E-3</v>
      </c>
      <c r="AZ525" s="5">
        <f t="shared" si="771"/>
        <v>2.1368745043297823E-3</v>
      </c>
      <c r="BA525" s="5">
        <f t="shared" si="772"/>
        <v>8.666499106220432E-4</v>
      </c>
      <c r="BB525" s="5">
        <f t="shared" si="773"/>
        <v>2.6361470902689971E-4</v>
      </c>
      <c r="BC525" s="5">
        <f t="shared" si="774"/>
        <v>6.4148361605860635E-5</v>
      </c>
      <c r="BD525" s="5">
        <f t="shared" si="775"/>
        <v>1.9987693551027963E-4</v>
      </c>
      <c r="BE525" s="5">
        <f t="shared" si="776"/>
        <v>3.7951390560917857E-4</v>
      </c>
      <c r="BF525" s="5">
        <f t="shared" si="777"/>
        <v>3.6029871126207333E-4</v>
      </c>
      <c r="BG525" s="5">
        <f t="shared" si="778"/>
        <v>2.2803760181722875E-4</v>
      </c>
      <c r="BH525" s="5">
        <f t="shared" si="779"/>
        <v>1.0824590725095984E-4</v>
      </c>
      <c r="BI525" s="5">
        <f t="shared" si="780"/>
        <v>4.1106120545767422E-5</v>
      </c>
      <c r="BJ525" s="8">
        <f t="shared" si="781"/>
        <v>0.5296428937782881</v>
      </c>
      <c r="BK525" s="8">
        <f t="shared" si="782"/>
        <v>0.22712449184087238</v>
      </c>
      <c r="BL525" s="8">
        <f t="shared" si="783"/>
        <v>0.22971020736883249</v>
      </c>
      <c r="BM525" s="8">
        <f t="shared" si="784"/>
        <v>0.59846527914202952</v>
      </c>
      <c r="BN525" s="8">
        <f t="shared" si="785"/>
        <v>0.39782914594460828</v>
      </c>
    </row>
    <row r="526" spans="1:66" x14ac:dyDescent="0.25">
      <c r="A526" t="s">
        <v>37</v>
      </c>
      <c r="B526" t="s">
        <v>230</v>
      </c>
      <c r="C526" t="s">
        <v>231</v>
      </c>
      <c r="D526" t="s">
        <v>496</v>
      </c>
      <c r="E526">
        <f>VLOOKUP(A526,home!$A$2:$E$405,3,FALSE)</f>
        <v>1.5436893203883499</v>
      </c>
      <c r="F526">
        <f>VLOOKUP(B526,home!$B$2:$E$405,3,FALSE)</f>
        <v>1.1499999999999999</v>
      </c>
      <c r="G526">
        <f>VLOOKUP(C526,away!$B$2:$E$405,4,FALSE)</f>
        <v>0.77</v>
      </c>
      <c r="H526">
        <f>VLOOKUP(A526,away!$A$2:$E$405,3,FALSE)</f>
        <v>1.2815533980582501</v>
      </c>
      <c r="I526">
        <f>VLOOKUP(C526,away!$B$2:$E$405,3,FALSE)</f>
        <v>0.88</v>
      </c>
      <c r="J526">
        <f>VLOOKUP(B526,home!$B$2:$E$405,4,FALSE)</f>
        <v>0.95</v>
      </c>
      <c r="K526" s="3">
        <f t="shared" si="730"/>
        <v>1.3669368932038837</v>
      </c>
      <c r="L526" s="3">
        <f t="shared" si="731"/>
        <v>1.0713786407766972</v>
      </c>
      <c r="M526" s="5">
        <f t="shared" si="732"/>
        <v>8.7307794680176506E-2</v>
      </c>
      <c r="N526" s="5">
        <f t="shared" si="733"/>
        <v>0.11934424561260304</v>
      </c>
      <c r="O526" s="5">
        <f t="shared" si="734"/>
        <v>9.3539706393658453E-2</v>
      </c>
      <c r="P526" s="5">
        <f t="shared" si="735"/>
        <v>0.12786287564895094</v>
      </c>
      <c r="Q526" s="5">
        <f t="shared" si="736"/>
        <v>8.1568026159726428E-2</v>
      </c>
      <c r="R526" s="5">
        <f t="shared" si="737"/>
        <v>5.0108221747344563E-2</v>
      </c>
      <c r="S526" s="5">
        <f t="shared" si="738"/>
        <v>4.6814018808710001E-2</v>
      </c>
      <c r="T526" s="5">
        <f t="shared" si="739"/>
        <v>8.7390240997845772E-2</v>
      </c>
      <c r="U526" s="5">
        <f t="shared" si="740"/>
        <v>6.8494776959286463E-2</v>
      </c>
      <c r="V526" s="5">
        <f t="shared" si="741"/>
        <v>7.6177175340703344E-3</v>
      </c>
      <c r="W526" s="5">
        <f t="shared" si="742"/>
        <v>3.7166114754516519E-2</v>
      </c>
      <c r="X526" s="5">
        <f t="shared" si="743"/>
        <v>3.9818981508644657E-2</v>
      </c>
      <c r="Y526" s="5">
        <f t="shared" si="744"/>
        <v>2.1330603142922077E-2</v>
      </c>
      <c r="Z526" s="5">
        <f t="shared" si="745"/>
        <v>1.789495950246912E-2</v>
      </c>
      <c r="AA526" s="5">
        <f t="shared" si="746"/>
        <v>2.4461280346314458E-2</v>
      </c>
      <c r="AB526" s="5">
        <f t="shared" si="747"/>
        <v>1.6718513280190157E-2</v>
      </c>
      <c r="AC526" s="5">
        <f t="shared" si="748"/>
        <v>6.9726253634890456E-4</v>
      </c>
      <c r="AD526" s="5">
        <f t="shared" si="749"/>
        <v>1.2700933358749458E-2</v>
      </c>
      <c r="AE526" s="5">
        <f t="shared" si="750"/>
        <v>1.3607508718492407E-2</v>
      </c>
      <c r="AF526" s="5">
        <f t="shared" si="751"/>
        <v>7.2893970975877256E-3</v>
      </c>
      <c r="AG526" s="5">
        <f t="shared" si="752"/>
        <v>2.6032347848317134E-3</v>
      </c>
      <c r="AH526" s="5">
        <f t="shared" si="753"/>
        <v>4.7930693471273517E-3</v>
      </c>
      <c r="AI526" s="5">
        <f t="shared" si="754"/>
        <v>6.5518233222730295E-3</v>
      </c>
      <c r="AJ526" s="5">
        <f t="shared" si="755"/>
        <v>4.4779645084843216E-3</v>
      </c>
      <c r="AK526" s="5">
        <f t="shared" si="756"/>
        <v>2.0403649643682717E-3</v>
      </c>
      <c r="AL526" s="5">
        <f t="shared" si="757"/>
        <v>4.0845834352563181E-5</v>
      </c>
      <c r="AM526" s="5">
        <f t="shared" si="758"/>
        <v>3.4722748772397101E-3</v>
      </c>
      <c r="AN526" s="5">
        <f t="shared" si="759"/>
        <v>3.720121138380154E-3</v>
      </c>
      <c r="AO526" s="5">
        <f t="shared" si="760"/>
        <v>1.9928291643811942E-3</v>
      </c>
      <c r="AP526" s="5">
        <f t="shared" si="761"/>
        <v>7.1169153381162845E-4</v>
      </c>
      <c r="AQ526" s="5">
        <f t="shared" si="762"/>
        <v>1.9062277703684632E-4</v>
      </c>
      <c r="AR526" s="5">
        <f t="shared" si="763"/>
        <v>1.0270384244547512E-3</v>
      </c>
      <c r="AS526" s="5">
        <f t="shared" si="764"/>
        <v>1.4038967131251891E-3</v>
      </c>
      <c r="AT526" s="5">
        <f t="shared" si="765"/>
        <v>9.5951910570924511E-4</v>
      </c>
      <c r="AU526" s="5">
        <f t="shared" si="766"/>
        <v>4.3720068844265483E-4</v>
      </c>
      <c r="AV526" s="5">
        <f t="shared" si="767"/>
        <v>1.4940643769160042E-4</v>
      </c>
      <c r="AW526" s="5">
        <f t="shared" si="768"/>
        <v>1.6616391652502245E-6</v>
      </c>
      <c r="AX526" s="5">
        <f t="shared" si="769"/>
        <v>7.9106343884065798E-4</v>
      </c>
      <c r="AY526" s="5">
        <f t="shared" si="770"/>
        <v>8.475284718732441E-4</v>
      </c>
      <c r="AZ526" s="5">
        <f t="shared" si="771"/>
        <v>4.5401195110755376E-4</v>
      </c>
      <c r="BA526" s="5">
        <f t="shared" si="772"/>
        <v>1.6213956902466243E-4</v>
      </c>
      <c r="BB526" s="5">
        <f t="shared" si="773"/>
        <v>4.3428217769440574E-5</v>
      </c>
      <c r="BC526" s="5">
        <f t="shared" si="774"/>
        <v>9.3056129850355333E-6</v>
      </c>
      <c r="BD526" s="5">
        <f t="shared" si="775"/>
        <v>1.8339117186962851E-4</v>
      </c>
      <c r="BE526" s="5">
        <f t="shared" si="776"/>
        <v>2.5068415871648948E-4</v>
      </c>
      <c r="BF526" s="5">
        <f t="shared" si="777"/>
        <v>1.7133471254567373E-4</v>
      </c>
      <c r="BG526" s="5">
        <f t="shared" si="778"/>
        <v>7.8067913221721249E-5</v>
      </c>
      <c r="BH526" s="5">
        <f t="shared" si="779"/>
        <v>2.667847768955251E-5</v>
      </c>
      <c r="BI526" s="5">
        <f t="shared" si="780"/>
        <v>7.2935590816732057E-6</v>
      </c>
      <c r="BJ526" s="8">
        <f t="shared" si="781"/>
        <v>0.43521430288836993</v>
      </c>
      <c r="BK526" s="8">
        <f t="shared" si="782"/>
        <v>0.27118804351448245</v>
      </c>
      <c r="BL526" s="8">
        <f t="shared" si="783"/>
        <v>0.27588023223159525</v>
      </c>
      <c r="BM526" s="8">
        <f t="shared" si="784"/>
        <v>0.43960080106174881</v>
      </c>
      <c r="BN526" s="8">
        <f t="shared" si="785"/>
        <v>0.55973087024245993</v>
      </c>
    </row>
    <row r="527" spans="1:66" x14ac:dyDescent="0.25">
      <c r="A527" t="s">
        <v>16</v>
      </c>
      <c r="B527" t="s">
        <v>256</v>
      </c>
      <c r="C527" t="s">
        <v>17</v>
      </c>
      <c r="D527" t="s">
        <v>497</v>
      </c>
      <c r="E527">
        <f>VLOOKUP(A527,home!$A$2:$E$405,3,FALSE)</f>
        <v>1.5608695652173901</v>
      </c>
      <c r="F527">
        <f>VLOOKUP(B527,home!$B$2:$E$405,3,FALSE)</f>
        <v>0.89</v>
      </c>
      <c r="G527">
        <f>VLOOKUP(C527,away!$B$2:$E$405,4,FALSE)</f>
        <v>0.74</v>
      </c>
      <c r="H527">
        <f>VLOOKUP(A527,away!$A$2:$E$405,3,FALSE)</f>
        <v>1.2652173913043501</v>
      </c>
      <c r="I527">
        <f>VLOOKUP(C527,away!$B$2:$E$405,3,FALSE)</f>
        <v>1.33</v>
      </c>
      <c r="J527">
        <f>VLOOKUP(B527,home!$B$2:$E$405,4,FALSE)</f>
        <v>0.97</v>
      </c>
      <c r="K527" s="3">
        <f t="shared" si="730"/>
        <v>1.0279886956521731</v>
      </c>
      <c r="L527" s="3">
        <f t="shared" si="731"/>
        <v>1.632256956521742</v>
      </c>
      <c r="M527" s="5">
        <f t="shared" si="732"/>
        <v>6.9931040922261878E-2</v>
      </c>
      <c r="N527" s="5">
        <f t="shared" si="733"/>
        <v>7.1888319543274723E-2</v>
      </c>
      <c r="O527" s="5">
        <f t="shared" si="734"/>
        <v>0.11414542802216857</v>
      </c>
      <c r="P527" s="5">
        <f t="shared" si="735"/>
        <v>0.11734020966716806</v>
      </c>
      <c r="Q527" s="5">
        <f t="shared" si="736"/>
        <v>3.6950189919958805E-2</v>
      </c>
      <c r="R527" s="5">
        <f t="shared" si="737"/>
        <v>9.3157334472168229E-2</v>
      </c>
      <c r="S527" s="5">
        <f t="shared" si="738"/>
        <v>4.922250771313709E-2</v>
      </c>
      <c r="T527" s="5">
        <f t="shared" si="739"/>
        <v>6.0312204541652301E-2</v>
      </c>
      <c r="U527" s="5">
        <f t="shared" si="740"/>
        <v>9.5764686754477427E-2</v>
      </c>
      <c r="V527" s="5">
        <f t="shared" si="741"/>
        <v>9.1769442506525675E-3</v>
      </c>
      <c r="W527" s="5">
        <f t="shared" si="742"/>
        <v>1.2661459179972842E-2</v>
      </c>
      <c r="X527" s="5">
        <f t="shared" si="743"/>
        <v>2.0666754826226739E-2</v>
      </c>
      <c r="Y527" s="5">
        <f t="shared" si="744"/>
        <v>1.6866727166918942E-2</v>
      </c>
      <c r="Z527" s="5">
        <f t="shared" si="745"/>
        <v>5.0685569081073092E-2</v>
      </c>
      <c r="AA527" s="5">
        <f t="shared" si="746"/>
        <v>5.2104192048040433E-2</v>
      </c>
      <c r="AB527" s="5">
        <f t="shared" si="747"/>
        <v>2.678126021073771E-2</v>
      </c>
      <c r="AC527" s="5">
        <f t="shared" si="748"/>
        <v>9.6239858962678495E-4</v>
      </c>
      <c r="AD527" s="5">
        <f t="shared" si="749"/>
        <v>3.2539592268683781E-3</v>
      </c>
      <c r="AE527" s="5">
        <f t="shared" si="750"/>
        <v>5.311297584294019E-3</v>
      </c>
      <c r="AF527" s="5">
        <f t="shared" si="751"/>
        <v>4.3347012150605187E-3</v>
      </c>
      <c r="AG527" s="5">
        <f t="shared" si="752"/>
        <v>2.35844873757526E-3</v>
      </c>
      <c r="AH527" s="5">
        <f t="shared" si="753"/>
        <v>2.0682968181961227E-2</v>
      </c>
      <c r="AI527" s="5">
        <f t="shared" si="754"/>
        <v>2.1261857483589715E-2</v>
      </c>
      <c r="AJ527" s="5">
        <f t="shared" si="755"/>
        <v>1.0928474570848895E-2</v>
      </c>
      <c r="AK527" s="5">
        <f t="shared" si="756"/>
        <v>3.7447827731849656E-3</v>
      </c>
      <c r="AL527" s="5">
        <f t="shared" si="757"/>
        <v>6.4593949010842888E-5</v>
      </c>
      <c r="AM527" s="5">
        <f t="shared" si="758"/>
        <v>6.6900666026675575E-4</v>
      </c>
      <c r="AN527" s="5">
        <f t="shared" si="759"/>
        <v>1.0919907751797896E-3</v>
      </c>
      <c r="AO527" s="5">
        <f t="shared" si="760"/>
        <v>8.9120476962239082E-4</v>
      </c>
      <c r="AP527" s="5">
        <f t="shared" si="761"/>
        <v>4.8489172830050133E-4</v>
      </c>
      <c r="AQ527" s="5">
        <f t="shared" si="762"/>
        <v>1.9786697416958603E-4</v>
      </c>
      <c r="AR527" s="5">
        <f t="shared" si="763"/>
        <v>6.7519837393048088E-3</v>
      </c>
      <c r="AS527" s="5">
        <f t="shared" si="764"/>
        <v>6.940962957232631E-3</v>
      </c>
      <c r="AT527" s="5">
        <f t="shared" si="765"/>
        <v>3.5676157284878114E-3</v>
      </c>
      <c r="AU527" s="5">
        <f t="shared" si="766"/>
        <v>1.2224895464387874E-3</v>
      </c>
      <c r="AV527" s="5">
        <f t="shared" si="767"/>
        <v>3.1417635857300641E-4</v>
      </c>
      <c r="AW527" s="5">
        <f t="shared" si="768"/>
        <v>3.0106911276068152E-6</v>
      </c>
      <c r="AX527" s="5">
        <f t="shared" si="769"/>
        <v>1.1462188067837308E-4</v>
      </c>
      <c r="AY527" s="5">
        <f t="shared" si="770"/>
        <v>1.8709236210687951E-4</v>
      </c>
      <c r="AZ527" s="5">
        <f t="shared" si="771"/>
        <v>1.5269140478051942E-4</v>
      </c>
      <c r="BA527" s="5">
        <f t="shared" si="772"/>
        <v>8.3077202551360007E-5</v>
      </c>
      <c r="BB527" s="5">
        <f t="shared" si="773"/>
        <v>3.3900835448205812E-5</v>
      </c>
      <c r="BC527" s="5">
        <f t="shared" si="774"/>
        <v>1.1066974898446554E-5</v>
      </c>
      <c r="BD527" s="5">
        <f t="shared" si="775"/>
        <v>1.8368287381336601E-3</v>
      </c>
      <c r="BE527" s="5">
        <f t="shared" si="776"/>
        <v>1.8882391786504478E-3</v>
      </c>
      <c r="BF527" s="5">
        <f t="shared" si="777"/>
        <v>9.7054426517010229E-4</v>
      </c>
      <c r="BG527" s="5">
        <f t="shared" si="778"/>
        <v>3.3256951107497011E-4</v>
      </c>
      <c r="BH527" s="5">
        <f t="shared" si="779"/>
        <v>8.5469424475909843E-5</v>
      </c>
      <c r="BI527" s="5">
        <f t="shared" si="780"/>
        <v>1.7572320437026503E-5</v>
      </c>
      <c r="BJ527" s="8">
        <f t="shared" si="781"/>
        <v>0.2385214735098054</v>
      </c>
      <c r="BK527" s="8">
        <f t="shared" si="782"/>
        <v>0.24688478745396411</v>
      </c>
      <c r="BL527" s="8">
        <f t="shared" si="783"/>
        <v>0.46249943628515638</v>
      </c>
      <c r="BM527" s="8">
        <f t="shared" si="784"/>
        <v>0.49499466211201931</v>
      </c>
      <c r="BN527" s="8">
        <f t="shared" si="785"/>
        <v>0.50341252254700031</v>
      </c>
    </row>
    <row r="528" spans="1:66" x14ac:dyDescent="0.25">
      <c r="A528" t="s">
        <v>80</v>
      </c>
      <c r="B528" t="s">
        <v>93</v>
      </c>
      <c r="C528" t="s">
        <v>90</v>
      </c>
      <c r="D528" t="s">
        <v>497</v>
      </c>
      <c r="E528">
        <f>VLOOKUP(A528,home!$A$2:$E$405,3,FALSE)</f>
        <v>1.20888888888889</v>
      </c>
      <c r="F528">
        <f>VLOOKUP(B528,home!$B$2:$E$405,3,FALSE)</f>
        <v>0.7</v>
      </c>
      <c r="G528">
        <f>VLOOKUP(C528,away!$B$2:$E$405,4,FALSE)</f>
        <v>0.74</v>
      </c>
      <c r="H528">
        <f>VLOOKUP(A528,away!$A$2:$E$405,3,FALSE)</f>
        <v>1.02444444444444</v>
      </c>
      <c r="I528">
        <f>VLOOKUP(C528,away!$B$2:$E$405,3,FALSE)</f>
        <v>1.26</v>
      </c>
      <c r="J528">
        <f>VLOOKUP(B528,home!$B$2:$E$405,4,FALSE)</f>
        <v>0.92</v>
      </c>
      <c r="K528" s="3">
        <f t="shared" si="730"/>
        <v>0.62620444444444501</v>
      </c>
      <c r="L528" s="3">
        <f t="shared" si="731"/>
        <v>1.1875359999999948</v>
      </c>
      <c r="M528" s="5">
        <f t="shared" si="732"/>
        <v>0.16304314100617331</v>
      </c>
      <c r="N528" s="5">
        <f t="shared" si="733"/>
        <v>0.10209833953424806</v>
      </c>
      <c r="O528" s="5">
        <f t="shared" si="734"/>
        <v>0.19361959949790619</v>
      </c>
      <c r="P528" s="5">
        <f t="shared" si="735"/>
        <v>0.12124545373714229</v>
      </c>
      <c r="Q528" s="5">
        <f t="shared" si="736"/>
        <v>3.1967216993372058E-2</v>
      </c>
      <c r="R528" s="5">
        <f t="shared" si="737"/>
        <v>0.11496512235467228</v>
      </c>
      <c r="S528" s="5">
        <f t="shared" si="738"/>
        <v>2.254075203839594E-2</v>
      </c>
      <c r="T528" s="5">
        <f t="shared" si="739"/>
        <v>3.7962220999440924E-2</v>
      </c>
      <c r="U528" s="5">
        <f t="shared" si="740"/>
        <v>7.1991670574595198E-2</v>
      </c>
      <c r="V528" s="5">
        <f t="shared" si="741"/>
        <v>1.8624680093910805E-3</v>
      </c>
      <c r="W528" s="5">
        <f t="shared" si="742"/>
        <v>6.6726711192565255E-3</v>
      </c>
      <c r="X528" s="5">
        <f t="shared" si="743"/>
        <v>7.9240371702773843E-3</v>
      </c>
      <c r="Y528" s="5">
        <f t="shared" si="744"/>
        <v>4.705039702521242E-3</v>
      </c>
      <c r="Z528" s="5">
        <f t="shared" si="745"/>
        <v>4.5508407180192507E-2</v>
      </c>
      <c r="AA528" s="5">
        <f t="shared" si="746"/>
        <v>2.849756683582404E-2</v>
      </c>
      <c r="AB528" s="5">
        <f t="shared" si="747"/>
        <v>8.9226515042228165E-3</v>
      </c>
      <c r="AC528" s="5">
        <f t="shared" si="748"/>
        <v>8.6562894288275922E-5</v>
      </c>
      <c r="AD528" s="5">
        <f t="shared" si="749"/>
        <v>1.0446140777986312E-3</v>
      </c>
      <c r="AE528" s="5">
        <f t="shared" si="750"/>
        <v>1.2405168234926698E-3</v>
      </c>
      <c r="AF528" s="5">
        <f t="shared" si="751"/>
        <v>7.3657919325159247E-4</v>
      </c>
      <c r="AG528" s="5">
        <f t="shared" si="752"/>
        <v>2.9157143627907316E-4</v>
      </c>
      <c r="AH528" s="5">
        <f t="shared" si="753"/>
        <v>1.3510717957284205E-2</v>
      </c>
      <c r="AI528" s="5">
        <f t="shared" si="754"/>
        <v>8.4604716324867425E-3</v>
      </c>
      <c r="AJ528" s="5">
        <f t="shared" si="755"/>
        <v>2.6489924691796736E-3</v>
      </c>
      <c r="AK528" s="5">
        <f t="shared" si="756"/>
        <v>5.5293695250005883E-4</v>
      </c>
      <c r="AL528" s="5">
        <f t="shared" si="757"/>
        <v>2.5748663402859528E-6</v>
      </c>
      <c r="AM528" s="5">
        <f t="shared" si="758"/>
        <v>1.3082839564934766E-4</v>
      </c>
      <c r="AN528" s="5">
        <f t="shared" si="759"/>
        <v>1.5536342965584307E-4</v>
      </c>
      <c r="AO528" s="5">
        <f t="shared" si="760"/>
        <v>9.2249832899890242E-5</v>
      </c>
      <c r="AP528" s="5">
        <f t="shared" si="761"/>
        <v>3.6516665854201197E-5</v>
      </c>
      <c r="AQ528" s="5">
        <f t="shared" si="762"/>
        <v>1.0841213825458614E-5</v>
      </c>
      <c r="AR528" s="5">
        <f t="shared" si="763"/>
        <v>3.208892792024277E-3</v>
      </c>
      <c r="AS528" s="5">
        <f t="shared" si="764"/>
        <v>2.0094229281113463E-3</v>
      </c>
      <c r="AT528" s="5">
        <f t="shared" si="765"/>
        <v>6.2915478417594774E-4</v>
      </c>
      <c r="AU528" s="5">
        <f t="shared" si="766"/>
        <v>1.3132650736482138E-4</v>
      </c>
      <c r="AV528" s="5">
        <f t="shared" si="767"/>
        <v>2.0559310646304315E-5</v>
      </c>
      <c r="AW528" s="5">
        <f t="shared" si="768"/>
        <v>5.318817867158603E-8</v>
      </c>
      <c r="AX528" s="5">
        <f t="shared" si="769"/>
        <v>1.3654220469192963E-5</v>
      </c>
      <c r="AY528" s="5">
        <f t="shared" si="770"/>
        <v>1.6214878359103463E-5</v>
      </c>
      <c r="AZ528" s="5">
        <f t="shared" si="771"/>
        <v>9.627875893528105E-6</v>
      </c>
      <c r="BA528" s="5">
        <f t="shared" si="772"/>
        <v>3.8111497423655812E-6</v>
      </c>
      <c r="BB528" s="5">
        <f t="shared" si="773"/>
        <v>1.1314693801124576E-6</v>
      </c>
      <c r="BC528" s="5">
        <f t="shared" si="774"/>
        <v>2.687321243562443E-7</v>
      </c>
      <c r="BD528" s="5">
        <f t="shared" si="775"/>
        <v>6.3511261844488879E-4</v>
      </c>
      <c r="BE528" s="5">
        <f t="shared" si="776"/>
        <v>3.9771034439293839E-4</v>
      </c>
      <c r="BF528" s="5">
        <f t="shared" si="777"/>
        <v>1.2452399263019443E-4</v>
      </c>
      <c r="BG528" s="5">
        <f t="shared" si="778"/>
        <v>2.5992492541665027E-5</v>
      </c>
      <c r="BH528" s="5">
        <f t="shared" si="779"/>
        <v>4.0691535879449307E-6</v>
      </c>
      <c r="BI528" s="5">
        <f t="shared" si="780"/>
        <v>5.096244123796354E-7</v>
      </c>
      <c r="BJ528" s="8">
        <f t="shared" si="781"/>
        <v>0.19511331491379155</v>
      </c>
      <c r="BK528" s="8">
        <f t="shared" si="782"/>
        <v>0.30879716743009034</v>
      </c>
      <c r="BL528" s="8">
        <f t="shared" si="783"/>
        <v>0.45035700432700404</v>
      </c>
      <c r="BM528" s="8">
        <f t="shared" si="784"/>
        <v>0.27282085903738373</v>
      </c>
      <c r="BN528" s="8">
        <f t="shared" si="785"/>
        <v>0.72693887312351413</v>
      </c>
    </row>
    <row r="529" spans="1:66" x14ac:dyDescent="0.25">
      <c r="A529" t="s">
        <v>80</v>
      </c>
      <c r="B529" t="s">
        <v>410</v>
      </c>
      <c r="C529" t="s">
        <v>94</v>
      </c>
      <c r="D529" t="s">
        <v>497</v>
      </c>
      <c r="E529">
        <f>VLOOKUP(A529,home!$A$2:$E$405,3,FALSE)</f>
        <v>1.20888888888889</v>
      </c>
      <c r="F529">
        <f>VLOOKUP(B529,home!$B$2:$E$405,3,FALSE)</f>
        <v>0.91</v>
      </c>
      <c r="G529">
        <f>VLOOKUP(C529,away!$B$2:$E$405,4,FALSE)</f>
        <v>0.87</v>
      </c>
      <c r="H529">
        <f>VLOOKUP(A529,away!$A$2:$E$405,3,FALSE)</f>
        <v>1.02444444444444</v>
      </c>
      <c r="I529">
        <f>VLOOKUP(C529,away!$B$2:$E$405,3,FALSE)</f>
        <v>0.87</v>
      </c>
      <c r="J529">
        <f>VLOOKUP(B529,home!$B$2:$E$405,4,FALSE)</f>
        <v>1.1299999999999999</v>
      </c>
      <c r="K529" s="3">
        <f t="shared" si="730"/>
        <v>0.95707733333333433</v>
      </c>
      <c r="L529" s="3">
        <f t="shared" si="731"/>
        <v>1.0071313333333289</v>
      </c>
      <c r="M529" s="5">
        <f t="shared" si="732"/>
        <v>0.14026684053573546</v>
      </c>
      <c r="N529" s="5">
        <f t="shared" si="733"/>
        <v>0.13424621369503373</v>
      </c>
      <c r="O529" s="5">
        <f t="shared" si="734"/>
        <v>0.14126713013120867</v>
      </c>
      <c r="P529" s="5">
        <f t="shared" si="735"/>
        <v>0.1352035681936303</v>
      </c>
      <c r="Q529" s="5">
        <f t="shared" si="736"/>
        <v>6.4242004106669914E-2</v>
      </c>
      <c r="R529" s="5">
        <f t="shared" si="737"/>
        <v>7.1137276562608542E-2</v>
      </c>
      <c r="S529" s="5">
        <f t="shared" si="738"/>
        <v>3.258076674157441E-2</v>
      </c>
      <c r="T529" s="5">
        <f t="shared" si="739"/>
        <v>6.4700135251955657E-2</v>
      </c>
      <c r="U529" s="5">
        <f t="shared" si="740"/>
        <v>6.808387495313728E-2</v>
      </c>
      <c r="V529" s="5">
        <f t="shared" si="741"/>
        <v>3.4894094246212884E-3</v>
      </c>
      <c r="W529" s="5">
        <f t="shared" si="742"/>
        <v>2.0494855326133588E-2</v>
      </c>
      <c r="X529" s="5">
        <f t="shared" si="743"/>
        <v>2.0641010971082598E-2</v>
      </c>
      <c r="Y529" s="5">
        <f t="shared" si="744"/>
        <v>1.0394104450327143E-2</v>
      </c>
      <c r="Z529" s="5">
        <f t="shared" si="745"/>
        <v>2.3881526731400576E-2</v>
      </c>
      <c r="AA529" s="5">
        <f t="shared" si="746"/>
        <v>2.2856467920017599E-2</v>
      </c>
      <c r="AB529" s="5">
        <f t="shared" si="747"/>
        <v>1.0937703683154673E-2</v>
      </c>
      <c r="AC529" s="5">
        <f t="shared" si="748"/>
        <v>2.1021566969042752E-4</v>
      </c>
      <c r="AD529" s="5">
        <f t="shared" si="749"/>
        <v>4.9037903706471032E-3</v>
      </c>
      <c r="AE529" s="5">
        <f t="shared" si="750"/>
        <v>4.9387609343769564E-3</v>
      </c>
      <c r="AF529" s="5">
        <f t="shared" si="751"/>
        <v>2.4869904424268106E-3</v>
      </c>
      <c r="AG529" s="5">
        <f t="shared" si="752"/>
        <v>8.349086667561867E-4</v>
      </c>
      <c r="AH529" s="5">
        <f t="shared" si="753"/>
        <v>6.0129584647577476E-3</v>
      </c>
      <c r="AI529" s="5">
        <f t="shared" si="754"/>
        <v>5.7548662528944449E-3</v>
      </c>
      <c r="AJ529" s="5">
        <f t="shared" si="755"/>
        <v>2.7539260235051066E-3</v>
      </c>
      <c r="AK529" s="5">
        <f t="shared" si="756"/>
        <v>8.7857339159118039E-4</v>
      </c>
      <c r="AL529" s="5">
        <f t="shared" si="757"/>
        <v>8.1050969776761805E-6</v>
      </c>
      <c r="AM529" s="5">
        <f t="shared" si="758"/>
        <v>9.3866132223292278E-4</v>
      </c>
      <c r="AN529" s="5">
        <f t="shared" si="759"/>
        <v>9.4535522900886899E-4</v>
      </c>
      <c r="AO529" s="5">
        <f t="shared" si="760"/>
        <v>4.7604843613266836E-4</v>
      </c>
      <c r="AP529" s="5">
        <f t="shared" si="761"/>
        <v>1.5981443207118017E-4</v>
      </c>
      <c r="AQ529" s="5">
        <f t="shared" si="762"/>
        <v>4.0238530514439091E-5</v>
      </c>
      <c r="AR529" s="5">
        <f t="shared" si="763"/>
        <v>1.21116777517788E-3</v>
      </c>
      <c r="AS529" s="5">
        <f t="shared" si="764"/>
        <v>1.1591812244865125E-3</v>
      </c>
      <c r="AT529" s="5">
        <f t="shared" si="765"/>
        <v>5.5471303759081032E-4</v>
      </c>
      <c r="AU529" s="5">
        <f t="shared" si="766"/>
        <v>1.7696775826088216E-4</v>
      </c>
      <c r="AV529" s="5">
        <f t="shared" si="767"/>
        <v>4.2342957540575804E-5</v>
      </c>
      <c r="AW529" s="5">
        <f t="shared" si="768"/>
        <v>2.1701455037646294E-7</v>
      </c>
      <c r="AX529" s="5">
        <f t="shared" si="769"/>
        <v>1.4972857919763786E-4</v>
      </c>
      <c r="AY529" s="5">
        <f t="shared" si="770"/>
        <v>1.5079634360542197E-4</v>
      </c>
      <c r="AZ529" s="5">
        <f t="shared" si="771"/>
        <v>7.5935861298559706E-5</v>
      </c>
      <c r="BA529" s="5">
        <f t="shared" si="772"/>
        <v>2.5492461745811064E-5</v>
      </c>
      <c r="BB529" s="5">
        <f t="shared" si="773"/>
        <v>6.4185642470018925E-6</v>
      </c>
      <c r="BC529" s="5">
        <f t="shared" si="774"/>
        <v>1.2928674336337306E-6</v>
      </c>
      <c r="BD529" s="5">
        <f t="shared" si="775"/>
        <v>2.0330083605087651E-4</v>
      </c>
      <c r="BE529" s="5">
        <f t="shared" si="776"/>
        <v>1.9457462203201028E-4</v>
      </c>
      <c r="BF529" s="5">
        <f t="shared" si="777"/>
        <v>9.3111480194368911E-5</v>
      </c>
      <c r="BG529" s="5">
        <f t="shared" si="778"/>
        <v>2.9704962389048732E-5</v>
      </c>
      <c r="BH529" s="5">
        <f t="shared" si="779"/>
        <v>7.1074865475194367E-6</v>
      </c>
      <c r="BI529" s="5">
        <f t="shared" si="780"/>
        <v>1.3604828543204902E-6</v>
      </c>
      <c r="BJ529" s="8">
        <f t="shared" si="781"/>
        <v>0.33085255684289777</v>
      </c>
      <c r="BK529" s="8">
        <f t="shared" si="782"/>
        <v>0.31190970200583501</v>
      </c>
      <c r="BL529" s="8">
        <f t="shared" si="783"/>
        <v>0.33335631000599997</v>
      </c>
      <c r="BM529" s="8">
        <f t="shared" si="784"/>
        <v>0.31348648303219162</v>
      </c>
      <c r="BN529" s="8">
        <f t="shared" si="785"/>
        <v>0.68636303322488668</v>
      </c>
    </row>
    <row r="530" spans="1:66" x14ac:dyDescent="0.25">
      <c r="A530" t="s">
        <v>80</v>
      </c>
      <c r="B530" t="s">
        <v>435</v>
      </c>
      <c r="C530" t="s">
        <v>97</v>
      </c>
      <c r="D530" t="s">
        <v>497</v>
      </c>
      <c r="E530">
        <f>VLOOKUP(A530,home!$A$2:$E$405,3,FALSE)</f>
        <v>1.20888888888889</v>
      </c>
      <c r="F530">
        <f>VLOOKUP(B530,home!$B$2:$E$405,3,FALSE)</f>
        <v>0.52</v>
      </c>
      <c r="G530">
        <f>VLOOKUP(C530,away!$B$2:$E$405,4,FALSE)</f>
        <v>1</v>
      </c>
      <c r="H530">
        <f>VLOOKUP(A530,away!$A$2:$E$405,3,FALSE)</f>
        <v>1.02444444444444</v>
      </c>
      <c r="I530">
        <f>VLOOKUP(C530,away!$B$2:$E$405,3,FALSE)</f>
        <v>1.0900000000000001</v>
      </c>
      <c r="J530">
        <f>VLOOKUP(B530,home!$B$2:$E$405,4,FALSE)</f>
        <v>1.23</v>
      </c>
      <c r="K530" s="3">
        <f t="shared" si="730"/>
        <v>0.62862222222222286</v>
      </c>
      <c r="L530" s="3">
        <f t="shared" si="731"/>
        <v>1.3734726666666608</v>
      </c>
      <c r="M530" s="5">
        <f t="shared" si="732"/>
        <v>0.135052067611695</v>
      </c>
      <c r="N530" s="5">
        <f t="shared" si="733"/>
        <v>8.4896730857769595E-2</v>
      </c>
      <c r="O530" s="5">
        <f t="shared" si="734"/>
        <v>0.18549032344148092</v>
      </c>
      <c r="P530" s="5">
        <f t="shared" si="735"/>
        <v>0.11660333932250261</v>
      </c>
      <c r="Q530" s="5">
        <f t="shared" si="736"/>
        <v>2.668398580560654E-2</v>
      </c>
      <c r="R530" s="5">
        <f t="shared" si="737"/>
        <v>0.12738294458901611</v>
      </c>
      <c r="S530" s="5">
        <f t="shared" si="738"/>
        <v>2.5168697861500364E-2</v>
      </c>
      <c r="T530" s="5">
        <f t="shared" si="739"/>
        <v>3.664972514172174E-2</v>
      </c>
      <c r="U530" s="5">
        <f t="shared" si="740"/>
        <v>8.0075749700757592E-2</v>
      </c>
      <c r="V530" s="5">
        <f t="shared" si="741"/>
        <v>2.4145043290415718E-3</v>
      </c>
      <c r="W530" s="5">
        <f t="shared" si="742"/>
        <v>5.591382151622212E-3</v>
      </c>
      <c r="X530" s="5">
        <f t="shared" si="743"/>
        <v>7.679610554140931E-3</v>
      </c>
      <c r="Y530" s="5">
        <f t="shared" si="744"/>
        <v>5.2738675933786897E-3</v>
      </c>
      <c r="Z530" s="5">
        <f t="shared" si="745"/>
        <v>5.8318997530842499E-2</v>
      </c>
      <c r="AA530" s="5">
        <f t="shared" si="746"/>
        <v>3.6660617825610538E-2</v>
      </c>
      <c r="AB530" s="5">
        <f t="shared" si="747"/>
        <v>1.1522839522787464E-2</v>
      </c>
      <c r="AC530" s="5">
        <f t="shared" si="748"/>
        <v>1.3029200170428638E-4</v>
      </c>
      <c r="AD530" s="5">
        <f t="shared" si="749"/>
        <v>8.7871676836160696E-4</v>
      </c>
      <c r="AE530" s="5">
        <f t="shared" si="750"/>
        <v>1.2068934630863268E-3</v>
      </c>
      <c r="AF530" s="5">
        <f t="shared" si="751"/>
        <v>8.2881759156386932E-4</v>
      </c>
      <c r="AG530" s="5">
        <f t="shared" si="752"/>
        <v>3.7945276922182237E-4</v>
      </c>
      <c r="AH530" s="5">
        <f t="shared" si="753"/>
        <v>2.0024887264003165E-2</v>
      </c>
      <c r="AI530" s="5">
        <f t="shared" si="754"/>
        <v>1.2588089131647157E-2</v>
      </c>
      <c r="AJ530" s="5">
        <f t="shared" si="755"/>
        <v>3.956576281733723E-3</v>
      </c>
      <c r="AK530" s="5">
        <f t="shared" si="756"/>
        <v>8.2906392487173107E-4</v>
      </c>
      <c r="AL530" s="5">
        <f t="shared" si="757"/>
        <v>4.4997408049804276E-6</v>
      </c>
      <c r="AM530" s="5">
        <f t="shared" si="758"/>
        <v>1.1047617752628075E-4</v>
      </c>
      <c r="AN530" s="5">
        <f t="shared" si="759"/>
        <v>1.5173601015016025E-4</v>
      </c>
      <c r="AO530" s="5">
        <f t="shared" si="760"/>
        <v>1.0420263124515007E-4</v>
      </c>
      <c r="AP530" s="5">
        <f t="shared" si="761"/>
        <v>4.7706488603319669E-5</v>
      </c>
      <c r="AQ530" s="5">
        <f t="shared" si="762"/>
        <v>1.6380889529826031E-5</v>
      </c>
      <c r="AR530" s="5">
        <f t="shared" si="763"/>
        <v>5.5007270620379342E-3</v>
      </c>
      <c r="AS530" s="5">
        <f t="shared" si="764"/>
        <v>3.4578792695762052E-3</v>
      </c>
      <c r="AT530" s="5">
        <f t="shared" si="765"/>
        <v>1.0868498753085754E-3</v>
      </c>
      <c r="AU530" s="5">
        <f t="shared" si="766"/>
        <v>2.2773932794614083E-4</v>
      </c>
      <c r="AV530" s="5">
        <f t="shared" si="767"/>
        <v>3.5790500605224654E-5</v>
      </c>
      <c r="AW530" s="5">
        <f t="shared" si="768"/>
        <v>1.0791821365746419E-7</v>
      </c>
      <c r="AX530" s="5">
        <f t="shared" si="769"/>
        <v>1.157463003653123E-5</v>
      </c>
      <c r="AY530" s="5">
        <f t="shared" si="770"/>
        <v>1.5897437981954578E-5</v>
      </c>
      <c r="AZ530" s="5">
        <f t="shared" si="771"/>
        <v>1.0917348269121508E-5</v>
      </c>
      <c r="BA530" s="5">
        <f t="shared" si="772"/>
        <v>4.9982264800396583E-6</v>
      </c>
      <c r="BB530" s="5">
        <f t="shared" si="773"/>
        <v>1.7162318630359968E-6</v>
      </c>
      <c r="BC530" s="5">
        <f t="shared" si="774"/>
        <v>4.7143951070846827E-7</v>
      </c>
      <c r="BD530" s="5">
        <f t="shared" si="775"/>
        <v>1.259183044417117E-3</v>
      </c>
      <c r="BE530" s="5">
        <f t="shared" si="776"/>
        <v>7.9155044356603191E-4</v>
      </c>
      <c r="BF530" s="5">
        <f t="shared" si="777"/>
        <v>2.4879309941773259E-4</v>
      </c>
      <c r="BG530" s="5">
        <f t="shared" si="778"/>
        <v>5.2132290343176498E-5</v>
      </c>
      <c r="BH530" s="5">
        <f t="shared" si="779"/>
        <v>8.1928790512654325E-6</v>
      </c>
      <c r="BI530" s="5">
        <f t="shared" si="780"/>
        <v>1.0300451671208749E-6</v>
      </c>
      <c r="BJ530" s="8">
        <f t="shared" si="781"/>
        <v>0.17054526020766947</v>
      </c>
      <c r="BK530" s="8">
        <f t="shared" si="782"/>
        <v>0.27938929830523079</v>
      </c>
      <c r="BL530" s="8">
        <f t="shared" si="783"/>
        <v>0.49120095951934484</v>
      </c>
      <c r="BM530" s="8">
        <f t="shared" si="784"/>
        <v>0.32332933441524853</v>
      </c>
      <c r="BN530" s="8">
        <f t="shared" si="785"/>
        <v>0.67610939162807071</v>
      </c>
    </row>
    <row r="531" spans="1:66" x14ac:dyDescent="0.25">
      <c r="A531" t="s">
        <v>80</v>
      </c>
      <c r="B531" t="s">
        <v>82</v>
      </c>
      <c r="C531" t="s">
        <v>412</v>
      </c>
      <c r="D531" t="s">
        <v>497</v>
      </c>
      <c r="E531">
        <f>VLOOKUP(A531,home!$A$2:$E$405,3,FALSE)</f>
        <v>1.20888888888889</v>
      </c>
      <c r="F531">
        <f>VLOOKUP(B531,home!$B$2:$E$405,3,FALSE)</f>
        <v>0.61</v>
      </c>
      <c r="G531">
        <f>VLOOKUP(C531,away!$B$2:$E$405,4,FALSE)</f>
        <v>0.87</v>
      </c>
      <c r="H531">
        <f>VLOOKUP(A531,away!$A$2:$E$405,3,FALSE)</f>
        <v>1.02444444444444</v>
      </c>
      <c r="I531">
        <f>VLOOKUP(C531,away!$B$2:$E$405,3,FALSE)</f>
        <v>1</v>
      </c>
      <c r="J531">
        <f>VLOOKUP(B531,home!$B$2:$E$405,4,FALSE)</f>
        <v>1.64</v>
      </c>
      <c r="K531" s="3">
        <f t="shared" si="730"/>
        <v>0.64155733333333387</v>
      </c>
      <c r="L531" s="3">
        <f t="shared" si="731"/>
        <v>1.6800888888888816</v>
      </c>
      <c r="M531" s="5">
        <f t="shared" si="732"/>
        <v>9.8111938533888554E-2</v>
      </c>
      <c r="N531" s="5">
        <f t="shared" si="733"/>
        <v>6.2944433653965501E-2</v>
      </c>
      <c r="O531" s="5">
        <f t="shared" si="734"/>
        <v>0.16483677779813508</v>
      </c>
      <c r="P531" s="5">
        <f t="shared" si="735"/>
        <v>0.10575224359943083</v>
      </c>
      <c r="Q531" s="5">
        <f t="shared" si="736"/>
        <v>2.0191231501607527E-2</v>
      </c>
      <c r="R531" s="5">
        <f t="shared" si="737"/>
        <v>0.13847021942944615</v>
      </c>
      <c r="S531" s="5">
        <f t="shared" si="738"/>
        <v>2.8496881198740373E-2</v>
      </c>
      <c r="T531" s="5">
        <f t="shared" si="739"/>
        <v>3.392306369883398E-2</v>
      </c>
      <c r="U531" s="5">
        <f t="shared" si="740"/>
        <v>8.8836584723237064E-2</v>
      </c>
      <c r="V531" s="5">
        <f t="shared" si="741"/>
        <v>3.412892080647149E-3</v>
      </c>
      <c r="W531" s="5">
        <f t="shared" si="742"/>
        <v>4.3179442129624443E-3</v>
      </c>
      <c r="X531" s="5">
        <f t="shared" si="743"/>
        <v>7.2545300950402503E-3</v>
      </c>
      <c r="Y531" s="5">
        <f t="shared" si="744"/>
        <v>6.0941277033935643E-3</v>
      </c>
      <c r="Z531" s="5">
        <f t="shared" si="745"/>
        <v>7.7547425701805936E-2</v>
      </c>
      <c r="AA531" s="5">
        <f t="shared" si="746"/>
        <v>4.9751119640115457E-2</v>
      </c>
      <c r="AB531" s="5">
        <f t="shared" si="747"/>
        <v>1.5959097823330059E-2</v>
      </c>
      <c r="AC531" s="5">
        <f t="shared" si="748"/>
        <v>2.2991658818774947E-4</v>
      </c>
      <c r="AD531" s="5">
        <f t="shared" si="749"/>
        <v>6.9255219368757166E-4</v>
      </c>
      <c r="AE531" s="5">
        <f t="shared" si="750"/>
        <v>1.1635492455901099E-3</v>
      </c>
      <c r="AF531" s="5">
        <f t="shared" si="751"/>
        <v>9.774330795954923E-4</v>
      </c>
      <c r="AG531" s="5">
        <f t="shared" si="752"/>
        <v>5.4739148555360952E-4</v>
      </c>
      <c r="AH531" s="5">
        <f t="shared" si="753"/>
        <v>3.2571642070885053E-2</v>
      </c>
      <c r="AI531" s="5">
        <f t="shared" si="754"/>
        <v>2.0896575829284843E-2</v>
      </c>
      <c r="AJ531" s="5">
        <f t="shared" si="755"/>
        <v>6.7031757324168897E-3</v>
      </c>
      <c r="AK531" s="5">
        <f t="shared" si="756"/>
        <v>1.4334905159180326E-3</v>
      </c>
      <c r="AL531" s="5">
        <f t="shared" si="757"/>
        <v>9.9128385005592887E-6</v>
      </c>
      <c r="AM531" s="5">
        <f t="shared" si="758"/>
        <v>8.8862387715269819E-5</v>
      </c>
      <c r="AN531" s="5">
        <f t="shared" si="759"/>
        <v>1.4929671024056069E-4</v>
      </c>
      <c r="AO531" s="5">
        <f t="shared" si="760"/>
        <v>1.2541587201141447E-4</v>
      </c>
      <c r="AP531" s="5">
        <f t="shared" si="761"/>
        <v>7.0236604352229187E-5</v>
      </c>
      <c r="AQ531" s="5">
        <f t="shared" si="762"/>
        <v>2.9500934641366172E-5</v>
      </c>
      <c r="AR531" s="5">
        <f t="shared" si="763"/>
        <v>1.0944650787231931E-2</v>
      </c>
      <c r="AS531" s="5">
        <f t="shared" si="764"/>
        <v>7.0216209733210914E-3</v>
      </c>
      <c r="AT531" s="5">
        <f t="shared" si="765"/>
        <v>2.2523862136606433E-3</v>
      </c>
      <c r="AU531" s="5">
        <f t="shared" si="766"/>
        <v>4.8167829762429579E-4</v>
      </c>
      <c r="AV531" s="5">
        <f t="shared" si="767"/>
        <v>7.7256061037095781E-5</v>
      </c>
      <c r="AW531" s="5">
        <f t="shared" si="768"/>
        <v>2.9679956711182421E-7</v>
      </c>
      <c r="AX531" s="5">
        <f t="shared" si="769"/>
        <v>9.5017194160402164E-6</v>
      </c>
      <c r="AY531" s="5">
        <f t="shared" si="770"/>
        <v>1.5963733216228922E-5</v>
      </c>
      <c r="AZ531" s="5">
        <f t="shared" si="771"/>
        <v>1.3410245400886293E-5</v>
      </c>
      <c r="BA531" s="5">
        <f t="shared" si="772"/>
        <v>7.5101347651007631E-6</v>
      </c>
      <c r="BB531" s="5">
        <f t="shared" si="773"/>
        <v>3.1544234932259751E-6</v>
      </c>
      <c r="BC531" s="5">
        <f t="shared" si="774"/>
        <v>1.0599423723638034E-6</v>
      </c>
      <c r="BD531" s="5">
        <f t="shared" si="775"/>
        <v>3.0646643633995491E-3</v>
      </c>
      <c r="BE531" s="5">
        <f t="shared" si="776"/>
        <v>1.9661578965443137E-3</v>
      </c>
      <c r="BF531" s="5">
        <f t="shared" si="777"/>
        <v>6.307015085096233E-4</v>
      </c>
      <c r="BG531" s="5">
        <f t="shared" si="778"/>
        <v>1.3487705930958165E-4</v>
      </c>
      <c r="BH531" s="5">
        <f t="shared" si="779"/>
        <v>2.163284162462428E-5</v>
      </c>
      <c r="BI531" s="5">
        <f t="shared" si="780"/>
        <v>2.7757416370232601E-6</v>
      </c>
      <c r="BJ531" s="8">
        <f t="shared" si="781"/>
        <v>0.13862016957785478</v>
      </c>
      <c r="BK531" s="8">
        <f t="shared" si="782"/>
        <v>0.23602974857261141</v>
      </c>
      <c r="BL531" s="8">
        <f t="shared" si="783"/>
        <v>0.5460570853066683</v>
      </c>
      <c r="BM531" s="8">
        <f t="shared" si="784"/>
        <v>0.40793191770881776</v>
      </c>
      <c r="BN531" s="8">
        <f t="shared" si="785"/>
        <v>0.59030684451647364</v>
      </c>
    </row>
    <row r="532" spans="1:66" x14ac:dyDescent="0.25">
      <c r="A532" t="s">
        <v>80</v>
      </c>
      <c r="B532" t="s">
        <v>83</v>
      </c>
      <c r="C532" t="s">
        <v>87</v>
      </c>
      <c r="D532" t="s">
        <v>497</v>
      </c>
      <c r="E532">
        <f>VLOOKUP(A532,home!$A$2:$E$405,3,FALSE)</f>
        <v>1.20888888888889</v>
      </c>
      <c r="F532">
        <f>VLOOKUP(B532,home!$B$2:$E$405,3,FALSE)</f>
        <v>1.0900000000000001</v>
      </c>
      <c r="G532">
        <f>VLOOKUP(C532,away!$B$2:$E$405,4,FALSE)</f>
        <v>1.22</v>
      </c>
      <c r="H532">
        <f>VLOOKUP(A532,away!$A$2:$E$405,3,FALSE)</f>
        <v>1.02444444444444</v>
      </c>
      <c r="I532">
        <f>VLOOKUP(C532,away!$B$2:$E$405,3,FALSE)</f>
        <v>1.04</v>
      </c>
      <c r="J532">
        <f>VLOOKUP(B532,home!$B$2:$E$405,4,FALSE)</f>
        <v>1.08</v>
      </c>
      <c r="K532" s="3">
        <f t="shared" si="730"/>
        <v>1.6075804444444461</v>
      </c>
      <c r="L532" s="3">
        <f t="shared" si="731"/>
        <v>1.150655999999995</v>
      </c>
      <c r="M532" s="5">
        <f t="shared" si="732"/>
        <v>6.3403485389992756E-2</v>
      </c>
      <c r="N532" s="5">
        <f t="shared" si="733"/>
        <v>0.1019262032225715</v>
      </c>
      <c r="O532" s="5">
        <f t="shared" si="734"/>
        <v>7.2955600884907185E-2</v>
      </c>
      <c r="P532" s="5">
        <f t="shared" si="735"/>
        <v>0.11728199729527071</v>
      </c>
      <c r="Q532" s="5">
        <f t="shared" si="736"/>
        <v>8.192728553853823E-2</v>
      </c>
      <c r="R532" s="5">
        <f t="shared" si="737"/>
        <v>4.1973399945911719E-2</v>
      </c>
      <c r="S532" s="5">
        <f t="shared" si="738"/>
        <v>5.423624113469841E-2</v>
      </c>
      <c r="T532" s="5">
        <f t="shared" si="739"/>
        <v>9.4270122668631842E-2</v>
      </c>
      <c r="U532" s="5">
        <f t="shared" si="740"/>
        <v>6.7475616939893249E-2</v>
      </c>
      <c r="V532" s="5">
        <f t="shared" si="741"/>
        <v>1.1147187198410388E-2</v>
      </c>
      <c r="W532" s="5">
        <f t="shared" si="742"/>
        <v>4.3901567366056785E-2</v>
      </c>
      <c r="X532" s="5">
        <f t="shared" si="743"/>
        <v>5.0515601899157214E-2</v>
      </c>
      <c r="Y532" s="5">
        <f t="shared" si="744"/>
        <v>2.9063040209438208E-2</v>
      </c>
      <c r="Z532" s="5">
        <f t="shared" si="745"/>
        <v>1.6098981496054252E-2</v>
      </c>
      <c r="AA532" s="5">
        <f t="shared" si="746"/>
        <v>2.5880407828529808E-2</v>
      </c>
      <c r="AB532" s="5">
        <f t="shared" si="747"/>
        <v>2.080241875969574E-2</v>
      </c>
      <c r="AC532" s="5">
        <f t="shared" si="748"/>
        <v>1.288734730839606E-3</v>
      </c>
      <c r="AD532" s="5">
        <f t="shared" si="749"/>
        <v>1.7643825294533334E-2</v>
      </c>
      <c r="AE532" s="5">
        <f t="shared" si="750"/>
        <v>2.0301973438106458E-2</v>
      </c>
      <c r="AF532" s="5">
        <f t="shared" si="751"/>
        <v>1.1680293774198866E-2</v>
      </c>
      <c r="AG532" s="5">
        <f t="shared" si="752"/>
        <v>4.4800000376815016E-3</v>
      </c>
      <c r="AH532" s="5">
        <f t="shared" si="753"/>
        <v>4.6310974130809304E-3</v>
      </c>
      <c r="AI532" s="5">
        <f t="shared" si="754"/>
        <v>7.4448616375861667E-3</v>
      </c>
      <c r="AJ532" s="5">
        <f t="shared" si="755"/>
        <v>5.98410699008909E-3</v>
      </c>
      <c r="AK532" s="5">
        <f t="shared" si="756"/>
        <v>3.2066444582435128E-3</v>
      </c>
      <c r="AL532" s="5">
        <f t="shared" si="757"/>
        <v>9.5354621145485533E-5</v>
      </c>
      <c r="AM532" s="5">
        <f t="shared" si="758"/>
        <v>5.6727737017372142E-3</v>
      </c>
      <c r="AN532" s="5">
        <f t="shared" si="759"/>
        <v>6.5274110965461065E-3</v>
      </c>
      <c r="AO532" s="5">
        <f t="shared" si="760"/>
        <v>3.7554023713536641E-3</v>
      </c>
      <c r="AP532" s="5">
        <f t="shared" si="761"/>
        <v>1.4403920903374335E-3</v>
      </c>
      <c r="AQ532" s="5">
        <f t="shared" si="762"/>
        <v>4.1434895027482572E-4</v>
      </c>
      <c r="AR532" s="5">
        <f t="shared" si="763"/>
        <v>1.0657600049892055E-3</v>
      </c>
      <c r="AS532" s="5">
        <f t="shared" si="764"/>
        <v>1.7132949424916617E-3</v>
      </c>
      <c r="AT532" s="5">
        <f t="shared" si="765"/>
        <v>1.377129722557584E-3</v>
      </c>
      <c r="AU532" s="5">
        <f t="shared" si="766"/>
        <v>7.3794893714892605E-4</v>
      </c>
      <c r="AV532" s="5">
        <f t="shared" si="767"/>
        <v>2.9657807008979419E-4</v>
      </c>
      <c r="AW532" s="5">
        <f t="shared" si="768"/>
        <v>4.8995643406701736E-6</v>
      </c>
      <c r="AX532" s="5">
        <f t="shared" si="769"/>
        <v>1.5199066781119133E-3</v>
      </c>
      <c r="AY532" s="5">
        <f t="shared" si="770"/>
        <v>1.748889738609534E-3</v>
      </c>
      <c r="AZ532" s="5">
        <f t="shared" si="771"/>
        <v>1.006185235534742E-3</v>
      </c>
      <c r="BA532" s="5">
        <f t="shared" si="772"/>
        <v>3.8592435945981949E-4</v>
      </c>
      <c r="BB532" s="5">
        <f t="shared" si="773"/>
        <v>1.1101654493964905E-4</v>
      </c>
      <c r="BC532" s="5">
        <f t="shared" si="774"/>
        <v>2.5548370706815244E-5</v>
      </c>
      <c r="BD532" s="5">
        <f t="shared" si="775"/>
        <v>2.0438719071680874E-4</v>
      </c>
      <c r="BE532" s="5">
        <f t="shared" si="776"/>
        <v>3.2856885089127915E-4</v>
      </c>
      <c r="BF532" s="5">
        <f t="shared" si="777"/>
        <v>2.6410042967320183E-4</v>
      </c>
      <c r="BG532" s="5">
        <f t="shared" si="778"/>
        <v>1.4152089537067169E-4</v>
      </c>
      <c r="BH532" s="5">
        <f t="shared" si="779"/>
        <v>5.6876555969540061E-5</v>
      </c>
      <c r="BI532" s="5">
        <f t="shared" si="780"/>
        <v>1.8286727824796533E-5</v>
      </c>
      <c r="BJ532" s="8">
        <f t="shared" si="781"/>
        <v>0.47831771258652572</v>
      </c>
      <c r="BK532" s="8">
        <f t="shared" si="782"/>
        <v>0.24920189010896687</v>
      </c>
      <c r="BL532" s="8">
        <f t="shared" si="783"/>
        <v>0.25655860718566081</v>
      </c>
      <c r="BM532" s="8">
        <f t="shared" si="784"/>
        <v>0.51896522892574659</v>
      </c>
      <c r="BN532" s="8">
        <f t="shared" si="785"/>
        <v>0.47946797227719207</v>
      </c>
    </row>
    <row r="533" spans="1:66" x14ac:dyDescent="0.25">
      <c r="A533" t="s">
        <v>80</v>
      </c>
      <c r="B533" t="s">
        <v>416</v>
      </c>
      <c r="C533" t="s">
        <v>96</v>
      </c>
      <c r="D533" t="s">
        <v>497</v>
      </c>
      <c r="E533">
        <f>VLOOKUP(A533,home!$A$2:$E$405,3,FALSE)</f>
        <v>1.20888888888889</v>
      </c>
      <c r="F533">
        <f>VLOOKUP(B533,home!$B$2:$E$405,3,FALSE)</f>
        <v>0.69</v>
      </c>
      <c r="G533">
        <f>VLOOKUP(C533,away!$B$2:$E$405,4,FALSE)</f>
        <v>1.48</v>
      </c>
      <c r="H533">
        <f>VLOOKUP(A533,away!$A$2:$E$405,3,FALSE)</f>
        <v>1.02444444444444</v>
      </c>
      <c r="I533">
        <f>VLOOKUP(C533,away!$B$2:$E$405,3,FALSE)</f>
        <v>0.7</v>
      </c>
      <c r="J533">
        <f>VLOOKUP(B533,home!$B$2:$E$405,4,FALSE)</f>
        <v>0.76</v>
      </c>
      <c r="K533" s="3">
        <f t="shared" si="730"/>
        <v>1.2345173333333344</v>
      </c>
      <c r="L533" s="3">
        <f t="shared" si="731"/>
        <v>0.54500444444444207</v>
      </c>
      <c r="M533" s="5">
        <f t="shared" si="732"/>
        <v>0.16871881306468475</v>
      </c>
      <c r="N533" s="5">
        <f t="shared" si="733"/>
        <v>0.20828629918777997</v>
      </c>
      <c r="O533" s="5">
        <f t="shared" si="734"/>
        <v>9.1952502981644188E-2</v>
      </c>
      <c r="P533" s="5">
        <f t="shared" si="735"/>
        <v>0.11351695877422488</v>
      </c>
      <c r="Q533" s="5">
        <f t="shared" si="736"/>
        <v>0.12856652332158361</v>
      </c>
      <c r="R533" s="5">
        <f t="shared" si="737"/>
        <v>2.5057261401393444E-2</v>
      </c>
      <c r="S533" s="5">
        <f t="shared" si="738"/>
        <v>1.9094047212756135E-2</v>
      </c>
      <c r="T533" s="5">
        <f t="shared" si="739"/>
        <v>7.0069326617033079E-2</v>
      </c>
      <c r="U533" s="5">
        <f t="shared" si="740"/>
        <v>3.0933623525884527E-2</v>
      </c>
      <c r="V533" s="5">
        <f t="shared" si="741"/>
        <v>1.4274230932336636E-3</v>
      </c>
      <c r="W533" s="5">
        <f t="shared" si="742"/>
        <v>5.2905867175633101E-2</v>
      </c>
      <c r="X533" s="5">
        <f t="shared" si="743"/>
        <v>2.8833932747907364E-2</v>
      </c>
      <c r="Y533" s="5">
        <f t="shared" si="744"/>
        <v>7.8573107492108281E-3</v>
      </c>
      <c r="Z533" s="5">
        <f t="shared" si="745"/>
        <v>4.5521062764551992E-3</v>
      </c>
      <c r="AA533" s="5">
        <f t="shared" si="746"/>
        <v>5.6196541014594068E-3</v>
      </c>
      <c r="AB533" s="5">
        <f t="shared" si="747"/>
        <v>3.4687801977947015E-3</v>
      </c>
      <c r="AC533" s="5">
        <f t="shared" si="748"/>
        <v>6.0024696373760136E-5</v>
      </c>
      <c r="AD533" s="5">
        <f t="shared" si="749"/>
        <v>1.6328302515837546E-2</v>
      </c>
      <c r="AE533" s="5">
        <f t="shared" si="750"/>
        <v>8.8989974413648289E-3</v>
      </c>
      <c r="AF533" s="5">
        <f t="shared" si="751"/>
        <v>2.4249965783217746E-3</v>
      </c>
      <c r="AG533" s="5">
        <f t="shared" si="752"/>
        <v>4.4054463764931059E-4</v>
      </c>
      <c r="AH533" s="5">
        <f t="shared" si="753"/>
        <v>6.2022953806288095E-4</v>
      </c>
      <c r="AI533" s="5">
        <f t="shared" si="754"/>
        <v>7.6568411538395368E-4</v>
      </c>
      <c r="AJ533" s="5">
        <f t="shared" si="755"/>
        <v>4.7262515614974581E-4</v>
      </c>
      <c r="AK533" s="5">
        <f t="shared" si="756"/>
        <v>1.9448798247874498E-4</v>
      </c>
      <c r="AL533" s="5">
        <f t="shared" si="757"/>
        <v>1.6154264862171962E-6</v>
      </c>
      <c r="AM533" s="5">
        <f t="shared" si="758"/>
        <v>4.0315144959423453E-3</v>
      </c>
      <c r="AN533" s="5">
        <f t="shared" si="759"/>
        <v>2.1971933181307727E-3</v>
      </c>
      <c r="AO533" s="5">
        <f t="shared" si="760"/>
        <v>5.9874006184245092E-4</v>
      </c>
      <c r="AP533" s="5">
        <f t="shared" si="761"/>
        <v>1.0877199825702529E-4</v>
      </c>
      <c r="AQ533" s="5">
        <f t="shared" si="762"/>
        <v>1.4820305620295475E-5</v>
      </c>
      <c r="AR533" s="5">
        <f t="shared" si="763"/>
        <v>6.760557096399871E-5</v>
      </c>
      <c r="AS533" s="5">
        <f t="shared" si="764"/>
        <v>8.3460249184953193E-5</v>
      </c>
      <c r="AT533" s="5">
        <f t="shared" si="765"/>
        <v>5.151656213157201E-5</v>
      </c>
      <c r="AU533" s="5">
        <f t="shared" si="766"/>
        <v>2.1199362968389768E-5</v>
      </c>
      <c r="AV533" s="5">
        <f t="shared" si="767"/>
        <v>6.5427452600254952E-6</v>
      </c>
      <c r="AW533" s="5">
        <f t="shared" si="768"/>
        <v>3.0191308397771749E-8</v>
      </c>
      <c r="AX533" s="5">
        <f t="shared" si="769"/>
        <v>8.2949575413757116E-4</v>
      </c>
      <c r="AY533" s="5">
        <f t="shared" si="770"/>
        <v>4.5207887265277048E-4</v>
      </c>
      <c r="AZ533" s="5">
        <f t="shared" si="771"/>
        <v>1.2319249741759642E-4</v>
      </c>
      <c r="BA533" s="5">
        <f t="shared" si="772"/>
        <v>2.2380152871600167E-5</v>
      </c>
      <c r="BB533" s="5">
        <f t="shared" si="773"/>
        <v>3.0493206955920336E-6</v>
      </c>
      <c r="BC533" s="5">
        <f t="shared" si="774"/>
        <v>3.3237866632681532E-7</v>
      </c>
      <c r="BD533" s="5">
        <f t="shared" si="775"/>
        <v>6.1408894407638998E-6</v>
      </c>
      <c r="BE533" s="5">
        <f t="shared" si="776"/>
        <v>7.5810344567066808E-6</v>
      </c>
      <c r="BF533" s="5">
        <f t="shared" si="777"/>
        <v>4.679459220700828E-6</v>
      </c>
      <c r="BG533" s="5">
        <f t="shared" si="778"/>
        <v>1.9256245061938896E-6</v>
      </c>
      <c r="BH533" s="5">
        <f t="shared" si="779"/>
        <v>5.9430420759694995E-7</v>
      </c>
      <c r="BI533" s="5">
        <f t="shared" si="780"/>
        <v>1.4673576911027329E-7</v>
      </c>
      <c r="BJ533" s="8">
        <f t="shared" si="781"/>
        <v>0.53299367012855547</v>
      </c>
      <c r="BK533" s="8">
        <f t="shared" si="782"/>
        <v>0.30327096114041219</v>
      </c>
      <c r="BL533" s="8">
        <f t="shared" si="783"/>
        <v>0.15933624153836154</v>
      </c>
      <c r="BM533" s="8">
        <f t="shared" si="784"/>
        <v>0.2636025716711296</v>
      </c>
      <c r="BN533" s="8">
        <f t="shared" si="785"/>
        <v>0.7360983587313108</v>
      </c>
    </row>
    <row r="534" spans="1:66" x14ac:dyDescent="0.25">
      <c r="A534" t="s">
        <v>99</v>
      </c>
      <c r="B534" t="s">
        <v>102</v>
      </c>
      <c r="C534" t="s">
        <v>101</v>
      </c>
      <c r="D534" t="s">
        <v>497</v>
      </c>
      <c r="E534">
        <f>VLOOKUP(A534,home!$A$2:$E$405,3,FALSE)</f>
        <v>1.3341067285382799</v>
      </c>
      <c r="F534">
        <f>VLOOKUP(B534,home!$B$2:$E$405,3,FALSE)</f>
        <v>1</v>
      </c>
      <c r="G534">
        <f>VLOOKUP(C534,away!$B$2:$E$405,4,FALSE)</f>
        <v>0.44</v>
      </c>
      <c r="H534">
        <f>VLOOKUP(A534,away!$A$2:$E$405,3,FALSE)</f>
        <v>1.26682134570766</v>
      </c>
      <c r="I534">
        <f>VLOOKUP(C534,away!$B$2:$E$405,3,FALSE)</f>
        <v>1.32</v>
      </c>
      <c r="J534">
        <f>VLOOKUP(B534,home!$B$2:$E$405,4,FALSE)</f>
        <v>0.7</v>
      </c>
      <c r="K534" s="3">
        <f t="shared" si="730"/>
        <v>0.5870069605568432</v>
      </c>
      <c r="L534" s="3">
        <f t="shared" si="731"/>
        <v>1.1705429234338778</v>
      </c>
      <c r="M534" s="5">
        <f t="shared" si="732"/>
        <v>0.17246691051876928</v>
      </c>
      <c r="N534" s="5">
        <f t="shared" si="733"/>
        <v>0.1012392769402518</v>
      </c>
      <c r="O534" s="5">
        <f t="shared" si="734"/>
        <v>0.2018799216342492</v>
      </c>
      <c r="P534" s="5">
        <f t="shared" si="735"/>
        <v>0.11850491919597432</v>
      </c>
      <c r="Q534" s="5">
        <f t="shared" si="736"/>
        <v>2.9714080122834854E-2</v>
      </c>
      <c r="R534" s="5">
        <f t="shared" si="737"/>
        <v>0.11815455682617813</v>
      </c>
      <c r="S534" s="5">
        <f t="shared" si="738"/>
        <v>2.0356681509807767E-2</v>
      </c>
      <c r="T534" s="5">
        <f t="shared" si="739"/>
        <v>3.4781606214131594E-2</v>
      </c>
      <c r="U534" s="5">
        <f t="shared" si="740"/>
        <v>6.9357547278475637E-2</v>
      </c>
      <c r="V534" s="5">
        <f t="shared" si="741"/>
        <v>1.5541576385494666E-3</v>
      </c>
      <c r="W534" s="5">
        <f t="shared" si="742"/>
        <v>5.8141239528825992E-3</v>
      </c>
      <c r="X534" s="5">
        <f t="shared" si="743"/>
        <v>6.8056816490141316E-3</v>
      </c>
      <c r="Y534" s="5">
        <f t="shared" si="744"/>
        <v>3.9831712466986491E-3</v>
      </c>
      <c r="Z534" s="5">
        <f t="shared" si="745"/>
        <v>4.6101660121449596E-2</v>
      </c>
      <c r="AA534" s="5">
        <f t="shared" si="746"/>
        <v>2.7061995384516754E-2</v>
      </c>
      <c r="AB534" s="5">
        <f t="shared" si="747"/>
        <v>7.9427898286342485E-3</v>
      </c>
      <c r="AC534" s="5">
        <f t="shared" si="748"/>
        <v>6.6742993199435814E-5</v>
      </c>
      <c r="AD534" s="5">
        <f t="shared" si="749"/>
        <v>8.5323280747058832E-4</v>
      </c>
      <c r="AE534" s="5">
        <f t="shared" si="750"/>
        <v>9.9874562482631752E-4</v>
      </c>
      <c r="AF534" s="5">
        <f t="shared" si="751"/>
        <v>5.8453731172549643E-4</v>
      </c>
      <c r="AG534" s="5">
        <f t="shared" si="752"/>
        <v>2.280753379077808E-4</v>
      </c>
      <c r="AH534" s="5">
        <f t="shared" si="753"/>
        <v>1.3490993003429158E-2</v>
      </c>
      <c r="AI534" s="5">
        <f t="shared" si="754"/>
        <v>7.9193067978365859E-3</v>
      </c>
      <c r="AJ534" s="5">
        <f t="shared" si="755"/>
        <v>2.3243441065576007E-3</v>
      </c>
      <c r="AK534" s="5">
        <f t="shared" si="756"/>
        <v>4.548020564261961E-4</v>
      </c>
      <c r="AL534" s="5">
        <f t="shared" si="757"/>
        <v>1.8344093930147482E-6</v>
      </c>
      <c r="AM534" s="5">
        <f t="shared" si="758"/>
        <v>1.001707193921385E-4</v>
      </c>
      <c r="AN534" s="5">
        <f t="shared" si="759"/>
        <v>1.1725412671974844E-4</v>
      </c>
      <c r="AO534" s="5">
        <f t="shared" si="760"/>
        <v>6.8625494137610361E-5</v>
      </c>
      <c r="AP534" s="5">
        <f t="shared" si="761"/>
        <v>2.6776362176644289E-5</v>
      </c>
      <c r="AQ534" s="5">
        <f t="shared" si="762"/>
        <v>7.8357203152933795E-6</v>
      </c>
      <c r="AR534" s="5">
        <f t="shared" si="763"/>
        <v>3.1583572780519921E-3</v>
      </c>
      <c r="AS534" s="5">
        <f t="shared" si="764"/>
        <v>1.8539777061418843E-3</v>
      </c>
      <c r="AT534" s="5">
        <f t="shared" si="765"/>
        <v>5.4414890911124781E-4</v>
      </c>
      <c r="AU534" s="5">
        <f t="shared" si="766"/>
        <v>1.0647306574257184E-4</v>
      </c>
      <c r="AV534" s="5">
        <f t="shared" si="767"/>
        <v>1.5625107675679008E-5</v>
      </c>
      <c r="AW534" s="5">
        <f t="shared" si="768"/>
        <v>3.5012599782130184E-8</v>
      </c>
      <c r="AX534" s="5">
        <f t="shared" si="769"/>
        <v>9.8001515878619336E-6</v>
      </c>
      <c r="AY534" s="5">
        <f t="shared" si="770"/>
        <v>1.1471498089751067E-5</v>
      </c>
      <c r="AZ534" s="5">
        <f t="shared" si="771"/>
        <v>6.7139404550716811E-6</v>
      </c>
      <c r="BA534" s="5">
        <f t="shared" si="772"/>
        <v>2.6196518293468614E-6</v>
      </c>
      <c r="BB534" s="5">
        <f t="shared" si="773"/>
        <v>7.6660372767564532E-7</v>
      </c>
      <c r="BC534" s="5">
        <f t="shared" si="774"/>
        <v>1.7946851370175167E-7</v>
      </c>
      <c r="BD534" s="5">
        <f t="shared" si="775"/>
        <v>6.1616546024993984E-4</v>
      </c>
      <c r="BE534" s="5">
        <f t="shared" si="776"/>
        <v>3.6169341402142555E-4</v>
      </c>
      <c r="BF534" s="5">
        <f t="shared" si="777"/>
        <v>1.0615827580907245E-4</v>
      </c>
      <c r="BG534" s="5">
        <f t="shared" si="778"/>
        <v>2.0771882273546225E-5</v>
      </c>
      <c r="BH534" s="5">
        <f t="shared" si="779"/>
        <v>3.0483098696097348E-6</v>
      </c>
      <c r="BI534" s="5">
        <f t="shared" si="780"/>
        <v>3.5787582227900769E-7</v>
      </c>
      <c r="BJ534" s="8">
        <f t="shared" si="781"/>
        <v>0.18535474494468865</v>
      </c>
      <c r="BK534" s="8">
        <f t="shared" si="782"/>
        <v>0.31296271776378309</v>
      </c>
      <c r="BL534" s="8">
        <f t="shared" si="783"/>
        <v>0.45537303420107267</v>
      </c>
      <c r="BM534" s="8">
        <f t="shared" si="784"/>
        <v>0.25782105530724647</v>
      </c>
      <c r="BN534" s="8">
        <f t="shared" si="785"/>
        <v>0.74195966523825752</v>
      </c>
    </row>
    <row r="535" spans="1:66" x14ac:dyDescent="0.25">
      <c r="A535" t="s">
        <v>122</v>
      </c>
      <c r="B535" t="s">
        <v>133</v>
      </c>
      <c r="C535" t="s">
        <v>142</v>
      </c>
      <c r="D535" t="s">
        <v>497</v>
      </c>
      <c r="E535">
        <f>VLOOKUP(A535,home!$A$2:$E$405,3,FALSE)</f>
        <v>1.2800925925925899</v>
      </c>
      <c r="F535">
        <f>VLOOKUP(B535,home!$B$2:$E$405,3,FALSE)</f>
        <v>0.52</v>
      </c>
      <c r="G535">
        <f>VLOOKUP(C535,away!$B$2:$E$405,4,FALSE)</f>
        <v>0.91</v>
      </c>
      <c r="H535">
        <f>VLOOKUP(A535,away!$A$2:$E$405,3,FALSE)</f>
        <v>1.1111111111111101</v>
      </c>
      <c r="I535">
        <f>VLOOKUP(C535,away!$B$2:$E$405,3,FALSE)</f>
        <v>1</v>
      </c>
      <c r="J535">
        <f>VLOOKUP(B535,home!$B$2:$E$405,4,FALSE)</f>
        <v>1.2</v>
      </c>
      <c r="K535" s="3">
        <f t="shared" si="730"/>
        <v>0.60573981481481354</v>
      </c>
      <c r="L535" s="3">
        <f t="shared" si="731"/>
        <v>1.3333333333333319</v>
      </c>
      <c r="M535" s="5">
        <f t="shared" si="732"/>
        <v>0.14383720379349949</v>
      </c>
      <c r="N535" s="5">
        <f t="shared" si="733"/>
        <v>8.7127921189354973E-2</v>
      </c>
      <c r="O535" s="5">
        <f t="shared" si="734"/>
        <v>0.19178293839133245</v>
      </c>
      <c r="P535" s="5">
        <f t="shared" si="735"/>
        <v>0.11617056158580651</v>
      </c>
      <c r="Q535" s="5">
        <f t="shared" si="736"/>
        <v>2.6388425423219768E-2</v>
      </c>
      <c r="R535" s="5">
        <f t="shared" si="737"/>
        <v>0.12785529226088818</v>
      </c>
      <c r="S535" s="5">
        <f t="shared" si="738"/>
        <v>2.3456378153973081E-2</v>
      </c>
      <c r="T535" s="5">
        <f t="shared" si="739"/>
        <v>3.5184567230959654E-2</v>
      </c>
      <c r="U535" s="5">
        <f t="shared" si="740"/>
        <v>7.7447041057204263E-2</v>
      </c>
      <c r="V535" s="5">
        <f t="shared" si="741"/>
        <v>2.1049573569205749E-3</v>
      </c>
      <c r="W535" s="5">
        <f t="shared" si="742"/>
        <v>5.328173309705221E-3</v>
      </c>
      <c r="X535" s="5">
        <f t="shared" si="743"/>
        <v>7.1042310796069546E-3</v>
      </c>
      <c r="Y535" s="5">
        <f t="shared" si="744"/>
        <v>4.7361540530712985E-3</v>
      </c>
      <c r="Z535" s="5">
        <f t="shared" si="745"/>
        <v>5.6824574338172465E-2</v>
      </c>
      <c r="AA535" s="5">
        <f t="shared" si="746"/>
        <v>3.4420907136535193E-2</v>
      </c>
      <c r="AB535" s="5">
        <f t="shared" si="747"/>
        <v>1.0425056957321358E-2</v>
      </c>
      <c r="AC535" s="5">
        <f t="shared" si="748"/>
        <v>1.0625470663117889E-4</v>
      </c>
      <c r="AD535" s="5">
        <f t="shared" si="749"/>
        <v>8.0687167848051799E-4</v>
      </c>
      <c r="AE535" s="5">
        <f t="shared" si="750"/>
        <v>1.0758289046406894E-3</v>
      </c>
      <c r="AF535" s="5">
        <f t="shared" si="751"/>
        <v>7.1721926976045893E-4</v>
      </c>
      <c r="AG535" s="5">
        <f t="shared" si="752"/>
        <v>3.1876411989353697E-4</v>
      </c>
      <c r="AH535" s="5">
        <f t="shared" si="753"/>
        <v>1.8941524779390803E-2</v>
      </c>
      <c r="AI535" s="5">
        <f t="shared" si="754"/>
        <v>1.1473635712178387E-2</v>
      </c>
      <c r="AJ535" s="5">
        <f t="shared" si="755"/>
        <v>3.4750189857737828E-3</v>
      </c>
      <c r="AK535" s="5">
        <f t="shared" si="756"/>
        <v>7.0165245230685764E-4</v>
      </c>
      <c r="AL535" s="5">
        <f t="shared" si="757"/>
        <v>3.4326776702918684E-6</v>
      </c>
      <c r="AM535" s="5">
        <f t="shared" si="758"/>
        <v>9.7750860220421388E-5</v>
      </c>
      <c r="AN535" s="5">
        <f t="shared" si="759"/>
        <v>1.3033448029389503E-4</v>
      </c>
      <c r="AO535" s="5">
        <f t="shared" si="760"/>
        <v>8.6889653529263273E-5</v>
      </c>
      <c r="AP535" s="5">
        <f t="shared" si="761"/>
        <v>3.8617623790783635E-5</v>
      </c>
      <c r="AQ535" s="5">
        <f t="shared" si="762"/>
        <v>1.2872541263594534E-5</v>
      </c>
      <c r="AR535" s="5">
        <f t="shared" si="763"/>
        <v>5.0510732745042038E-3</v>
      </c>
      <c r="AS535" s="5">
        <f t="shared" si="764"/>
        <v>3.0596361899142299E-3</v>
      </c>
      <c r="AT535" s="5">
        <f t="shared" si="765"/>
        <v>9.2667172953967347E-4</v>
      </c>
      <c r="AU535" s="5">
        <f t="shared" si="766"/>
        <v>1.8710732061516164E-4</v>
      </c>
      <c r="AV535" s="5">
        <f t="shared" si="767"/>
        <v>2.8334588434980978E-5</v>
      </c>
      <c r="AW535" s="5">
        <f t="shared" si="768"/>
        <v>7.701146430820513E-8</v>
      </c>
      <c r="AX535" s="5">
        <f t="shared" si="769"/>
        <v>9.8685979946511244E-6</v>
      </c>
      <c r="AY535" s="5">
        <f t="shared" si="770"/>
        <v>1.3158130659534819E-5</v>
      </c>
      <c r="AZ535" s="5">
        <f t="shared" si="771"/>
        <v>8.7720871063565364E-6</v>
      </c>
      <c r="BA535" s="5">
        <f t="shared" si="772"/>
        <v>3.8987053806029012E-6</v>
      </c>
      <c r="BB535" s="5">
        <f t="shared" si="773"/>
        <v>1.2995684602009659E-6</v>
      </c>
      <c r="BC535" s="5">
        <f t="shared" si="774"/>
        <v>3.4655158938692352E-7</v>
      </c>
      <c r="BD535" s="5">
        <f t="shared" si="775"/>
        <v>1.1224607276675994E-3</v>
      </c>
      <c r="BE535" s="5">
        <f t="shared" si="776"/>
        <v>6.7991915331427248E-4</v>
      </c>
      <c r="BF535" s="5">
        <f t="shared" si="777"/>
        <v>2.0592705100881608E-4</v>
      </c>
      <c r="BG535" s="5">
        <f t="shared" si="778"/>
        <v>4.1579404581146975E-5</v>
      </c>
      <c r="BH535" s="5">
        <f t="shared" si="779"/>
        <v>6.296575207773543E-6</v>
      </c>
      <c r="BI535" s="5">
        <f t="shared" si="780"/>
        <v>7.6281726006485865E-7</v>
      </c>
      <c r="BJ535" s="8">
        <f t="shared" si="781"/>
        <v>0.16919196505898176</v>
      </c>
      <c r="BK535" s="8">
        <f t="shared" si="782"/>
        <v>0.2856919464051606</v>
      </c>
      <c r="BL535" s="8">
        <f t="shared" si="783"/>
        <v>0.48783283656497928</v>
      </c>
      <c r="BM535" s="8">
        <f t="shared" si="784"/>
        <v>0.30636589860399749</v>
      </c>
      <c r="BN535" s="8">
        <f t="shared" si="785"/>
        <v>0.69316234264410137</v>
      </c>
    </row>
    <row r="536" spans="1:66" x14ac:dyDescent="0.25">
      <c r="A536" t="s">
        <v>24</v>
      </c>
      <c r="B536" t="s">
        <v>182</v>
      </c>
      <c r="C536" t="s">
        <v>290</v>
      </c>
      <c r="D536" t="s">
        <v>497</v>
      </c>
      <c r="E536">
        <f>VLOOKUP(A536,home!$A$2:$E$405,3,FALSE)</f>
        <v>1.59205776173285</v>
      </c>
      <c r="F536">
        <f>VLOOKUP(B536,home!$B$2:$E$405,3,FALSE)</f>
        <v>0.87</v>
      </c>
      <c r="G536">
        <f>VLOOKUP(C536,away!$B$2:$E$405,4,FALSE)</f>
        <v>1.08</v>
      </c>
      <c r="H536">
        <f>VLOOKUP(A536,away!$A$2:$E$405,3,FALSE)</f>
        <v>1.40794223826715</v>
      </c>
      <c r="I536">
        <f>VLOOKUP(C536,away!$B$2:$E$405,3,FALSE)</f>
        <v>1.08</v>
      </c>
      <c r="J536">
        <f>VLOOKUP(B536,home!$B$2:$E$405,4,FALSE)</f>
        <v>1.26</v>
      </c>
      <c r="K536" s="3">
        <f t="shared" si="730"/>
        <v>1.4958974729241858</v>
      </c>
      <c r="L536" s="3">
        <f t="shared" si="731"/>
        <v>1.915927797833938</v>
      </c>
      <c r="M536" s="5">
        <f t="shared" si="732"/>
        <v>3.298094624580699E-2</v>
      </c>
      <c r="N536" s="5">
        <f t="shared" si="733"/>
        <v>4.9336114143751088E-2</v>
      </c>
      <c r="O536" s="5">
        <f t="shared" si="734"/>
        <v>6.3189111711208473E-2</v>
      </c>
      <c r="P536" s="5">
        <f t="shared" si="735"/>
        <v>9.4524432525120813E-2</v>
      </c>
      <c r="Q536" s="5">
        <f t="shared" si="736"/>
        <v>3.6900884235768226E-2</v>
      </c>
      <c r="R536" s="5">
        <f t="shared" si="737"/>
        <v>6.0532887823969178E-2</v>
      </c>
      <c r="S536" s="5">
        <f t="shared" si="738"/>
        <v>6.7727501491350109E-2</v>
      </c>
      <c r="T536" s="5">
        <f t="shared" si="739"/>
        <v>7.0699429871960498E-2</v>
      </c>
      <c r="U536" s="5">
        <f t="shared" si="740"/>
        <v>9.0550993924678705E-2</v>
      </c>
      <c r="V536" s="5">
        <f t="shared" si="741"/>
        <v>2.1567684016707216E-2</v>
      </c>
      <c r="W536" s="5">
        <f t="shared" si="742"/>
        <v>1.8399979825651204E-2</v>
      </c>
      <c r="X536" s="5">
        <f t="shared" si="743"/>
        <v>3.5253032827548797E-2</v>
      </c>
      <c r="Y536" s="5">
        <f t="shared" si="744"/>
        <v>3.3771132776126554E-2</v>
      </c>
      <c r="Z536" s="5">
        <f t="shared" si="745"/>
        <v>3.8658880821702012E-2</v>
      </c>
      <c r="AA536" s="5">
        <f t="shared" si="746"/>
        <v>5.7829722127261306E-2</v>
      </c>
      <c r="AB536" s="5">
        <f t="shared" si="747"/>
        <v>4.3253667595039041E-2</v>
      </c>
      <c r="AC536" s="5">
        <f t="shared" si="748"/>
        <v>3.8633539297321449E-3</v>
      </c>
      <c r="AD536" s="5">
        <f t="shared" si="749"/>
        <v>6.8811208307619064E-3</v>
      </c>
      <c r="AE536" s="5">
        <f t="shared" si="750"/>
        <v>1.3183730679910896E-2</v>
      </c>
      <c r="AF536" s="5">
        <f t="shared" si="751"/>
        <v>1.2629538044398708E-2</v>
      </c>
      <c r="AG536" s="5">
        <f t="shared" si="752"/>
        <v>8.0657610043549152E-3</v>
      </c>
      <c r="AH536" s="5">
        <f t="shared" si="753"/>
        <v>1.8516906099862066E-2</v>
      </c>
      <c r="AI536" s="5">
        <f t="shared" si="754"/>
        <v>2.7699393041158104E-2</v>
      </c>
      <c r="AJ536" s="5">
        <f t="shared" si="755"/>
        <v>2.07177260259011E-2</v>
      </c>
      <c r="AK536" s="5">
        <f t="shared" si="756"/>
        <v>1.033053133562703E-2</v>
      </c>
      <c r="AL536" s="5">
        <f t="shared" si="757"/>
        <v>4.4289977022481981E-4</v>
      </c>
      <c r="AM536" s="5">
        <f t="shared" si="758"/>
        <v>2.0586902523245416E-3</v>
      </c>
      <c r="AN536" s="5">
        <f t="shared" si="759"/>
        <v>3.9443018815583531E-3</v>
      </c>
      <c r="AO536" s="5">
        <f t="shared" si="760"/>
        <v>3.7784988089631772E-3</v>
      </c>
      <c r="AP536" s="5">
        <f t="shared" si="761"/>
        <v>2.4131103007249918E-3</v>
      </c>
      <c r="AQ536" s="5">
        <f t="shared" si="762"/>
        <v>1.1558362760996075E-3</v>
      </c>
      <c r="AR536" s="5">
        <f t="shared" si="763"/>
        <v>7.0954110253213043E-3</v>
      </c>
      <c r="AS536" s="5">
        <f t="shared" si="764"/>
        <v>1.0614007422136544E-2</v>
      </c>
      <c r="AT536" s="5">
        <f t="shared" si="765"/>
        <v>7.9387334401863074E-3</v>
      </c>
      <c r="AU536" s="5">
        <f t="shared" si="766"/>
        <v>3.958510430464475E-3</v>
      </c>
      <c r="AV536" s="5">
        <f t="shared" si="767"/>
        <v>1.480381437368959E-3</v>
      </c>
      <c r="AW536" s="5">
        <f t="shared" si="768"/>
        <v>3.5260130984239545E-5</v>
      </c>
      <c r="AX536" s="5">
        <f t="shared" si="769"/>
        <v>5.1326492433098917E-4</v>
      </c>
      <c r="AY536" s="5">
        <f t="shared" si="770"/>
        <v>9.8337853617887477E-4</v>
      </c>
      <c r="AZ536" s="5">
        <f t="shared" si="771"/>
        <v>9.4204113662917663E-4</v>
      </c>
      <c r="BA536" s="5">
        <f t="shared" si="772"/>
        <v>6.0162760012363924E-4</v>
      </c>
      <c r="BB536" s="5">
        <f t="shared" si="773"/>
        <v>2.8816876075525057E-4</v>
      </c>
      <c r="BC536" s="5">
        <f t="shared" si="774"/>
        <v>1.1042210783966837E-4</v>
      </c>
      <c r="BD536" s="5">
        <f t="shared" si="775"/>
        <v>2.2657158700784131E-3</v>
      </c>
      <c r="BE536" s="5">
        <f t="shared" si="776"/>
        <v>3.3892786444145212E-3</v>
      </c>
      <c r="BF536" s="5">
        <f t="shared" si="777"/>
        <v>2.5350066796077969E-3</v>
      </c>
      <c r="BG536" s="5">
        <f t="shared" si="778"/>
        <v>1.2640366952904115E-3</v>
      </c>
      <c r="BH536" s="5">
        <f t="shared" si="779"/>
        <v>4.7271732454209117E-4</v>
      </c>
      <c r="BI536" s="5">
        <f t="shared" si="780"/>
        <v>1.4142733023799926E-4</v>
      </c>
      <c r="BJ536" s="8">
        <f t="shared" si="781"/>
        <v>0.3019100648257611</v>
      </c>
      <c r="BK536" s="8">
        <f t="shared" si="782"/>
        <v>0.22209019651512099</v>
      </c>
      <c r="BL536" s="8">
        <f t="shared" si="783"/>
        <v>0.43377616598435365</v>
      </c>
      <c r="BM536" s="8">
        <f t="shared" si="784"/>
        <v>0.65802281305611854</v>
      </c>
      <c r="BN536" s="8">
        <f t="shared" si="785"/>
        <v>0.33746437668562479</v>
      </c>
    </row>
    <row r="537" spans="1:66" s="15" customFormat="1" x14ac:dyDescent="0.25">
      <c r="A537" s="15" t="s">
        <v>340</v>
      </c>
      <c r="B537" s="15" t="s">
        <v>415</v>
      </c>
      <c r="C537" s="15" t="s">
        <v>378</v>
      </c>
      <c r="D537" s="15" t="s">
        <v>497</v>
      </c>
      <c r="E537" s="15">
        <f>VLOOKUP(A537,home!$A$2:$E$405,3,FALSE)</f>
        <v>1.35357142857143</v>
      </c>
      <c r="F537" s="15">
        <f>VLOOKUP(B537,home!$B$2:$E$405,3,FALSE)</f>
        <v>1.1599999999999999</v>
      </c>
      <c r="G537" s="15">
        <f>VLOOKUP(C537,away!$B$2:$E$405,4,FALSE)</f>
        <v>1.18</v>
      </c>
      <c r="H537" s="15">
        <f>VLOOKUP(A537,away!$A$2:$E$405,3,FALSE)</f>
        <v>1.1285714285714299</v>
      </c>
      <c r="I537" s="15">
        <f>VLOOKUP(C537,away!$B$2:$E$405,3,FALSE)</f>
        <v>0.59</v>
      </c>
      <c r="J537" s="15">
        <f>VLOOKUP(B537,home!$B$2:$E$405,4,FALSE)</f>
        <v>0.56999999999999995</v>
      </c>
      <c r="K537" s="17">
        <f t="shared" si="730"/>
        <v>1.8527685714285731</v>
      </c>
      <c r="L537" s="17">
        <f t="shared" si="731"/>
        <v>0.37953857142857184</v>
      </c>
      <c r="M537" s="18">
        <f t="shared" si="732"/>
        <v>0.10728063264828575</v>
      </c>
      <c r="N537" s="18">
        <f t="shared" si="733"/>
        <v>0.19876618449371794</v>
      </c>
      <c r="O537" s="18">
        <f t="shared" si="734"/>
        <v>4.0717138057283768E-2</v>
      </c>
      <c r="P537" s="18">
        <f t="shared" si="735"/>
        <v>7.5439433711053647E-2</v>
      </c>
      <c r="Q537" s="18">
        <f t="shared" si="736"/>
        <v>0.18413386984636698</v>
      </c>
      <c r="R537" s="18">
        <f t="shared" si="737"/>
        <v>7.7268622054607059E-3</v>
      </c>
      <c r="S537" s="18">
        <f t="shared" si="738"/>
        <v>1.3262198446625666E-2</v>
      </c>
      <c r="T537" s="18">
        <f t="shared" si="739"/>
        <v>6.9885905913104701E-2</v>
      </c>
      <c r="U537" s="18">
        <f t="shared" si="740"/>
        <v>1.4316087450036869E-2</v>
      </c>
      <c r="V537" s="18">
        <f t="shared" si="741"/>
        <v>1.0362155527975782E-3</v>
      </c>
      <c r="W537" s="18">
        <f t="shared" si="742"/>
        <v>0.11371914899562274</v>
      </c>
      <c r="X537" s="18">
        <f t="shared" si="743"/>
        <v>4.3160803353871562E-2</v>
      </c>
      <c r="Y537" s="18">
        <f t="shared" si="744"/>
        <v>8.1905948233189606E-3</v>
      </c>
      <c r="Z537" s="18">
        <f t="shared" si="745"/>
        <v>9.7754741436199377E-4</v>
      </c>
      <c r="AA537" s="18">
        <f t="shared" si="746"/>
        <v>1.8111691264111665E-3</v>
      </c>
      <c r="AB537" s="18">
        <f t="shared" si="747"/>
        <v>1.677838617478177E-3</v>
      </c>
      <c r="AC537" s="18">
        <f t="shared" si="748"/>
        <v>4.5541488113887434E-5</v>
      </c>
      <c r="AD537" s="18">
        <f t="shared" si="749"/>
        <v>5.2673816307173243E-2</v>
      </c>
      <c r="AE537" s="18">
        <f t="shared" si="750"/>
        <v>1.999174499291554E-2</v>
      </c>
      <c r="AF537" s="18">
        <f t="shared" si="751"/>
        <v>3.7938191674877332E-3</v>
      </c>
      <c r="AG537" s="18">
        <f t="shared" si="752"/>
        <v>4.7996690236220944E-4</v>
      </c>
      <c r="AH537" s="18">
        <f t="shared" si="753"/>
        <v>9.2754237287661267E-5</v>
      </c>
      <c r="AI537" s="18">
        <f t="shared" si="754"/>
        <v>1.7185213571340707E-4</v>
      </c>
      <c r="AJ537" s="18">
        <f t="shared" si="755"/>
        <v>1.5920111799133926E-4</v>
      </c>
      <c r="AK537" s="18">
        <f t="shared" si="756"/>
        <v>9.8320942650215122E-5</v>
      </c>
      <c r="AL537" s="18">
        <f t="shared" si="757"/>
        <v>1.2809857618695727E-6</v>
      </c>
      <c r="AM537" s="18">
        <f t="shared" si="758"/>
        <v>1.9518478278226489E-2</v>
      </c>
      <c r="AN537" s="18">
        <f t="shared" si="759"/>
        <v>7.4080153621776919E-3</v>
      </c>
      <c r="AO537" s="18">
        <f t="shared" si="760"/>
        <v>1.4058137838409174E-3</v>
      </c>
      <c r="AP537" s="18">
        <f t="shared" si="761"/>
        <v>1.7785351840452567E-4</v>
      </c>
      <c r="AQ537" s="18">
        <f t="shared" si="762"/>
        <v>1.6875567574699713E-5</v>
      </c>
      <c r="AR537" s="18">
        <f t="shared" si="763"/>
        <v>7.0407621428211524E-6</v>
      </c>
      <c r="AS537" s="18">
        <f t="shared" si="764"/>
        <v>1.3044902817123126E-5</v>
      </c>
      <c r="AT537" s="18">
        <f t="shared" si="765"/>
        <v>1.2084592978452892E-5</v>
      </c>
      <c r="AU537" s="18">
        <f t="shared" si="766"/>
        <v>7.4633180229946442E-6</v>
      </c>
      <c r="AV537" s="18">
        <f t="shared" si="767"/>
        <v>3.4569502678952272E-6</v>
      </c>
      <c r="AW537" s="18">
        <f t="shared" si="768"/>
        <v>2.5021820000349063E-8</v>
      </c>
      <c r="AX537" s="18">
        <f t="shared" si="769"/>
        <v>6.0272038526682243E-3</v>
      </c>
      <c r="AY537" s="18">
        <f t="shared" si="770"/>
        <v>2.2875563399504819E-3</v>
      </c>
      <c r="AZ537" s="18">
        <f t="shared" si="771"/>
        <v>4.3410793266358903E-4</v>
      </c>
      <c r="BA537" s="18">
        <f t="shared" si="772"/>
        <v>5.492023486964976E-5</v>
      </c>
      <c r="BB537" s="18">
        <f t="shared" si="773"/>
        <v>5.2110868712371246E-6</v>
      </c>
      <c r="BC537" s="18">
        <f t="shared" si="774"/>
        <v>3.9556169333990525E-7</v>
      </c>
      <c r="BD537" s="18">
        <f t="shared" si="775"/>
        <v>4.4537346757578483E-7</v>
      </c>
      <c r="BE537" s="18">
        <f t="shared" si="776"/>
        <v>8.2517396327257684E-7</v>
      </c>
      <c r="BF537" s="18">
        <f t="shared" si="777"/>
        <v>7.6442819255629305E-7</v>
      </c>
      <c r="BG537" s="18">
        <f t="shared" si="778"/>
        <v>4.7210284342741652E-7</v>
      </c>
      <c r="BH537" s="18">
        <f t="shared" si="779"/>
        <v>2.1867432769609542E-7</v>
      </c>
      <c r="BI537" s="18">
        <f t="shared" si="780"/>
        <v>8.1030584346719681E-8</v>
      </c>
      <c r="BJ537" s="19">
        <f t="shared" si="781"/>
        <v>0.73213228631488247</v>
      </c>
      <c r="BK537" s="19">
        <f t="shared" si="782"/>
        <v>0.19935285917258888</v>
      </c>
      <c r="BL537" s="19">
        <f t="shared" si="783"/>
        <v>6.6817121199921475E-2</v>
      </c>
      <c r="BM537" s="19">
        <f t="shared" si="784"/>
        <v>0.38292816182145545</v>
      </c>
      <c r="BN537" s="19">
        <f t="shared" si="785"/>
        <v>0.61406412096216878</v>
      </c>
    </row>
    <row r="538" spans="1:66" x14ac:dyDescent="0.25">
      <c r="A538" t="s">
        <v>10</v>
      </c>
      <c r="B538" t="s">
        <v>46</v>
      </c>
      <c r="C538" t="s">
        <v>243</v>
      </c>
      <c r="D538" t="s">
        <v>498</v>
      </c>
      <c r="E538">
        <f>VLOOKUP(A538,home!$A$2:$E$405,3,FALSE)</f>
        <v>1.4981949458483801</v>
      </c>
      <c r="F538">
        <f>VLOOKUP(B538,home!$B$2:$E$405,3,FALSE)</f>
        <v>1.42</v>
      </c>
      <c r="G538">
        <f>VLOOKUP(C538,away!$B$2:$E$405,4,FALSE)</f>
        <v>0.88</v>
      </c>
      <c r="H538">
        <f>VLOOKUP(A538,away!$A$2:$E$405,3,FALSE)</f>
        <v>1.3826714801444</v>
      </c>
      <c r="I538">
        <f>VLOOKUP(C538,away!$B$2:$E$405,3,FALSE)</f>
        <v>0.92</v>
      </c>
      <c r="J538">
        <f>VLOOKUP(B538,home!$B$2:$E$405,4,FALSE)</f>
        <v>0.9</v>
      </c>
      <c r="K538" s="3">
        <f t="shared" ref="K538:K601" si="786">E538*F538*G538</f>
        <v>1.8721444043321358</v>
      </c>
      <c r="L538" s="3">
        <f t="shared" ref="L538:L601" si="787">H538*I538*J538</f>
        <v>1.1448519855595634</v>
      </c>
      <c r="M538" s="5">
        <f t="shared" ref="M538:M601" si="788">_xlfn.POISSON.DIST(0,K538,FALSE) * _xlfn.POISSON.DIST(0,L538,FALSE)</f>
        <v>4.8948018549681026E-2</v>
      </c>
      <c r="N538" s="5">
        <f t="shared" ref="N538:N601" si="789">_xlfn.POISSON.DIST(1,K538,FALSE) * _xlfn.POISSON.DIST(0,L538,FALSE)</f>
        <v>9.1637759030930896E-2</v>
      </c>
      <c r="O538" s="5">
        <f t="shared" ref="O538:O601" si="790">_xlfn.POISSON.DIST(0,K538,FALSE) * _xlfn.POISSON.DIST(1,L538,FALSE)</f>
        <v>5.6038236225808655E-2</v>
      </c>
      <c r="P538" s="5">
        <f t="shared" ref="P538:P601" si="791">_xlfn.POISSON.DIST(1,K538,FALSE) * _xlfn.POISSON.DIST(1,L538,FALSE)</f>
        <v>0.10491167037879004</v>
      </c>
      <c r="Q538" s="5">
        <f t="shared" ref="Q538:Q601" si="792">_xlfn.POISSON.DIST(2,K538,FALSE) * _xlfn.POISSON.DIST(0,L538,FALSE)</f>
        <v>8.577955889764699E-2</v>
      </c>
      <c r="R538" s="5">
        <f t="shared" ref="R538:R601" si="793">_xlfn.POISSON.DIST(0,K538,FALSE) * _xlfn.POISSON.DIST(2,L538,FALSE)</f>
        <v>3.2077743005186447E-2</v>
      </c>
      <c r="S538" s="5">
        <f t="shared" ref="S538:S601" si="794">_xlfn.POISSON.DIST(2,K538,FALSE) * _xlfn.POISSON.DIST(2,L538,FALSE)</f>
        <v>5.6215036419179139E-2</v>
      </c>
      <c r="T538" s="5">
        <f t="shared" ref="T538:T601" si="795">_xlfn.POISSON.DIST(2,K538,FALSE) * _xlfn.POISSON.DIST(1,L538,FALSE)</f>
        <v>9.8204898324394649E-2</v>
      </c>
      <c r="U538" s="5">
        <f t="shared" ref="U538:U601" si="796">_xlfn.POISSON.DIST(1,K538,FALSE) * _xlfn.POISSON.DIST(2,L538,FALSE)</f>
        <v>6.0054167070764115E-2</v>
      </c>
      <c r="V538" s="5">
        <f t="shared" ref="V538:V601" si="797">_xlfn.POISSON.DIST(3,K538,FALSE) * _xlfn.POISSON.DIST(3,L538,FALSE)</f>
        <v>1.3387474998729E-2</v>
      </c>
      <c r="W538" s="5">
        <f t="shared" ref="W538:W601" si="798">_xlfn.POISSON.DIST(3,K538,FALSE) * _xlfn.POISSON.DIST(0,L538,FALSE)</f>
        <v>5.3530573732102904E-2</v>
      </c>
      <c r="X538" s="5">
        <f t="shared" ref="X538:X601" si="799">_xlfn.POISSON.DIST(3,K538,FALSE) * _xlfn.POISSON.DIST(1,L538,FALSE)</f>
        <v>6.1284583625340609E-2</v>
      </c>
      <c r="Y538" s="5">
        <f t="shared" ref="Y538:Y601" si="800">_xlfn.POISSON.DIST(3,K538,FALSE) * _xlfn.POISSON.DIST(2,L538,FALSE)</f>
        <v>3.5080888623831158E-2</v>
      </c>
      <c r="Z538" s="5">
        <f t="shared" ref="Z538:Z601" si="801">_xlfn.POISSON.DIST(0,K538,FALSE) * _xlfn.POISSON.DIST(3,L538,FALSE)</f>
        <v>1.2241422590585702E-2</v>
      </c>
      <c r="AA538" s="5">
        <f t="shared" ref="AA538:AA601" si="802">_xlfn.POISSON.DIST(1,K538,FALSE) * _xlfn.POISSON.DIST(3,L538,FALSE)</f>
        <v>2.2917710804030017E-2</v>
      </c>
      <c r="AB538" s="5">
        <f t="shared" ref="AB538:AB601" si="803">_xlfn.POISSON.DIST(2,K538,FALSE) * _xlfn.POISSON.DIST(3,L538,FALSE)</f>
        <v>2.1452632020933469E-2</v>
      </c>
      <c r="AC538" s="5">
        <f t="shared" ref="AC538:AC601" si="804">_xlfn.POISSON.DIST(4,K538,FALSE) * _xlfn.POISSON.DIST(4,L538,FALSE)</f>
        <v>1.7933595754818649E-3</v>
      </c>
      <c r="AD538" s="5">
        <f t="shared" ref="AD538:AD601" si="805">_xlfn.POISSON.DIST(4,K538,FALSE) * _xlfn.POISSON.DIST(0,L538,FALSE)</f>
        <v>2.5054241018311316E-2</v>
      </c>
      <c r="AE538" s="5">
        <f t="shared" ref="AE538:AE601" si="806">_xlfn.POISSON.DIST(4,K538,FALSE) * _xlfn.POISSON.DIST(1,L538,FALSE)</f>
        <v>2.8683397576501565E-2</v>
      </c>
      <c r="AF538" s="5">
        <f t="shared" ref="AF538:AF601" si="807">_xlfn.POISSON.DIST(4,K538,FALSE) * _xlfn.POISSON.DIST(2,L538,FALSE)</f>
        <v>1.6419122334026093E-2</v>
      </c>
      <c r="AG538" s="5">
        <f t="shared" ref="AG538:AG601" si="808">_xlfn.POISSON.DIST(4,K538,FALSE) * _xlfn.POISSON.DIST(3,L538,FALSE)</f>
        <v>6.2658216017517157E-3</v>
      </c>
      <c r="AH538" s="5">
        <f t="shared" ref="AH538:AH601" si="809">_xlfn.POISSON.DIST(0,K538,FALSE) * _xlfn.POISSON.DIST(4,L538,FALSE)</f>
        <v>3.5036542397264355E-3</v>
      </c>
      <c r="AI538" s="5">
        <f t="shared" ref="AI538:AI601" si="810">_xlfn.POISSON.DIST(1,K538,FALSE) * _xlfn.POISSON.DIST(4,L538,FALSE)</f>
        <v>6.559346679618409E-3</v>
      </c>
      <c r="AJ538" s="5">
        <f t="shared" ref="AJ538:AJ601" si="811">_xlfn.POISSON.DIST(2,K538,FALSE) * _xlfn.POISSON.DIST(4,L538,FALSE)</f>
        <v>6.140022091161091E-3</v>
      </c>
      <c r="AK538" s="5">
        <f t="shared" ref="AK538:AK601" si="812">_xlfn.POISSON.DIST(3,K538,FALSE) * _xlfn.POISSON.DIST(4,L538,FALSE)</f>
        <v>3.8316693334809792E-3</v>
      </c>
      <c r="AL538" s="5">
        <f t="shared" ref="AL538:AL601" si="813">_xlfn.POISSON.DIST(5,K538,FALSE) * _xlfn.POISSON.DIST(5,L538,FALSE)</f>
        <v>1.537503288004504E-4</v>
      </c>
      <c r="AM538" s="5">
        <f t="shared" ref="AM538:AM601" si="814">_xlfn.POISSON.DIST(5,K538,FALSE) * _xlfn.POISSON.DIST(0,L538,FALSE)</f>
        <v>9.3810314254440391E-3</v>
      </c>
      <c r="AN538" s="5">
        <f t="shared" ref="AN538:AN601" si="815">_xlfn.POISSON.DIST(5,K538,FALSE) * _xlfn.POISSON.DIST(1,L538,FALSE)</f>
        <v>1.0739892454016268E-2</v>
      </c>
      <c r="AO538" s="5">
        <f t="shared" ref="AO538:AO601" si="816">_xlfn.POISSON.DIST(5,K538,FALSE) * _xlfn.POISSON.DIST(2,L538,FALSE)</f>
        <v>6.1477936003383497E-3</v>
      </c>
      <c r="AP538" s="5">
        <f t="shared" ref="AP538:AP601" si="817">_xlfn.POISSON.DIST(5,K538,FALSE) * _xlfn.POISSON.DIST(3,L538,FALSE)</f>
        <v>2.3461045700525788E-3</v>
      </c>
      <c r="AQ538" s="5">
        <f t="shared" ref="AQ538:AQ601" si="818">_xlfn.POISSON.DIST(5,K538,FALSE) * _xlfn.POISSON.DIST(4,L538,FALSE)</f>
        <v>6.7148561883876548E-4</v>
      </c>
      <c r="AR538" s="5">
        <f t="shared" ref="AR538:AR601" si="819">_xlfn.POISSON.DIST(0,K538,FALSE) * _xlfn.POISSON.DIST(5,L538,FALSE)</f>
        <v>8.022331026129976E-4</v>
      </c>
      <c r="AS538" s="5">
        <f t="shared" ref="AS538:AS601" si="820">_xlfn.POISSON.DIST(1,K538,FALSE) * _xlfn.POISSON.DIST(5,L538,FALSE)</f>
        <v>1.5018962140269313E-3</v>
      </c>
      <c r="AT538" s="5">
        <f t="shared" ref="AT538:AT601" si="821">_xlfn.POISSON.DIST(2,K538,FALSE) * _xlfn.POISSON.DIST(5,L538,FALSE)</f>
        <v>1.40588329648907E-3</v>
      </c>
      <c r="AU538" s="5">
        <f t="shared" ref="AU538:AU601" si="822">_xlfn.POISSON.DIST(3,K538,FALSE) * _xlfn.POISSON.DIST(5,L538,FALSE)</f>
        <v>8.7733884888867666E-4</v>
      </c>
      <c r="AV538" s="5">
        <f t="shared" ref="AV538:AV601" si="823">_xlfn.POISSON.DIST(4,K538,FALSE) * _xlfn.POISSON.DIST(5,L538,FALSE)</f>
        <v>4.1062625416253334E-4</v>
      </c>
      <c r="AW538" s="5">
        <f t="shared" ref="AW538:AW601" si="824">_xlfn.POISSON.DIST(6,K538,FALSE) * _xlfn.POISSON.DIST(6,L538,FALSE)</f>
        <v>9.1538172612485527E-6</v>
      </c>
      <c r="AX538" s="5">
        <f t="shared" ref="AX538:AX601" si="825">_xlfn.POISSON.DIST(6,K538,FALSE) * _xlfn.POISSON.DIST(0,L538,FALSE)</f>
        <v>2.9271075816681637E-3</v>
      </c>
      <c r="AY538" s="5">
        <f t="shared" ref="AY538:AY601" si="826">_xlfn.POISSON.DIST(6,K538,FALSE) * _xlfn.POISSON.DIST(1,L538,FALSE)</f>
        <v>3.3511049268192487E-3</v>
      </c>
      <c r="AZ538" s="5">
        <f t="shared" ref="AZ538:AZ601" si="827">_xlfn.POISSON.DIST(6,K538,FALSE) * _xlfn.POISSON.DIST(2,L538,FALSE)</f>
        <v>1.9182595646437264E-3</v>
      </c>
      <c r="BA538" s="5">
        <f t="shared" ref="BA538:BA601" si="828">_xlfn.POISSON.DIST(6,K538,FALSE) * _xlfn.POISSON.DIST(3,L538,FALSE)</f>
        <v>7.3204109046699794E-4</v>
      </c>
      <c r="BB538" s="5">
        <f t="shared" ref="BB538:BB601" si="829">_xlfn.POISSON.DIST(6,K538,FALSE) * _xlfn.POISSON.DIST(4,L538,FALSE)</f>
        <v>2.0951967398308275E-4</v>
      </c>
      <c r="BC538" s="5">
        <f t="shared" ref="BC538:BC601" si="830">_xlfn.POISSON.DIST(6,K538,FALSE) * _xlfn.POISSON.DIST(5,L538,FALSE)</f>
        <v>4.7973802954664885E-5</v>
      </c>
      <c r="BD538" s="5">
        <f t="shared" ref="BD538:BD601" si="831">_xlfn.POISSON.DIST(0,K538,FALSE) * _xlfn.POISSON.DIST(6,L538,FALSE)</f>
        <v>1.5307302673468314E-4</v>
      </c>
      <c r="BE538" s="5">
        <f t="shared" ref="BE538:BE601" si="832">_xlfn.POISSON.DIST(1,K538,FALSE) * _xlfn.POISSON.DIST(6,L538,FALSE)</f>
        <v>2.865748104555204E-4</v>
      </c>
      <c r="BF538" s="5">
        <f t="shared" ref="BF538:BF601" si="833">_xlfn.POISSON.DIST(2,K538,FALSE) * _xlfn.POISSON.DIST(6,L538,FALSE)</f>
        <v>2.6825471390842256E-4</v>
      </c>
      <c r="BG538" s="5">
        <f t="shared" ref="BG538:BG601" si="834">_xlfn.POISSON.DIST(3,K538,FALSE) * _xlfn.POISSON.DIST(6,L538,FALSE)</f>
        <v>1.6740385385979046E-4</v>
      </c>
      <c r="BH538" s="5">
        <f t="shared" ref="BH538:BH601" si="835">_xlfn.POISSON.DIST(4,K538,FALSE) * _xlfn.POISSON.DIST(6,L538,FALSE)</f>
        <v>7.8351047066810324E-5</v>
      </c>
      <c r="BI538" s="5">
        <f t="shared" ref="BI538:BI601" si="836">_xlfn.POISSON.DIST(5,K538,FALSE) * _xlfn.POISSON.DIST(6,L538,FALSE)</f>
        <v>2.9336894867938548E-5</v>
      </c>
      <c r="BJ538" s="8">
        <f t="shared" ref="BJ538:BJ601" si="837">SUM(N538,Q538,T538,W538,X538,Y538,AD538,AE538,AF538,AG538,AM538,AN538,AO538,AP538,AQ538,AX538,AY538,AZ538,BA538,BB538,BC538)</f>
        <v>0.54041315907406384</v>
      </c>
      <c r="BK538" s="8">
        <f t="shared" ref="BK538:BK601" si="838">SUM(M538,P538,S538,V538,AC538,AL538,AY538)</f>
        <v>0.22876041517748077</v>
      </c>
      <c r="BL538" s="8">
        <f t="shared" ref="BL538:BL601" si="839">SUM(O538,R538,U538,AA538,AB538,AH538,AI538,AJ538,AK538,AR538,AS538,AT538,AU538,AV538,BD538,BE538,BF538,BG538,BH538,BI538)</f>
        <v>0.21855615353378299</v>
      </c>
      <c r="BM538" s="8">
        <f t="shared" ref="BM538:BM601" si="840">SUM(S538:BI538)</f>
        <v>0.57723621317831131</v>
      </c>
      <c r="BN538" s="8">
        <f t="shared" ref="BN538:BN601" si="841">SUM(M538:R538)</f>
        <v>0.41939298608804404</v>
      </c>
    </row>
    <row r="539" spans="1:66" x14ac:dyDescent="0.25">
      <c r="A539" t="s">
        <v>13</v>
      </c>
      <c r="B539" t="s">
        <v>56</v>
      </c>
      <c r="C539" t="s">
        <v>60</v>
      </c>
      <c r="D539" t="s">
        <v>498</v>
      </c>
      <c r="E539">
        <f>VLOOKUP(A539,home!$A$2:$E$405,3,FALSE)</f>
        <v>1.6196581196581199</v>
      </c>
      <c r="F539">
        <f>VLOOKUP(B539,home!$B$2:$E$405,3,FALSE)</f>
        <v>0.44</v>
      </c>
      <c r="G539">
        <f>VLOOKUP(C539,away!$B$2:$E$405,4,FALSE)</f>
        <v>0.52</v>
      </c>
      <c r="H539">
        <f>VLOOKUP(A539,away!$A$2:$E$405,3,FALSE)</f>
        <v>1.4017094017094001</v>
      </c>
      <c r="I539">
        <f>VLOOKUP(C539,away!$B$2:$E$405,3,FALSE)</f>
        <v>1.0900000000000001</v>
      </c>
      <c r="J539">
        <f>VLOOKUP(B539,home!$B$2:$E$405,4,FALSE)</f>
        <v>1.1200000000000001</v>
      </c>
      <c r="K539" s="3">
        <f t="shared" si="786"/>
        <v>0.37057777777777784</v>
      </c>
      <c r="L539" s="3">
        <f t="shared" si="787"/>
        <v>1.7112068376068359</v>
      </c>
      <c r="M539" s="5">
        <f t="shared" si="788"/>
        <v>0.12470745864372003</v>
      </c>
      <c r="N539" s="5">
        <f t="shared" si="789"/>
        <v>4.6213812896503899E-2</v>
      </c>
      <c r="O539" s="5">
        <f t="shared" si="790"/>
        <v>0.21340025593170539</v>
      </c>
      <c r="P539" s="5">
        <f t="shared" si="791"/>
        <v>7.9081392620380428E-2</v>
      </c>
      <c r="Q539" s="5">
        <f t="shared" si="792"/>
        <v>8.5629060429122123E-3</v>
      </c>
      <c r="R539" s="5">
        <f t="shared" si="793"/>
        <v>0.18258598854869154</v>
      </c>
      <c r="S539" s="5">
        <f t="shared" si="794"/>
        <v>1.2537074219124287E-2</v>
      </c>
      <c r="T539" s="5">
        <f t="shared" si="795"/>
        <v>1.4652903370416267E-2</v>
      </c>
      <c r="U539" s="5">
        <f t="shared" si="796"/>
        <v>6.7662309889732902E-2</v>
      </c>
      <c r="V539" s="5">
        <f t="shared" si="797"/>
        <v>8.8335560092762098E-4</v>
      </c>
      <c r="W539" s="5">
        <f t="shared" si="798"/>
        <v>1.0577408975674378E-3</v>
      </c>
      <c r="X539" s="5">
        <f t="shared" si="799"/>
        <v>1.8100134563337909E-3</v>
      </c>
      <c r="Y539" s="5">
        <f t="shared" si="800"/>
        <v>1.5486537013193831E-3</v>
      </c>
      <c r="Z539" s="5">
        <f t="shared" si="801"/>
        <v>0.10414746401857482</v>
      </c>
      <c r="AA539" s="5">
        <f t="shared" si="802"/>
        <v>3.8594735777194529E-2</v>
      </c>
      <c r="AB539" s="5">
        <f t="shared" si="803"/>
        <v>7.1511757091166223E-3</v>
      </c>
      <c r="AC539" s="5">
        <f t="shared" si="804"/>
        <v>3.5010431543205384E-5</v>
      </c>
      <c r="AD539" s="5">
        <f t="shared" si="805"/>
        <v>9.7993817821303281E-5</v>
      </c>
      <c r="AE539" s="5">
        <f t="shared" si="806"/>
        <v>1.6768769109901273E-4</v>
      </c>
      <c r="AF539" s="5">
        <f t="shared" si="807"/>
        <v>1.4347416179556681E-4</v>
      </c>
      <c r="AG539" s="5">
        <f t="shared" si="808"/>
        <v>8.183798889482781E-5</v>
      </c>
      <c r="AH539" s="5">
        <f t="shared" si="809"/>
        <v>4.4554463136999255E-2</v>
      </c>
      <c r="AI539" s="5">
        <f t="shared" si="810"/>
        <v>1.6510893939391102E-2</v>
      </c>
      <c r="AJ539" s="5">
        <f t="shared" si="811"/>
        <v>3.059285192592067E-3</v>
      </c>
      <c r="AK539" s="5">
        <f t="shared" si="812"/>
        <v>3.7790103608640989E-4</v>
      </c>
      <c r="AL539" s="5">
        <f t="shared" si="813"/>
        <v>8.8805391843869545E-7</v>
      </c>
      <c r="AM539" s="5">
        <f t="shared" si="814"/>
        <v>7.2628662488357936E-6</v>
      </c>
      <c r="AN539" s="5">
        <f t="shared" si="815"/>
        <v>1.2428266385631718E-5</v>
      </c>
      <c r="AO539" s="5">
        <f t="shared" si="816"/>
        <v>1.06336672093461E-5</v>
      </c>
      <c r="AP539" s="5">
        <f t="shared" si="817"/>
        <v>6.0654680124895497E-6</v>
      </c>
      <c r="AQ539" s="5">
        <f t="shared" si="818"/>
        <v>2.5948175840644139E-6</v>
      </c>
      <c r="AR539" s="5">
        <f t="shared" si="819"/>
        <v>1.5248380393186973E-2</v>
      </c>
      <c r="AS539" s="5">
        <f t="shared" si="820"/>
        <v>5.6507109208174663E-3</v>
      </c>
      <c r="AT539" s="5">
        <f t="shared" si="821"/>
        <v>1.0470139479505786E-3</v>
      </c>
      <c r="AU539" s="5">
        <f t="shared" si="822"/>
        <v>1.2933336737795448E-4</v>
      </c>
      <c r="AV539" s="5">
        <f t="shared" si="823"/>
        <v>1.1982017968859825E-5</v>
      </c>
      <c r="AW539" s="5">
        <f t="shared" si="824"/>
        <v>1.5642952037045057E-8</v>
      </c>
      <c r="AX539" s="5">
        <f t="shared" si="825"/>
        <v>4.48576139131799E-7</v>
      </c>
      <c r="AY539" s="5">
        <f t="shared" si="826"/>
        <v>7.676065564696096E-7</v>
      </c>
      <c r="AZ539" s="5">
        <f t="shared" si="827"/>
        <v>6.5676679401131704E-7</v>
      </c>
      <c r="BA539" s="5">
        <f t="shared" si="828"/>
        <v>3.7462127620842873E-7</v>
      </c>
      <c r="BB539" s="5">
        <f t="shared" si="829"/>
        <v>1.6026362234021546E-7</v>
      </c>
      <c r="BC539" s="5">
        <f t="shared" si="830"/>
        <v>5.4848841273643294E-8</v>
      </c>
      <c r="BD539" s="5">
        <f t="shared" si="831"/>
        <v>4.3488554652085891E-3</v>
      </c>
      <c r="BE539" s="5">
        <f t="shared" si="832"/>
        <v>1.6115891941737431E-3</v>
      </c>
      <c r="BF539" s="5">
        <f t="shared" si="833"/>
        <v>2.9860957113379268E-4</v>
      </c>
      <c r="BG539" s="5">
        <f t="shared" si="834"/>
        <v>3.6886023764645395E-5</v>
      </c>
      <c r="BH539" s="5">
        <f t="shared" si="835"/>
        <v>3.4172851794401475E-6</v>
      </c>
      <c r="BI539" s="5">
        <f t="shared" si="836"/>
        <v>2.5327398956597292E-7</v>
      </c>
      <c r="BJ539" s="8">
        <f t="shared" si="837"/>
        <v>7.4378471793333498E-2</v>
      </c>
      <c r="BK539" s="8">
        <f t="shared" si="838"/>
        <v>0.21724594717617043</v>
      </c>
      <c r="BL539" s="8">
        <f t="shared" si="839"/>
        <v>0.60228404062226126</v>
      </c>
      <c r="BM539" s="8">
        <f t="shared" si="840"/>
        <v>0.34350335696282247</v>
      </c>
      <c r="BN539" s="8">
        <f t="shared" si="841"/>
        <v>0.65455181468391355</v>
      </c>
    </row>
    <row r="540" spans="1:66" x14ac:dyDescent="0.25">
      <c r="A540" t="s">
        <v>16</v>
      </c>
      <c r="B540" t="s">
        <v>18</v>
      </c>
      <c r="C540" t="s">
        <v>255</v>
      </c>
      <c r="D540" t="s">
        <v>498</v>
      </c>
      <c r="E540">
        <f>VLOOKUP(A540,home!$A$2:$E$405,3,FALSE)</f>
        <v>1.5608695652173901</v>
      </c>
      <c r="F540">
        <f>VLOOKUP(B540,home!$B$2:$E$405,3,FALSE)</f>
        <v>1.1299999999999999</v>
      </c>
      <c r="G540">
        <f>VLOOKUP(C540,away!$B$2:$E$405,4,FALSE)</f>
        <v>0.94</v>
      </c>
      <c r="H540">
        <f>VLOOKUP(A540,away!$A$2:$E$405,3,FALSE)</f>
        <v>1.2652173913043501</v>
      </c>
      <c r="I540">
        <f>VLOOKUP(C540,away!$B$2:$E$405,3,FALSE)</f>
        <v>1.23</v>
      </c>
      <c r="J540">
        <f>VLOOKUP(B540,home!$B$2:$E$405,4,FALSE)</f>
        <v>1.1599999999999999</v>
      </c>
      <c r="K540" s="3">
        <f t="shared" si="786"/>
        <v>1.6579556521739114</v>
      </c>
      <c r="L540" s="3">
        <f t="shared" si="787"/>
        <v>1.8052121739130467</v>
      </c>
      <c r="M540" s="5">
        <f t="shared" si="788"/>
        <v>3.1330355532697966E-2</v>
      </c>
      <c r="N540" s="5">
        <f t="shared" si="789"/>
        <v>5.1944340040054771E-2</v>
      </c>
      <c r="O540" s="5">
        <f t="shared" si="790"/>
        <v>5.6557939220650347E-2</v>
      </c>
      <c r="P540" s="5">
        <f t="shared" si="791"/>
        <v>9.377055500618578E-2</v>
      </c>
      <c r="Q540" s="5">
        <f t="shared" si="792"/>
        <v>4.3060706083926224E-2</v>
      </c>
      <c r="R540" s="5">
        <f t="shared" si="793"/>
        <v>5.1049540206276105E-2</v>
      </c>
      <c r="S540" s="5">
        <f t="shared" si="794"/>
        <v>7.0162920565897971E-2</v>
      </c>
      <c r="T540" s="5">
        <f t="shared" si="795"/>
        <v>7.773371083999521E-2</v>
      </c>
      <c r="U540" s="5">
        <f t="shared" si="796"/>
        <v>8.4637873725874793E-2</v>
      </c>
      <c r="V540" s="5">
        <f t="shared" si="797"/>
        <v>2.3332770657350257E-2</v>
      </c>
      <c r="W540" s="5">
        <f t="shared" si="798"/>
        <v>2.3797580346148334E-2</v>
      </c>
      <c r="X540" s="5">
        <f t="shared" si="799"/>
        <v>4.2959681750540823E-2</v>
      </c>
      <c r="Y540" s="5">
        <f t="shared" si="800"/>
        <v>3.8775670241753227E-2</v>
      </c>
      <c r="Z540" s="5">
        <f t="shared" si="801"/>
        <v>3.0718417151011052E-2</v>
      </c>
      <c r="AA540" s="5">
        <f t="shared" si="802"/>
        <v>5.0929773341354789E-2</v>
      </c>
      <c r="AB540" s="5">
        <f t="shared" si="803"/>
        <v>4.2219652787617697E-2</v>
      </c>
      <c r="AC540" s="5">
        <f t="shared" si="804"/>
        <v>4.3646305978086259E-3</v>
      </c>
      <c r="AD540" s="5">
        <f t="shared" si="805"/>
        <v>9.8638332107398533E-3</v>
      </c>
      <c r="AE540" s="5">
        <f t="shared" si="806"/>
        <v>1.7806311793475398E-2</v>
      </c>
      <c r="AF540" s="5">
        <f t="shared" si="807"/>
        <v>1.6072085411036625E-2</v>
      </c>
      <c r="AG540" s="5">
        <f t="shared" si="808"/>
        <v>9.6711747480578616E-3</v>
      </c>
      <c r="AH540" s="5">
        <f t="shared" si="809"/>
        <v>1.3863315151086126E-2</v>
      </c>
      <c r="AI540" s="5">
        <f t="shared" si="810"/>
        <v>2.2984761712611462E-2</v>
      </c>
      <c r="AJ540" s="5">
        <f t="shared" si="811"/>
        <v>1.9053857797647348E-2</v>
      </c>
      <c r="AK540" s="5">
        <f t="shared" si="812"/>
        <v>1.0530150410442456E-2</v>
      </c>
      <c r="AL540" s="5">
        <f t="shared" si="813"/>
        <v>5.225268932889768E-4</v>
      </c>
      <c r="AM540" s="5">
        <f t="shared" si="814"/>
        <v>3.2707596047693733E-3</v>
      </c>
      <c r="AN540" s="5">
        <f t="shared" si="815"/>
        <v>5.9044150564726977E-3</v>
      </c>
      <c r="AO540" s="5">
        <f t="shared" si="816"/>
        <v>5.3293609698900025E-3</v>
      </c>
      <c r="AP540" s="5">
        <f t="shared" si="817"/>
        <v>3.2068757673408247E-3</v>
      </c>
      <c r="AQ540" s="5">
        <f t="shared" si="818"/>
        <v>1.4472727938576006E-3</v>
      </c>
      <c r="AR540" s="5">
        <f t="shared" si="819"/>
        <v>5.005245056306765E-3</v>
      </c>
      <c r="AS540" s="5">
        <f t="shared" si="820"/>
        <v>8.2984743316193276E-3</v>
      </c>
      <c r="AT540" s="5">
        <f t="shared" si="821"/>
        <v>6.8792512112641948E-3</v>
      </c>
      <c r="AU540" s="5">
        <f t="shared" si="822"/>
        <v>3.8018311428132316E-3</v>
      </c>
      <c r="AV540" s="5">
        <f t="shared" si="823"/>
        <v>1.5758168579594995E-3</v>
      </c>
      <c r="AW540" s="5">
        <f t="shared" si="824"/>
        <v>4.34417498055777E-5</v>
      </c>
      <c r="AX540" s="5">
        <f t="shared" si="825"/>
        <v>9.0379572893824851E-4</v>
      </c>
      <c r="AY540" s="5">
        <f t="shared" si="826"/>
        <v>1.6315430526099423E-3</v>
      </c>
      <c r="AZ540" s="5">
        <f t="shared" si="827"/>
        <v>1.4726406904173614E-3</v>
      </c>
      <c r="BA540" s="5">
        <f t="shared" si="828"/>
        <v>8.861429673803782E-4</v>
      </c>
      <c r="BB540" s="5">
        <f t="shared" si="829"/>
        <v>3.9991901813562288E-4</v>
      </c>
      <c r="BC540" s="5">
        <f t="shared" si="830"/>
        <v>1.4438773602355555E-4</v>
      </c>
      <c r="BD540" s="5">
        <f t="shared" si="831"/>
        <v>1.5059215515105127E-3</v>
      </c>
      <c r="BE540" s="5">
        <f t="shared" si="832"/>
        <v>2.4967511480573604E-3</v>
      </c>
      <c r="BF540" s="5">
        <f t="shared" si="833"/>
        <v>2.0697513389967021E-3</v>
      </c>
      <c r="BG540" s="5">
        <f t="shared" si="834"/>
        <v>1.1438519770280342E-3</v>
      </c>
      <c r="BH540" s="5">
        <f t="shared" si="835"/>
        <v>4.7411396264098311E-4</v>
      </c>
      <c r="BI540" s="5">
        <f t="shared" si="836"/>
        <v>1.5721198482703758E-4</v>
      </c>
      <c r="BJ540" s="8">
        <f t="shared" si="837"/>
        <v>0.35628220785156389</v>
      </c>
      <c r="BK540" s="8">
        <f t="shared" si="838"/>
        <v>0.22511530230583951</v>
      </c>
      <c r="BL540" s="8">
        <f t="shared" si="839"/>
        <v>0.38523508491658487</v>
      </c>
      <c r="BM540" s="8">
        <f t="shared" si="840"/>
        <v>0.66804947483240362</v>
      </c>
      <c r="BN540" s="8">
        <f t="shared" si="841"/>
        <v>0.3277134360897912</v>
      </c>
    </row>
    <row r="541" spans="1:66" x14ac:dyDescent="0.25">
      <c r="A541" t="s">
        <v>69</v>
      </c>
      <c r="B541" t="s">
        <v>76</v>
      </c>
      <c r="C541" t="s">
        <v>72</v>
      </c>
      <c r="D541" t="s">
        <v>498</v>
      </c>
      <c r="E541">
        <f>VLOOKUP(A541,home!$A$2:$E$405,3,FALSE)</f>
        <v>1.32758620689655</v>
      </c>
      <c r="F541">
        <f>VLOOKUP(B541,home!$B$2:$E$405,3,FALSE)</f>
        <v>0.42</v>
      </c>
      <c r="G541">
        <f>VLOOKUP(C541,away!$B$2:$E$405,4,FALSE)</f>
        <v>1.51</v>
      </c>
      <c r="H541">
        <f>VLOOKUP(A541,away!$A$2:$E$405,3,FALSE)</f>
        <v>1.2896551724137899</v>
      </c>
      <c r="I541">
        <f>VLOOKUP(C541,away!$B$2:$E$405,3,FALSE)</f>
        <v>1.31</v>
      </c>
      <c r="J541">
        <f>VLOOKUP(B541,home!$B$2:$E$405,4,FALSE)</f>
        <v>1.1100000000000001</v>
      </c>
      <c r="K541" s="3">
        <f t="shared" si="786"/>
        <v>0.84195517241379203</v>
      </c>
      <c r="L541" s="3">
        <f t="shared" si="787"/>
        <v>1.8752875862068921</v>
      </c>
      <c r="M541" s="5">
        <f t="shared" si="788"/>
        <v>6.6056637657917E-2</v>
      </c>
      <c r="N541" s="5">
        <f t="shared" si="789"/>
        <v>5.5616727748346903E-2</v>
      </c>
      <c r="O541" s="5">
        <f t="shared" si="790"/>
        <v>0.12387519258645847</v>
      </c>
      <c r="P541" s="5">
        <f t="shared" si="791"/>
        <v>0.10429735913192334</v>
      </c>
      <c r="Q541" s="5">
        <f t="shared" si="792"/>
        <v>2.3413395800225167E-2</v>
      </c>
      <c r="R541" s="5">
        <f t="shared" si="793"/>
        <v>0.11615080544818682</v>
      </c>
      <c r="S541" s="5">
        <f t="shared" si="794"/>
        <v>4.1168985841461649E-2</v>
      </c>
      <c r="T541" s="5">
        <f t="shared" si="795"/>
        <v>4.3906850495110838E-2</v>
      </c>
      <c r="U541" s="5">
        <f t="shared" si="796"/>
        <v>9.7793771427128945E-2</v>
      </c>
      <c r="V541" s="5">
        <f t="shared" si="797"/>
        <v>7.2224493903080347E-3</v>
      </c>
      <c r="W541" s="5">
        <f t="shared" si="798"/>
        <v>6.5710098992569806E-3</v>
      </c>
      <c r="X541" s="5">
        <f t="shared" si="799"/>
        <v>1.2322533292919217E-2</v>
      </c>
      <c r="Y541" s="5">
        <f t="shared" si="800"/>
        <v>1.1554146857416273E-2</v>
      </c>
      <c r="Z541" s="5">
        <f t="shared" si="801"/>
        <v>7.2605387861638837E-2</v>
      </c>
      <c r="AA541" s="5">
        <f t="shared" si="802"/>
        <v>6.1130481855216377E-2</v>
      </c>
      <c r="AB541" s="5">
        <f t="shared" si="803"/>
        <v>2.5734562695073439E-2</v>
      </c>
      <c r="AC541" s="5">
        <f t="shared" si="804"/>
        <v>7.1272398257506457E-4</v>
      </c>
      <c r="AD541" s="5">
        <f t="shared" si="805"/>
        <v>1.3831239431654108E-3</v>
      </c>
      <c r="AE541" s="5">
        <f t="shared" si="806"/>
        <v>2.5937551608036218E-3</v>
      </c>
      <c r="AF541" s="5">
        <f t="shared" si="807"/>
        <v>2.4320184273575467E-3</v>
      </c>
      <c r="AG541" s="5">
        <f t="shared" si="808"/>
        <v>1.5202446554166715E-3</v>
      </c>
      <c r="AH541" s="5">
        <f t="shared" si="809"/>
        <v>3.4038995637166974E-2</v>
      </c>
      <c r="AI541" s="5">
        <f t="shared" si="810"/>
        <v>2.8659308440483235E-2</v>
      </c>
      <c r="AJ541" s="5">
        <f t="shared" si="811"/>
        <v>1.2064926489633549E-2</v>
      </c>
      <c r="AK541" s="5">
        <f t="shared" si="812"/>
        <v>3.3860424209130489E-3</v>
      </c>
      <c r="AL541" s="5">
        <f t="shared" si="813"/>
        <v>4.5013026280581211E-5</v>
      </c>
      <c r="AM541" s="5">
        <f t="shared" si="814"/>
        <v>2.3290567160749558E-4</v>
      </c>
      <c r="AN541" s="5">
        <f t="shared" si="815"/>
        <v>4.3676511472271547E-4</v>
      </c>
      <c r="AO541" s="5">
        <f t="shared" si="816"/>
        <v>4.0953009886386877E-4</v>
      </c>
      <c r="AP541" s="5">
        <f t="shared" si="817"/>
        <v>2.55995570192498E-4</v>
      </c>
      <c r="AQ541" s="5">
        <f t="shared" si="818"/>
        <v>1.2001632872648666E-4</v>
      </c>
      <c r="AR541" s="5">
        <f t="shared" si="819"/>
        <v>1.2766581193065956E-2</v>
      </c>
      <c r="AS541" s="5">
        <f t="shared" si="820"/>
        <v>1.0748889069542522E-2</v>
      </c>
      <c r="AT541" s="5">
        <f t="shared" si="821"/>
        <v>4.5250413749016978E-3</v>
      </c>
      <c r="AU541" s="5">
        <f t="shared" si="822"/>
        <v>1.2699606636616344E-3</v>
      </c>
      <c r="AV541" s="5">
        <f t="shared" si="823"/>
        <v>2.6731248738299119E-4</v>
      </c>
      <c r="AW541" s="5">
        <f t="shared" si="824"/>
        <v>1.9742064175934097E-6</v>
      </c>
      <c r="AX541" s="5">
        <f t="shared" si="825"/>
        <v>3.2682689149073145E-5</v>
      </c>
      <c r="AY541" s="5">
        <f t="shared" si="826"/>
        <v>6.1289441245115562E-5</v>
      </c>
      <c r="AZ541" s="5">
        <f t="shared" si="827"/>
        <v>5.7467664166260953E-5</v>
      </c>
      <c r="BA541" s="5">
        <f t="shared" si="828"/>
        <v>3.5922799073098596E-5</v>
      </c>
      <c r="BB541" s="5">
        <f t="shared" si="829"/>
        <v>1.6841394790896562E-5</v>
      </c>
      <c r="BC541" s="5">
        <f t="shared" si="830"/>
        <v>6.3164917171555474E-6</v>
      </c>
      <c r="BD541" s="5">
        <f t="shared" si="831"/>
        <v>3.9901685382764951E-3</v>
      </c>
      <c r="BE541" s="5">
        <f t="shared" si="832"/>
        <v>3.3595430396046754E-3</v>
      </c>
      <c r="BF541" s="5">
        <f t="shared" si="833"/>
        <v>1.4142923195709543E-3</v>
      </c>
      <c r="BG541" s="5">
        <f t="shared" si="834"/>
        <v>3.9692357792262169E-4</v>
      </c>
      <c r="BH541" s="5">
        <f t="shared" si="835"/>
        <v>8.3547964871234998E-5</v>
      </c>
      <c r="BI541" s="5">
        <f t="shared" si="836"/>
        <v>1.4068728233596428E-5</v>
      </c>
      <c r="BJ541" s="8">
        <f t="shared" si="837"/>
        <v>0.16297953954427327</v>
      </c>
      <c r="BK541" s="8">
        <f t="shared" si="838"/>
        <v>0.21956445847171077</v>
      </c>
      <c r="BL541" s="8">
        <f t="shared" si="839"/>
        <v>0.54167041595729526</v>
      </c>
      <c r="BM541" s="8">
        <f t="shared" si="840"/>
        <v>0.50735036822703294</v>
      </c>
      <c r="BN541" s="8">
        <f t="shared" si="841"/>
        <v>0.4894101183730577</v>
      </c>
    </row>
    <row r="542" spans="1:66" x14ac:dyDescent="0.25">
      <c r="A542" t="s">
        <v>21</v>
      </c>
      <c r="B542" t="s">
        <v>271</v>
      </c>
      <c r="C542" t="s">
        <v>23</v>
      </c>
      <c r="D542" t="s">
        <v>498</v>
      </c>
      <c r="E542">
        <f>VLOOKUP(A542,home!$A$2:$E$405,3,FALSE)</f>
        <v>1.36</v>
      </c>
      <c r="F542">
        <f>VLOOKUP(B542,home!$B$2:$E$405,3,FALSE)</f>
        <v>0.69</v>
      </c>
      <c r="G542">
        <f>VLOOKUP(C542,away!$B$2:$E$405,4,FALSE)</f>
        <v>1.03</v>
      </c>
      <c r="H542">
        <f>VLOOKUP(A542,away!$A$2:$E$405,3,FALSE)</f>
        <v>1.3333333333333299</v>
      </c>
      <c r="I542">
        <f>VLOOKUP(C542,away!$B$2:$E$405,3,FALSE)</f>
        <v>1.37</v>
      </c>
      <c r="J542">
        <f>VLOOKUP(B542,home!$B$2:$E$405,4,FALSE)</f>
        <v>1.25</v>
      </c>
      <c r="K542" s="3">
        <f t="shared" si="786"/>
        <v>0.96655200000000008</v>
      </c>
      <c r="L542" s="3">
        <f t="shared" si="787"/>
        <v>2.2833333333333279</v>
      </c>
      <c r="M542" s="5">
        <f t="shared" si="788"/>
        <v>3.8778654195806922E-2</v>
      </c>
      <c r="N542" s="5">
        <f t="shared" si="789"/>
        <v>3.7481585770265578E-2</v>
      </c>
      <c r="O542" s="5">
        <f t="shared" si="790"/>
        <v>8.8544593747092268E-2</v>
      </c>
      <c r="P542" s="5">
        <f t="shared" si="791"/>
        <v>8.5582954175439541E-2</v>
      </c>
      <c r="Q542" s="5">
        <f t="shared" si="792"/>
        <v>1.8113950844710864E-2</v>
      </c>
      <c r="R542" s="5">
        <f t="shared" si="793"/>
        <v>0.10108841119459677</v>
      </c>
      <c r="S542" s="5">
        <f t="shared" si="794"/>
        <v>4.7219547695052322E-2</v>
      </c>
      <c r="T542" s="5">
        <f t="shared" si="795"/>
        <v>4.1360187762089717E-2</v>
      </c>
      <c r="U542" s="5">
        <f t="shared" si="796"/>
        <v>9.7707206016959924E-2</v>
      </c>
      <c r="V542" s="5">
        <f t="shared" si="797"/>
        <v>1.157907465209906E-2</v>
      </c>
      <c r="W542" s="5">
        <f t="shared" si="798"/>
        <v>5.8360251389523278E-3</v>
      </c>
      <c r="X542" s="5">
        <f t="shared" si="799"/>
        <v>1.3325590733941116E-2</v>
      </c>
      <c r="Y542" s="5">
        <f t="shared" si="800"/>
        <v>1.5213382754582741E-2</v>
      </c>
      <c r="Z542" s="5">
        <f t="shared" si="801"/>
        <v>7.693951296477626E-2</v>
      </c>
      <c r="AA542" s="5">
        <f t="shared" si="802"/>
        <v>7.4366040135130443E-2</v>
      </c>
      <c r="AB542" s="5">
        <f t="shared" si="803"/>
        <v>3.5939322412345293E-2</v>
      </c>
      <c r="AC542" s="5">
        <f t="shared" si="804"/>
        <v>1.5971599516141465E-3</v>
      </c>
      <c r="AD542" s="5">
        <f t="shared" si="805"/>
        <v>1.4102054425261623E-3</v>
      </c>
      <c r="AE542" s="5">
        <f t="shared" si="806"/>
        <v>3.2199690937680628E-3</v>
      </c>
      <c r="AF542" s="5">
        <f t="shared" si="807"/>
        <v>3.6761313820518637E-3</v>
      </c>
      <c r="AG542" s="5">
        <f t="shared" si="808"/>
        <v>2.7979444407839121E-3</v>
      </c>
      <c r="AH542" s="5">
        <f t="shared" si="809"/>
        <v>4.3919638650726359E-2</v>
      </c>
      <c r="AI542" s="5">
        <f t="shared" si="810"/>
        <v>4.2450614577136871E-2</v>
      </c>
      <c r="AJ542" s="5">
        <f t="shared" si="811"/>
        <v>2.0515363210380395E-2</v>
      </c>
      <c r="AK542" s="5">
        <f t="shared" si="812"/>
        <v>6.6097217805731997E-3</v>
      </c>
      <c r="AL542" s="5">
        <f t="shared" si="813"/>
        <v>1.4099475062713309E-4</v>
      </c>
      <c r="AM542" s="5">
        <f t="shared" si="814"/>
        <v>2.7260737817690951E-4</v>
      </c>
      <c r="AN542" s="5">
        <f t="shared" si="815"/>
        <v>6.2245351350394198E-4</v>
      </c>
      <c r="AO542" s="5">
        <f t="shared" si="816"/>
        <v>7.1063442791699885E-4</v>
      </c>
      <c r="AP542" s="5">
        <f t="shared" si="817"/>
        <v>5.4087175902571463E-4</v>
      </c>
      <c r="AQ542" s="5">
        <f t="shared" si="818"/>
        <v>3.0874762911051141E-4</v>
      </c>
      <c r="AR542" s="5">
        <f t="shared" si="819"/>
        <v>2.0056634983831638E-2</v>
      </c>
      <c r="AS542" s="5">
        <f t="shared" si="820"/>
        <v>1.9385780656892442E-2</v>
      </c>
      <c r="AT542" s="5">
        <f t="shared" si="821"/>
        <v>9.3686825327403498E-3</v>
      </c>
      <c r="AU542" s="5">
        <f t="shared" si="822"/>
        <v>3.0184396131284182E-3</v>
      </c>
      <c r="AV542" s="5">
        <f t="shared" si="823"/>
        <v>7.2936971123712454E-4</v>
      </c>
      <c r="AW542" s="5">
        <f t="shared" si="824"/>
        <v>8.643606423387702E-6</v>
      </c>
      <c r="AX542" s="5">
        <f t="shared" si="825"/>
        <v>4.3914867765274703E-5</v>
      </c>
      <c r="AY542" s="5">
        <f t="shared" si="826"/>
        <v>1.00272281397377E-4</v>
      </c>
      <c r="AZ542" s="5">
        <f t="shared" si="827"/>
        <v>1.1447752126200515E-4</v>
      </c>
      <c r="BA542" s="5">
        <f t="shared" si="828"/>
        <v>8.7130113404970393E-5</v>
      </c>
      <c r="BB542" s="5">
        <f t="shared" si="829"/>
        <v>4.97367730686705E-5</v>
      </c>
      <c r="BC542" s="5">
        <f t="shared" si="830"/>
        <v>2.2713126368026121E-5</v>
      </c>
      <c r="BD542" s="5">
        <f t="shared" si="831"/>
        <v>7.6326638688470269E-3</v>
      </c>
      <c r="BE542" s="5">
        <f t="shared" si="832"/>
        <v>7.3773665277618323E-3</v>
      </c>
      <c r="BF542" s="5">
        <f t="shared" si="833"/>
        <v>3.5653041860706273E-3</v>
      </c>
      <c r="BG542" s="5">
        <f t="shared" si="834"/>
        <v>1.1486839638849794E-3</v>
      </c>
      <c r="BH542" s="5">
        <f t="shared" si="835"/>
        <v>2.7756569566523859E-4</v>
      </c>
      <c r="BI542" s="5">
        <f t="shared" si="836"/>
        <v>5.3656335655325551E-5</v>
      </c>
      <c r="BJ542" s="8">
        <f t="shared" si="837"/>
        <v>0.14530853275467273</v>
      </c>
      <c r="BK542" s="8">
        <f t="shared" si="838"/>
        <v>0.1849986577020365</v>
      </c>
      <c r="BL542" s="8">
        <f t="shared" si="839"/>
        <v>0.58375505980065667</v>
      </c>
      <c r="BM542" s="8">
        <f t="shared" si="840"/>
        <v>0.62131998461925608</v>
      </c>
      <c r="BN542" s="8">
        <f t="shared" si="841"/>
        <v>0.36959014992791195</v>
      </c>
    </row>
    <row r="543" spans="1:66" x14ac:dyDescent="0.25">
      <c r="A543" t="s">
        <v>154</v>
      </c>
      <c r="B543" t="s">
        <v>165</v>
      </c>
      <c r="C543" t="s">
        <v>159</v>
      </c>
      <c r="D543" t="s">
        <v>498</v>
      </c>
      <c r="E543">
        <f>VLOOKUP(A543,home!$A$2:$E$405,3,FALSE)</f>
        <v>1.30872483221477</v>
      </c>
      <c r="F543">
        <f>VLOOKUP(B543,home!$B$2:$E$405,3,FALSE)</f>
        <v>0.81</v>
      </c>
      <c r="G543">
        <f>VLOOKUP(C543,away!$B$2:$E$405,4,FALSE)</f>
        <v>1.17</v>
      </c>
      <c r="H543">
        <f>VLOOKUP(A543,away!$A$2:$E$405,3,FALSE)</f>
        <v>1.0302013422818801</v>
      </c>
      <c r="I543">
        <f>VLOOKUP(C543,away!$B$2:$E$405,3,FALSE)</f>
        <v>0.61</v>
      </c>
      <c r="J543">
        <f>VLOOKUP(B543,home!$B$2:$E$405,4,FALSE)</f>
        <v>1.58</v>
      </c>
      <c r="K543" s="3">
        <f t="shared" si="786"/>
        <v>1.2402785234899374</v>
      </c>
      <c r="L543" s="3">
        <f t="shared" si="787"/>
        <v>0.99290805369127599</v>
      </c>
      <c r="M543" s="5">
        <f t="shared" si="788"/>
        <v>0.10718632785114282</v>
      </c>
      <c r="N543" s="5">
        <f t="shared" si="789"/>
        <v>0.13294090044552376</v>
      </c>
      <c r="O543" s="5">
        <f t="shared" si="790"/>
        <v>0.10642616816899322</v>
      </c>
      <c r="P543" s="5">
        <f t="shared" si="791"/>
        <v>0.13199809071733068</v>
      </c>
      <c r="Q543" s="5">
        <f t="shared" si="792"/>
        <v>8.2441871857998492E-2</v>
      </c>
      <c r="R543" s="5">
        <f t="shared" si="793"/>
        <v>5.283569974924774E-2</v>
      </c>
      <c r="S543" s="5">
        <f t="shared" si="794"/>
        <v>4.0638335836119636E-2</v>
      </c>
      <c r="T543" s="5">
        <f t="shared" si="795"/>
        <v>8.1857198529190864E-2</v>
      </c>
      <c r="U543" s="5">
        <f t="shared" si="796"/>
        <v>6.5530983672554638E-2</v>
      </c>
      <c r="V543" s="5">
        <f t="shared" si="797"/>
        <v>5.5606000916948294E-3</v>
      </c>
      <c r="W543" s="5">
        <f t="shared" si="798"/>
        <v>3.4083627700594997E-2</v>
      </c>
      <c r="X543" s="5">
        <f t="shared" si="799"/>
        <v>3.3841908442935838E-2</v>
      </c>
      <c r="Y543" s="5">
        <f t="shared" si="800"/>
        <v>1.6800951722636889E-2</v>
      </c>
      <c r="Z543" s="5">
        <f t="shared" si="801"/>
        <v>1.7486997267814074E-2</v>
      </c>
      <c r="AA543" s="5">
        <f t="shared" si="802"/>
        <v>2.1688747151597007E-2</v>
      </c>
      <c r="AB543" s="5">
        <f t="shared" si="803"/>
        <v>1.3450043646764663E-2</v>
      </c>
      <c r="AC543" s="5">
        <f t="shared" si="804"/>
        <v>4.2798636849332639E-4</v>
      </c>
      <c r="AD543" s="5">
        <f t="shared" si="805"/>
        <v>1.0568297859918674E-2</v>
      </c>
      <c r="AE543" s="5">
        <f t="shared" si="806"/>
        <v>1.0493348058921527E-2</v>
      </c>
      <c r="AF543" s="5">
        <f t="shared" si="807"/>
        <v>5.2094648989444506E-3</v>
      </c>
      <c r="AG543" s="5">
        <f t="shared" si="808"/>
        <v>1.7241732178613185E-3</v>
      </c>
      <c r="AH543" s="5">
        <f t="shared" si="809"/>
        <v>4.3407451055224814E-3</v>
      </c>
      <c r="AI543" s="5">
        <f t="shared" si="810"/>
        <v>5.3837329303235955E-3</v>
      </c>
      <c r="AJ543" s="5">
        <f t="shared" si="811"/>
        <v>3.3386641648429521E-3</v>
      </c>
      <c r="AK543" s="5">
        <f t="shared" si="812"/>
        <v>1.3802911536000605E-3</v>
      </c>
      <c r="AL543" s="5">
        <f t="shared" si="813"/>
        <v>2.1082309517168767E-5</v>
      </c>
      <c r="AM543" s="5">
        <f t="shared" si="814"/>
        <v>2.6215265731003574E-3</v>
      </c>
      <c r="AN543" s="5">
        <f t="shared" si="815"/>
        <v>2.6029348473970365E-3</v>
      </c>
      <c r="AO543" s="5">
        <f t="shared" si="816"/>
        <v>1.2922374866070948E-3</v>
      </c>
      <c r="AP543" s="5">
        <f t="shared" si="817"/>
        <v>4.2769100257798574E-4</v>
      </c>
      <c r="AQ543" s="5">
        <f t="shared" si="818"/>
        <v>1.0616446023774454E-4</v>
      </c>
      <c r="AR543" s="5">
        <f t="shared" si="819"/>
        <v>8.6199215485885231E-4</v>
      </c>
      <c r="AS543" s="5">
        <f t="shared" si="820"/>
        <v>1.0691103570882468E-3</v>
      </c>
      <c r="AT543" s="5">
        <f t="shared" si="821"/>
        <v>6.6299730756860526E-4</v>
      </c>
      <c r="AU543" s="5">
        <f t="shared" si="822"/>
        <v>2.7410044056966451E-4</v>
      </c>
      <c r="AV543" s="5">
        <f t="shared" si="823"/>
        <v>8.499022242942122E-5</v>
      </c>
      <c r="AW543" s="5">
        <f t="shared" si="824"/>
        <v>7.2118044343066011E-7</v>
      </c>
      <c r="AX543" s="5">
        <f t="shared" si="825"/>
        <v>5.4190385122909117E-4</v>
      </c>
      <c r="AY543" s="5">
        <f t="shared" si="826"/>
        <v>5.3806069821168371E-4</v>
      </c>
      <c r="AZ543" s="5">
        <f t="shared" si="827"/>
        <v>2.6712240031456596E-4</v>
      </c>
      <c r="BA543" s="5">
        <f t="shared" si="828"/>
        <v>8.8409327531225869E-5</v>
      </c>
      <c r="BB543" s="5">
        <f t="shared" si="829"/>
        <v>2.1945583331795998E-5</v>
      </c>
      <c r="BC543" s="5">
        <f t="shared" si="830"/>
        <v>4.3579892866186558E-6</v>
      </c>
      <c r="BD543" s="5">
        <f t="shared" si="831"/>
        <v>1.4264649212967527E-4</v>
      </c>
      <c r="BE543" s="5">
        <f t="shared" si="832"/>
        <v>1.7692138063961263E-4</v>
      </c>
      <c r="BF543" s="5">
        <f t="shared" si="833"/>
        <v>1.0971589437674998E-4</v>
      </c>
      <c r="BG543" s="5">
        <f t="shared" si="834"/>
        <v>4.5359422493657793E-5</v>
      </c>
      <c r="BH543" s="5">
        <f t="shared" si="835"/>
        <v>1.4064579389197536E-5</v>
      </c>
      <c r="BI543" s="5">
        <f t="shared" si="836"/>
        <v>3.4887991516681827E-6</v>
      </c>
      <c r="BJ543" s="8">
        <f t="shared" si="837"/>
        <v>0.41847409695435211</v>
      </c>
      <c r="BK543" s="8">
        <f t="shared" si="838"/>
        <v>0.28637048387251018</v>
      </c>
      <c r="BL543" s="8">
        <f t="shared" si="839"/>
        <v>0.27782046279414169</v>
      </c>
      <c r="BM543" s="8">
        <f t="shared" si="840"/>
        <v>0.38578564258081305</v>
      </c>
      <c r="BN543" s="8">
        <f t="shared" si="841"/>
        <v>0.61382905879023664</v>
      </c>
    </row>
    <row r="544" spans="1:66" x14ac:dyDescent="0.25">
      <c r="A544" t="s">
        <v>24</v>
      </c>
      <c r="B544" t="s">
        <v>291</v>
      </c>
      <c r="C544" t="s">
        <v>293</v>
      </c>
      <c r="D544" t="s">
        <v>498</v>
      </c>
      <c r="E544">
        <f>VLOOKUP(A544,home!$A$2:$E$405,3,FALSE)</f>
        <v>1.59205776173285</v>
      </c>
      <c r="F544">
        <f>VLOOKUP(B544,home!$B$2:$E$405,3,FALSE)</f>
        <v>0.38</v>
      </c>
      <c r="G544">
        <f>VLOOKUP(C544,away!$B$2:$E$405,4,FALSE)</f>
        <v>0.85</v>
      </c>
      <c r="H544">
        <f>VLOOKUP(A544,away!$A$2:$E$405,3,FALSE)</f>
        <v>1.40794223826715</v>
      </c>
      <c r="I544">
        <f>VLOOKUP(C544,away!$B$2:$E$405,3,FALSE)</f>
        <v>0.45</v>
      </c>
      <c r="J544">
        <f>VLOOKUP(B544,home!$B$2:$E$405,4,FALSE)</f>
        <v>1.1399999999999999</v>
      </c>
      <c r="K544" s="3">
        <f t="shared" si="786"/>
        <v>0.51423465703971061</v>
      </c>
      <c r="L544" s="3">
        <f t="shared" si="787"/>
        <v>0.72227436823104785</v>
      </c>
      <c r="M544" s="5">
        <f t="shared" si="788"/>
        <v>0.29039621633356744</v>
      </c>
      <c r="N544" s="5">
        <f t="shared" si="789"/>
        <v>0.14933179871192162</v>
      </c>
      <c r="O544" s="5">
        <f t="shared" si="790"/>
        <v>0.20974574368901411</v>
      </c>
      <c r="P544" s="5">
        <f t="shared" si="791"/>
        <v>0.10785853057145919</v>
      </c>
      <c r="Q544" s="5">
        <f t="shared" si="792"/>
        <v>3.8395793147874058E-2</v>
      </c>
      <c r="R544" s="5">
        <f t="shared" si="793"/>
        <v>7.5746987256066947E-2</v>
      </c>
      <c r="S544" s="5">
        <f t="shared" si="794"/>
        <v>1.0015163733806596E-2</v>
      </c>
      <c r="T544" s="5">
        <f t="shared" si="795"/>
        <v>2.7732297238610731E-2</v>
      </c>
      <c r="U544" s="5">
        <f t="shared" si="796"/>
        <v>3.8951726013414914E-2</v>
      </c>
      <c r="V544" s="5">
        <f t="shared" si="797"/>
        <v>4.1331302353400239E-4</v>
      </c>
      <c r="W544" s="5">
        <f t="shared" si="798"/>
        <v>6.5814825070548977E-3</v>
      </c>
      <c r="X544" s="5">
        <f t="shared" si="799"/>
        <v>4.753636119806769E-3</v>
      </c>
      <c r="Y544" s="5">
        <f t="shared" si="800"/>
        <v>1.7167147626168614E-3</v>
      </c>
      <c r="Z544" s="5">
        <f t="shared" si="801"/>
        <v>1.8236702455260333E-2</v>
      </c>
      <c r="AA544" s="5">
        <f t="shared" si="802"/>
        <v>9.3779444326160463E-3</v>
      </c>
      <c r="AB544" s="5">
        <f t="shared" si="803"/>
        <v>2.4112320195218881E-3</v>
      </c>
      <c r="AC544" s="5">
        <f t="shared" si="804"/>
        <v>9.5945067628777599E-6</v>
      </c>
      <c r="AD544" s="5">
        <f t="shared" si="805"/>
        <v>8.4610659995705724E-4</v>
      </c>
      <c r="AE544" s="5">
        <f t="shared" si="806"/>
        <v>6.1112110994010341E-4</v>
      </c>
      <c r="AF544" s="5">
        <f t="shared" si="807"/>
        <v>2.2069855679732238E-4</v>
      </c>
      <c r="AG544" s="5">
        <f t="shared" si="808"/>
        <v>5.3134970226763368E-5</v>
      </c>
      <c r="AH544" s="5">
        <f t="shared" si="809"/>
        <v>3.2929756861226882E-3</v>
      </c>
      <c r="AI544" s="5">
        <f t="shared" si="810"/>
        <v>1.6933622225934063E-3</v>
      </c>
      <c r="AJ544" s="5">
        <f t="shared" si="811"/>
        <v>4.3539277088966118E-4</v>
      </c>
      <c r="AK544" s="5">
        <f t="shared" si="812"/>
        <v>7.4631350738671421E-5</v>
      </c>
      <c r="AL544" s="5">
        <f t="shared" si="813"/>
        <v>1.4254309702344475E-7</v>
      </c>
      <c r="AM544" s="5">
        <f t="shared" si="814"/>
        <v>8.701946744959062E-5</v>
      </c>
      <c r="AN544" s="5">
        <f t="shared" si="815"/>
        <v>6.2851930875955296E-5</v>
      </c>
      <c r="AO544" s="5">
        <f t="shared" si="816"/>
        <v>2.2698169332766042E-5</v>
      </c>
      <c r="AP544" s="5">
        <f t="shared" si="817"/>
        <v>5.4647686382749805E-6</v>
      </c>
      <c r="AQ544" s="5">
        <f t="shared" si="818"/>
        <v>9.8676557893472615E-7</v>
      </c>
      <c r="AR544" s="5">
        <f t="shared" si="819"/>
        <v>4.7568638665889339E-4</v>
      </c>
      <c r="AS544" s="5">
        <f t="shared" si="820"/>
        <v>2.4461442590199519E-4</v>
      </c>
      <c r="AT544" s="5">
        <f t="shared" si="821"/>
        <v>6.2894607705339106E-5</v>
      </c>
      <c r="AU544" s="5">
        <f t="shared" si="822"/>
        <v>1.0780862341000734E-5</v>
      </c>
      <c r="AV544" s="5">
        <f t="shared" si="823"/>
        <v>1.3859732621292106E-6</v>
      </c>
      <c r="AW544" s="5">
        <f t="shared" si="824"/>
        <v>1.4706429165953326E-9</v>
      </c>
      <c r="AX544" s="5">
        <f t="shared" si="825"/>
        <v>7.4580709999530808E-6</v>
      </c>
      <c r="AY544" s="5">
        <f t="shared" si="826"/>
        <v>5.3867735197134101E-6</v>
      </c>
      <c r="AZ544" s="5">
        <f t="shared" si="827"/>
        <v>1.94536422037737E-6</v>
      </c>
      <c r="BA544" s="5">
        <f t="shared" si="828"/>
        <v>4.6836223775078344E-7</v>
      </c>
      <c r="BB544" s="5">
        <f t="shared" si="829"/>
        <v>8.4571509843681705E-8</v>
      </c>
      <c r="BC544" s="5">
        <f t="shared" si="830"/>
        <v>1.2216766768538215E-8</v>
      </c>
      <c r="BD544" s="5">
        <f t="shared" si="831"/>
        <v>5.7262680733360341E-5</v>
      </c>
      <c r="BE544" s="5">
        <f t="shared" si="832"/>
        <v>2.9446454988093997E-5</v>
      </c>
      <c r="BF544" s="5">
        <f t="shared" si="833"/>
        <v>7.5711938409188962E-6</v>
      </c>
      <c r="BG544" s="5">
        <f t="shared" si="834"/>
        <v>1.2977900893886996E-6</v>
      </c>
      <c r="BH544" s="5">
        <f t="shared" si="835"/>
        <v>1.6684216038158326E-7</v>
      </c>
      <c r="BI544" s="5">
        <f t="shared" si="836"/>
        <v>1.7159204224717577E-8</v>
      </c>
      <c r="BJ544" s="8">
        <f t="shared" si="837"/>
        <v>0.23043716018593616</v>
      </c>
      <c r="BK544" s="8">
        <f t="shared" si="838"/>
        <v>0.40869834748574679</v>
      </c>
      <c r="BL544" s="8">
        <f t="shared" si="839"/>
        <v>0.34262111981786403</v>
      </c>
      <c r="BM544" s="8">
        <f t="shared" si="840"/>
        <v>0.12851287493202723</v>
      </c>
      <c r="BN544" s="8">
        <f t="shared" si="841"/>
        <v>0.8714750697099034</v>
      </c>
    </row>
    <row r="545" spans="1:66" x14ac:dyDescent="0.25">
      <c r="A545" t="s">
        <v>27</v>
      </c>
      <c r="B545" t="s">
        <v>187</v>
      </c>
      <c r="C545" t="s">
        <v>297</v>
      </c>
      <c r="D545" t="s">
        <v>498</v>
      </c>
      <c r="E545">
        <f>VLOOKUP(A545,home!$A$2:$E$405,3,FALSE)</f>
        <v>1.23411371237458</v>
      </c>
      <c r="F545">
        <f>VLOOKUP(B545,home!$B$2:$E$405,3,FALSE)</f>
        <v>0.59</v>
      </c>
      <c r="G545">
        <f>VLOOKUP(C545,away!$B$2:$E$405,4,FALSE)</f>
        <v>0.97</v>
      </c>
      <c r="H545">
        <f>VLOOKUP(A545,away!$A$2:$E$405,3,FALSE)</f>
        <v>1.09364548494983</v>
      </c>
      <c r="I545">
        <f>VLOOKUP(C545,away!$B$2:$E$405,3,FALSE)</f>
        <v>0.86</v>
      </c>
      <c r="J545">
        <f>VLOOKUP(B545,home!$B$2:$E$405,4,FALSE)</f>
        <v>1.1000000000000001</v>
      </c>
      <c r="K545" s="3">
        <f t="shared" si="786"/>
        <v>0.70628327759197207</v>
      </c>
      <c r="L545" s="3">
        <f t="shared" si="787"/>
        <v>1.0345886287625392</v>
      </c>
      <c r="M545" s="5">
        <f t="shared" si="788"/>
        <v>0.17536742996208654</v>
      </c>
      <c r="N545" s="5">
        <f t="shared" si="789"/>
        <v>0.1238590832165031</v>
      </c>
      <c r="O545" s="5">
        <f t="shared" si="790"/>
        <v>0.18143314889408571</v>
      </c>
      <c r="P545" s="5">
        <f t="shared" si="791"/>
        <v>0.12814319906474717</v>
      </c>
      <c r="Q545" s="5">
        <f t="shared" si="792"/>
        <v>4.3739799626844308E-2</v>
      </c>
      <c r="R545" s="5">
        <f t="shared" si="793"/>
        <v>9.3854336363200883E-2</v>
      </c>
      <c r="S545" s="5">
        <f t="shared" si="794"/>
        <v>2.3408964067754022E-2</v>
      </c>
      <c r="T545" s="5">
        <f t="shared" si="795"/>
        <v>4.5252699318285065E-2</v>
      </c>
      <c r="U545" s="5">
        <f t="shared" si="796"/>
        <v>6.6287748302820942E-2</v>
      </c>
      <c r="V545" s="5">
        <f t="shared" si="797"/>
        <v>1.9005806792707148E-3</v>
      </c>
      <c r="W545" s="5">
        <f t="shared" si="798"/>
        <v>1.0297563013887906E-2</v>
      </c>
      <c r="X545" s="5">
        <f t="shared" si="799"/>
        <v>1.0653741598134127E-2</v>
      </c>
      <c r="Y545" s="5">
        <f t="shared" si="800"/>
        <v>5.5111199556020056E-3</v>
      </c>
      <c r="Z545" s="5">
        <f t="shared" si="801"/>
        <v>3.2366876387140704E-2</v>
      </c>
      <c r="AA545" s="5">
        <f t="shared" si="802"/>
        <v>2.2860183540123948E-2</v>
      </c>
      <c r="AB545" s="5">
        <f t="shared" si="803"/>
        <v>8.0728826785363954E-3</v>
      </c>
      <c r="AC545" s="5">
        <f t="shared" si="804"/>
        <v>8.6798646267672452E-5</v>
      </c>
      <c r="AD545" s="5">
        <f t="shared" si="805"/>
        <v>1.8182491391646538E-3</v>
      </c>
      <c r="AE545" s="5">
        <f t="shared" si="806"/>
        <v>1.8811398836370262E-3</v>
      </c>
      <c r="AF545" s="5">
        <f t="shared" si="807"/>
        <v>9.7310296636127691E-4</v>
      </c>
      <c r="AG545" s="5">
        <f t="shared" si="808"/>
        <v>3.3558708787082421E-4</v>
      </c>
      <c r="AH545" s="5">
        <f t="shared" si="809"/>
        <v>8.3716005646746281E-3</v>
      </c>
      <c r="AI545" s="5">
        <f t="shared" si="810"/>
        <v>5.9127214855092015E-3</v>
      </c>
      <c r="AJ545" s="5">
        <f t="shared" si="811"/>
        <v>2.0880281551369558E-3</v>
      </c>
      <c r="AK545" s="5">
        <f t="shared" si="812"/>
        <v>4.915797897048161E-4</v>
      </c>
      <c r="AL545" s="5">
        <f t="shared" si="813"/>
        <v>2.5369947451778442E-6</v>
      </c>
      <c r="AM545" s="5">
        <f t="shared" si="814"/>
        <v>2.5683979229759881E-4</v>
      </c>
      <c r="AN545" s="5">
        <f t="shared" si="815"/>
        <v>2.6572352852482806E-4</v>
      </c>
      <c r="AO545" s="5">
        <f t="shared" si="816"/>
        <v>1.3745727050322269E-4</v>
      </c>
      <c r="AP545" s="5">
        <f t="shared" si="817"/>
        <v>4.7403909667790191E-5</v>
      </c>
      <c r="AQ545" s="5">
        <f t="shared" si="818"/>
        <v>1.2260886475295584E-5</v>
      </c>
      <c r="AR545" s="5">
        <f t="shared" si="819"/>
        <v>1.7322325497508848E-3</v>
      </c>
      <c r="AS545" s="5">
        <f t="shared" si="820"/>
        <v>1.2234468827895539E-3</v>
      </c>
      <c r="AT545" s="5">
        <f t="shared" si="821"/>
        <v>4.3205003716814358E-4</v>
      </c>
      <c r="AU545" s="5">
        <f t="shared" si="822"/>
        <v>1.0171657211161661E-4</v>
      </c>
      <c r="AV545" s="5">
        <f t="shared" si="823"/>
        <v>1.796017848410319E-5</v>
      </c>
      <c r="AW545" s="5">
        <f t="shared" si="824"/>
        <v>5.1494837427880265E-8</v>
      </c>
      <c r="AX545" s="5">
        <f t="shared" si="825"/>
        <v>3.0233608386664886E-5</v>
      </c>
      <c r="AY545" s="5">
        <f t="shared" si="826"/>
        <v>3.1279347443303223E-5</v>
      </c>
      <c r="AZ545" s="5">
        <f t="shared" si="827"/>
        <v>1.6180628589977061E-5</v>
      </c>
      <c r="BA545" s="5">
        <f t="shared" si="828"/>
        <v>5.5800981151401011E-6</v>
      </c>
      <c r="BB545" s="5">
        <f t="shared" si="829"/>
        <v>1.4432765143258069E-6</v>
      </c>
      <c r="BC545" s="5">
        <f t="shared" si="830"/>
        <v>2.9863949397630277E-7</v>
      </c>
      <c r="BD545" s="5">
        <f t="shared" si="831"/>
        <v>2.9869134972410072E-4</v>
      </c>
      <c r="BE545" s="5">
        <f t="shared" si="832"/>
        <v>2.1096070547150787E-4</v>
      </c>
      <c r="BF545" s="5">
        <f t="shared" si="833"/>
        <v>7.4499009251765606E-5</v>
      </c>
      <c r="BG545" s="5">
        <f t="shared" si="834"/>
        <v>1.7539134810563889E-5</v>
      </c>
      <c r="BH545" s="5">
        <f t="shared" si="835"/>
        <v>3.0968994050331285E-6</v>
      </c>
      <c r="BI545" s="5">
        <f t="shared" si="836"/>
        <v>4.3745765243188543E-7</v>
      </c>
      <c r="BJ545" s="8">
        <f t="shared" si="837"/>
        <v>0.24512678679230235</v>
      </c>
      <c r="BK545" s="8">
        <f t="shared" si="838"/>
        <v>0.32894078876231453</v>
      </c>
      <c r="BL545" s="8">
        <f t="shared" si="839"/>
        <v>0.39348486055041321</v>
      </c>
      <c r="BM545" s="8">
        <f t="shared" si="840"/>
        <v>0.25349108751209726</v>
      </c>
      <c r="BN545" s="8">
        <f t="shared" si="841"/>
        <v>0.74639699712746754</v>
      </c>
    </row>
    <row r="546" spans="1:66" x14ac:dyDescent="0.25">
      <c r="A546" t="s">
        <v>196</v>
      </c>
      <c r="B546" t="s">
        <v>305</v>
      </c>
      <c r="C546" t="s">
        <v>303</v>
      </c>
      <c r="D546" t="s">
        <v>498</v>
      </c>
      <c r="E546">
        <f>VLOOKUP(A546,home!$A$2:$E$405,3,FALSE)</f>
        <v>1.6239669421487599</v>
      </c>
      <c r="F546">
        <f>VLOOKUP(B546,home!$B$2:$E$405,3,FALSE)</f>
        <v>0.95</v>
      </c>
      <c r="G546">
        <f>VLOOKUP(C546,away!$B$2:$E$405,4,FALSE)</f>
        <v>0.84</v>
      </c>
      <c r="H546">
        <f>VLOOKUP(A546,away!$A$2:$E$405,3,FALSE)</f>
        <v>1.4214876033057899</v>
      </c>
      <c r="I546">
        <f>VLOOKUP(C546,away!$B$2:$E$405,3,FALSE)</f>
        <v>1.06</v>
      </c>
      <c r="J546">
        <f>VLOOKUP(B546,home!$B$2:$E$405,4,FALSE)</f>
        <v>0.65</v>
      </c>
      <c r="K546" s="3">
        <f t="shared" si="786"/>
        <v>1.2959256198347104</v>
      </c>
      <c r="L546" s="3">
        <f t="shared" si="787"/>
        <v>0.97940495867768929</v>
      </c>
      <c r="M546" s="5">
        <f t="shared" si="788"/>
        <v>0.10276293160253139</v>
      </c>
      <c r="N546" s="5">
        <f t="shared" si="789"/>
        <v>0.13317311583304245</v>
      </c>
      <c r="O546" s="5">
        <f t="shared" si="790"/>
        <v>0.10064652477977545</v>
      </c>
      <c r="P546" s="5">
        <f t="shared" si="791"/>
        <v>0.13043041000944006</v>
      </c>
      <c r="Q546" s="5">
        <f t="shared" si="792"/>
        <v>8.6291226340627622E-2</v>
      </c>
      <c r="R546" s="5">
        <f t="shared" si="793"/>
        <v>4.9286852721494509E-2</v>
      </c>
      <c r="S546" s="5">
        <f t="shared" si="794"/>
        <v>4.1386742256999752E-2</v>
      </c>
      <c r="T546" s="5">
        <f t="shared" si="795"/>
        <v>8.4514054968389513E-2</v>
      </c>
      <c r="U546" s="5">
        <f t="shared" si="796"/>
        <v>6.3872095162804857E-2</v>
      </c>
      <c r="V546" s="5">
        <f t="shared" si="797"/>
        <v>5.8366158100821167E-3</v>
      </c>
      <c r="W546" s="5">
        <f t="shared" si="798"/>
        <v>3.7275670327258384E-2</v>
      </c>
      <c r="X546" s="5">
        <f t="shared" si="799"/>
        <v>3.6507976356551661E-2</v>
      </c>
      <c r="Y546" s="5">
        <f t="shared" si="800"/>
        <v>1.7878046537447269E-2</v>
      </c>
      <c r="Z546" s="5">
        <f t="shared" si="801"/>
        <v>1.6090595984349563E-2</v>
      </c>
      <c r="AA546" s="5">
        <f t="shared" si="802"/>
        <v>2.0852215574528113E-2</v>
      </c>
      <c r="AB546" s="5">
        <f t="shared" si="803"/>
        <v>1.3511460196673673E-2</v>
      </c>
      <c r="AC546" s="5">
        <f t="shared" si="804"/>
        <v>4.6300267354736389E-4</v>
      </c>
      <c r="AD546" s="5">
        <f t="shared" si="805"/>
        <v>1.2076624043401667E-2</v>
      </c>
      <c r="AE546" s="5">
        <f t="shared" si="806"/>
        <v>1.1827905472193798E-2</v>
      </c>
      <c r="AF546" s="5">
        <f t="shared" si="807"/>
        <v>5.7921546351187908E-3</v>
      </c>
      <c r="AG546" s="5">
        <f t="shared" si="808"/>
        <v>1.8909549903544354E-3</v>
      </c>
      <c r="AH546" s="5">
        <f t="shared" si="809"/>
        <v>3.9398023737878185E-3</v>
      </c>
      <c r="AI546" s="5">
        <f t="shared" si="810"/>
        <v>5.1056908332772419E-3</v>
      </c>
      <c r="AJ546" s="5">
        <f t="shared" si="811"/>
        <v>3.3082977788996049E-3</v>
      </c>
      <c r="AK546" s="5">
        <f t="shared" si="812"/>
        <v>1.4291026165727555E-3</v>
      </c>
      <c r="AL546" s="5">
        <f t="shared" si="813"/>
        <v>2.3506386049719134E-5</v>
      </c>
      <c r="AM546" s="5">
        <f t="shared" si="814"/>
        <v>3.1300812997912147E-3</v>
      </c>
      <c r="AN546" s="5">
        <f t="shared" si="815"/>
        <v>3.0656171460798224E-3</v>
      </c>
      <c r="AO546" s="5">
        <f t="shared" si="816"/>
        <v>1.501240317138962E-3</v>
      </c>
      <c r="AP546" s="5">
        <f t="shared" si="817"/>
        <v>4.9010740359092212E-4</v>
      </c>
      <c r="AQ546" s="5">
        <f t="shared" si="818"/>
        <v>1.2000340534039915E-4</v>
      </c>
      <c r="AR546" s="5">
        <f t="shared" si="819"/>
        <v>7.7173239621958439E-4</v>
      </c>
      <c r="AS546" s="5">
        <f t="shared" si="820"/>
        <v>1.0001077839173914E-3</v>
      </c>
      <c r="AT546" s="5">
        <f t="shared" si="821"/>
        <v>6.4803264988733198E-4</v>
      </c>
      <c r="AU546" s="5">
        <f t="shared" si="822"/>
        <v>2.7993403782612355E-4</v>
      </c>
      <c r="AV546" s="5">
        <f t="shared" si="823"/>
        <v>9.0693422870663162E-5</v>
      </c>
      <c r="AW546" s="5">
        <f t="shared" si="824"/>
        <v>8.2875419140099108E-7</v>
      </c>
      <c r="AX546" s="5">
        <f t="shared" si="825"/>
        <v>6.7605875809416058E-4</v>
      </c>
      <c r="AY546" s="5">
        <f t="shared" si="826"/>
        <v>6.6213530003490111E-4</v>
      </c>
      <c r="AZ546" s="5">
        <f t="shared" si="827"/>
        <v>3.2424929808486092E-4</v>
      </c>
      <c r="BA546" s="5">
        <f t="shared" si="828"/>
        <v>1.0585712346402432E-4</v>
      </c>
      <c r="BB546" s="5">
        <f t="shared" si="829"/>
        <v>2.5919247908005444E-5</v>
      </c>
      <c r="BC546" s="5">
        <f t="shared" si="830"/>
        <v>5.0770879852593733E-6</v>
      </c>
      <c r="BD546" s="5">
        <f t="shared" si="831"/>
        <v>1.2597308927161263E-4</v>
      </c>
      <c r="BE546" s="5">
        <f t="shared" si="832"/>
        <v>1.6325175379680793E-4</v>
      </c>
      <c r="BF546" s="5">
        <f t="shared" si="833"/>
        <v>1.0578106511411593E-4</v>
      </c>
      <c r="BG546" s="5">
        <f t="shared" si="834"/>
        <v>4.5694797458262185E-5</v>
      </c>
      <c r="BH546" s="5">
        <f t="shared" si="835"/>
        <v>1.4804264679830002E-5</v>
      </c>
      <c r="BI546" s="5">
        <f t="shared" si="836"/>
        <v>3.8370451762811618E-6</v>
      </c>
      <c r="BJ546" s="8">
        <f t="shared" si="837"/>
        <v>0.43733407589189799</v>
      </c>
      <c r="BK546" s="8">
        <f t="shared" si="838"/>
        <v>0.28156534403868527</v>
      </c>
      <c r="BL546" s="8">
        <f t="shared" si="839"/>
        <v>0.26520188434403191</v>
      </c>
      <c r="BM546" s="8">
        <f t="shared" si="840"/>
        <v>0.39693953242620988</v>
      </c>
      <c r="BN546" s="8">
        <f t="shared" si="841"/>
        <v>0.60259106128691142</v>
      </c>
    </row>
    <row r="547" spans="1:66" x14ac:dyDescent="0.25">
      <c r="A547" t="s">
        <v>32</v>
      </c>
      <c r="B547" t="s">
        <v>312</v>
      </c>
      <c r="C547" t="s">
        <v>308</v>
      </c>
      <c r="D547" t="s">
        <v>498</v>
      </c>
      <c r="E547">
        <f>VLOOKUP(A547,home!$A$2:$E$405,3,FALSE)</f>
        <v>1.25462962962963</v>
      </c>
      <c r="F547">
        <f>VLOOKUP(B547,home!$B$2:$E$405,3,FALSE)</f>
        <v>0.66</v>
      </c>
      <c r="G547">
        <f>VLOOKUP(C547,away!$B$2:$E$405,4,FALSE)</f>
        <v>1</v>
      </c>
      <c r="H547">
        <f>VLOOKUP(A547,away!$A$2:$E$405,3,FALSE)</f>
        <v>1.1018518518518501</v>
      </c>
      <c r="I547">
        <f>VLOOKUP(C547,away!$B$2:$E$405,3,FALSE)</f>
        <v>0.46</v>
      </c>
      <c r="J547">
        <f>VLOOKUP(B547,home!$B$2:$E$405,4,FALSE)</f>
        <v>0.91</v>
      </c>
      <c r="K547" s="3">
        <f t="shared" si="786"/>
        <v>0.82805555555555588</v>
      </c>
      <c r="L547" s="3">
        <f t="shared" si="787"/>
        <v>0.46123518518518453</v>
      </c>
      <c r="M547" s="5">
        <f t="shared" si="788"/>
        <v>0.27546609069513872</v>
      </c>
      <c r="N547" s="5">
        <f t="shared" si="789"/>
        <v>0.22810122676728023</v>
      </c>
      <c r="O547" s="5">
        <f t="shared" si="790"/>
        <v>0.12705465335401114</v>
      </c>
      <c r="P547" s="5">
        <f t="shared" si="791"/>
        <v>0.10520831156897427</v>
      </c>
      <c r="Q547" s="5">
        <f t="shared" si="792"/>
        <v>9.4440244026842021E-2</v>
      </c>
      <c r="R547" s="5">
        <f t="shared" si="793"/>
        <v>2.9301038284188372E-2</v>
      </c>
      <c r="S547" s="5">
        <f t="shared" si="794"/>
        <v>1.0045509408492231E-2</v>
      </c>
      <c r="T547" s="5">
        <f t="shared" si="795"/>
        <v>4.3559163442654501E-2</v>
      </c>
      <c r="U547" s="5">
        <f t="shared" si="796"/>
        <v>2.4262887534768213E-2</v>
      </c>
      <c r="V547" s="5">
        <f t="shared" si="797"/>
        <v>4.2629610097106468E-4</v>
      </c>
      <c r="W547" s="5">
        <f t="shared" si="798"/>
        <v>2.606725624481632E-2</v>
      </c>
      <c r="X547" s="5">
        <f t="shared" si="799"/>
        <v>1.2023135761347514E-2</v>
      </c>
      <c r="Y547" s="5">
        <f t="shared" si="800"/>
        <v>2.7727466246958666E-3</v>
      </c>
      <c r="Z547" s="5">
        <f t="shared" si="801"/>
        <v>4.5048899397086032E-3</v>
      </c>
      <c r="AA547" s="5">
        <f t="shared" si="802"/>
        <v>3.7302991417420424E-3</v>
      </c>
      <c r="AB547" s="5">
        <f t="shared" si="803"/>
        <v>1.5444474641018099E-3</v>
      </c>
      <c r="AC547" s="5">
        <f t="shared" si="804"/>
        <v>1.0175910603557397E-5</v>
      </c>
      <c r="AD547" s="5">
        <f t="shared" si="805"/>
        <v>5.3962840879026013E-3</v>
      </c>
      <c r="AE547" s="5">
        <f t="shared" si="806"/>
        <v>2.4889560905956209E-3</v>
      </c>
      <c r="AF547" s="5">
        <f t="shared" si="807"/>
        <v>5.7399706168183187E-4</v>
      </c>
      <c r="AG547" s="5">
        <f t="shared" si="808"/>
        <v>8.8249213680190541E-5</v>
      </c>
      <c r="AH547" s="5">
        <f t="shared" si="809"/>
        <v>5.1945343639509293E-4</v>
      </c>
      <c r="AI547" s="5">
        <f t="shared" si="810"/>
        <v>4.301363038593813E-4</v>
      </c>
      <c r="AJ547" s="5">
        <f t="shared" si="811"/>
        <v>1.7808837802844667E-4</v>
      </c>
      <c r="AK547" s="5">
        <f t="shared" si="812"/>
        <v>4.9155690268777764E-5</v>
      </c>
      <c r="AL547" s="5">
        <f t="shared" si="813"/>
        <v>1.5545875291952797E-7</v>
      </c>
      <c r="AM547" s="5">
        <f t="shared" si="814"/>
        <v>8.9368460366875924E-4</v>
      </c>
      <c r="AN547" s="5">
        <f t="shared" si="815"/>
        <v>4.121987836703084E-4</v>
      </c>
      <c r="AO547" s="5">
        <f t="shared" si="816"/>
        <v>9.5060291159641239E-5</v>
      </c>
      <c r="AP547" s="5">
        <f t="shared" si="817"/>
        <v>1.4615050332258235E-5</v>
      </c>
      <c r="AQ547" s="5">
        <f t="shared" si="818"/>
        <v>1.6852438616224792E-6</v>
      </c>
      <c r="AR547" s="5">
        <f t="shared" si="819"/>
        <v>4.7918040386154244E-5</v>
      </c>
      <c r="AS547" s="5">
        <f t="shared" si="820"/>
        <v>3.967879955309052E-5</v>
      </c>
      <c r="AT547" s="5">
        <f t="shared" si="821"/>
        <v>1.6428125203855953E-5</v>
      </c>
      <c r="AU547" s="5">
        <f t="shared" si="822"/>
        <v>4.534466780805058E-6</v>
      </c>
      <c r="AV547" s="5">
        <f t="shared" si="823"/>
        <v>9.38697602331936E-7</v>
      </c>
      <c r="AW547" s="5">
        <f t="shared" si="824"/>
        <v>1.6492807267542478E-9</v>
      </c>
      <c r="AX547" s="5">
        <f t="shared" si="825"/>
        <v>1.2333675016373014E-4</v>
      </c>
      <c r="AY547" s="5">
        <f t="shared" si="826"/>
        <v>5.6887248801906912E-5</v>
      </c>
      <c r="AZ547" s="5">
        <f t="shared" si="827"/>
        <v>1.3119200367911598E-5</v>
      </c>
      <c r="BA547" s="5">
        <f t="shared" si="828"/>
        <v>2.0170122703917495E-6</v>
      </c>
      <c r="BB547" s="5">
        <f t="shared" si="829"/>
        <v>2.3257925701373195E-7</v>
      </c>
      <c r="BC547" s="5">
        <f t="shared" si="830"/>
        <v>2.1454747335792264E-8</v>
      </c>
      <c r="BD547" s="5">
        <f t="shared" si="831"/>
        <v>3.6835810385364999E-6</v>
      </c>
      <c r="BE547" s="5">
        <f t="shared" si="832"/>
        <v>3.0502097432992533E-6</v>
      </c>
      <c r="BF547" s="5">
        <f t="shared" si="833"/>
        <v>1.2628715617743161E-6</v>
      </c>
      <c r="BG547" s="5">
        <f t="shared" si="834"/>
        <v>3.4857593756011472E-7</v>
      </c>
      <c r="BH547" s="5">
        <f t="shared" si="835"/>
        <v>7.2160060407409862E-8</v>
      </c>
      <c r="BI547" s="5">
        <f t="shared" si="836"/>
        <v>1.1950507781916053E-8</v>
      </c>
      <c r="BJ547" s="8">
        <f t="shared" si="837"/>
        <v>0.41712411753979745</v>
      </c>
      <c r="BK547" s="8">
        <f t="shared" si="838"/>
        <v>0.39121342639173468</v>
      </c>
      <c r="BL547" s="8">
        <f t="shared" si="839"/>
        <v>0.18718808706573886</v>
      </c>
      <c r="BM547" s="8">
        <f t="shared" si="840"/>
        <v>0.14040207064102384</v>
      </c>
      <c r="BN547" s="8">
        <f t="shared" si="841"/>
        <v>0.8595715646964347</v>
      </c>
    </row>
    <row r="548" spans="1:66" x14ac:dyDescent="0.25">
      <c r="A548" t="s">
        <v>37</v>
      </c>
      <c r="B548" t="s">
        <v>224</v>
      </c>
      <c r="C548" t="s">
        <v>226</v>
      </c>
      <c r="D548" t="s">
        <v>498</v>
      </c>
      <c r="E548">
        <f>VLOOKUP(A548,home!$A$2:$E$405,3,FALSE)</f>
        <v>1.5436893203883499</v>
      </c>
      <c r="F548">
        <f>VLOOKUP(B548,home!$B$2:$E$405,3,FALSE)</f>
        <v>0.82</v>
      </c>
      <c r="G548">
        <f>VLOOKUP(C548,away!$B$2:$E$405,4,FALSE)</f>
        <v>1.43</v>
      </c>
      <c r="H548">
        <f>VLOOKUP(A548,away!$A$2:$E$405,3,FALSE)</f>
        <v>1.2815533980582501</v>
      </c>
      <c r="I548">
        <f>VLOOKUP(C548,away!$B$2:$E$405,3,FALSE)</f>
        <v>1.17</v>
      </c>
      <c r="J548">
        <f>VLOOKUP(B548,home!$B$2:$E$405,4,FALSE)</f>
        <v>1.77</v>
      </c>
      <c r="K548" s="3">
        <f t="shared" si="786"/>
        <v>1.810130097087379</v>
      </c>
      <c r="L548" s="3">
        <f t="shared" si="787"/>
        <v>2.65396893203883</v>
      </c>
      <c r="M548" s="5">
        <f t="shared" si="788"/>
        <v>1.1515065826644614E-2</v>
      </c>
      <c r="N548" s="5">
        <f t="shared" si="789"/>
        <v>2.0843767222751775E-2</v>
      </c>
      <c r="O548" s="5">
        <f t="shared" si="790"/>
        <v>3.056062695429684E-2</v>
      </c>
      <c r="P548" s="5">
        <f t="shared" si="791"/>
        <v>5.5318710635832505E-2</v>
      </c>
      <c r="Q548" s="5">
        <f t="shared" si="792"/>
        <v>1.8864965193293205E-2</v>
      </c>
      <c r="R548" s="5">
        <f t="shared" si="793"/>
        <v>4.0553477240166128E-2</v>
      </c>
      <c r="S548" s="5">
        <f t="shared" si="794"/>
        <v>6.6438173096025441E-2</v>
      </c>
      <c r="T548" s="5">
        <f t="shared" si="795"/>
        <v>5.0067031526994071E-2</v>
      </c>
      <c r="U548" s="5">
        <f t="shared" si="796"/>
        <v>7.3407069693972732E-2</v>
      </c>
      <c r="V548" s="5">
        <f t="shared" si="797"/>
        <v>3.5463434773214883E-2</v>
      </c>
      <c r="W548" s="5">
        <f t="shared" si="798"/>
        <v>1.1382680425628617E-2</v>
      </c>
      <c r="X548" s="5">
        <f t="shared" si="799"/>
        <v>3.0209280212944879E-2</v>
      </c>
      <c r="Y548" s="5">
        <f t="shared" si="800"/>
        <v>4.008724557220554E-2</v>
      </c>
      <c r="Z548" s="5">
        <f t="shared" si="801"/>
        <v>3.5875889560514899E-2</v>
      </c>
      <c r="AA548" s="5">
        <f t="shared" si="802"/>
        <v>6.4940027453270918E-2</v>
      </c>
      <c r="AB548" s="5">
        <f t="shared" si="803"/>
        <v>5.8774949099423185E-2</v>
      </c>
      <c r="AC548" s="5">
        <f t="shared" si="804"/>
        <v>1.0647960658162403E-2</v>
      </c>
      <c r="AD548" s="5">
        <f t="shared" si="805"/>
        <v>5.1510331059894353E-3</v>
      </c>
      <c r="AE548" s="5">
        <f t="shared" si="806"/>
        <v>1.3670681831199441E-2</v>
      </c>
      <c r="AF548" s="5">
        <f t="shared" si="807"/>
        <v>1.8140782429895509E-2</v>
      </c>
      <c r="AG548" s="5">
        <f t="shared" si="808"/>
        <v>1.604835765727285E-2</v>
      </c>
      <c r="AH548" s="5">
        <f t="shared" si="809"/>
        <v>2.3803374075715689E-2</v>
      </c>
      <c r="AI548" s="5">
        <f t="shared" si="810"/>
        <v>4.3087203826682442E-2</v>
      </c>
      <c r="AJ548" s="5">
        <f t="shared" si="811"/>
        <v>3.8996722223008193E-2</v>
      </c>
      <c r="AK548" s="5">
        <f t="shared" si="812"/>
        <v>2.3529713527874457E-2</v>
      </c>
      <c r="AL548" s="5">
        <f t="shared" si="813"/>
        <v>2.0461244890069481E-3</v>
      </c>
      <c r="AM548" s="5">
        <f t="shared" si="814"/>
        <v>1.8648080112489923E-3</v>
      </c>
      <c r="AN548" s="5">
        <f t="shared" si="815"/>
        <v>4.9491425260719431E-3</v>
      </c>
      <c r="AO548" s="5">
        <f t="shared" si="816"/>
        <v>6.5674352522135564E-3</v>
      </c>
      <c r="AP548" s="5">
        <f t="shared" si="817"/>
        <v>5.8099230408504583E-3</v>
      </c>
      <c r="AQ548" s="5">
        <f t="shared" si="818"/>
        <v>3.8548388119884211E-3</v>
      </c>
      <c r="AR548" s="5">
        <f t="shared" si="819"/>
        <v>1.2634683054929586E-2</v>
      </c>
      <c r="AS548" s="5">
        <f t="shared" si="820"/>
        <v>2.2870420064887952E-2</v>
      </c>
      <c r="AT548" s="5">
        <f t="shared" si="821"/>
        <v>2.0699217846242391E-2</v>
      </c>
      <c r="AU548" s="5">
        <f t="shared" si="822"/>
        <v>1.2489425736550513E-2</v>
      </c>
      <c r="AV548" s="5">
        <f t="shared" si="823"/>
        <v>5.6518713552669497E-3</v>
      </c>
      <c r="AW548" s="5">
        <f t="shared" si="824"/>
        <v>2.730455962752698E-4</v>
      </c>
      <c r="AX548" s="5">
        <f t="shared" si="825"/>
        <v>5.6259085107524269E-4</v>
      </c>
      <c r="AY548" s="5">
        <f t="shared" si="826"/>
        <v>1.4930986402029785E-3</v>
      </c>
      <c r="AZ548" s="5">
        <f t="shared" si="827"/>
        <v>1.9813187017840642E-3</v>
      </c>
      <c r="BA548" s="5">
        <f t="shared" si="828"/>
        <v>1.7527860930008044E-3</v>
      </c>
      <c r="BB548" s="5">
        <f t="shared" si="829"/>
        <v>1.1629599588334648E-3</v>
      </c>
      <c r="BC548" s="5">
        <f t="shared" si="830"/>
        <v>6.1729191998983427E-4</v>
      </c>
      <c r="BD548" s="5">
        <f t="shared" si="831"/>
        <v>5.588676048990094E-3</v>
      </c>
      <c r="BE548" s="5">
        <f t="shared" si="832"/>
        <v>1.0116230719148349E-2</v>
      </c>
      <c r="BF548" s="5">
        <f t="shared" si="833"/>
        <v>9.1558468469051645E-3</v>
      </c>
      <c r="BG548" s="5">
        <f t="shared" si="834"/>
        <v>5.5244246473018727E-3</v>
      </c>
      <c r="BH548" s="5">
        <f t="shared" si="835"/>
        <v>2.4999818307931128E-3</v>
      </c>
      <c r="BI548" s="5">
        <f t="shared" si="836"/>
        <v>9.050584708180442E-4</v>
      </c>
      <c r="BJ548" s="8">
        <f t="shared" si="837"/>
        <v>0.25508201898543509</v>
      </c>
      <c r="BK548" s="8">
        <f t="shared" si="838"/>
        <v>0.1829225681190898</v>
      </c>
      <c r="BL548" s="8">
        <f t="shared" si="839"/>
        <v>0.50578900071624466</v>
      </c>
      <c r="BM548" s="8">
        <f t="shared" si="840"/>
        <v>0.80079281126437152</v>
      </c>
      <c r="BN548" s="8">
        <f t="shared" si="841"/>
        <v>0.17765661307298508</v>
      </c>
    </row>
    <row r="549" spans="1:66" x14ac:dyDescent="0.25">
      <c r="A549" t="s">
        <v>340</v>
      </c>
      <c r="B549" t="s">
        <v>356</v>
      </c>
      <c r="C549" t="s">
        <v>394</v>
      </c>
      <c r="D549" t="s">
        <v>498</v>
      </c>
      <c r="E549">
        <f>VLOOKUP(A549,home!$A$2:$E$405,3,FALSE)</f>
        <v>1.35357142857143</v>
      </c>
      <c r="F549">
        <f>VLOOKUP(B549,home!$B$2:$E$405,3,FALSE)</f>
        <v>1.1100000000000001</v>
      </c>
      <c r="G549">
        <f>VLOOKUP(C549,away!$B$2:$E$405,4,FALSE)</f>
        <v>1.06</v>
      </c>
      <c r="H549">
        <f>VLOOKUP(A549,away!$A$2:$E$405,3,FALSE)</f>
        <v>1.1285714285714299</v>
      </c>
      <c r="I549">
        <f>VLOOKUP(C549,away!$B$2:$E$405,3,FALSE)</f>
        <v>0.79</v>
      </c>
      <c r="J549">
        <f>VLOOKUP(B549,home!$B$2:$E$405,4,FALSE)</f>
        <v>1.08</v>
      </c>
      <c r="K549" s="3">
        <f t="shared" si="786"/>
        <v>1.5926121428571447</v>
      </c>
      <c r="L549" s="3">
        <f t="shared" si="787"/>
        <v>0.96289714285714412</v>
      </c>
      <c r="M549" s="5">
        <f t="shared" si="788"/>
        <v>7.7652674597281479E-2</v>
      </c>
      <c r="N549" s="5">
        <f t="shared" si="789"/>
        <v>0.12367059248896502</v>
      </c>
      <c r="O549" s="5">
        <f t="shared" si="790"/>
        <v>7.4771538504937882E-2</v>
      </c>
      <c r="P549" s="5">
        <f t="shared" si="791"/>
        <v>0.11908206016307463</v>
      </c>
      <c r="Q549" s="5">
        <f t="shared" si="792"/>
        <v>9.8479643656131655E-2</v>
      </c>
      <c r="R549" s="5">
        <f t="shared" si="793"/>
        <v>3.5998650396718804E-2</v>
      </c>
      <c r="S549" s="5">
        <f t="shared" si="794"/>
        <v>4.5653730300419568E-2</v>
      </c>
      <c r="T549" s="5">
        <f t="shared" si="795"/>
        <v>9.4825767506078865E-2</v>
      </c>
      <c r="U549" s="5">
        <f t="shared" si="796"/>
        <v>5.7331887748283537E-2</v>
      </c>
      <c r="V549" s="5">
        <f t="shared" si="797"/>
        <v>7.7789983646167817E-3</v>
      </c>
      <c r="W549" s="5">
        <f t="shared" si="798"/>
        <v>5.2279958770333278E-2</v>
      </c>
      <c r="X549" s="5">
        <f t="shared" si="799"/>
        <v>5.0340222928643215E-2</v>
      </c>
      <c r="Y549" s="5">
        <f t="shared" si="800"/>
        <v>2.4236228414391121E-2</v>
      </c>
      <c r="Z549" s="5">
        <f t="shared" si="801"/>
        <v>1.1554332537904579E-2</v>
      </c>
      <c r="AA549" s="5">
        <f t="shared" si="802"/>
        <v>1.8401570302476244E-2</v>
      </c>
      <c r="AB549" s="5">
        <f t="shared" si="803"/>
        <v>1.4653282155681546E-2</v>
      </c>
      <c r="AC549" s="5">
        <f t="shared" si="804"/>
        <v>7.4557891604176035E-4</v>
      </c>
      <c r="AD549" s="5">
        <f t="shared" si="805"/>
        <v>2.0815424291425917E-2</v>
      </c>
      <c r="AE549" s="5">
        <f t="shared" si="806"/>
        <v>2.0043112577573213E-2</v>
      </c>
      <c r="AF549" s="5">
        <f t="shared" si="807"/>
        <v>9.6497279174546664E-3</v>
      </c>
      <c r="AG549" s="5">
        <f t="shared" si="808"/>
        <v>3.0972318136886397E-3</v>
      </c>
      <c r="AH549" s="5">
        <f t="shared" si="809"/>
        <v>2.7814084470924134E-3</v>
      </c>
      <c r="AI549" s="5">
        <f t="shared" si="810"/>
        <v>4.4297048670848115E-3</v>
      </c>
      <c r="AJ549" s="5">
        <f t="shared" si="811"/>
        <v>3.5274008802963332E-3</v>
      </c>
      <c r="AK549" s="5">
        <f t="shared" si="812"/>
        <v>1.8725938248949738E-3</v>
      </c>
      <c r="AL549" s="5">
        <f t="shared" si="813"/>
        <v>4.5734457336779571E-5</v>
      </c>
      <c r="AM549" s="5">
        <f t="shared" si="814"/>
        <v>6.6301794970497025E-3</v>
      </c>
      <c r="AN549" s="5">
        <f t="shared" si="815"/>
        <v>6.3841808943391762E-3</v>
      </c>
      <c r="AO549" s="5">
        <f t="shared" si="816"/>
        <v>3.0736547713211796E-3</v>
      </c>
      <c r="AP549" s="5">
        <f t="shared" si="817"/>
        <v>9.8653779914479765E-4</v>
      </c>
      <c r="AQ549" s="5">
        <f t="shared" si="818"/>
        <v>2.3748360702927516E-4</v>
      </c>
      <c r="AR549" s="5">
        <f t="shared" si="819"/>
        <v>5.356420493648022E-4</v>
      </c>
      <c r="AS549" s="5">
        <f t="shared" si="820"/>
        <v>8.5307003204327021E-4</v>
      </c>
      <c r="AT549" s="5">
        <f t="shared" si="821"/>
        <v>6.793048458698229E-4</v>
      </c>
      <c r="AU549" s="5">
        <f t="shared" si="822"/>
        <v>3.6062304874466035E-4</v>
      </c>
      <c r="AV549" s="5">
        <f t="shared" si="823"/>
        <v>1.4358316160622753E-4</v>
      </c>
      <c r="AW549" s="5">
        <f t="shared" si="824"/>
        <v>1.9481883872815454E-6</v>
      </c>
      <c r="AX549" s="5">
        <f t="shared" si="825"/>
        <v>1.7598840627206385E-3</v>
      </c>
      <c r="AY549" s="5">
        <f t="shared" si="826"/>
        <v>1.6945873357535261E-3</v>
      </c>
      <c r="AZ549" s="5">
        <f t="shared" si="827"/>
        <v>8.1585665195948499E-4</v>
      </c>
      <c r="BA549" s="5">
        <f t="shared" si="828"/>
        <v>2.6186201305092787E-4</v>
      </c>
      <c r="BB549" s="5">
        <f t="shared" si="829"/>
        <v>6.3036546047389662E-5</v>
      </c>
      <c r="BC549" s="5">
        <f t="shared" si="830"/>
        <v>1.2139542016922861E-5</v>
      </c>
      <c r="BD549" s="5">
        <f t="shared" si="831"/>
        <v>8.5961366487918883E-5</v>
      </c>
      <c r="BE549" s="5">
        <f t="shared" si="832"/>
        <v>1.3690311608525286E-4</v>
      </c>
      <c r="BF549" s="5">
        <f t="shared" si="833"/>
        <v>1.090167825361775E-4</v>
      </c>
      <c r="BG549" s="5">
        <f t="shared" si="834"/>
        <v>5.7873817214110997E-5</v>
      </c>
      <c r="BH549" s="5">
        <f t="shared" si="835"/>
        <v>2.304263601217201E-5</v>
      </c>
      <c r="BI549" s="5">
        <f t="shared" si="836"/>
        <v>7.339596383284499E-6</v>
      </c>
      <c r="BJ549" s="8">
        <f t="shared" si="837"/>
        <v>0.51935731308511857</v>
      </c>
      <c r="BK549" s="8">
        <f t="shared" si="838"/>
        <v>0.25265336413452449</v>
      </c>
      <c r="BL549" s="8">
        <f t="shared" si="839"/>
        <v>0.21676039757981413</v>
      </c>
      <c r="BM549" s="8">
        <f t="shared" si="840"/>
        <v>0.46897760838288621</v>
      </c>
      <c r="BN549" s="8">
        <f t="shared" si="841"/>
        <v>0.52965515980710953</v>
      </c>
    </row>
    <row r="550" spans="1:66" x14ac:dyDescent="0.25">
      <c r="A550" t="s">
        <v>342</v>
      </c>
      <c r="B550" t="s">
        <v>392</v>
      </c>
      <c r="C550" t="s">
        <v>386</v>
      </c>
      <c r="D550" t="s">
        <v>498</v>
      </c>
      <c r="E550">
        <f>VLOOKUP(A550,home!$A$2:$E$405,3,FALSE)</f>
        <v>1.17575757575758</v>
      </c>
      <c r="F550">
        <f>VLOOKUP(B550,home!$B$2:$E$405,3,FALSE)</f>
        <v>1.19</v>
      </c>
      <c r="G550">
        <f>VLOOKUP(C550,away!$B$2:$E$405,4,FALSE)</f>
        <v>1.02</v>
      </c>
      <c r="H550">
        <f>VLOOKUP(A550,away!$A$2:$E$405,3,FALSE)</f>
        <v>0.84848484848484795</v>
      </c>
      <c r="I550">
        <f>VLOOKUP(C550,away!$B$2:$E$405,3,FALSE)</f>
        <v>0.85</v>
      </c>
      <c r="J550">
        <f>VLOOKUP(B550,home!$B$2:$E$405,4,FALSE)</f>
        <v>1.26</v>
      </c>
      <c r="K550" s="3">
        <f t="shared" si="786"/>
        <v>1.4271345454545505</v>
      </c>
      <c r="L550" s="3">
        <f t="shared" si="787"/>
        <v>0.90872727272727216</v>
      </c>
      <c r="M550" s="5">
        <f t="shared" si="788"/>
        <v>9.6727085434154897E-2</v>
      </c>
      <c r="N550" s="5">
        <f t="shared" si="789"/>
        <v>0.13804256510421611</v>
      </c>
      <c r="O550" s="5">
        <f t="shared" si="790"/>
        <v>8.7898540545437429E-2</v>
      </c>
      <c r="P550" s="5">
        <f t="shared" si="791"/>
        <v>0.12544304370743123</v>
      </c>
      <c r="Q550" s="5">
        <f t="shared" si="792"/>
        <v>9.8502656701692864E-2</v>
      </c>
      <c r="R550" s="5">
        <f t="shared" si="793"/>
        <v>3.993790051328145E-2</v>
      </c>
      <c r="S550" s="5">
        <f t="shared" si="794"/>
        <v>4.0671020800312582E-2</v>
      </c>
      <c r="T550" s="5">
        <f t="shared" si="795"/>
        <v>8.9512050580920113E-2</v>
      </c>
      <c r="U550" s="5">
        <f t="shared" si="796"/>
        <v>5.6996757495430983E-2</v>
      </c>
      <c r="V550" s="5">
        <f t="shared" si="797"/>
        <v>5.8605860177286277E-3</v>
      </c>
      <c r="W550" s="5">
        <f t="shared" si="798"/>
        <v>4.6858848066012017E-2</v>
      </c>
      <c r="X550" s="5">
        <f t="shared" si="799"/>
        <v>4.2581913206168713E-2</v>
      </c>
      <c r="Y550" s="5">
        <f t="shared" si="800"/>
        <v>1.9347672927675551E-2</v>
      </c>
      <c r="Z550" s="5">
        <f t="shared" si="801"/>
        <v>1.2097553137295795E-2</v>
      </c>
      <c r="AA550" s="5">
        <f t="shared" si="802"/>
        <v>1.7264835997706902E-2</v>
      </c>
      <c r="AB550" s="5">
        <f t="shared" si="803"/>
        <v>1.2319621936967406E-2</v>
      </c>
      <c r="AC550" s="5">
        <f t="shared" si="804"/>
        <v>4.7502836503428606E-4</v>
      </c>
      <c r="AD550" s="5">
        <f t="shared" si="805"/>
        <v>1.6718470208802984E-2</v>
      </c>
      <c r="AE550" s="5">
        <f t="shared" si="806"/>
        <v>1.5192529837017684E-2</v>
      </c>
      <c r="AF550" s="5">
        <f t="shared" si="807"/>
        <v>6.9029331023103936E-3</v>
      </c>
      <c r="AG550" s="5">
        <f t="shared" si="808"/>
        <v>2.090961190627111E-3</v>
      </c>
      <c r="AH550" s="5">
        <f t="shared" si="809"/>
        <v>2.7483441172820155E-3</v>
      </c>
      <c r="AI550" s="5">
        <f t="shared" si="810"/>
        <v>3.9222568325699564E-3</v>
      </c>
      <c r="AJ550" s="5">
        <f t="shared" si="811"/>
        <v>2.7987941109528657E-3</v>
      </c>
      <c r="AK550" s="5">
        <f t="shared" si="812"/>
        <v>1.33141858711853E-3</v>
      </c>
      <c r="AL550" s="5">
        <f t="shared" si="813"/>
        <v>2.4642117020192678E-5</v>
      </c>
      <c r="AM550" s="5">
        <f t="shared" si="814"/>
        <v>4.7719012764270942E-3</v>
      </c>
      <c r="AN550" s="5">
        <f t="shared" si="815"/>
        <v>4.3363568326513814E-3</v>
      </c>
      <c r="AO550" s="5">
        <f t="shared" si="816"/>
        <v>1.9702828590537811E-3</v>
      </c>
      <c r="AP550" s="5">
        <f t="shared" si="817"/>
        <v>5.9681658966974501E-4</v>
      </c>
      <c r="AQ550" s="5">
        <f t="shared" si="818"/>
        <v>1.355858779622447E-4</v>
      </c>
      <c r="AR550" s="5">
        <f t="shared" si="819"/>
        <v>4.9949905084274563E-4</v>
      </c>
      <c r="AS550" s="5">
        <f t="shared" si="820"/>
        <v>7.1285235087944121E-4</v>
      </c>
      <c r="AT550" s="5">
        <f t="shared" si="821"/>
        <v>5.0866810787426973E-4</v>
      </c>
      <c r="AU550" s="5">
        <f t="shared" si="822"/>
        <v>2.41979276306124E-4</v>
      </c>
      <c r="AV550" s="5">
        <f t="shared" si="823"/>
        <v>8.6334246125140387E-5</v>
      </c>
      <c r="AW550" s="5">
        <f t="shared" si="824"/>
        <v>8.877158945975099E-7</v>
      </c>
      <c r="AX550" s="5">
        <f t="shared" si="825"/>
        <v>1.1350241931812942E-3</v>
      </c>
      <c r="AY550" s="5">
        <f t="shared" si="826"/>
        <v>1.0314274395491099E-3</v>
      </c>
      <c r="AZ550" s="5">
        <f t="shared" si="827"/>
        <v>4.6864312207876797E-4</v>
      </c>
      <c r="BA550" s="5">
        <f t="shared" si="828"/>
        <v>1.4195626206967764E-4</v>
      </c>
      <c r="BB550" s="5">
        <f t="shared" si="829"/>
        <v>3.224988171928402E-5</v>
      </c>
      <c r="BC550" s="5">
        <f t="shared" si="830"/>
        <v>5.8612694121084157E-6</v>
      </c>
      <c r="BD550" s="5">
        <f t="shared" si="831"/>
        <v>7.565140170036485E-5</v>
      </c>
      <c r="BE550" s="5">
        <f t="shared" si="832"/>
        <v>1.0796472877864979E-4</v>
      </c>
      <c r="BF550" s="5">
        <f t="shared" si="833"/>
        <v>7.7040097065321121E-5</v>
      </c>
      <c r="BG550" s="5">
        <f t="shared" si="834"/>
        <v>3.6648861302363827E-5</v>
      </c>
      <c r="BH550" s="5">
        <f t="shared" si="835"/>
        <v>1.3075714004043973E-5</v>
      </c>
      <c r="BI550" s="5">
        <f t="shared" si="836"/>
        <v>3.7321606323309959E-6</v>
      </c>
      <c r="BJ550" s="8">
        <f t="shared" si="837"/>
        <v>0.490376706529218</v>
      </c>
      <c r="BK550" s="8">
        <f t="shared" si="838"/>
        <v>0.27023283388123093</v>
      </c>
      <c r="BL550" s="8">
        <f t="shared" si="839"/>
        <v>0.22758191613225831</v>
      </c>
      <c r="BM550" s="8">
        <f t="shared" si="840"/>
        <v>0.41270667795013449</v>
      </c>
      <c r="BN550" s="8">
        <f t="shared" si="841"/>
        <v>0.5865517920062141</v>
      </c>
    </row>
    <row r="551" spans="1:66" x14ac:dyDescent="0.25">
      <c r="A551" t="s">
        <v>40</v>
      </c>
      <c r="B551" t="s">
        <v>42</v>
      </c>
      <c r="C551" t="s">
        <v>237</v>
      </c>
      <c r="D551" t="s">
        <v>498</v>
      </c>
      <c r="E551">
        <f>VLOOKUP(A551,home!$A$2:$E$405,3,FALSE)</f>
        <v>1.47741935483871</v>
      </c>
      <c r="F551">
        <f>VLOOKUP(B551,home!$B$2:$E$405,3,FALSE)</f>
        <v>1.26</v>
      </c>
      <c r="G551">
        <f>VLOOKUP(C551,away!$B$2:$E$405,4,FALSE)</f>
        <v>0.99</v>
      </c>
      <c r="H551">
        <f>VLOOKUP(A551,away!$A$2:$E$405,3,FALSE)</f>
        <v>1.1741935483871</v>
      </c>
      <c r="I551">
        <f>VLOOKUP(C551,away!$B$2:$E$405,3,FALSE)</f>
        <v>0.54</v>
      </c>
      <c r="J551">
        <f>VLOOKUP(B551,home!$B$2:$E$405,4,FALSE)</f>
        <v>0.85</v>
      </c>
      <c r="K551" s="3">
        <f t="shared" si="786"/>
        <v>1.8429329032258068</v>
      </c>
      <c r="L551" s="3">
        <f t="shared" si="787"/>
        <v>0.53895483870967886</v>
      </c>
      <c r="M551" s="5">
        <f t="shared" si="788"/>
        <v>9.2376030705519308E-2</v>
      </c>
      <c r="N551" s="5">
        <f t="shared" si="789"/>
        <v>0.17024282645659897</v>
      </c>
      <c r="O551" s="5">
        <f t="shared" si="790"/>
        <v>4.9786508729533489E-2</v>
      </c>
      <c r="P551" s="5">
        <f t="shared" si="791"/>
        <v>9.1753195074396138E-2</v>
      </c>
      <c r="Q551" s="5">
        <f t="shared" si="792"/>
        <v>0.1568730532075136</v>
      </c>
      <c r="R551" s="5">
        <f t="shared" si="793"/>
        <v>1.341633989112187E-2</v>
      </c>
      <c r="S551" s="5">
        <f t="shared" si="794"/>
        <v>2.2783639711684418E-2</v>
      </c>
      <c r="T551" s="5">
        <f t="shared" si="795"/>
        <v>8.4547491089350349E-2</v>
      </c>
      <c r="U551" s="5">
        <f t="shared" si="796"/>
        <v>2.4725414226209434E-2</v>
      </c>
      <c r="V551" s="5">
        <f t="shared" si="797"/>
        <v>2.514447047458596E-3</v>
      </c>
      <c r="W551" s="5">
        <f t="shared" si="798"/>
        <v>9.6368837128539817E-2</v>
      </c>
      <c r="X551" s="5">
        <f t="shared" si="799"/>
        <v>5.193845107125148E-2</v>
      </c>
      <c r="Y551" s="5">
        <f t="shared" si="800"/>
        <v>1.3996239759968445E-2</v>
      </c>
      <c r="Z551" s="5">
        <f t="shared" si="801"/>
        <v>2.4102671006979394E-3</v>
      </c>
      <c r="AA551" s="5">
        <f t="shared" si="802"/>
        <v>4.4419605454389024E-3</v>
      </c>
      <c r="AB551" s="5">
        <f t="shared" si="803"/>
        <v>4.0931176220101034E-3</v>
      </c>
      <c r="AC551" s="5">
        <f t="shared" si="804"/>
        <v>1.5609335336212087E-4</v>
      </c>
      <c r="AD551" s="5">
        <f t="shared" si="805"/>
        <v>4.4400325197448721E-2</v>
      </c>
      <c r="AE551" s="5">
        <f t="shared" si="806"/>
        <v>2.3929770105448261E-2</v>
      </c>
      <c r="AF551" s="5">
        <f t="shared" si="807"/>
        <v>6.4485326937707812E-3</v>
      </c>
      <c r="AG551" s="5">
        <f t="shared" si="808"/>
        <v>1.1584892992951075E-3</v>
      </c>
      <c r="AH551" s="5">
        <f t="shared" si="809"/>
        <v>3.247562791259758E-4</v>
      </c>
      <c r="AI551" s="5">
        <f t="shared" si="810"/>
        <v>5.985040323304451E-4</v>
      </c>
      <c r="AJ551" s="5">
        <f t="shared" si="811"/>
        <v>5.5150138694754977E-4</v>
      </c>
      <c r="AK551" s="5">
        <f t="shared" si="812"/>
        <v>3.3879335072676891E-4</v>
      </c>
      <c r="AL551" s="5">
        <f t="shared" si="813"/>
        <v>6.2016364164889837E-6</v>
      </c>
      <c r="AM551" s="5">
        <f t="shared" si="814"/>
        <v>1.6365364044060818E-2</v>
      </c>
      <c r="AN551" s="5">
        <f t="shared" si="815"/>
        <v>8.8201921387919754E-3</v>
      </c>
      <c r="AO551" s="5">
        <f t="shared" si="816"/>
        <v>2.3768426157755032E-3</v>
      </c>
      <c r="AP551" s="5">
        <f t="shared" si="817"/>
        <v>4.2700360954119255E-4</v>
      </c>
      <c r="AQ551" s="5">
        <f t="shared" si="818"/>
        <v>5.7533915377181023E-5</v>
      </c>
      <c r="AR551" s="5">
        <f t="shared" si="819"/>
        <v>3.5005793607259154E-5</v>
      </c>
      <c r="AS551" s="5">
        <f t="shared" si="820"/>
        <v>6.4513328842349507E-5</v>
      </c>
      <c r="AT551" s="5">
        <f t="shared" si="821"/>
        <v>5.944686821009619E-5</v>
      </c>
      <c r="AU551" s="5">
        <f t="shared" si="822"/>
        <v>3.6518863139371485E-5</v>
      </c>
      <c r="AV551" s="5">
        <f t="shared" si="823"/>
        <v>1.6825453616986956E-5</v>
      </c>
      <c r="AW551" s="5">
        <f t="shared" si="824"/>
        <v>1.7110618160863165E-7</v>
      </c>
      <c r="AX551" s="5">
        <f t="shared" si="825"/>
        <v>5.0267113116780372E-3</v>
      </c>
      <c r="AY551" s="5">
        <f t="shared" si="826"/>
        <v>2.709170384225554E-3</v>
      </c>
      <c r="AZ551" s="5">
        <f t="shared" si="827"/>
        <v>7.3006024373366112E-4</v>
      </c>
      <c r="BA551" s="5">
        <f t="shared" si="828"/>
        <v>1.3115650030327475E-4</v>
      </c>
      <c r="BB551" s="5">
        <f t="shared" si="829"/>
        <v>1.7671857616669342E-5</v>
      </c>
      <c r="BC551" s="5">
        <f t="shared" si="830"/>
        <v>1.9048666342984877E-6</v>
      </c>
      <c r="BD551" s="5">
        <f t="shared" si="831"/>
        <v>3.1444236412507764E-6</v>
      </c>
      <c r="BE551" s="5">
        <f t="shared" si="832"/>
        <v>5.7949617901421568E-6</v>
      </c>
      <c r="BF551" s="5">
        <f t="shared" si="833"/>
        <v>5.3398628779946532E-6</v>
      </c>
      <c r="BG551" s="5">
        <f t="shared" si="834"/>
        <v>3.280336332190132E-6</v>
      </c>
      <c r="BH551" s="5">
        <f t="shared" si="835"/>
        <v>1.5113599400600642E-6</v>
      </c>
      <c r="BI551" s="5">
        <f t="shared" si="836"/>
        <v>5.5706699243081498E-7</v>
      </c>
      <c r="BJ551" s="8">
        <f t="shared" si="837"/>
        <v>0.6865676274969239</v>
      </c>
      <c r="BK551" s="8">
        <f t="shared" si="838"/>
        <v>0.21229877791306262</v>
      </c>
      <c r="BL551" s="8">
        <f t="shared" si="839"/>
        <v>9.8508834382434685E-2</v>
      </c>
      <c r="BM551" s="8">
        <f t="shared" si="840"/>
        <v>0.42262855355039169</v>
      </c>
      <c r="BN551" s="8">
        <f t="shared" si="841"/>
        <v>0.57444795406468352</v>
      </c>
    </row>
    <row r="552" spans="1:66" x14ac:dyDescent="0.25">
      <c r="A552" t="s">
        <v>40</v>
      </c>
      <c r="B552" t="s">
        <v>321</v>
      </c>
      <c r="C552" t="s">
        <v>319</v>
      </c>
      <c r="D552" t="s">
        <v>498</v>
      </c>
      <c r="E552">
        <f>VLOOKUP(A552,home!$A$2:$E$405,3,FALSE)</f>
        <v>1.47741935483871</v>
      </c>
      <c r="F552">
        <f>VLOOKUP(B552,home!$B$2:$E$405,3,FALSE)</f>
        <v>1.62</v>
      </c>
      <c r="G552">
        <f>VLOOKUP(C552,away!$B$2:$E$405,4,FALSE)</f>
        <v>1.31</v>
      </c>
      <c r="H552">
        <f>VLOOKUP(A552,away!$A$2:$E$405,3,FALSE)</f>
        <v>1.1741935483871</v>
      </c>
      <c r="I552">
        <f>VLOOKUP(C552,away!$B$2:$E$405,3,FALSE)</f>
        <v>0.72</v>
      </c>
      <c r="J552">
        <f>VLOOKUP(B552,home!$B$2:$E$405,4,FALSE)</f>
        <v>0.74</v>
      </c>
      <c r="K552" s="3">
        <f t="shared" si="786"/>
        <v>3.1353793548387103</v>
      </c>
      <c r="L552" s="3">
        <f t="shared" si="787"/>
        <v>0.62561032258064686</v>
      </c>
      <c r="M552" s="5">
        <f t="shared" si="788"/>
        <v>2.3260708381811442E-2</v>
      </c>
      <c r="N552" s="5">
        <f t="shared" si="789"/>
        <v>7.2931144839255349E-2</v>
      </c>
      <c r="O552" s="5">
        <f t="shared" si="790"/>
        <v>1.4552139274199415E-2</v>
      </c>
      <c r="P552" s="5">
        <f t="shared" si="791"/>
        <v>4.5626477049062419E-2</v>
      </c>
      <c r="Q552" s="5">
        <f t="shared" si="792"/>
        <v>0.11433340292687652</v>
      </c>
      <c r="R552" s="5">
        <f t="shared" si="793"/>
        <v>4.5519842727851966E-3</v>
      </c>
      <c r="S552" s="5">
        <f t="shared" si="794"/>
        <v>2.2374376714344286E-2</v>
      </c>
      <c r="T552" s="5">
        <f t="shared" si="795"/>
        <v>7.1528157086826305E-2</v>
      </c>
      <c r="U552" s="5">
        <f t="shared" si="796"/>
        <v>1.4272197512441206E-2</v>
      </c>
      <c r="V552" s="5">
        <f t="shared" si="797"/>
        <v>4.8764349682028302E-3</v>
      </c>
      <c r="W552" s="5">
        <f t="shared" si="798"/>
        <v>0.11949286370179478</v>
      </c>
      <c r="X552" s="5">
        <f t="shared" si="799"/>
        <v>7.4755969006565115E-2</v>
      </c>
      <c r="Y552" s="5">
        <f t="shared" si="800"/>
        <v>2.3384052942513011E-2</v>
      </c>
      <c r="Z552" s="5">
        <f t="shared" si="801"/>
        <v>9.4925611642639283E-4</v>
      </c>
      <c r="AA552" s="5">
        <f t="shared" si="802"/>
        <v>2.9762780298976835E-3</v>
      </c>
      <c r="AB552" s="5">
        <f t="shared" si="803"/>
        <v>4.6658803446006153E-3</v>
      </c>
      <c r="AC552" s="5">
        <f t="shared" si="804"/>
        <v>5.9782827898507268E-4</v>
      </c>
      <c r="AD552" s="5">
        <f t="shared" si="805"/>
        <v>9.366386447529082E-2</v>
      </c>
      <c r="AE552" s="5">
        <f t="shared" si="806"/>
        <v>5.8597080468536691E-2</v>
      </c>
      <c r="AF552" s="5">
        <f t="shared" si="807"/>
        <v>1.8329469207102673E-2</v>
      </c>
      <c r="AG552" s="5">
        <f t="shared" si="808"/>
        <v>3.8223683811291795E-3</v>
      </c>
      <c r="AH552" s="5">
        <f t="shared" si="809"/>
        <v>1.4846610630229193E-4</v>
      </c>
      <c r="AI552" s="5">
        <f t="shared" si="810"/>
        <v>4.6549756459349543E-4</v>
      </c>
      <c r="AJ552" s="5">
        <f t="shared" si="811"/>
        <v>7.2975572687707265E-4</v>
      </c>
      <c r="AK552" s="5">
        <f t="shared" si="812"/>
        <v>7.6268701337522981E-4</v>
      </c>
      <c r="AL552" s="5">
        <f t="shared" si="813"/>
        <v>4.6906221087783925E-5</v>
      </c>
      <c r="AM552" s="5">
        <f t="shared" si="814"/>
        <v>5.8734349394047543E-2</v>
      </c>
      <c r="AN552" s="5">
        <f t="shared" si="815"/>
        <v>3.6744815270974507E-2</v>
      </c>
      <c r="AO552" s="5">
        <f t="shared" si="816"/>
        <v>1.1493967867420317E-2</v>
      </c>
      <c r="AP552" s="5">
        <f t="shared" si="817"/>
        <v>2.3969149817561382E-3</v>
      </c>
      <c r="AQ552" s="5">
        <f t="shared" si="818"/>
        <v>3.7488368873371075E-4</v>
      </c>
      <c r="AR552" s="5">
        <f t="shared" si="819"/>
        <v>1.8576385731213893E-5</v>
      </c>
      <c r="AS552" s="5">
        <f t="shared" si="820"/>
        <v>5.8244016309168446E-5</v>
      </c>
      <c r="AT552" s="5">
        <f t="shared" si="821"/>
        <v>9.1308543139327974E-5</v>
      </c>
      <c r="AU552" s="5">
        <f t="shared" si="822"/>
        <v>9.5428973693149541E-5</v>
      </c>
      <c r="AV552" s="5">
        <f t="shared" si="823"/>
        <v>7.4801508492736867E-5</v>
      </c>
      <c r="AW552" s="5">
        <f t="shared" si="824"/>
        <v>2.5557710462620343E-6</v>
      </c>
      <c r="AX552" s="5">
        <f t="shared" si="825"/>
        <v>3.0692411084996686E-2</v>
      </c>
      <c r="AY552" s="5">
        <f t="shared" si="826"/>
        <v>1.9201489199662601E-2</v>
      </c>
      <c r="AZ552" s="5">
        <f t="shared" si="827"/>
        <v>6.0063249261148614E-3</v>
      </c>
      <c r="BA552" s="5">
        <f t="shared" si="828"/>
        <v>1.2525396248502995E-3</v>
      </c>
      <c r="BB552" s="5">
        <f t="shared" si="829"/>
        <v>1.9590042968690958E-4</v>
      </c>
      <c r="BC552" s="5">
        <f t="shared" si="830"/>
        <v>2.451146620202297E-5</v>
      </c>
      <c r="BD552" s="5">
        <f t="shared" si="831"/>
        <v>1.9369297782812072E-6</v>
      </c>
      <c r="BE552" s="5">
        <f t="shared" si="832"/>
        <v>6.0730096385952183E-6</v>
      </c>
      <c r="BF552" s="5">
        <f t="shared" si="833"/>
        <v>9.5205945212939762E-6</v>
      </c>
      <c r="BG552" s="5">
        <f t="shared" si="834"/>
        <v>9.9502251692852199E-6</v>
      </c>
      <c r="BH552" s="5">
        <f t="shared" si="835"/>
        <v>7.7994326429433481E-6</v>
      </c>
      <c r="BI552" s="5">
        <f t="shared" si="836"/>
        <v>4.8908360176279381E-6</v>
      </c>
      <c r="BJ552" s="8">
        <f t="shared" si="837"/>
        <v>0.8179564809703358</v>
      </c>
      <c r="BK552" s="8">
        <f t="shared" si="838"/>
        <v>0.11598422081315643</v>
      </c>
      <c r="BL552" s="8">
        <f t="shared" si="839"/>
        <v>4.3503416300205842E-2</v>
      </c>
      <c r="BM552" s="8">
        <f t="shared" si="840"/>
        <v>0.68393858402751773</v>
      </c>
      <c r="BN552" s="8">
        <f t="shared" si="841"/>
        <v>0.27525585674399039</v>
      </c>
    </row>
    <row r="553" spans="1:66" x14ac:dyDescent="0.25">
      <c r="A553" t="s">
        <v>10</v>
      </c>
      <c r="B553" t="s">
        <v>47</v>
      </c>
      <c r="C553" t="s">
        <v>246</v>
      </c>
      <c r="D553" t="s">
        <v>499</v>
      </c>
      <c r="E553">
        <f>VLOOKUP(A553,home!$A$2:$E$405,3,FALSE)</f>
        <v>1.4981949458483801</v>
      </c>
      <c r="F553">
        <f>VLOOKUP(B553,home!$B$2:$E$405,3,FALSE)</f>
        <v>0.71</v>
      </c>
      <c r="G553">
        <f>VLOOKUP(C553,away!$B$2:$E$405,4,FALSE)</f>
        <v>1.1599999999999999</v>
      </c>
      <c r="H553">
        <f>VLOOKUP(A553,away!$A$2:$E$405,3,FALSE)</f>
        <v>1.3826714801444</v>
      </c>
      <c r="I553">
        <f>VLOOKUP(C553,away!$B$2:$E$405,3,FALSE)</f>
        <v>0.76</v>
      </c>
      <c r="J553">
        <f>VLOOKUP(B553,home!$B$2:$E$405,4,FALSE)</f>
        <v>1.54</v>
      </c>
      <c r="K553" s="3">
        <f t="shared" si="786"/>
        <v>1.2339133574007257</v>
      </c>
      <c r="L553" s="3">
        <f t="shared" si="787"/>
        <v>1.6182787003610057</v>
      </c>
      <c r="M553" s="5">
        <f t="shared" si="788"/>
        <v>5.7717661655173176E-2</v>
      </c>
      <c r="N553" s="5">
        <f t="shared" si="789"/>
        <v>7.1218593674253858E-2</v>
      </c>
      <c r="O553" s="5">
        <f t="shared" si="790"/>
        <v>9.3403262491209907E-2</v>
      </c>
      <c r="P553" s="5">
        <f t="shared" si="791"/>
        <v>0.11525153321271008</v>
      </c>
      <c r="Q553" s="5">
        <f t="shared" si="792"/>
        <v>4.3938787014978331E-2</v>
      </c>
      <c r="R553" s="5">
        <f t="shared" si="793"/>
        <v>7.5576255116876517E-2</v>
      </c>
      <c r="S553" s="5">
        <f t="shared" si="794"/>
        <v>5.7534017868037975E-2</v>
      </c>
      <c r="T553" s="5">
        <f t="shared" si="795"/>
        <v>7.1105203146038173E-2</v>
      </c>
      <c r="U553" s="5">
        <f t="shared" si="796"/>
        <v>9.3254550691038871E-2</v>
      </c>
      <c r="V553" s="5">
        <f t="shared" si="797"/>
        <v>1.2764981157172006E-2</v>
      </c>
      <c r="W553" s="5">
        <f t="shared" si="798"/>
        <v>1.8072218735255777E-2</v>
      </c>
      <c r="X553" s="5">
        <f t="shared" si="799"/>
        <v>2.9245886647529539E-2</v>
      </c>
      <c r="Y553" s="5">
        <f t="shared" si="800"/>
        <v>2.3663997717434698E-2</v>
      </c>
      <c r="Z553" s="5">
        <f t="shared" si="801"/>
        <v>4.0767814636230242E-2</v>
      </c>
      <c r="AA553" s="5">
        <f t="shared" si="802"/>
        <v>5.0303951031681296E-2</v>
      </c>
      <c r="AB553" s="5">
        <f t="shared" si="803"/>
        <v>3.1035358554011787E-2</v>
      </c>
      <c r="AC553" s="5">
        <f t="shared" si="804"/>
        <v>1.5930821775412835E-3</v>
      </c>
      <c r="AD553" s="5">
        <f t="shared" si="805"/>
        <v>5.5748880238249404E-3</v>
      </c>
      <c r="AE553" s="5">
        <f t="shared" si="806"/>
        <v>9.0217225458535596E-3</v>
      </c>
      <c r="AF553" s="5">
        <f t="shared" si="807"/>
        <v>7.2998307182607419E-3</v>
      </c>
      <c r="AG553" s="5">
        <f t="shared" si="808"/>
        <v>3.9377201892007796E-3</v>
      </c>
      <c r="AH553" s="5">
        <f t="shared" si="809"/>
        <v>1.6493421521519273E-2</v>
      </c>
      <c r="AI553" s="5">
        <f t="shared" si="810"/>
        <v>2.0351453124643232E-2</v>
      </c>
      <c r="AJ553" s="5">
        <f t="shared" si="811"/>
        <v>1.2555964926506012E-2</v>
      </c>
      <c r="AK553" s="5">
        <f t="shared" si="812"/>
        <v>5.1643242792902633E-3</v>
      </c>
      <c r="AL553" s="5">
        <f t="shared" si="813"/>
        <v>1.2724366041881664E-4</v>
      </c>
      <c r="AM553" s="5">
        <f t="shared" si="814"/>
        <v>1.3757857597221841E-3</v>
      </c>
      <c r="AN553" s="5">
        <f t="shared" si="815"/>
        <v>2.226404791218395E-3</v>
      </c>
      <c r="AO553" s="5">
        <f t="shared" si="816"/>
        <v>1.8014717260052104E-3</v>
      </c>
      <c r="AP553" s="5">
        <f t="shared" si="817"/>
        <v>9.7176110783226972E-4</v>
      </c>
      <c r="AQ553" s="5">
        <f t="shared" si="818"/>
        <v>3.931450756610444E-4</v>
      </c>
      <c r="AR553" s="5">
        <f t="shared" si="819"/>
        <v>5.3381905488700827E-3</v>
      </c>
      <c r="AS553" s="5">
        <f t="shared" si="820"/>
        <v>6.5868646226011057E-3</v>
      </c>
      <c r="AT553" s="5">
        <f t="shared" si="821"/>
        <v>4.0638101206088972E-3</v>
      </c>
      <c r="AU553" s="5">
        <f t="shared" si="822"/>
        <v>1.6714631965865246E-3</v>
      </c>
      <c r="AV553" s="5">
        <f t="shared" si="823"/>
        <v>5.1561019116795712E-4</v>
      </c>
      <c r="AW553" s="5">
        <f t="shared" si="824"/>
        <v>7.057837205726084E-6</v>
      </c>
      <c r="AX553" s="5">
        <f t="shared" si="825"/>
        <v>2.8293340430715142E-4</v>
      </c>
      <c r="AY553" s="5">
        <f t="shared" si="826"/>
        <v>4.5786510181089208E-4</v>
      </c>
      <c r="AZ553" s="5">
        <f t="shared" si="827"/>
        <v>3.7047667094959499E-4</v>
      </c>
      <c r="BA553" s="5">
        <f t="shared" si="828"/>
        <v>1.9984483519279415E-4</v>
      </c>
      <c r="BB553" s="5">
        <f t="shared" si="829"/>
        <v>8.0851160042413623E-5</v>
      </c>
      <c r="BC553" s="5">
        <f t="shared" si="830"/>
        <v>2.6167942039223316E-5</v>
      </c>
      <c r="BD553" s="5">
        <f t="shared" si="831"/>
        <v>1.4397800106174825E-3</v>
      </c>
      <c r="BE553" s="5">
        <f t="shared" si="832"/>
        <v>1.7765637868194701E-3</v>
      </c>
      <c r="BF553" s="5">
        <f t="shared" si="833"/>
        <v>1.0960628934154799E-3</v>
      </c>
      <c r="BG553" s="5">
        <f t="shared" si="834"/>
        <v>4.5081554824554957E-4</v>
      </c>
      <c r="BH553" s="5">
        <f t="shared" si="835"/>
        <v>1.3906683167602877E-4</v>
      </c>
      <c r="BI553" s="5">
        <f t="shared" si="836"/>
        <v>3.431928423529001E-5</v>
      </c>
      <c r="BJ553" s="8">
        <f t="shared" si="837"/>
        <v>0.29126555598741155</v>
      </c>
      <c r="BK553" s="8">
        <f t="shared" si="838"/>
        <v>0.24544638483286424</v>
      </c>
      <c r="BL553" s="8">
        <f t="shared" si="839"/>
        <v>0.4212510887716211</v>
      </c>
      <c r="BM553" s="8">
        <f t="shared" si="840"/>
        <v>0.54117394379831985</v>
      </c>
      <c r="BN553" s="8">
        <f t="shared" si="841"/>
        <v>0.4571060931652019</v>
      </c>
    </row>
    <row r="554" spans="1:66" x14ac:dyDescent="0.25">
      <c r="A554" t="s">
        <v>10</v>
      </c>
      <c r="B554" t="s">
        <v>45</v>
      </c>
      <c r="C554" t="s">
        <v>43</v>
      </c>
      <c r="D554" t="s">
        <v>499</v>
      </c>
      <c r="E554">
        <f>VLOOKUP(A554,home!$A$2:$E$405,3,FALSE)</f>
        <v>1.4981949458483801</v>
      </c>
      <c r="F554">
        <f>VLOOKUP(B554,home!$B$2:$E$405,3,FALSE)</f>
        <v>0.63</v>
      </c>
      <c r="G554">
        <f>VLOOKUP(C554,away!$B$2:$E$405,4,FALSE)</f>
        <v>0.79</v>
      </c>
      <c r="H554">
        <f>VLOOKUP(A554,away!$A$2:$E$405,3,FALSE)</f>
        <v>1.3826714801444</v>
      </c>
      <c r="I554">
        <f>VLOOKUP(C554,away!$B$2:$E$405,3,FALSE)</f>
        <v>0.57999999999999996</v>
      </c>
      <c r="J554">
        <f>VLOOKUP(B554,home!$B$2:$E$405,4,FALSE)</f>
        <v>0.86</v>
      </c>
      <c r="K554" s="3">
        <f t="shared" si="786"/>
        <v>0.7456516245487389</v>
      </c>
      <c r="L554" s="3">
        <f t="shared" si="787"/>
        <v>0.68967653429602671</v>
      </c>
      <c r="M554" s="5">
        <f t="shared" si="788"/>
        <v>0.23803723717161943</v>
      </c>
      <c r="N554" s="5">
        <f t="shared" si="789"/>
        <v>0.17749285260011149</v>
      </c>
      <c r="O554" s="5">
        <f t="shared" si="790"/>
        <v>0.16416869676592383</v>
      </c>
      <c r="P554" s="5">
        <f t="shared" si="791"/>
        <v>0.12241265544356041</v>
      </c>
      <c r="Q554" s="5">
        <f t="shared" si="792"/>
        <v>6.6173916943531488E-2</v>
      </c>
      <c r="R554" s="5">
        <f t="shared" si="793"/>
        <v>5.6611648912708826E-2</v>
      </c>
      <c r="S554" s="5">
        <f t="shared" si="794"/>
        <v>1.5737934945384294E-2</v>
      </c>
      <c r="T554" s="5">
        <f t="shared" si="795"/>
        <v>4.5638597698407918E-2</v>
      </c>
      <c r="U554" s="5">
        <f t="shared" si="796"/>
        <v>4.2212567980144194E-2</v>
      </c>
      <c r="V554" s="5">
        <f t="shared" si="797"/>
        <v>8.9926285425554755E-4</v>
      </c>
      <c r="W554" s="5">
        <f t="shared" si="798"/>
        <v>1.644756289056586E-2</v>
      </c>
      <c r="X554" s="5">
        <f t="shared" si="799"/>
        <v>1.13434981719814E-2</v>
      </c>
      <c r="Y554" s="5">
        <f t="shared" si="800"/>
        <v>3.9116722530227232E-3</v>
      </c>
      <c r="Z554" s="5">
        <f t="shared" si="801"/>
        <v>1.3014575274300154E-2</v>
      </c>
      <c r="AA554" s="5">
        <f t="shared" si="802"/>
        <v>9.7043391960937603E-3</v>
      </c>
      <c r="AB554" s="5">
        <f t="shared" si="803"/>
        <v>3.618028143369657E-3</v>
      </c>
      <c r="AC554" s="5">
        <f t="shared" si="804"/>
        <v>2.8903343873623381E-5</v>
      </c>
      <c r="AD554" s="5">
        <f t="shared" si="805"/>
        <v>3.0660379973044957E-3</v>
      </c>
      <c r="AE554" s="5">
        <f t="shared" si="806"/>
        <v>2.1145744600008952E-3</v>
      </c>
      <c r="AF554" s="5">
        <f t="shared" si="807"/>
        <v>7.2918619254215469E-4</v>
      </c>
      <c r="AG554" s="5">
        <f t="shared" si="808"/>
        <v>1.6763420204299619E-4</v>
      </c>
      <c r="AH554" s="5">
        <f t="shared" si="809"/>
        <v>2.2439617926285228E-3</v>
      </c>
      <c r="AI554" s="5">
        <f t="shared" si="810"/>
        <v>1.6732137560987585E-3</v>
      </c>
      <c r="AJ554" s="5">
        <f t="shared" si="811"/>
        <v>6.2381727772616827E-4</v>
      </c>
      <c r="AK554" s="5">
        <f t="shared" si="812"/>
        <v>1.5505012218602974E-4</v>
      </c>
      <c r="AL554" s="5">
        <f t="shared" si="813"/>
        <v>5.945515276196367E-7</v>
      </c>
      <c r="AM554" s="5">
        <f t="shared" si="814"/>
        <v>4.5723924272365191E-4</v>
      </c>
      <c r="AN554" s="5">
        <f t="shared" si="815"/>
        <v>3.1534717626578799E-4</v>
      </c>
      <c r="AO554" s="5">
        <f t="shared" si="816"/>
        <v>1.0874377381351344E-4</v>
      </c>
      <c r="AP554" s="5">
        <f t="shared" si="817"/>
        <v>2.499934301665833E-5</v>
      </c>
      <c r="AQ554" s="5">
        <f t="shared" si="818"/>
        <v>4.3103650628516238E-6</v>
      </c>
      <c r="AR554" s="5">
        <f t="shared" si="819"/>
        <v>3.0952155844654784E-4</v>
      </c>
      <c r="AS554" s="5">
        <f t="shared" si="820"/>
        <v>2.3079525288852585E-4</v>
      </c>
      <c r="AT554" s="5">
        <f t="shared" si="821"/>
        <v>8.6046427627233153E-5</v>
      </c>
      <c r="AU554" s="5">
        <f t="shared" si="822"/>
        <v>2.1386886182287299E-5</v>
      </c>
      <c r="AV554" s="5">
        <f t="shared" si="823"/>
        <v>3.9867916064653742E-6</v>
      </c>
      <c r="AW554" s="5">
        <f t="shared" si="824"/>
        <v>8.4931426134474747E-9</v>
      </c>
      <c r="AX554" s="5">
        <f t="shared" si="825"/>
        <v>5.6823530690721017E-5</v>
      </c>
      <c r="AY554" s="5">
        <f t="shared" si="826"/>
        <v>3.9189855713240379E-5</v>
      </c>
      <c r="AZ554" s="5">
        <f t="shared" si="827"/>
        <v>1.3514161933934482E-5</v>
      </c>
      <c r="BA554" s="5">
        <f t="shared" si="828"/>
        <v>3.1068001221704085E-6</v>
      </c>
      <c r="BB554" s="5">
        <f t="shared" si="829"/>
        <v>5.356717852522399E-7</v>
      </c>
      <c r="BC554" s="5">
        <f t="shared" si="830"/>
        <v>7.3888052074586065E-8</v>
      </c>
      <c r="BD554" s="5">
        <f t="shared" si="831"/>
        <v>3.5578292619886686E-5</v>
      </c>
      <c r="BE554" s="5">
        <f t="shared" si="832"/>
        <v>2.652901169068892E-5</v>
      </c>
      <c r="BF554" s="5">
        <f t="shared" si="833"/>
        <v>9.8907003324173382E-6</v>
      </c>
      <c r="BG554" s="5">
        <f t="shared" si="834"/>
        <v>2.4583389235972468E-6</v>
      </c>
      <c r="BH554" s="5">
        <f t="shared" si="835"/>
        <v>4.5826610301792124E-7</v>
      </c>
      <c r="BI554" s="5">
        <f t="shared" si="836"/>
        <v>6.8341372838186551E-8</v>
      </c>
      <c r="BJ554" s="8">
        <f t="shared" si="837"/>
        <v>0.32810941721869136</v>
      </c>
      <c r="BK554" s="8">
        <f t="shared" si="838"/>
        <v>0.37715577816593415</v>
      </c>
      <c r="BL554" s="8">
        <f t="shared" si="839"/>
        <v>0.28173804381467327</v>
      </c>
      <c r="BM554" s="8">
        <f t="shared" si="840"/>
        <v>0.17508162527357271</v>
      </c>
      <c r="BN554" s="8">
        <f t="shared" si="841"/>
        <v>0.82489700783745545</v>
      </c>
    </row>
    <row r="555" spans="1:66" x14ac:dyDescent="0.25">
      <c r="A555" t="s">
        <v>10</v>
      </c>
      <c r="B555" t="s">
        <v>244</v>
      </c>
      <c r="C555" t="s">
        <v>49</v>
      </c>
      <c r="D555" t="s">
        <v>499</v>
      </c>
      <c r="E555">
        <f>VLOOKUP(A555,home!$A$2:$E$405,3,FALSE)</f>
        <v>1.4981949458483801</v>
      </c>
      <c r="F555">
        <f>VLOOKUP(B555,home!$B$2:$E$405,3,FALSE)</f>
        <v>1.29</v>
      </c>
      <c r="G555">
        <f>VLOOKUP(C555,away!$B$2:$E$405,4,FALSE)</f>
        <v>1.2</v>
      </c>
      <c r="H555">
        <f>VLOOKUP(A555,away!$A$2:$E$405,3,FALSE)</f>
        <v>1.3826714801444</v>
      </c>
      <c r="I555">
        <f>VLOOKUP(C555,away!$B$2:$E$405,3,FALSE)</f>
        <v>1.2</v>
      </c>
      <c r="J555">
        <f>VLOOKUP(B555,home!$B$2:$E$405,4,FALSE)</f>
        <v>1.25</v>
      </c>
      <c r="K555" s="3">
        <f t="shared" si="786"/>
        <v>2.319205776173292</v>
      </c>
      <c r="L555" s="3">
        <f t="shared" si="787"/>
        <v>2.0740072202166</v>
      </c>
      <c r="M555" s="5">
        <f t="shared" si="788"/>
        <v>1.2360949662236052E-2</v>
      </c>
      <c r="N555" s="5">
        <f t="shared" si="789"/>
        <v>2.8667585855645158E-2</v>
      </c>
      <c r="O555" s="5">
        <f t="shared" si="790"/>
        <v>2.5636698848211507E-2</v>
      </c>
      <c r="P555" s="5">
        <f t="shared" si="791"/>
        <v>5.945678005078732E-2</v>
      </c>
      <c r="Q555" s="5">
        <f t="shared" si="792"/>
        <v>3.3243015352678006E-2</v>
      </c>
      <c r="R555" s="5">
        <f t="shared" si="793"/>
        <v>2.6585349256854639E-2</v>
      </c>
      <c r="S555" s="5">
        <f t="shared" si="794"/>
        <v>7.1497514159608144E-2</v>
      </c>
      <c r="T555" s="5">
        <f t="shared" si="795"/>
        <v>6.8946253863225448E-2</v>
      </c>
      <c r="U555" s="5">
        <f t="shared" si="796"/>
        <v>6.1656895558081626E-2</v>
      </c>
      <c r="V555" s="5">
        <f t="shared" si="797"/>
        <v>3.8211842668736985E-2</v>
      </c>
      <c r="W555" s="5">
        <f t="shared" si="798"/>
        <v>2.5699131074449422E-2</v>
      </c>
      <c r="X555" s="5">
        <f t="shared" si="799"/>
        <v>5.3300183401700875E-2</v>
      </c>
      <c r="Y555" s="5">
        <f t="shared" si="800"/>
        <v>5.5272482606998317E-2</v>
      </c>
      <c r="Z555" s="5">
        <f t="shared" si="801"/>
        <v>1.8379402103565513E-2</v>
      </c>
      <c r="AA555" s="5">
        <f t="shared" si="802"/>
        <v>4.2625615521200699E-2</v>
      </c>
      <c r="AB555" s="5">
        <f t="shared" si="803"/>
        <v>4.9428786864855294E-2</v>
      </c>
      <c r="AC555" s="5">
        <f t="shared" si="804"/>
        <v>1.1487553479767374E-2</v>
      </c>
      <c r="AD555" s="5">
        <f t="shared" si="805"/>
        <v>1.490039330762441E-2</v>
      </c>
      <c r="AE555" s="5">
        <f t="shared" si="806"/>
        <v>3.0903523304080124E-2</v>
      </c>
      <c r="AF555" s="5">
        <f t="shared" si="807"/>
        <v>3.2047065231397082E-2</v>
      </c>
      <c r="AG555" s="5">
        <f t="shared" si="808"/>
        <v>2.2155281558889971E-2</v>
      </c>
      <c r="AH555" s="5">
        <f t="shared" si="809"/>
        <v>9.5297531665147622E-3</v>
      </c>
      <c r="AI555" s="5">
        <f t="shared" si="810"/>
        <v>2.2101458589286759E-2</v>
      </c>
      <c r="AJ555" s="5">
        <f t="shared" si="811"/>
        <v>2.5628915211064335E-2</v>
      </c>
      <c r="AK555" s="5">
        <f t="shared" si="812"/>
        <v>1.9812909398185318E-2</v>
      </c>
      <c r="AL555" s="5">
        <f t="shared" si="813"/>
        <v>2.210228046328378E-3</v>
      </c>
      <c r="AM555" s="5">
        <f t="shared" si="814"/>
        <v>6.9114156452592798E-3</v>
      </c>
      <c r="AN555" s="5">
        <f t="shared" si="815"/>
        <v>1.4334325950185715E-2</v>
      </c>
      <c r="AO555" s="5">
        <f t="shared" si="816"/>
        <v>1.4864747758811679E-2</v>
      </c>
      <c r="AP555" s="5">
        <f t="shared" si="817"/>
        <v>1.0276531392824648E-2</v>
      </c>
      <c r="AQ555" s="5">
        <f t="shared" si="818"/>
        <v>5.3284000768752194E-3</v>
      </c>
      <c r="AR555" s="5">
        <f t="shared" si="819"/>
        <v>3.9529553748467242E-3</v>
      </c>
      <c r="AS555" s="5">
        <f t="shared" si="820"/>
        <v>9.1677169382997845E-3</v>
      </c>
      <c r="AT555" s="5">
        <f t="shared" si="821"/>
        <v>1.0630911038813293E-2</v>
      </c>
      <c r="AU555" s="5">
        <f t="shared" si="822"/>
        <v>8.2184234290667343E-3</v>
      </c>
      <c r="AV555" s="5">
        <f t="shared" si="823"/>
        <v>4.7650537719323713E-3</v>
      </c>
      <c r="AW555" s="5">
        <f t="shared" si="824"/>
        <v>2.9531406567433839E-4</v>
      </c>
      <c r="AX555" s="5">
        <f t="shared" si="825"/>
        <v>2.6714991810032969E-3</v>
      </c>
      <c r="AY555" s="5">
        <f t="shared" si="826"/>
        <v>5.5407085902035701E-3</v>
      </c>
      <c r="AZ555" s="5">
        <f t="shared" si="827"/>
        <v>5.7457348105991735E-3</v>
      </c>
      <c r="BA555" s="5">
        <f t="shared" si="828"/>
        <v>3.9722318275441813E-3</v>
      </c>
      <c r="BB555" s="5">
        <f t="shared" si="829"/>
        <v>2.0596093726752036E-3</v>
      </c>
      <c r="BC555" s="5">
        <f t="shared" si="830"/>
        <v>8.5432894195083071E-4</v>
      </c>
      <c r="BD555" s="5">
        <f t="shared" si="831"/>
        <v>1.3664096647710196E-3</v>
      </c>
      <c r="BE555" s="5">
        <f t="shared" si="832"/>
        <v>3.1689851871559605E-3</v>
      </c>
      <c r="BF555" s="5">
        <f t="shared" si="833"/>
        <v>3.6747643753298523E-3</v>
      </c>
      <c r="BG555" s="5">
        <f t="shared" si="834"/>
        <v>2.8408449217802775E-3</v>
      </c>
      <c r="BH555" s="5">
        <f t="shared" si="835"/>
        <v>1.6471259879513461E-3</v>
      </c>
      <c r="BI555" s="5">
        <f t="shared" si="836"/>
        <v>7.6400482106838048E-4</v>
      </c>
      <c r="BJ555" s="8">
        <f t="shared" si="837"/>
        <v>0.43769444910462152</v>
      </c>
      <c r="BK555" s="8">
        <f t="shared" si="838"/>
        <v>0.20076557665766778</v>
      </c>
      <c r="BL555" s="8">
        <f t="shared" si="839"/>
        <v>0.33320357792527078</v>
      </c>
      <c r="BM555" s="8">
        <f t="shared" si="840"/>
        <v>0.79884723224018384</v>
      </c>
      <c r="BN555" s="8">
        <f t="shared" si="841"/>
        <v>0.18595037902641268</v>
      </c>
    </row>
    <row r="556" spans="1:66" x14ac:dyDescent="0.25">
      <c r="A556" t="s">
        <v>10</v>
      </c>
      <c r="B556" t="s">
        <v>11</v>
      </c>
      <c r="C556" t="s">
        <v>44</v>
      </c>
      <c r="D556" t="s">
        <v>499</v>
      </c>
      <c r="E556">
        <f>VLOOKUP(A556,home!$A$2:$E$405,3,FALSE)</f>
        <v>1.4981949458483801</v>
      </c>
      <c r="F556">
        <f>VLOOKUP(B556,home!$B$2:$E$405,3,FALSE)</f>
        <v>1</v>
      </c>
      <c r="G556">
        <f>VLOOKUP(C556,away!$B$2:$E$405,4,FALSE)</f>
        <v>0.79</v>
      </c>
      <c r="H556">
        <f>VLOOKUP(A556,away!$A$2:$E$405,3,FALSE)</f>
        <v>1.3826714801444</v>
      </c>
      <c r="I556">
        <f>VLOOKUP(C556,away!$B$2:$E$405,3,FALSE)</f>
        <v>0.67</v>
      </c>
      <c r="J556">
        <f>VLOOKUP(B556,home!$B$2:$E$405,4,FALSE)</f>
        <v>1.18</v>
      </c>
      <c r="K556" s="3">
        <f t="shared" si="786"/>
        <v>1.1835740072202203</v>
      </c>
      <c r="L556" s="3">
        <f t="shared" si="787"/>
        <v>1.0931400722021627</v>
      </c>
      <c r="M556" s="5">
        <f t="shared" si="788"/>
        <v>0.10262085729577483</v>
      </c>
      <c r="N556" s="5">
        <f t="shared" si="789"/>
        <v>0.12145937929393459</v>
      </c>
      <c r="O556" s="5">
        <f t="shared" si="790"/>
        <v>0.11217897135375111</v>
      </c>
      <c r="P556" s="5">
        <f t="shared" si="791"/>
        <v>0.1327721146510015</v>
      </c>
      <c r="Q556" s="5">
        <f t="shared" si="792"/>
        <v>7.1878082132701443E-2</v>
      </c>
      <c r="R556" s="5">
        <f t="shared" si="793"/>
        <v>6.1313664422601909E-2</v>
      </c>
      <c r="S556" s="5">
        <f t="shared" si="794"/>
        <v>4.2945544632534721E-2</v>
      </c>
      <c r="T556" s="5">
        <f t="shared" si="795"/>
        <v>7.8572811892294217E-2</v>
      </c>
      <c r="U556" s="5">
        <f t="shared" si="796"/>
        <v>7.2569259498014793E-2</v>
      </c>
      <c r="V556" s="5">
        <f t="shared" si="797"/>
        <v>6.1737187264490224E-3</v>
      </c>
      <c r="W556" s="5">
        <f t="shared" si="798"/>
        <v>2.8357676567035164E-2</v>
      </c>
      <c r="X556" s="5">
        <f t="shared" si="799"/>
        <v>3.099891260997439E-2</v>
      </c>
      <c r="Y556" s="5">
        <f t="shared" si="800"/>
        <v>1.6943076784327969E-2</v>
      </c>
      <c r="Z556" s="5">
        <f t="shared" si="801"/>
        <v>2.2341474517967416E-2</v>
      </c>
      <c r="AA556" s="5">
        <f t="shared" si="802"/>
        <v>2.6442788522439135E-2</v>
      </c>
      <c r="AB556" s="5">
        <f t="shared" si="803"/>
        <v>1.5648498586790075E-2</v>
      </c>
      <c r="AC556" s="5">
        <f t="shared" si="804"/>
        <v>4.992270286052721E-4</v>
      </c>
      <c r="AD556" s="5">
        <f t="shared" si="805"/>
        <v>8.3908522224751952E-3</v>
      </c>
      <c r="AE556" s="5">
        <f t="shared" si="806"/>
        <v>9.1723768043142102E-3</v>
      </c>
      <c r="AF556" s="5">
        <f t="shared" si="807"/>
        <v>5.0133463210667393E-3</v>
      </c>
      <c r="AG556" s="5">
        <f t="shared" si="808"/>
        <v>1.8267632531284478E-3</v>
      </c>
      <c r="AH556" s="5">
        <f t="shared" si="809"/>
        <v>6.1055902669184181E-3</v>
      </c>
      <c r="AI556" s="5">
        <f t="shared" si="810"/>
        <v>7.2264179386614062E-3</v>
      </c>
      <c r="AJ556" s="5">
        <f t="shared" si="811"/>
        <v>4.2765002187547842E-3</v>
      </c>
      <c r="AK556" s="5">
        <f t="shared" si="812"/>
        <v>1.6871848335965813E-3</v>
      </c>
      <c r="AL556" s="5">
        <f t="shared" si="813"/>
        <v>2.5836240322107346E-5</v>
      </c>
      <c r="AM556" s="5">
        <f t="shared" si="814"/>
        <v>1.9862389177895323E-3</v>
      </c>
      <c r="AN556" s="5">
        <f t="shared" si="815"/>
        <v>2.1712373540031943E-3</v>
      </c>
      <c r="AO556" s="5">
        <f t="shared" si="816"/>
        <v>1.1867332789615422E-3</v>
      </c>
      <c r="AP556" s="5">
        <f t="shared" si="817"/>
        <v>4.324219007495766E-4</v>
      </c>
      <c r="AQ556" s="5">
        <f t="shared" si="818"/>
        <v>1.1817442695179712E-4</v>
      </c>
      <c r="AR556" s="5">
        <f t="shared" si="819"/>
        <v>1.3348530770432047E-3</v>
      </c>
      <c r="AS556" s="5">
        <f t="shared" si="820"/>
        <v>1.5798974054462671E-3</v>
      </c>
      <c r="AT556" s="5">
        <f t="shared" si="821"/>
        <v>9.3496275158043418E-4</v>
      </c>
      <c r="AU556" s="5">
        <f t="shared" si="822"/>
        <v>3.6886587016323228E-4</v>
      </c>
      <c r="AV556" s="5">
        <f t="shared" si="823"/>
        <v>1.0914501401896769E-4</v>
      </c>
      <c r="AW556" s="5">
        <f t="shared" si="824"/>
        <v>9.2853450842484431E-7</v>
      </c>
      <c r="AX556" s="5">
        <f t="shared" si="825"/>
        <v>3.9181012587081803E-4</v>
      </c>
      <c r="AY556" s="5">
        <f t="shared" si="826"/>
        <v>4.2830334928396443E-4</v>
      </c>
      <c r="AZ556" s="5">
        <f t="shared" si="827"/>
        <v>2.3409777708035046E-4</v>
      </c>
      <c r="BA556" s="5">
        <f t="shared" si="828"/>
        <v>8.5300553646660052E-5</v>
      </c>
      <c r="BB556" s="5">
        <f t="shared" si="829"/>
        <v>2.3311363343048598E-5</v>
      </c>
      <c r="BC556" s="5">
        <f t="shared" si="830"/>
        <v>5.0965170815902005E-6</v>
      </c>
      <c r="BD556" s="5">
        <f t="shared" si="831"/>
        <v>2.4319689816971457E-4</v>
      </c>
      <c r="BE556" s="5">
        <f t="shared" si="832"/>
        <v>2.8784152731025693E-4</v>
      </c>
      <c r="BF556" s="5">
        <f t="shared" si="833"/>
        <v>1.7034087496149469E-4</v>
      </c>
      <c r="BG556" s="5">
        <f t="shared" si="834"/>
        <v>6.7203677323858201E-5</v>
      </c>
      <c r="BH556" s="5">
        <f t="shared" si="835"/>
        <v>1.9885131417533394E-5</v>
      </c>
      <c r="BI556" s="5">
        <f t="shared" si="836"/>
        <v>4.7071049351901411E-6</v>
      </c>
      <c r="BJ556" s="8">
        <f t="shared" si="837"/>
        <v>0.37967600344601443</v>
      </c>
      <c r="BK556" s="8">
        <f t="shared" si="838"/>
        <v>0.28546560192397141</v>
      </c>
      <c r="BL556" s="8">
        <f t="shared" si="839"/>
        <v>0.31256977497389843</v>
      </c>
      <c r="BM556" s="8">
        <f t="shared" si="840"/>
        <v>0.39740241089731088</v>
      </c>
      <c r="BN556" s="8">
        <f t="shared" si="841"/>
        <v>0.60222306914976531</v>
      </c>
    </row>
    <row r="557" spans="1:66" x14ac:dyDescent="0.25">
      <c r="A557" t="s">
        <v>13</v>
      </c>
      <c r="B557" t="s">
        <v>248</v>
      </c>
      <c r="C557" t="s">
        <v>61</v>
      </c>
      <c r="D557" t="s">
        <v>499</v>
      </c>
      <c r="E557">
        <f>VLOOKUP(A557,home!$A$2:$E$405,3,FALSE)</f>
        <v>1.6196581196581199</v>
      </c>
      <c r="F557">
        <f>VLOOKUP(B557,home!$B$2:$E$405,3,FALSE)</f>
        <v>2.37</v>
      </c>
      <c r="G557">
        <f>VLOOKUP(C557,away!$B$2:$E$405,4,FALSE)</f>
        <v>1.06</v>
      </c>
      <c r="H557">
        <f>VLOOKUP(A557,away!$A$2:$E$405,3,FALSE)</f>
        <v>1.4017094017094001</v>
      </c>
      <c r="I557">
        <f>VLOOKUP(C557,away!$B$2:$E$405,3,FALSE)</f>
        <v>1.1499999999999999</v>
      </c>
      <c r="J557">
        <f>VLOOKUP(B557,home!$B$2:$E$405,4,FALSE)</f>
        <v>0.99</v>
      </c>
      <c r="K557" s="3">
        <f t="shared" si="786"/>
        <v>4.0689051282051292</v>
      </c>
      <c r="L557" s="3">
        <f t="shared" si="787"/>
        <v>1.5958461538461519</v>
      </c>
      <c r="M557" s="5">
        <f t="shared" si="788"/>
        <v>3.4660097243530146E-3</v>
      </c>
      <c r="N557" s="5">
        <f t="shared" si="789"/>
        <v>1.4102864741828825E-2</v>
      </c>
      <c r="O557" s="5">
        <f t="shared" si="790"/>
        <v>5.5312182878021199E-3</v>
      </c>
      <c r="P557" s="5">
        <f t="shared" si="791"/>
        <v>2.2506002456460037E-2</v>
      </c>
      <c r="Q557" s="5">
        <f t="shared" si="792"/>
        <v>2.8691609335205315E-2</v>
      </c>
      <c r="R557" s="5">
        <f t="shared" si="793"/>
        <v>4.4134867153362558E-3</v>
      </c>
      <c r="S557" s="5">
        <f t="shared" si="794"/>
        <v>3.653481862812253E-2</v>
      </c>
      <c r="T557" s="5">
        <f t="shared" si="795"/>
        <v>4.578739440524375E-2</v>
      </c>
      <c r="U557" s="5">
        <f t="shared" si="796"/>
        <v>1.79580587292969E-2</v>
      </c>
      <c r="V557" s="5">
        <f t="shared" si="797"/>
        <v>2.635924892130128E-2</v>
      </c>
      <c r="W557" s="5">
        <f t="shared" si="798"/>
        <v>3.8914478786825017E-2</v>
      </c>
      <c r="X557" s="5">
        <f t="shared" si="799"/>
        <v>6.2101521300882374E-2</v>
      </c>
      <c r="Y557" s="5">
        <f t="shared" si="800"/>
        <v>4.9552236958004009E-2</v>
      </c>
      <c r="Z557" s="5">
        <f t="shared" si="801"/>
        <v>2.3477485999068163E-3</v>
      </c>
      <c r="AA557" s="5">
        <f t="shared" si="802"/>
        <v>9.5527663178972561E-3</v>
      </c>
      <c r="AB557" s="5">
        <f t="shared" si="803"/>
        <v>1.9434649929718693E-2</v>
      </c>
      <c r="AC557" s="5">
        <f t="shared" si="804"/>
        <v>1.0697483708805564E-2</v>
      </c>
      <c r="AD557" s="5">
        <f t="shared" si="805"/>
        <v>3.9584830574285509E-2</v>
      </c>
      <c r="AE557" s="5">
        <f t="shared" si="806"/>
        <v>6.3171299622625091E-2</v>
      </c>
      <c r="AF557" s="5">
        <f t="shared" si="807"/>
        <v>5.0405837768114567E-2</v>
      </c>
      <c r="AG557" s="5">
        <f t="shared" si="808"/>
        <v>2.6813320777879575E-2</v>
      </c>
      <c r="AH557" s="5">
        <f t="shared" si="809"/>
        <v>9.3666139333974585E-4</v>
      </c>
      <c r="AI557" s="5">
        <f t="shared" si="810"/>
        <v>3.8111863467518532E-3</v>
      </c>
      <c r="AJ557" s="5">
        <f t="shared" si="811"/>
        <v>7.753677835421996E-3</v>
      </c>
      <c r="AK557" s="5">
        <f t="shared" si="812"/>
        <v>1.0516326502333001E-2</v>
      </c>
      <c r="AL557" s="5">
        <f t="shared" si="813"/>
        <v>2.7784987784275216E-3</v>
      </c>
      <c r="AM557" s="5">
        <f t="shared" si="814"/>
        <v>3.221338402456829E-2</v>
      </c>
      <c r="AN557" s="5">
        <f t="shared" si="815"/>
        <v>5.1407604997976385E-2</v>
      </c>
      <c r="AO557" s="5">
        <f t="shared" si="816"/>
        <v>4.1019314357231419E-2</v>
      </c>
      <c r="AP557" s="5">
        <f t="shared" si="817"/>
        <v>2.1820171683464666E-2</v>
      </c>
      <c r="AQ557" s="5">
        <f t="shared" si="818"/>
        <v>8.7054092643299545E-3</v>
      </c>
      <c r="AR557" s="5">
        <f t="shared" si="819"/>
        <v>2.9895349640348204E-4</v>
      </c>
      <c r="AS557" s="5">
        <f t="shared" si="820"/>
        <v>1.2164134146109816E-3</v>
      </c>
      <c r="AT557" s="5">
        <f t="shared" si="821"/>
        <v>2.4747353903640679E-3</v>
      </c>
      <c r="AU557" s="5">
        <f t="shared" si="822"/>
        <v>3.3564878402676922E-3</v>
      </c>
      <c r="AV557" s="5">
        <f t="shared" si="823"/>
        <v>3.4143076465058433E-3</v>
      </c>
      <c r="AW557" s="5">
        <f t="shared" si="824"/>
        <v>5.0115987760595497E-4</v>
      </c>
      <c r="AX557" s="5">
        <f t="shared" si="825"/>
        <v>2.1845533909067846E-2</v>
      </c>
      <c r="AY557" s="5">
        <f t="shared" si="826"/>
        <v>3.4862111267501612E-2</v>
      </c>
      <c r="AZ557" s="5">
        <f t="shared" si="827"/>
        <v>2.781728309059953E-2</v>
      </c>
      <c r="BA557" s="5">
        <f t="shared" si="828"/>
        <v>1.479736807686095E-2</v>
      </c>
      <c r="BB557" s="5">
        <f t="shared" si="829"/>
        <v>5.9035807331260983E-3</v>
      </c>
      <c r="BC557" s="5">
        <f t="shared" si="830"/>
        <v>1.8842413213759044E-3</v>
      </c>
      <c r="BD557" s="5">
        <f t="shared" si="831"/>
        <v>7.9513964569059414E-5</v>
      </c>
      <c r="BE557" s="5">
        <f t="shared" si="832"/>
        <v>3.2353477819896674E-4</v>
      </c>
      <c r="BF557" s="5">
        <f t="shared" si="833"/>
        <v>6.5821615908324255E-4</v>
      </c>
      <c r="BG557" s="5">
        <f t="shared" si="834"/>
        <v>8.9273970172042952E-4</v>
      </c>
      <c r="BH557" s="5">
        <f t="shared" si="835"/>
        <v>9.0811828762064331E-4</v>
      </c>
      <c r="BI557" s="5">
        <f t="shared" si="836"/>
        <v>7.3900943150329902E-4</v>
      </c>
      <c r="BJ557" s="8">
        <f t="shared" si="837"/>
        <v>0.68140139699699653</v>
      </c>
      <c r="BK557" s="8">
        <f t="shared" si="838"/>
        <v>0.13720417348497155</v>
      </c>
      <c r="BL557" s="8">
        <f t="shared" si="839"/>
        <v>9.4270062168745519E-2</v>
      </c>
      <c r="BM557" s="8">
        <f t="shared" si="840"/>
        <v>0.80215123859973925</v>
      </c>
      <c r="BN557" s="8">
        <f t="shared" si="841"/>
        <v>7.8711191260985566E-2</v>
      </c>
    </row>
    <row r="558" spans="1:66" x14ac:dyDescent="0.25">
      <c r="A558" t="s">
        <v>13</v>
      </c>
      <c r="B558" t="s">
        <v>250</v>
      </c>
      <c r="C558" t="s">
        <v>14</v>
      </c>
      <c r="D558" t="s">
        <v>499</v>
      </c>
      <c r="E558">
        <f>VLOOKUP(A558,home!$A$2:$E$405,3,FALSE)</f>
        <v>1.6196581196581199</v>
      </c>
      <c r="F558">
        <f>VLOOKUP(B558,home!$B$2:$E$405,3,FALSE)</f>
        <v>1.28</v>
      </c>
      <c r="G558">
        <f>VLOOKUP(C558,away!$B$2:$E$405,4,FALSE)</f>
        <v>0.85</v>
      </c>
      <c r="H558">
        <f>VLOOKUP(A558,away!$A$2:$E$405,3,FALSE)</f>
        <v>1.4017094017094001</v>
      </c>
      <c r="I558">
        <f>VLOOKUP(C558,away!$B$2:$E$405,3,FALSE)</f>
        <v>0.76</v>
      </c>
      <c r="J558">
        <f>VLOOKUP(B558,home!$B$2:$E$405,4,FALSE)</f>
        <v>0.82</v>
      </c>
      <c r="K558" s="3">
        <f t="shared" si="786"/>
        <v>1.7621880341880345</v>
      </c>
      <c r="L558" s="3">
        <f t="shared" si="787"/>
        <v>0.8735452991452981</v>
      </c>
      <c r="M558" s="5">
        <f t="shared" si="788"/>
        <v>7.1666394777412101E-2</v>
      </c>
      <c r="N558" s="5">
        <f t="shared" si="789"/>
        <v>0.12628966333015143</v>
      </c>
      <c r="O558" s="5">
        <f t="shared" si="790"/>
        <v>6.2603842264499485E-2</v>
      </c>
      <c r="P558" s="5">
        <f t="shared" si="791"/>
        <v>0.11031974173269612</v>
      </c>
      <c r="Q558" s="5">
        <f t="shared" si="792"/>
        <v>0.11127306678101413</v>
      </c>
      <c r="R558" s="5">
        <f t="shared" si="793"/>
        <v>2.7343646059293628E-2</v>
      </c>
      <c r="S558" s="5">
        <f t="shared" si="794"/>
        <v>4.2455203215429053E-2</v>
      </c>
      <c r="T558" s="5">
        <f t="shared" si="795"/>
        <v>9.7202064408035735E-2</v>
      </c>
      <c r="U558" s="5">
        <f t="shared" si="796"/>
        <v>4.8184645896760026E-2</v>
      </c>
      <c r="V558" s="5">
        <f t="shared" si="797"/>
        <v>7.2614958493635766E-3</v>
      </c>
      <c r="W558" s="5">
        <f t="shared" si="798"/>
        <v>6.536135560296974E-2</v>
      </c>
      <c r="X558" s="5">
        <f t="shared" si="799"/>
        <v>5.7096104932738416E-2</v>
      </c>
      <c r="Y558" s="5">
        <f t="shared" si="800"/>
        <v>2.4938017031750151E-2</v>
      </c>
      <c r="Z558" s="5">
        <f t="shared" si="801"/>
        <v>7.9619711588629349E-3</v>
      </c>
      <c r="AA558" s="5">
        <f t="shared" si="802"/>
        <v>1.4030490304698502E-2</v>
      </c>
      <c r="AB558" s="5">
        <f t="shared" si="803"/>
        <v>1.2362181064365466E-2</v>
      </c>
      <c r="AC558" s="5">
        <f t="shared" si="804"/>
        <v>6.9862446442202776E-4</v>
      </c>
      <c r="AD558" s="5">
        <f t="shared" si="805"/>
        <v>2.8794749685465571E-2</v>
      </c>
      <c r="AE558" s="5">
        <f t="shared" si="806"/>
        <v>2.5153518227804001E-2</v>
      </c>
      <c r="AF558" s="5">
        <f t="shared" si="807"/>
        <v>1.0986368802431876E-2</v>
      </c>
      <c r="AG558" s="5">
        <f t="shared" si="808"/>
        <v>3.1990302740136419E-3</v>
      </c>
      <c r="AH558" s="5">
        <f t="shared" si="809"/>
        <v>1.7387856194387892E-3</v>
      </c>
      <c r="AI558" s="5">
        <f t="shared" si="810"/>
        <v>3.0640672125932635E-3</v>
      </c>
      <c r="AJ558" s="5">
        <f t="shared" si="811"/>
        <v>2.6997312889898667E-3</v>
      </c>
      <c r="AK558" s="5">
        <f t="shared" si="812"/>
        <v>1.585811390993661E-3</v>
      </c>
      <c r="AL558" s="5">
        <f t="shared" si="813"/>
        <v>4.3017132770559275E-5</v>
      </c>
      <c r="AM558" s="5">
        <f t="shared" si="814"/>
        <v>1.0148352668633422E-2</v>
      </c>
      <c r="AN558" s="5">
        <f t="shared" si="815"/>
        <v>8.865045767753368E-3</v>
      </c>
      <c r="AO558" s="5">
        <f t="shared" si="816"/>
        <v>3.8720095285644371E-3</v>
      </c>
      <c r="AP558" s="5">
        <f t="shared" si="817"/>
        <v>1.127458573974422E-3</v>
      </c>
      <c r="AQ558" s="5">
        <f t="shared" si="818"/>
        <v>2.4622153431910434E-4</v>
      </c>
      <c r="AR558" s="5">
        <f t="shared" si="819"/>
        <v>3.0378160081644004E-4</v>
      </c>
      <c r="AS558" s="5">
        <f t="shared" si="820"/>
        <v>5.3532030196521655E-4</v>
      </c>
      <c r="AT558" s="5">
        <f t="shared" si="821"/>
        <v>4.7166751529051506E-4</v>
      </c>
      <c r="AU558" s="5">
        <f t="shared" si="822"/>
        <v>2.7705561718671586E-4</v>
      </c>
      <c r="AV558" s="5">
        <f t="shared" si="823"/>
        <v>1.2205602335275282E-4</v>
      </c>
      <c r="AW558" s="5">
        <f t="shared" si="824"/>
        <v>1.8394019307827549E-6</v>
      </c>
      <c r="AX558" s="5">
        <f t="shared" si="825"/>
        <v>2.980550939897669E-3</v>
      </c>
      <c r="AY558" s="5">
        <f t="shared" si="826"/>
        <v>2.6036462624107089E-3</v>
      </c>
      <c r="AZ558" s="5">
        <f t="shared" si="827"/>
        <v>1.1372014765830499E-3</v>
      </c>
      <c r="BA558" s="5">
        <f t="shared" si="828"/>
        <v>3.3113233468340505E-4</v>
      </c>
      <c r="BB558" s="5">
        <f t="shared" si="829"/>
        <v>7.2314773589423991E-5</v>
      </c>
      <c r="BC558" s="5">
        <f t="shared" si="830"/>
        <v>1.2634046105559583E-5</v>
      </c>
      <c r="BD558" s="5">
        <f t="shared" si="831"/>
        <v>4.4227831560005759E-5</v>
      </c>
      <c r="BE558" s="5">
        <f t="shared" si="832"/>
        <v>7.7937755553126055E-5</v>
      </c>
      <c r="BF558" s="5">
        <f t="shared" si="833"/>
        <v>6.8670490123595387E-5</v>
      </c>
      <c r="BG558" s="5">
        <f t="shared" si="834"/>
        <v>4.0336771999209142E-5</v>
      </c>
      <c r="BH558" s="5">
        <f t="shared" si="835"/>
        <v>1.777024423869432E-5</v>
      </c>
      <c r="BI558" s="5">
        <f t="shared" si="836"/>
        <v>6.2629023524051992E-6</v>
      </c>
      <c r="BJ558" s="8">
        <f t="shared" si="837"/>
        <v>0.58169050698288927</v>
      </c>
      <c r="BK558" s="8">
        <f t="shared" si="838"/>
        <v>0.23504812343450418</v>
      </c>
      <c r="BL558" s="8">
        <f t="shared" si="839"/>
        <v>0.17557828815607132</v>
      </c>
      <c r="BM558" s="8">
        <f t="shared" si="840"/>
        <v>0.48818072792678097</v>
      </c>
      <c r="BN558" s="8">
        <f t="shared" si="841"/>
        <v>0.50949635494506684</v>
      </c>
    </row>
    <row r="559" spans="1:66" x14ac:dyDescent="0.25">
      <c r="A559" t="s">
        <v>13</v>
      </c>
      <c r="B559" t="s">
        <v>53</v>
      </c>
      <c r="C559" t="s">
        <v>51</v>
      </c>
      <c r="D559" t="s">
        <v>499</v>
      </c>
      <c r="E559">
        <f>VLOOKUP(A559,home!$A$2:$E$405,3,FALSE)</f>
        <v>1.6196581196581199</v>
      </c>
      <c r="F559">
        <f>VLOOKUP(B559,home!$B$2:$E$405,3,FALSE)</f>
        <v>0.66</v>
      </c>
      <c r="G559">
        <f>VLOOKUP(C559,away!$B$2:$E$405,4,FALSE)</f>
        <v>1.01</v>
      </c>
      <c r="H559">
        <f>VLOOKUP(A559,away!$A$2:$E$405,3,FALSE)</f>
        <v>1.4017094017094001</v>
      </c>
      <c r="I559">
        <f>VLOOKUP(C559,away!$B$2:$E$405,3,FALSE)</f>
        <v>1.19</v>
      </c>
      <c r="J559">
        <f>VLOOKUP(B559,home!$B$2:$E$405,4,FALSE)</f>
        <v>1.26</v>
      </c>
      <c r="K559" s="3">
        <f t="shared" si="786"/>
        <v>1.0796641025641027</v>
      </c>
      <c r="L559" s="3">
        <f t="shared" si="787"/>
        <v>2.1017230769230744</v>
      </c>
      <c r="M559" s="5">
        <f t="shared" si="788"/>
        <v>4.1528008345884333E-2</v>
      </c>
      <c r="N559" s="5">
        <f t="shared" si="789"/>
        <v>4.4836299862033774E-2</v>
      </c>
      <c r="O559" s="5">
        <f t="shared" si="790"/>
        <v>8.7280373479199147E-2</v>
      </c>
      <c r="P559" s="5">
        <f t="shared" si="791"/>
        <v>9.4233486103879244E-2</v>
      </c>
      <c r="Q559" s="5">
        <f t="shared" si="792"/>
        <v>2.4204071726418846E-2</v>
      </c>
      <c r="R559" s="5">
        <f t="shared" si="793"/>
        <v>9.1719587551848752E-2</v>
      </c>
      <c r="S559" s="5">
        <f t="shared" si="794"/>
        <v>5.3457595590242504E-2</v>
      </c>
      <c r="T559" s="5">
        <f t="shared" si="795"/>
        <v>5.0870256102915803E-2</v>
      </c>
      <c r="U559" s="5">
        <f t="shared" si="796"/>
        <v>9.9026346181716421E-2</v>
      </c>
      <c r="V559" s="5">
        <f t="shared" si="797"/>
        <v>1.3478174240711394E-2</v>
      </c>
      <c r="W559" s="5">
        <f t="shared" si="798"/>
        <v>8.7107557929670607E-3</v>
      </c>
      <c r="X559" s="5">
        <f t="shared" si="799"/>
        <v>1.8307596467520226E-2</v>
      </c>
      <c r="Y559" s="5">
        <f t="shared" si="800"/>
        <v>1.9238748989391308E-2</v>
      </c>
      <c r="Z559" s="5">
        <f t="shared" si="801"/>
        <v>6.425639125452895E-2</v>
      </c>
      <c r="AA559" s="5">
        <f t="shared" si="802"/>
        <v>6.9375318997828853E-2</v>
      </c>
      <c r="AB559" s="5">
        <f t="shared" si="803"/>
        <v>3.7451020762944612E-2</v>
      </c>
      <c r="AC559" s="5">
        <f t="shared" si="804"/>
        <v>1.9115041203625618E-3</v>
      </c>
      <c r="AD559" s="5">
        <f t="shared" si="805"/>
        <v>2.3511725839672091E-3</v>
      </c>
      <c r="AE559" s="5">
        <f t="shared" si="806"/>
        <v>4.9415136775527385E-3</v>
      </c>
      <c r="AF559" s="5">
        <f t="shared" si="807"/>
        <v>5.1928466655217992E-3</v>
      </c>
      <c r="AG559" s="5">
        <f t="shared" si="808"/>
        <v>3.6379752239500671E-3</v>
      </c>
      <c r="AH559" s="5">
        <f t="shared" si="809"/>
        <v>3.3762285084860386E-2</v>
      </c>
      <c r="AI559" s="5">
        <f t="shared" si="810"/>
        <v>3.6451927226659173E-2</v>
      </c>
      <c r="AJ559" s="5">
        <f t="shared" si="811"/>
        <v>1.9677918647951476E-2</v>
      </c>
      <c r="AK559" s="5">
        <f t="shared" si="812"/>
        <v>7.0818474591233197E-3</v>
      </c>
      <c r="AL559" s="5">
        <f t="shared" si="813"/>
        <v>1.7349996220711607E-4</v>
      </c>
      <c r="AM559" s="5">
        <f t="shared" si="814"/>
        <v>5.0769532756845604E-4</v>
      </c>
      <c r="AN559" s="5">
        <f t="shared" si="815"/>
        <v>1.0670349859966438E-3</v>
      </c>
      <c r="AO559" s="5">
        <f t="shared" si="816"/>
        <v>1.1213060269767178E-3</v>
      </c>
      <c r="AP559" s="5">
        <f t="shared" si="817"/>
        <v>7.855582510632983E-4</v>
      </c>
      <c r="AQ559" s="5">
        <f t="shared" si="818"/>
        <v>4.1275647613176614E-4</v>
      </c>
      <c r="AR559" s="5">
        <f t="shared" si="819"/>
        <v>1.4191794738501346E-2</v>
      </c>
      <c r="AS559" s="5">
        <f t="shared" si="820"/>
        <v>1.5322371330118009E-2</v>
      </c>
      <c r="AT559" s="5">
        <f t="shared" si="821"/>
        <v>8.2715071456428979E-3</v>
      </c>
      <c r="AU559" s="5">
        <f t="shared" si="822"/>
        <v>2.9768164464177016E-3</v>
      </c>
      <c r="AV559" s="5">
        <f t="shared" si="823"/>
        <v>8.0349046427990697E-4</v>
      </c>
      <c r="AW559" s="5">
        <f t="shared" si="824"/>
        <v>1.0936063881870444E-5</v>
      </c>
      <c r="AX559" s="5">
        <f t="shared" si="825"/>
        <v>9.1356736702530872E-5</v>
      </c>
      <c r="AY559" s="5">
        <f t="shared" si="826"/>
        <v>1.9200656176009435E-4</v>
      </c>
      <c r="AZ559" s="5">
        <f t="shared" si="827"/>
        <v>2.017723108859229E-4</v>
      </c>
      <c r="BA559" s="5">
        <f t="shared" si="828"/>
        <v>1.4135650735768032E-4</v>
      </c>
      <c r="BB559" s="5">
        <f t="shared" si="829"/>
        <v>7.427305839672078E-5</v>
      </c>
      <c r="BC559" s="5">
        <f t="shared" si="830"/>
        <v>3.1220280165208615E-5</v>
      </c>
      <c r="BD559" s="5">
        <f t="shared" si="831"/>
        <v>4.9712037508106233E-3</v>
      </c>
      <c r="BE559" s="5">
        <f t="shared" si="832"/>
        <v>5.3672302362822531E-3</v>
      </c>
      <c r="BF559" s="5">
        <f t="shared" si="833"/>
        <v>2.8974029081552974E-3</v>
      </c>
      <c r="BG559" s="5">
        <f t="shared" si="834"/>
        <v>1.0427406368667038E-3</v>
      </c>
      <c r="BH559" s="5">
        <f t="shared" si="835"/>
        <v>2.8145240847745256E-4</v>
      </c>
      <c r="BI559" s="5">
        <f t="shared" si="836"/>
        <v>6.077481240266284E-5</v>
      </c>
      <c r="BJ559" s="8">
        <f t="shared" si="837"/>
        <v>0.18691757361524389</v>
      </c>
      <c r="BK559" s="8">
        <f t="shared" si="838"/>
        <v>0.20497427492504727</v>
      </c>
      <c r="BL559" s="8">
        <f t="shared" si="839"/>
        <v>0.53801341027008698</v>
      </c>
      <c r="BM559" s="8">
        <f t="shared" si="840"/>
        <v>0.61017875249776476</v>
      </c>
      <c r="BN559" s="8">
        <f t="shared" si="841"/>
        <v>0.38380182706926413</v>
      </c>
    </row>
    <row r="560" spans="1:66" x14ac:dyDescent="0.25">
      <c r="A560" t="s">
        <v>13</v>
      </c>
      <c r="B560" t="s">
        <v>57</v>
      </c>
      <c r="C560" t="s">
        <v>59</v>
      </c>
      <c r="D560" t="s">
        <v>499</v>
      </c>
      <c r="E560">
        <f>VLOOKUP(A560,home!$A$2:$E$405,3,FALSE)</f>
        <v>1.6196581196581199</v>
      </c>
      <c r="F560">
        <f>VLOOKUP(B560,home!$B$2:$E$405,3,FALSE)</f>
        <v>0.62</v>
      </c>
      <c r="G560">
        <f>VLOOKUP(C560,away!$B$2:$E$405,4,FALSE)</f>
        <v>0.62</v>
      </c>
      <c r="H560">
        <f>VLOOKUP(A560,away!$A$2:$E$405,3,FALSE)</f>
        <v>1.4017094017094001</v>
      </c>
      <c r="I560">
        <f>VLOOKUP(C560,away!$B$2:$E$405,3,FALSE)</f>
        <v>0.93</v>
      </c>
      <c r="J560">
        <f>VLOOKUP(B560,home!$B$2:$E$405,4,FALSE)</f>
        <v>1.04</v>
      </c>
      <c r="K560" s="3">
        <f t="shared" si="786"/>
        <v>0.62259658119658123</v>
      </c>
      <c r="L560" s="3">
        <f t="shared" si="787"/>
        <v>1.3557333333333319</v>
      </c>
      <c r="M560" s="5">
        <f t="shared" si="788"/>
        <v>0.13830001739558409</v>
      </c>
      <c r="N560" s="5">
        <f t="shared" si="789"/>
        <v>8.6105118009918366E-2</v>
      </c>
      <c r="O560" s="5">
        <f t="shared" si="790"/>
        <v>0.18749794358377303</v>
      </c>
      <c r="P560" s="5">
        <f t="shared" si="791"/>
        <v>0.11673557865664654</v>
      </c>
      <c r="Q560" s="5">
        <f t="shared" si="792"/>
        <v>2.6804376048251675E-2</v>
      </c>
      <c r="R560" s="5">
        <f t="shared" si="793"/>
        <v>0.12709860602398684</v>
      </c>
      <c r="S560" s="5">
        <f t="shared" si="794"/>
        <v>2.4633394089394436E-2</v>
      </c>
      <c r="T560" s="5">
        <f t="shared" si="795"/>
        <v>3.6339586087816372E-2</v>
      </c>
      <c r="U560" s="5">
        <f t="shared" si="796"/>
        <v>7.91311575853854E-2</v>
      </c>
      <c r="V560" s="5">
        <f t="shared" si="797"/>
        <v>2.3102700663663548E-3</v>
      </c>
      <c r="W560" s="5">
        <f t="shared" si="798"/>
        <v>5.5627709629163411E-3</v>
      </c>
      <c r="X560" s="5">
        <f t="shared" si="799"/>
        <v>7.5416340201244405E-3</v>
      </c>
      <c r="Y560" s="5">
        <f t="shared" si="800"/>
        <v>5.1122223144416832E-3</v>
      </c>
      <c r="Z560" s="5">
        <f t="shared" si="801"/>
        <v>5.7437272268973202E-2</v>
      </c>
      <c r="AA560" s="5">
        <f t="shared" si="802"/>
        <v>3.5760249347919909E-2</v>
      </c>
      <c r="AB560" s="5">
        <f t="shared" si="803"/>
        <v>1.1132104493376106E-2</v>
      </c>
      <c r="AC560" s="5">
        <f t="shared" si="804"/>
        <v>1.218775664896522E-4</v>
      </c>
      <c r="AD560" s="5">
        <f t="shared" si="805"/>
        <v>8.6584054587283184E-4</v>
      </c>
      <c r="AE560" s="5">
        <f t="shared" si="806"/>
        <v>1.1738488893913261E-3</v>
      </c>
      <c r="AF560" s="5">
        <f t="shared" si="807"/>
        <v>7.9571303382206622E-4</v>
      </c>
      <c r="AG560" s="5">
        <f t="shared" si="808"/>
        <v>3.5959156124012277E-4</v>
      </c>
      <c r="AH560" s="5">
        <f t="shared" si="809"/>
        <v>1.9467406147697305E-2</v>
      </c>
      <c r="AI560" s="5">
        <f t="shared" si="810"/>
        <v>1.2120340512321647E-2</v>
      </c>
      <c r="AJ560" s="5">
        <f t="shared" si="811"/>
        <v>3.773041282954939E-3</v>
      </c>
      <c r="AK560" s="5">
        <f t="shared" si="812"/>
        <v>7.8302753449376939E-4</v>
      </c>
      <c r="AL560" s="5">
        <f t="shared" si="813"/>
        <v>4.1149519768282346E-6</v>
      </c>
      <c r="AM560" s="5">
        <f t="shared" si="814"/>
        <v>1.0781387274436136E-4</v>
      </c>
      <c r="AN560" s="5">
        <f t="shared" si="815"/>
        <v>1.4616686107528869E-4</v>
      </c>
      <c r="AO560" s="5">
        <f t="shared" si="816"/>
        <v>9.9081642894235605E-5</v>
      </c>
      <c r="AP560" s="5">
        <f t="shared" si="817"/>
        <v>4.4776095331048305E-5</v>
      </c>
      <c r="AQ560" s="5">
        <f t="shared" si="818"/>
        <v>1.5176111244203294E-5</v>
      </c>
      <c r="AR560" s="5">
        <f t="shared" si="819"/>
        <v>5.2785222855942877E-3</v>
      </c>
      <c r="AS560" s="5">
        <f t="shared" si="820"/>
        <v>3.2863899287809669E-3</v>
      </c>
      <c r="AT560" s="5">
        <f t="shared" si="821"/>
        <v>1.0230475670689532E-3</v>
      </c>
      <c r="AU560" s="5">
        <f t="shared" si="822"/>
        <v>2.1231530588620349E-4</v>
      </c>
      <c r="AV560" s="5">
        <f t="shared" si="823"/>
        <v>3.3046695895114159E-5</v>
      </c>
      <c r="AW560" s="5">
        <f t="shared" si="824"/>
        <v>9.6481328781792697E-8</v>
      </c>
      <c r="AX560" s="5">
        <f t="shared" si="825"/>
        <v>1.1187424762700444E-5</v>
      </c>
      <c r="AY560" s="5">
        <f t="shared" si="826"/>
        <v>1.5167164664951734E-5</v>
      </c>
      <c r="AZ560" s="5">
        <f t="shared" si="827"/>
        <v>1.0281315354215272E-5</v>
      </c>
      <c r="BA560" s="5">
        <f t="shared" si="828"/>
        <v>4.6462406454071463E-6</v>
      </c>
      <c r="BB560" s="5">
        <f t="shared" si="829"/>
        <v>1.5747658294166612E-6</v>
      </c>
      <c r="BC560" s="5">
        <f t="shared" si="830"/>
        <v>4.2699250542689542E-7</v>
      </c>
      <c r="BD560" s="5">
        <f t="shared" si="831"/>
        <v>1.1927114355538379E-3</v>
      </c>
      <c r="BE560" s="5">
        <f t="shared" si="832"/>
        <v>7.425780621298859E-4</v>
      </c>
      <c r="BF560" s="5">
        <f t="shared" si="833"/>
        <v>2.3116328137682472E-4</v>
      </c>
      <c r="BG560" s="5">
        <f t="shared" si="834"/>
        <v>4.7973822894464812E-5</v>
      </c>
      <c r="BH560" s="5">
        <f t="shared" si="835"/>
        <v>7.4670845302560153E-6</v>
      </c>
      <c r="BI560" s="5">
        <f t="shared" si="836"/>
        <v>9.2979626000865505E-7</v>
      </c>
      <c r="BJ560" s="8">
        <f t="shared" si="837"/>
        <v>0.17111699996084653</v>
      </c>
      <c r="BK560" s="8">
        <f t="shared" si="838"/>
        <v>0.2821204198911228</v>
      </c>
      <c r="BL560" s="8">
        <f t="shared" si="839"/>
        <v>0.4888200217778797</v>
      </c>
      <c r="BM560" s="8">
        <f t="shared" si="840"/>
        <v>0.31693800349732537</v>
      </c>
      <c r="BN560" s="8">
        <f t="shared" si="841"/>
        <v>0.68254163971816051</v>
      </c>
    </row>
    <row r="561" spans="1:66" x14ac:dyDescent="0.25">
      <c r="A561" t="s">
        <v>13</v>
      </c>
      <c r="B561" t="s">
        <v>251</v>
      </c>
      <c r="C561" t="s">
        <v>62</v>
      </c>
      <c r="D561" t="s">
        <v>499</v>
      </c>
      <c r="E561">
        <f>VLOOKUP(A561,home!$A$2:$E$405,3,FALSE)</f>
        <v>1.6196581196581199</v>
      </c>
      <c r="F561">
        <f>VLOOKUP(B561,home!$B$2:$E$405,3,FALSE)</f>
        <v>0.35</v>
      </c>
      <c r="G561">
        <f>VLOOKUP(C561,away!$B$2:$E$405,4,FALSE)</f>
        <v>1.1399999999999999</v>
      </c>
      <c r="H561">
        <f>VLOOKUP(A561,away!$A$2:$E$405,3,FALSE)</f>
        <v>1.4017094017094001</v>
      </c>
      <c r="I561">
        <f>VLOOKUP(C561,away!$B$2:$E$405,3,FALSE)</f>
        <v>1.1399999999999999</v>
      </c>
      <c r="J561">
        <f>VLOOKUP(B561,home!$B$2:$E$405,4,FALSE)</f>
        <v>1.48</v>
      </c>
      <c r="K561" s="3">
        <f t="shared" si="786"/>
        <v>0.64624358974358975</v>
      </c>
      <c r="L561" s="3">
        <f t="shared" si="787"/>
        <v>2.3649641025640995</v>
      </c>
      <c r="M561" s="5">
        <f t="shared" si="788"/>
        <v>4.923218551119083E-2</v>
      </c>
      <c r="N561" s="5">
        <f t="shared" si="789"/>
        <v>3.181598429567431E-2</v>
      </c>
      <c r="O561" s="5">
        <f t="shared" si="790"/>
        <v>0.11643235142474267</v>
      </c>
      <c r="P561" s="5">
        <f t="shared" si="791"/>
        <v>7.5243660747012858E-2</v>
      </c>
      <c r="Q561" s="5">
        <f t="shared" si="792"/>
        <v>1.028043795123112E-2</v>
      </c>
      <c r="R561" s="5">
        <f t="shared" si="793"/>
        <v>0.13767916574832223</v>
      </c>
      <c r="S561" s="5">
        <f t="shared" si="794"/>
        <v>2.8749528503689128E-2</v>
      </c>
      <c r="T561" s="5">
        <f t="shared" si="795"/>
        <v>2.4312866713299214E-2</v>
      </c>
      <c r="U561" s="5">
        <f t="shared" si="796"/>
        <v>8.8974278306098442E-2</v>
      </c>
      <c r="V561" s="5">
        <f t="shared" si="797"/>
        <v>4.8821263906186517E-3</v>
      </c>
      <c r="W561" s="5">
        <f t="shared" si="798"/>
        <v>2.2145557085799451E-3</v>
      </c>
      <c r="X561" s="5">
        <f t="shared" si="799"/>
        <v>5.237344753919973E-3</v>
      </c>
      <c r="Y561" s="5">
        <f t="shared" si="800"/>
        <v>6.1930661678865732E-3</v>
      </c>
      <c r="Z561" s="5">
        <f t="shared" si="801"/>
        <v>0.10853542822191826</v>
      </c>
      <c r="AA561" s="5">
        <f t="shared" si="802"/>
        <v>7.0140324748490177E-2</v>
      </c>
      <c r="AB561" s="5">
        <f t="shared" si="803"/>
        <v>2.2663867625622718E-2</v>
      </c>
      <c r="AC561" s="5">
        <f t="shared" si="804"/>
        <v>4.6634769770713196E-4</v>
      </c>
      <c r="AD561" s="5">
        <f t="shared" si="805"/>
        <v>3.5778560769996555E-4</v>
      </c>
      <c r="AE561" s="5">
        <f t="shared" si="806"/>
        <v>8.4615011862449992E-4</v>
      </c>
      <c r="AF561" s="5">
        <f t="shared" si="807"/>
        <v>1.0005573279636487E-3</v>
      </c>
      <c r="AG561" s="5">
        <f t="shared" si="808"/>
        <v>7.887607210638279E-4</v>
      </c>
      <c r="AH561" s="5">
        <f t="shared" si="809"/>
        <v>6.4170597900314791E-2</v>
      </c>
      <c r="AI561" s="5">
        <f t="shared" si="810"/>
        <v>4.1469837543091893E-2</v>
      </c>
      <c r="AJ561" s="5">
        <f t="shared" si="811"/>
        <v>1.3399808339965597E-2</v>
      </c>
      <c r="AK561" s="5">
        <f t="shared" si="812"/>
        <v>2.886513414498487E-3</v>
      </c>
      <c r="AL561" s="5">
        <f t="shared" si="813"/>
        <v>2.8509567545767254E-5</v>
      </c>
      <c r="AM561" s="5">
        <f t="shared" si="814"/>
        <v>4.6243331095723508E-5</v>
      </c>
      <c r="AN561" s="5">
        <f t="shared" si="815"/>
        <v>1.0936381802437226E-4</v>
      </c>
      <c r="AO561" s="5">
        <f t="shared" si="816"/>
        <v>1.2932075187349653E-4</v>
      </c>
      <c r="AP561" s="5">
        <f t="shared" si="817"/>
        <v>1.0194631196580611E-4</v>
      </c>
      <c r="AQ561" s="5">
        <f t="shared" si="818"/>
        <v>6.0274842046983091E-5</v>
      </c>
      <c r="AR561" s="5">
        <f t="shared" si="819"/>
        <v>3.0352232094863946E-2</v>
      </c>
      <c r="AS561" s="5">
        <f t="shared" si="820"/>
        <v>1.961493542571547E-2</v>
      </c>
      <c r="AT561" s="5">
        <f t="shared" si="821"/>
        <v>6.3380131410515368E-3</v>
      </c>
      <c r="AU561" s="5">
        <f t="shared" si="822"/>
        <v>1.3653001213717302E-3</v>
      </c>
      <c r="AV561" s="5">
        <f t="shared" si="823"/>
        <v>2.2057911287815636E-4</v>
      </c>
      <c r="AW561" s="5">
        <f t="shared" si="824"/>
        <v>1.2103443025374717E-6</v>
      </c>
      <c r="AX561" s="5">
        <f t="shared" si="825"/>
        <v>4.9807427148336212E-6</v>
      </c>
      <c r="AY561" s="5">
        <f t="shared" si="826"/>
        <v>1.177927772468917E-5</v>
      </c>
      <c r="AZ561" s="5">
        <f t="shared" si="827"/>
        <v>1.3928784486511409E-5</v>
      </c>
      <c r="BA561" s="5">
        <f t="shared" si="828"/>
        <v>1.0980358434317068E-5</v>
      </c>
      <c r="BB561" s="5">
        <f t="shared" si="829"/>
        <v>6.4920383826117022E-6</v>
      </c>
      <c r="BC561" s="5">
        <f t="shared" si="830"/>
        <v>3.0706875454689955E-6</v>
      </c>
      <c r="BD561" s="5">
        <f t="shared" si="831"/>
        <v>1.1963656556174512E-2</v>
      </c>
      <c r="BE561" s="5">
        <f t="shared" si="832"/>
        <v>7.7314363593216483E-3</v>
      </c>
      <c r="BF561" s="5">
        <f t="shared" si="833"/>
        <v>2.4981955933610659E-3</v>
      </c>
      <c r="BG561" s="5">
        <f t="shared" si="834"/>
        <v>5.3814762937842426E-4</v>
      </c>
      <c r="BH561" s="5">
        <f t="shared" si="835"/>
        <v>8.6943613955378925E-5</v>
      </c>
      <c r="BI561" s="5">
        <f t="shared" si="836"/>
        <v>1.123735063756099E-5</v>
      </c>
      <c r="BJ561" s="8">
        <f t="shared" si="837"/>
        <v>8.354589031023793E-2</v>
      </c>
      <c r="BK561" s="8">
        <f t="shared" si="838"/>
        <v>0.15861413769548904</v>
      </c>
      <c r="BL561" s="8">
        <f t="shared" si="839"/>
        <v>0.63853742204985631</v>
      </c>
      <c r="BM561" s="8">
        <f t="shared" si="840"/>
        <v>0.56853852366590529</v>
      </c>
      <c r="BN561" s="8">
        <f t="shared" si="841"/>
        <v>0.42068378567817405</v>
      </c>
    </row>
    <row r="562" spans="1:66" x14ac:dyDescent="0.25">
      <c r="A562" t="s">
        <v>16</v>
      </c>
      <c r="B562" t="s">
        <v>20</v>
      </c>
      <c r="C562" t="s">
        <v>253</v>
      </c>
      <c r="D562" t="s">
        <v>499</v>
      </c>
      <c r="E562">
        <f>VLOOKUP(A562,home!$A$2:$E$405,3,FALSE)</f>
        <v>1.5608695652173901</v>
      </c>
      <c r="F562">
        <f>VLOOKUP(B562,home!$B$2:$E$405,3,FALSE)</f>
        <v>0.73</v>
      </c>
      <c r="G562">
        <f>VLOOKUP(C562,away!$B$2:$E$405,4,FALSE)</f>
        <v>1.33</v>
      </c>
      <c r="H562">
        <f>VLOOKUP(A562,away!$A$2:$E$405,3,FALSE)</f>
        <v>1.2652173913043501</v>
      </c>
      <c r="I562">
        <f>VLOOKUP(C562,away!$B$2:$E$405,3,FALSE)</f>
        <v>1.18</v>
      </c>
      <c r="J562">
        <f>VLOOKUP(B562,home!$B$2:$E$405,4,FALSE)</f>
        <v>1.07</v>
      </c>
      <c r="K562" s="3">
        <f t="shared" si="786"/>
        <v>1.5154482608695641</v>
      </c>
      <c r="L562" s="3">
        <f t="shared" si="787"/>
        <v>1.5974634782608723</v>
      </c>
      <c r="M562" s="5">
        <f t="shared" si="788"/>
        <v>4.4471277878444918E-2</v>
      </c>
      <c r="N562" s="5">
        <f t="shared" si="789"/>
        <v>6.7393920719536468E-2</v>
      </c>
      <c r="O562" s="5">
        <f t="shared" si="790"/>
        <v>7.1041242242406405E-2</v>
      </c>
      <c r="P562" s="5">
        <f t="shared" si="791"/>
        <v>0.10765932700626821</v>
      </c>
      <c r="Q562" s="5">
        <f t="shared" si="792"/>
        <v>5.1065999973801422E-2</v>
      </c>
      <c r="R562" s="5">
        <f t="shared" si="793"/>
        <v>5.6742894966263877E-2</v>
      </c>
      <c r="S562" s="5">
        <f t="shared" si="794"/>
        <v>6.5157396213818289E-2</v>
      </c>
      <c r="T562" s="5">
        <f t="shared" si="795"/>
        <v>8.1576069939018434E-2</v>
      </c>
      <c r="U562" s="5">
        <f t="shared" si="796"/>
        <v>8.5990921493328945E-2</v>
      </c>
      <c r="V562" s="5">
        <f t="shared" si="797"/>
        <v>1.752642194770266E-2</v>
      </c>
      <c r="W562" s="5">
        <f t="shared" si="798"/>
        <v>2.5795960283287529E-2</v>
      </c>
      <c r="X562" s="5">
        <f t="shared" si="799"/>
        <v>4.1208104439219809E-2</v>
      </c>
      <c r="Y562" s="5">
        <f t="shared" si="800"/>
        <v>3.291422092500669E-2</v>
      </c>
      <c r="Z562" s="5">
        <f t="shared" si="801"/>
        <v>3.0214900786466416E-2</v>
      </c>
      <c r="AA562" s="5">
        <f t="shared" si="802"/>
        <v>4.5789118849196959E-2</v>
      </c>
      <c r="AB562" s="5">
        <f t="shared" si="803"/>
        <v>3.4695520263382656E-2</v>
      </c>
      <c r="AC562" s="5">
        <f t="shared" si="804"/>
        <v>2.6518278787645917E-3</v>
      </c>
      <c r="AD562" s="5">
        <f t="shared" si="805"/>
        <v>9.7731107871921082E-3</v>
      </c>
      <c r="AE562" s="5">
        <f t="shared" si="806"/>
        <v>1.5612187551536759E-2</v>
      </c>
      <c r="AF562" s="5">
        <f t="shared" si="807"/>
        <v>1.2469949714669502E-2</v>
      </c>
      <c r="AG562" s="5">
        <f t="shared" si="808"/>
        <v>6.6400964149780388E-3</v>
      </c>
      <c r="AH562" s="5">
        <f t="shared" si="809"/>
        <v>1.2066800126413953E-2</v>
      </c>
      <c r="AI562" s="5">
        <f t="shared" si="810"/>
        <v>1.8286611265834661E-2</v>
      </c>
      <c r="AJ562" s="5">
        <f t="shared" si="811"/>
        <v>1.3856206620003461E-2</v>
      </c>
      <c r="AK562" s="5">
        <f t="shared" si="812"/>
        <v>6.9994547415111958E-3</v>
      </c>
      <c r="AL562" s="5">
        <f t="shared" si="813"/>
        <v>2.5678956700511945E-4</v>
      </c>
      <c r="AM562" s="5">
        <f t="shared" si="814"/>
        <v>2.9621287491471684E-3</v>
      </c>
      <c r="AN562" s="5">
        <f t="shared" si="815"/>
        <v>4.731892494669163E-3</v>
      </c>
      <c r="AO562" s="5">
        <f t="shared" si="816"/>
        <v>3.779512721645359E-3</v>
      </c>
      <c r="AP562" s="5">
        <f t="shared" si="817"/>
        <v>2.0125445128169371E-3</v>
      </c>
      <c r="AQ562" s="5">
        <f t="shared" si="818"/>
        <v>8.0374158939984432E-4</v>
      </c>
      <c r="AR562" s="5">
        <f t="shared" si="819"/>
        <v>3.8552545002839929E-3</v>
      </c>
      <c r="AS562" s="5">
        <f t="shared" si="820"/>
        <v>5.842438727664938E-3</v>
      </c>
      <c r="AT562" s="5">
        <f t="shared" si="821"/>
        <v>4.42695680453841E-3</v>
      </c>
      <c r="AU562" s="5">
        <f t="shared" si="822"/>
        <v>2.2362746634608057E-3</v>
      </c>
      <c r="AV562" s="5">
        <f t="shared" si="823"/>
        <v>8.4723963739208709E-4</v>
      </c>
      <c r="AW562" s="5">
        <f t="shared" si="824"/>
        <v>1.7268194267349811E-5</v>
      </c>
      <c r="AX562" s="5">
        <f t="shared" si="825"/>
        <v>7.4815881022780245E-4</v>
      </c>
      <c r="AY562" s="5">
        <f t="shared" si="826"/>
        <v>1.1951563752780213E-3</v>
      </c>
      <c r="AZ562" s="5">
        <f t="shared" si="827"/>
        <v>9.5460933015864221E-4</v>
      </c>
      <c r="BA562" s="5">
        <f t="shared" si="828"/>
        <v>5.0831784697850208E-4</v>
      </c>
      <c r="BB562" s="5">
        <f t="shared" si="829"/>
        <v>2.0300479897408894E-4</v>
      </c>
      <c r="BC562" s="5">
        <f t="shared" si="830"/>
        <v>6.4858550454559451E-5</v>
      </c>
      <c r="BD562" s="5">
        <f t="shared" si="831"/>
        <v>1.0264380439340918E-3</v>
      </c>
      <c r="BE562" s="5">
        <f t="shared" si="832"/>
        <v>1.5555137485702766E-3</v>
      </c>
      <c r="BF562" s="5">
        <f t="shared" si="833"/>
        <v>1.1786503025147613E-3</v>
      </c>
      <c r="BG562" s="5">
        <f t="shared" si="834"/>
        <v>5.9539451703979364E-4</v>
      </c>
      <c r="BH562" s="5">
        <f t="shared" si="835"/>
        <v>2.2557239634480734E-4</v>
      </c>
      <c r="BI562" s="5">
        <f t="shared" si="836"/>
        <v>6.8368659148183592E-5</v>
      </c>
      <c r="BJ562" s="8">
        <f t="shared" si="837"/>
        <v>0.3624135465279969</v>
      </c>
      <c r="BK562" s="8">
        <f t="shared" si="838"/>
        <v>0.2389181968672818</v>
      </c>
      <c r="BL562" s="8">
        <f t="shared" si="839"/>
        <v>0.36732687256923424</v>
      </c>
      <c r="BM562" s="8">
        <f t="shared" si="840"/>
        <v>0.59932096578324745</v>
      </c>
      <c r="BN562" s="8">
        <f t="shared" si="841"/>
        <v>0.39837466278672129</v>
      </c>
    </row>
    <row r="563" spans="1:66" x14ac:dyDescent="0.25">
      <c r="A563" t="s">
        <v>16</v>
      </c>
      <c r="B563" t="s">
        <v>65</v>
      </c>
      <c r="C563" t="s">
        <v>257</v>
      </c>
      <c r="D563" t="s">
        <v>499</v>
      </c>
      <c r="E563">
        <f>VLOOKUP(A563,home!$A$2:$E$405,3,FALSE)</f>
        <v>1.5608695652173901</v>
      </c>
      <c r="F563">
        <f>VLOOKUP(B563,home!$B$2:$E$405,3,FALSE)</f>
        <v>1.1299999999999999</v>
      </c>
      <c r="G563">
        <f>VLOOKUP(C563,away!$B$2:$E$405,4,FALSE)</f>
        <v>1.43</v>
      </c>
      <c r="H563">
        <f>VLOOKUP(A563,away!$A$2:$E$405,3,FALSE)</f>
        <v>1.2652173913043501</v>
      </c>
      <c r="I563">
        <f>VLOOKUP(C563,away!$B$2:$E$405,3,FALSE)</f>
        <v>0.39</v>
      </c>
      <c r="J563">
        <f>VLOOKUP(B563,home!$B$2:$E$405,4,FALSE)</f>
        <v>0.91</v>
      </c>
      <c r="K563" s="3">
        <f t="shared" si="786"/>
        <v>2.52220913043478</v>
      </c>
      <c r="L563" s="3">
        <f t="shared" si="787"/>
        <v>0.44902565217391388</v>
      </c>
      <c r="M563" s="5">
        <f t="shared" si="788"/>
        <v>5.124000099123318E-2</v>
      </c>
      <c r="N563" s="5">
        <f t="shared" si="789"/>
        <v>0.12923799834357549</v>
      </c>
      <c r="O563" s="5">
        <f t="shared" si="790"/>
        <v>2.3008074862480472E-2</v>
      </c>
      <c r="P563" s="5">
        <f t="shared" si="791"/>
        <v>5.803117649187519E-2</v>
      </c>
      <c r="Q563" s="5">
        <f t="shared" si="792"/>
        <v>0.16298262971064062</v>
      </c>
      <c r="R563" s="5">
        <f t="shared" si="793"/>
        <v>5.1656079101957625E-3</v>
      </c>
      <c r="S563" s="5">
        <f t="shared" si="794"/>
        <v>1.6430607825355745E-2</v>
      </c>
      <c r="T563" s="5">
        <f t="shared" si="795"/>
        <v>7.3183381598839914E-2</v>
      </c>
      <c r="U563" s="5">
        <f t="shared" si="796"/>
        <v>1.3028743435341874E-2</v>
      </c>
      <c r="V563" s="5">
        <f t="shared" si="797"/>
        <v>2.0675849686375126E-3</v>
      </c>
      <c r="W563" s="5">
        <f t="shared" si="798"/>
        <v>0.13702542558614952</v>
      </c>
      <c r="X563" s="5">
        <f t="shared" si="799"/>
        <v>6.1527931088228897E-2</v>
      </c>
      <c r="Y563" s="5">
        <f t="shared" si="800"/>
        <v>1.3813809691901801E-2</v>
      </c>
      <c r="Z563" s="5">
        <f t="shared" si="801"/>
        <v>7.7316348691679334E-4</v>
      </c>
      <c r="AA563" s="5">
        <f t="shared" si="802"/>
        <v>1.9500800060203278E-3</v>
      </c>
      <c r="AB563" s="5">
        <f t="shared" si="803"/>
        <v>2.4592547981313918E-3</v>
      </c>
      <c r="AC563" s="5">
        <f t="shared" si="804"/>
        <v>1.463509781248348E-4</v>
      </c>
      <c r="AD563" s="5">
        <f t="shared" si="805"/>
        <v>8.6401694878774443E-2</v>
      </c>
      <c r="AE563" s="5">
        <f t="shared" si="806"/>
        <v>3.8796577391873206E-2</v>
      </c>
      <c r="AF563" s="5">
        <f t="shared" si="807"/>
        <v>8.7103292327507919E-3</v>
      </c>
      <c r="AG563" s="5">
        <f t="shared" si="808"/>
        <v>1.3037204214618103E-3</v>
      </c>
      <c r="AH563" s="5">
        <f t="shared" si="809"/>
        <v>8.6792559737467617E-5</v>
      </c>
      <c r="AI563" s="5">
        <f t="shared" si="810"/>
        <v>2.189089866236469E-4</v>
      </c>
      <c r="AJ563" s="5">
        <f t="shared" si="811"/>
        <v>2.7606712239819381E-4</v>
      </c>
      <c r="AK563" s="5">
        <f t="shared" si="812"/>
        <v>2.3209967224186009E-4</v>
      </c>
      <c r="AL563" s="5">
        <f t="shared" si="813"/>
        <v>6.6299135652038264E-6</v>
      </c>
      <c r="AM563" s="5">
        <f t="shared" si="814"/>
        <v>4.3584628741656979E-2</v>
      </c>
      <c r="AN563" s="5">
        <f t="shared" si="815"/>
        <v>1.9570616345480435E-2</v>
      </c>
      <c r="AO563" s="5">
        <f t="shared" si="816"/>
        <v>4.3938543839874044E-3</v>
      </c>
      <c r="AP563" s="5">
        <f t="shared" si="817"/>
        <v>6.5765111010905152E-4</v>
      </c>
      <c r="AQ563" s="5">
        <f t="shared" si="818"/>
        <v>7.3825554654903839E-5</v>
      </c>
      <c r="AR563" s="5">
        <f t="shared" si="819"/>
        <v>7.7944171479919593E-6</v>
      </c>
      <c r="AS563" s="5">
        <f t="shared" si="820"/>
        <v>1.9659150097082738E-5</v>
      </c>
      <c r="AT563" s="5">
        <f t="shared" si="821"/>
        <v>2.4792243935724948E-5</v>
      </c>
      <c r="AU563" s="5">
        <f t="shared" si="822"/>
        <v>2.0843741339550586E-5</v>
      </c>
      <c r="AV563" s="5">
        <f t="shared" si="823"/>
        <v>1.3143068679758836E-5</v>
      </c>
      <c r="AW563" s="5">
        <f t="shared" si="824"/>
        <v>2.0857277126454339E-7</v>
      </c>
      <c r="AX563" s="5">
        <f t="shared" si="825"/>
        <v>1.8321591426469556E-2</v>
      </c>
      <c r="AY563" s="5">
        <f t="shared" si="826"/>
        <v>8.2268645391344822E-3</v>
      </c>
      <c r="AZ563" s="5">
        <f t="shared" si="827"/>
        <v>1.8470366075156526E-3</v>
      </c>
      <c r="BA563" s="5">
        <f t="shared" si="828"/>
        <v>2.7645560575960306E-4</v>
      </c>
      <c r="BB563" s="5">
        <f t="shared" si="829"/>
        <v>3.103391466833505E-5</v>
      </c>
      <c r="BC563" s="5">
        <f t="shared" si="830"/>
        <v>2.7870047546917488E-6</v>
      </c>
      <c r="BD563" s="5">
        <f t="shared" si="831"/>
        <v>5.8331554053210412E-7</v>
      </c>
      <c r="BE563" s="5">
        <f t="shared" si="832"/>
        <v>1.4712437822545719E-6</v>
      </c>
      <c r="BF563" s="5">
        <f t="shared" si="833"/>
        <v>1.855392250348941E-6</v>
      </c>
      <c r="BG563" s="5">
        <f t="shared" si="834"/>
        <v>1.5598957581226772E-6</v>
      </c>
      <c r="BH563" s="5">
        <f t="shared" si="835"/>
        <v>9.835958309158746E-7</v>
      </c>
      <c r="BI563" s="5">
        <f t="shared" si="836"/>
        <v>4.9616687707872073E-7</v>
      </c>
      <c r="BJ563" s="8">
        <f t="shared" si="837"/>
        <v>0.80996984317838761</v>
      </c>
      <c r="BK563" s="8">
        <f t="shared" si="838"/>
        <v>0.13614921570792618</v>
      </c>
      <c r="BL563" s="8">
        <f t="shared" si="839"/>
        <v>4.6518811584410368E-2</v>
      </c>
      <c r="BM563" s="8">
        <f t="shared" si="840"/>
        <v>0.55551888968127694</v>
      </c>
      <c r="BN563" s="8">
        <f t="shared" si="841"/>
        <v>0.42966548831000068</v>
      </c>
    </row>
    <row r="564" spans="1:66" x14ac:dyDescent="0.25">
      <c r="A564" t="s">
        <v>16</v>
      </c>
      <c r="B564" t="s">
        <v>322</v>
      </c>
      <c r="C564" t="s">
        <v>252</v>
      </c>
      <c r="D564" t="s">
        <v>499</v>
      </c>
      <c r="E564">
        <f>VLOOKUP(A564,home!$A$2:$E$405,3,FALSE)</f>
        <v>1.5608695652173901</v>
      </c>
      <c r="F564">
        <f>VLOOKUP(B564,home!$B$2:$E$405,3,FALSE)</f>
        <v>1.43</v>
      </c>
      <c r="G564">
        <f>VLOOKUP(C564,away!$B$2:$E$405,4,FALSE)</f>
        <v>1.18</v>
      </c>
      <c r="H564">
        <f>VLOOKUP(A564,away!$A$2:$E$405,3,FALSE)</f>
        <v>1.2652173913043501</v>
      </c>
      <c r="I564">
        <f>VLOOKUP(C564,away!$B$2:$E$405,3,FALSE)</f>
        <v>0.64</v>
      </c>
      <c r="J564">
        <f>VLOOKUP(B564,home!$B$2:$E$405,4,FALSE)</f>
        <v>0.67</v>
      </c>
      <c r="K564" s="3">
        <f t="shared" si="786"/>
        <v>2.633811304347824</v>
      </c>
      <c r="L564" s="3">
        <f t="shared" si="787"/>
        <v>0.54252521739130533</v>
      </c>
      <c r="M564" s="5">
        <f t="shared" si="788"/>
        <v>4.1738282667821154E-2</v>
      </c>
      <c r="N564" s="5">
        <f t="shared" si="789"/>
        <v>0.1099307607145722</v>
      </c>
      <c r="O564" s="5">
        <f t="shared" si="790"/>
        <v>2.2644070877899415E-2</v>
      </c>
      <c r="P564" s="5">
        <f t="shared" si="791"/>
        <v>5.9640209854664832E-2</v>
      </c>
      <c r="Q564" s="5">
        <f t="shared" si="792"/>
        <v>0.14476844013279799</v>
      </c>
      <c r="R564" s="5">
        <f t="shared" si="793"/>
        <v>6.1424897378282535E-3</v>
      </c>
      <c r="S564" s="5">
        <f t="shared" si="794"/>
        <v>2.130510890815087E-2</v>
      </c>
      <c r="T564" s="5">
        <f t="shared" si="795"/>
        <v>7.8540529454446381E-2</v>
      </c>
      <c r="U564" s="5">
        <f t="shared" si="796"/>
        <v>1.6178158908332553E-2</v>
      </c>
      <c r="V564" s="5">
        <f t="shared" si="797"/>
        <v>3.3825625488745599E-3</v>
      </c>
      <c r="W564" s="5">
        <f t="shared" si="798"/>
        <v>0.12709758471152152</v>
      </c>
      <c r="X564" s="5">
        <f t="shared" si="799"/>
        <v>6.8953644775528039E-2</v>
      </c>
      <c r="Y564" s="5">
        <f t="shared" si="800"/>
        <v>1.8704545560883096E-2</v>
      </c>
      <c r="Z564" s="5">
        <f t="shared" si="801"/>
        <v>1.110818526779712E-3</v>
      </c>
      <c r="AA564" s="5">
        <f t="shared" si="802"/>
        <v>2.9256863929114012E-3</v>
      </c>
      <c r="AB564" s="5">
        <f t="shared" si="803"/>
        <v>3.8528529473133301E-3</v>
      </c>
      <c r="AC564" s="5">
        <f t="shared" si="804"/>
        <v>3.0208588998940336E-4</v>
      </c>
      <c r="AD564" s="5">
        <f t="shared" si="805"/>
        <v>8.3687763842127616E-2</v>
      </c>
      <c r="AE564" s="5">
        <f t="shared" si="806"/>
        <v>4.54027222714425E-2</v>
      </c>
      <c r="AF564" s="5">
        <f t="shared" si="807"/>
        <v>1.2316060885235699E-2</v>
      </c>
      <c r="AG564" s="5">
        <f t="shared" si="808"/>
        <v>2.2272578697223508E-3</v>
      </c>
      <c r="AH564" s="5">
        <f t="shared" si="809"/>
        <v>1.5066176568086315E-4</v>
      </c>
      <c r="AI564" s="5">
        <f t="shared" si="810"/>
        <v>3.9681466158326034E-4</v>
      </c>
      <c r="AJ564" s="5">
        <f t="shared" si="811"/>
        <v>5.2256747070447381E-4</v>
      </c>
      <c r="AK564" s="5">
        <f t="shared" si="812"/>
        <v>4.5878137054196447E-4</v>
      </c>
      <c r="AL564" s="5">
        <f t="shared" si="813"/>
        <v>1.7266130488872573E-5</v>
      </c>
      <c r="AM564" s="5">
        <f t="shared" si="814"/>
        <v>4.4083555688597342E-2</v>
      </c>
      <c r="AN564" s="5">
        <f t="shared" si="815"/>
        <v>2.391644063333798E-2</v>
      </c>
      <c r="AO564" s="5">
        <f t="shared" si="816"/>
        <v>6.487636076913968E-3</v>
      </c>
      <c r="AP564" s="5">
        <f t="shared" si="817"/>
        <v>1.1732353909944754E-3</v>
      </c>
      <c r="AQ564" s="5">
        <f t="shared" si="818"/>
        <v>1.5912744638761267E-4</v>
      </c>
      <c r="AR564" s="5">
        <f t="shared" si="819"/>
        <v>1.6347561435713639E-5</v>
      </c>
      <c r="AS564" s="5">
        <f t="shared" si="820"/>
        <v>4.3056392107903122E-5</v>
      </c>
      <c r="AT564" s="5">
        <f t="shared" si="821"/>
        <v>5.670120612911385E-5</v>
      </c>
      <c r="AU564" s="5">
        <f t="shared" si="822"/>
        <v>4.9780092557672058E-5</v>
      </c>
      <c r="AV564" s="5">
        <f t="shared" si="823"/>
        <v>3.2777842627469408E-5</v>
      </c>
      <c r="AW564" s="5">
        <f t="shared" si="824"/>
        <v>6.8532583672099364E-7</v>
      </c>
      <c r="AX564" s="5">
        <f t="shared" si="825"/>
        <v>1.9351294551412421E-2</v>
      </c>
      <c r="AY564" s="5">
        <f t="shared" si="826"/>
        <v>1.0498565283308203E-2</v>
      </c>
      <c r="AZ564" s="5">
        <f t="shared" si="827"/>
        <v>2.847868206311797E-3</v>
      </c>
      <c r="BA564" s="5">
        <f t="shared" si="828"/>
        <v>5.1501343924369831E-4</v>
      </c>
      <c r="BB564" s="5">
        <f t="shared" si="829"/>
        <v>6.985194452128278E-5</v>
      </c>
      <c r="BC564" s="5">
        <f t="shared" si="830"/>
        <v>7.5792882773228688E-6</v>
      </c>
      <c r="BD564" s="5">
        <f t="shared" si="831"/>
        <v>1.4781607202880434E-6</v>
      </c>
      <c r="BE564" s="5">
        <f t="shared" si="832"/>
        <v>3.8931964147375702E-6</v>
      </c>
      <c r="BF564" s="5">
        <f t="shared" si="833"/>
        <v>5.1269723635911172E-6</v>
      </c>
      <c r="BG564" s="5">
        <f t="shared" si="834"/>
        <v>4.5011592561017225E-6</v>
      </c>
      <c r="BH564" s="5">
        <f t="shared" si="835"/>
        <v>2.9638010328476388E-6</v>
      </c>
      <c r="BI564" s="5">
        <f t="shared" si="836"/>
        <v>1.5612185328303729E-6</v>
      </c>
      <c r="BJ564" s="8">
        <f t="shared" si="837"/>
        <v>0.80073947816758317</v>
      </c>
      <c r="BK564" s="8">
        <f t="shared" si="838"/>
        <v>0.1368840812832979</v>
      </c>
      <c r="BL564" s="8">
        <f t="shared" si="839"/>
        <v>5.3490271735973781E-2</v>
      </c>
      <c r="BM564" s="8">
        <f t="shared" si="840"/>
        <v>0.59686251577057892</v>
      </c>
      <c r="BN564" s="8">
        <f t="shared" si="841"/>
        <v>0.38486425398558388</v>
      </c>
    </row>
    <row r="565" spans="1:66" x14ac:dyDescent="0.25">
      <c r="A565" t="s">
        <v>69</v>
      </c>
      <c r="B565" t="s">
        <v>73</v>
      </c>
      <c r="C565" t="s">
        <v>325</v>
      </c>
      <c r="D565" t="s">
        <v>499</v>
      </c>
      <c r="E565">
        <f>VLOOKUP(A565,home!$A$2:$E$405,3,FALSE)</f>
        <v>1.32758620689655</v>
      </c>
      <c r="F565">
        <f>VLOOKUP(B565,home!$B$2:$E$405,3,FALSE)</f>
        <v>0.8</v>
      </c>
      <c r="G565">
        <f>VLOOKUP(C565,away!$B$2:$E$405,4,FALSE)</f>
        <v>1.26</v>
      </c>
      <c r="H565">
        <f>VLOOKUP(A565,away!$A$2:$E$405,3,FALSE)</f>
        <v>1.2896551724137899</v>
      </c>
      <c r="I565">
        <f>VLOOKUP(C565,away!$B$2:$E$405,3,FALSE)</f>
        <v>0.55000000000000004</v>
      </c>
      <c r="J565">
        <f>VLOOKUP(B565,home!$B$2:$E$405,4,FALSE)</f>
        <v>0.98</v>
      </c>
      <c r="K565" s="3">
        <f t="shared" si="786"/>
        <v>1.3382068965517226</v>
      </c>
      <c r="L565" s="3">
        <f t="shared" si="787"/>
        <v>0.69512413793103278</v>
      </c>
      <c r="M565" s="5">
        <f t="shared" si="788"/>
        <v>0.13089876582610188</v>
      </c>
      <c r="N565" s="5">
        <f t="shared" si="789"/>
        <v>0.17516963117859849</v>
      </c>
      <c r="O565" s="5">
        <f t="shared" si="790"/>
        <v>9.0990891751105224E-2</v>
      </c>
      <c r="P565" s="5">
        <f t="shared" si="791"/>
        <v>0.12176463886472025</v>
      </c>
      <c r="Q565" s="5">
        <f t="shared" si="792"/>
        <v>0.11720660425481112</v>
      </c>
      <c r="R565" s="5">
        <f t="shared" si="793"/>
        <v>3.1624982594031466E-2</v>
      </c>
      <c r="S565" s="5">
        <f t="shared" si="794"/>
        <v>2.8316973014002315E-2</v>
      </c>
      <c r="T565" s="5">
        <f t="shared" si="795"/>
        <v>8.147313974244931E-2</v>
      </c>
      <c r="U565" s="5">
        <f t="shared" si="796"/>
        <v>4.2320769810661088E-2</v>
      </c>
      <c r="V565" s="5">
        <f t="shared" si="797"/>
        <v>2.9267791377487282E-3</v>
      </c>
      <c r="W565" s="5">
        <f t="shared" si="798"/>
        <v>5.2282228711732236E-2</v>
      </c>
      <c r="X565" s="5">
        <f t="shared" si="799"/>
        <v>3.6342639162355965E-2</v>
      </c>
      <c r="Y565" s="5">
        <f t="shared" si="800"/>
        <v>1.263132285893564E-2</v>
      </c>
      <c r="Z565" s="5">
        <f t="shared" si="801"/>
        <v>7.3277629209200128E-3</v>
      </c>
      <c r="AA565" s="5">
        <f t="shared" si="802"/>
        <v>9.8060628770711561E-3</v>
      </c>
      <c r="AB565" s="5">
        <f t="shared" si="803"/>
        <v>6.5612704850582263E-3</v>
      </c>
      <c r="AC565" s="5">
        <f t="shared" si="804"/>
        <v>1.7015926510826357E-4</v>
      </c>
      <c r="AD565" s="5">
        <f t="shared" si="805"/>
        <v>1.7491109757283636E-2</v>
      </c>
      <c r="AE565" s="5">
        <f t="shared" si="806"/>
        <v>1.2158492591488865E-2</v>
      </c>
      <c r="AF565" s="5">
        <f t="shared" si="807"/>
        <v>4.2258308405997719E-3</v>
      </c>
      <c r="AG565" s="5">
        <f t="shared" si="808"/>
        <v>9.7915900670476268E-4</v>
      </c>
      <c r="AH565" s="5">
        <f t="shared" si="809"/>
        <v>1.2734262208418774E-3</v>
      </c>
      <c r="AI565" s="5">
        <f t="shared" si="810"/>
        <v>1.7041077509803971E-3</v>
      </c>
      <c r="AJ565" s="5">
        <f t="shared" si="811"/>
        <v>1.1402243724146068E-3</v>
      </c>
      <c r="AK565" s="5">
        <f t="shared" si="812"/>
        <v>5.0861870626052886E-4</v>
      </c>
      <c r="AL565" s="5">
        <f t="shared" si="813"/>
        <v>6.3314214873253951E-6</v>
      </c>
      <c r="AM565" s="5">
        <f t="shared" si="814"/>
        <v>4.6813447411080183E-3</v>
      </c>
      <c r="AN565" s="5">
        <f t="shared" si="815"/>
        <v>3.2541157275206853E-3</v>
      </c>
      <c r="AO565" s="5">
        <f t="shared" si="816"/>
        <v>1.1310071949103158E-3</v>
      </c>
      <c r="AP565" s="5">
        <f t="shared" si="817"/>
        <v>2.6206346711860962E-4</v>
      </c>
      <c r="AQ565" s="5">
        <f t="shared" si="818"/>
        <v>4.5541660416010253E-5</v>
      </c>
      <c r="AR565" s="5">
        <f t="shared" si="819"/>
        <v>1.7703786079629666E-4</v>
      </c>
      <c r="AS565" s="5">
        <f t="shared" si="820"/>
        <v>2.3691328626836801E-4</v>
      </c>
      <c r="AT565" s="5">
        <f t="shared" si="821"/>
        <v>1.5851949678453135E-4</v>
      </c>
      <c r="AU565" s="5">
        <f t="shared" si="822"/>
        <v>7.0710627944989496E-5</v>
      </c>
      <c r="AV565" s="5">
        <f t="shared" si="823"/>
        <v>2.3656362493871967E-5</v>
      </c>
      <c r="AW565" s="5">
        <f t="shared" si="824"/>
        <v>1.6360039888651614E-7</v>
      </c>
      <c r="AX565" s="5">
        <f t="shared" si="825"/>
        <v>1.0441013029478135E-3</v>
      </c>
      <c r="AY565" s="5">
        <f t="shared" si="826"/>
        <v>7.2578001812426704E-4</v>
      </c>
      <c r="AZ565" s="5">
        <f t="shared" si="827"/>
        <v>2.522536047131002E-4</v>
      </c>
      <c r="BA565" s="5">
        <f t="shared" si="828"/>
        <v>5.844918983872976E-5</v>
      </c>
      <c r="BB565" s="5">
        <f t="shared" si="829"/>
        <v>1.0157360674853573E-5</v>
      </c>
      <c r="BC565" s="5">
        <f t="shared" si="830"/>
        <v>1.4121253165524333E-6</v>
      </c>
      <c r="BD565" s="5">
        <f t="shared" si="831"/>
        <v>2.051054839452998E-5</v>
      </c>
      <c r="BE565" s="5">
        <f t="shared" si="832"/>
        <v>2.7447357313617879E-5</v>
      </c>
      <c r="BF565" s="5">
        <f t="shared" si="833"/>
        <v>1.836512142460141E-5</v>
      </c>
      <c r="BG565" s="5">
        <f t="shared" si="834"/>
        <v>8.1921107154704683E-6</v>
      </c>
      <c r="BH565" s="5">
        <f t="shared" si="835"/>
        <v>2.740684764189461E-6</v>
      </c>
      <c r="BI565" s="5">
        <f t="shared" si="836"/>
        <v>7.3352065054251369E-7</v>
      </c>
      <c r="BJ565" s="8">
        <f t="shared" si="837"/>
        <v>0.521426384497649</v>
      </c>
      <c r="BK565" s="8">
        <f t="shared" si="838"/>
        <v>0.2848094275472931</v>
      </c>
      <c r="BL565" s="8">
        <f t="shared" si="839"/>
        <v>0.18667518154597559</v>
      </c>
      <c r="BM565" s="8">
        <f t="shared" si="840"/>
        <v>0.33185762562474364</v>
      </c>
      <c r="BN565" s="8">
        <f t="shared" si="841"/>
        <v>0.66765551446936833</v>
      </c>
    </row>
    <row r="566" spans="1:66" x14ac:dyDescent="0.25">
      <c r="A566" t="s">
        <v>80</v>
      </c>
      <c r="B566" t="s">
        <v>359</v>
      </c>
      <c r="C566" t="s">
        <v>93</v>
      </c>
      <c r="D566" t="s">
        <v>499</v>
      </c>
      <c r="E566">
        <f>VLOOKUP(A566,home!$A$2:$E$405,3,FALSE)</f>
        <v>1.20888888888889</v>
      </c>
      <c r="F566">
        <f>VLOOKUP(B566,home!$B$2:$E$405,3,FALSE)</f>
        <v>1.61</v>
      </c>
      <c r="G566">
        <f>VLOOKUP(C566,away!$B$2:$E$405,4,FALSE)</f>
        <v>0.87</v>
      </c>
      <c r="H566">
        <f>VLOOKUP(A566,away!$A$2:$E$405,3,FALSE)</f>
        <v>1.02444444444444</v>
      </c>
      <c r="I566">
        <f>VLOOKUP(C566,away!$B$2:$E$405,3,FALSE)</f>
        <v>0.61</v>
      </c>
      <c r="J566">
        <f>VLOOKUP(B566,home!$B$2:$E$405,4,FALSE)</f>
        <v>1.03</v>
      </c>
      <c r="K566" s="3">
        <f t="shared" si="786"/>
        <v>1.6932906666666685</v>
      </c>
      <c r="L566" s="3">
        <f t="shared" si="787"/>
        <v>0.64365844444444165</v>
      </c>
      <c r="M566" s="5">
        <f t="shared" si="788"/>
        <v>9.662197191304138E-2</v>
      </c>
      <c r="N566" s="5">
        <f t="shared" si="789"/>
        <v>0.16360908323528195</v>
      </c>
      <c r="O566" s="5">
        <f t="shared" si="790"/>
        <v>6.2191548140702747E-2</v>
      </c>
      <c r="P566" s="5">
        <f t="shared" si="791"/>
        <v>0.10530836801220275</v>
      </c>
      <c r="Q566" s="5">
        <f t="shared" si="792"/>
        <v>0.13851886681209655</v>
      </c>
      <c r="R566" s="5">
        <f t="shared" si="793"/>
        <v>2.0015057566918164E-2</v>
      </c>
      <c r="S566" s="5">
        <f t="shared" si="794"/>
        <v>2.8693919596710013E-2</v>
      </c>
      <c r="T566" s="5">
        <f t="shared" si="795"/>
        <v>8.9158838338480859E-2</v>
      </c>
      <c r="U566" s="5">
        <f t="shared" si="796"/>
        <v>3.3891310170858606E-2</v>
      </c>
      <c r="V566" s="5">
        <f t="shared" si="797"/>
        <v>3.4748363300986817E-3</v>
      </c>
      <c r="W566" s="5">
        <f t="shared" si="798"/>
        <v>7.818423477672215E-2</v>
      </c>
      <c r="X566" s="5">
        <f t="shared" si="799"/>
        <v>5.0323942936464E-2</v>
      </c>
      <c r="Y566" s="5">
        <f t="shared" si="800"/>
        <v>1.619571541439763E-2</v>
      </c>
      <c r="Z566" s="5">
        <f t="shared" si="801"/>
        <v>4.2942869396628332E-3</v>
      </c>
      <c r="AA566" s="5">
        <f t="shared" si="802"/>
        <v>7.2714759949196453E-3</v>
      </c>
      <c r="AB566" s="5">
        <f t="shared" si="803"/>
        <v>6.1563612175440834E-3</v>
      </c>
      <c r="AC566" s="5">
        <f t="shared" si="804"/>
        <v>2.3670168892947046E-4</v>
      </c>
      <c r="AD566" s="5">
        <f t="shared" si="805"/>
        <v>3.3097158756974797E-2</v>
      </c>
      <c r="AE566" s="5">
        <f t="shared" si="806"/>
        <v>2.1303265721045128E-2</v>
      </c>
      <c r="AF566" s="5">
        <f t="shared" si="807"/>
        <v>6.8560134377972509E-3</v>
      </c>
      <c r="AG566" s="5">
        <f t="shared" si="808"/>
        <v>1.4709769814875893E-3</v>
      </c>
      <c r="AH566" s="5">
        <f t="shared" si="809"/>
        <v>6.9101351289536516E-4</v>
      </c>
      <c r="AI566" s="5">
        <f t="shared" si="810"/>
        <v>1.1700867319262692E-3</v>
      </c>
      <c r="AJ566" s="5">
        <f t="shared" si="811"/>
        <v>9.9064847118062837E-4</v>
      </c>
      <c r="AK566" s="5">
        <f t="shared" si="812"/>
        <v>5.5915193673258736E-4</v>
      </c>
      <c r="AL566" s="5">
        <f t="shared" si="813"/>
        <v>1.0319254750597854E-5</v>
      </c>
      <c r="AM566" s="5">
        <f t="shared" si="814"/>
        <v>1.120862200327408E-2</v>
      </c>
      <c r="AN566" s="5">
        <f t="shared" si="815"/>
        <v>7.2145242029931353E-3</v>
      </c>
      <c r="AO566" s="5">
        <f t="shared" si="816"/>
        <v>2.3218447129526678E-3</v>
      </c>
      <c r="AP566" s="5">
        <f t="shared" si="817"/>
        <v>4.9815831872688859E-4</v>
      </c>
      <c r="AQ566" s="5">
        <f t="shared" si="818"/>
        <v>8.0160952129701855E-5</v>
      </c>
      <c r="AR566" s="5">
        <f t="shared" si="819"/>
        <v>8.8955336560064016E-5</v>
      </c>
      <c r="AS566" s="5">
        <f t="shared" si="820"/>
        <v>1.5062724114734864E-4</v>
      </c>
      <c r="AT566" s="5">
        <f t="shared" si="821"/>
        <v>1.2752785079027756E-4</v>
      </c>
      <c r="AU566" s="5">
        <f t="shared" si="822"/>
        <v>7.1980573161078846E-5</v>
      </c>
      <c r="AV566" s="5">
        <f t="shared" si="823"/>
        <v>3.0471008178743029E-5</v>
      </c>
      <c r="AW566" s="5">
        <f t="shared" si="824"/>
        <v>3.1241567735340139E-7</v>
      </c>
      <c r="AX566" s="5">
        <f t="shared" si="825"/>
        <v>3.1632425040564417E-3</v>
      </c>
      <c r="AY566" s="5">
        <f t="shared" si="826"/>
        <v>2.0360477495615097E-3</v>
      </c>
      <c r="AZ566" s="5">
        <f t="shared" si="827"/>
        <v>6.5525966364868358E-4</v>
      </c>
      <c r="BA566" s="5">
        <f t="shared" si="828"/>
        <v>1.4058780527043325E-4</v>
      </c>
      <c r="BB566" s="5">
        <f t="shared" si="829"/>
        <v>2.2622632012056284E-5</v>
      </c>
      <c r="BC566" s="5">
        <f t="shared" si="830"/>
        <v>2.9122496260238368E-6</v>
      </c>
      <c r="BD566" s="5">
        <f t="shared" si="831"/>
        <v>9.5428089258804217E-6</v>
      </c>
      <c r="BE566" s="5">
        <f t="shared" si="832"/>
        <v>1.6158749287976693E-5</v>
      </c>
      <c r="BF566" s="5">
        <f t="shared" si="833"/>
        <v>1.3680729677168808E-5</v>
      </c>
      <c r="BG566" s="5">
        <f t="shared" si="834"/>
        <v>7.7218172918465498E-6</v>
      </c>
      <c r="BH566" s="5">
        <f t="shared" si="835"/>
        <v>3.2688202874972638E-6</v>
      </c>
      <c r="BI566" s="5">
        <f t="shared" si="836"/>
        <v>1.1070125767659541E-6</v>
      </c>
      <c r="BJ566" s="8">
        <f t="shared" si="837"/>
        <v>0.62606207920499979</v>
      </c>
      <c r="BK566" s="8">
        <f t="shared" si="838"/>
        <v>0.2363821645452944</v>
      </c>
      <c r="BL566" s="8">
        <f t="shared" si="839"/>
        <v>0.13345769569156271</v>
      </c>
      <c r="BM566" s="8">
        <f t="shared" si="840"/>
        <v>0.41189559536739173</v>
      </c>
      <c r="BN566" s="8">
        <f t="shared" si="841"/>
        <v>0.58626489568024354</v>
      </c>
    </row>
    <row r="567" spans="1:66" x14ac:dyDescent="0.25">
      <c r="A567" t="s">
        <v>80</v>
      </c>
      <c r="B567" t="s">
        <v>97</v>
      </c>
      <c r="C567" t="s">
        <v>416</v>
      </c>
      <c r="D567" t="s">
        <v>499</v>
      </c>
      <c r="E567">
        <f>VLOOKUP(A567,home!$A$2:$E$405,3,FALSE)</f>
        <v>1.20888888888889</v>
      </c>
      <c r="F567">
        <f>VLOOKUP(B567,home!$B$2:$E$405,3,FALSE)</f>
        <v>1.04</v>
      </c>
      <c r="G567">
        <f>VLOOKUP(C567,away!$B$2:$E$405,4,FALSE)</f>
        <v>1.44</v>
      </c>
      <c r="H567">
        <f>VLOOKUP(A567,away!$A$2:$E$405,3,FALSE)</f>
        <v>1.02444444444444</v>
      </c>
      <c r="I567">
        <f>VLOOKUP(C567,away!$B$2:$E$405,3,FALSE)</f>
        <v>0.56999999999999995</v>
      </c>
      <c r="J567">
        <f>VLOOKUP(B567,home!$B$2:$E$405,4,FALSE)</f>
        <v>0.98</v>
      </c>
      <c r="K567" s="3">
        <f t="shared" si="786"/>
        <v>1.8104320000000018</v>
      </c>
      <c r="L567" s="3">
        <f t="shared" si="787"/>
        <v>0.57225466666666414</v>
      </c>
      <c r="M567" s="5">
        <f t="shared" si="788"/>
        <v>9.2302258683090929E-2</v>
      </c>
      <c r="N567" s="5">
        <f t="shared" si="789"/>
        <v>0.16710696279214587</v>
      </c>
      <c r="O567" s="5">
        <f t="shared" si="790"/>
        <v>5.2820398275272407E-2</v>
      </c>
      <c r="P567" s="5">
        <f t="shared" si="791"/>
        <v>9.5627739290298094E-2</v>
      </c>
      <c r="Q567" s="5">
        <f t="shared" si="792"/>
        <v>0.15126789643085528</v>
      </c>
      <c r="R567" s="5">
        <f t="shared" si="793"/>
        <v>1.5113359704108225E-2</v>
      </c>
      <c r="S567" s="5">
        <f t="shared" si="794"/>
        <v>2.476825771179219E-2</v>
      </c>
      <c r="T567" s="5">
        <f t="shared" si="795"/>
        <v>8.6563759649406574E-2</v>
      </c>
      <c r="U567" s="5">
        <f t="shared" si="796"/>
        <v>2.7361710035828095E-2</v>
      </c>
      <c r="V567" s="5">
        <f t="shared" si="797"/>
        <v>2.8511791644958064E-3</v>
      </c>
      <c r="W567" s="5">
        <f t="shared" si="798"/>
        <v>9.1286746757035506E-2</v>
      </c>
      <c r="X567" s="5">
        <f t="shared" si="799"/>
        <v>5.2239266836531545E-2</v>
      </c>
      <c r="Y567" s="5">
        <f t="shared" si="800"/>
        <v>1.4947082115225139E-2</v>
      </c>
      <c r="Z567" s="5">
        <f t="shared" si="801"/>
        <v>2.8828968732292825E-3</v>
      </c>
      <c r="AA567" s="5">
        <f t="shared" si="802"/>
        <v>5.2192887519942419E-3</v>
      </c>
      <c r="AB567" s="5">
        <f t="shared" si="803"/>
        <v>4.7245836869252251E-3</v>
      </c>
      <c r="AC567" s="5">
        <f t="shared" si="804"/>
        <v>1.8461886909808267E-4</v>
      </c>
      <c r="AD567" s="5">
        <f t="shared" si="805"/>
        <v>4.1317111876208373E-2</v>
      </c>
      <c r="AE567" s="5">
        <f t="shared" si="806"/>
        <v>2.3643910084348893E-2</v>
      </c>
      <c r="AF567" s="5">
        <f t="shared" si="807"/>
        <v>6.765168942007827E-3</v>
      </c>
      <c r="AG567" s="5">
        <f t="shared" si="808"/>
        <v>1.2904664992841194E-3</v>
      </c>
      <c r="AH567" s="5">
        <f t="shared" si="809"/>
        <v>4.1243779730604777E-4</v>
      </c>
      <c r="AI567" s="5">
        <f t="shared" si="810"/>
        <v>7.466905862523836E-4</v>
      </c>
      <c r="AJ567" s="5">
        <f t="shared" si="811"/>
        <v>6.7591626572503837E-4</v>
      </c>
      <c r="AK567" s="5">
        <f t="shared" si="812"/>
        <v>4.0790014559637138E-4</v>
      </c>
      <c r="AL567" s="5">
        <f t="shared" si="813"/>
        <v>7.6508138951599975E-6</v>
      </c>
      <c r="AM567" s="5">
        <f t="shared" si="814"/>
        <v>1.4960364297653541E-2</v>
      </c>
      <c r="AN567" s="5">
        <f t="shared" si="815"/>
        <v>8.5611382843655912E-3</v>
      </c>
      <c r="AO567" s="5">
        <f t="shared" si="816"/>
        <v>2.4495756676034238E-3</v>
      </c>
      <c r="AP567" s="5">
        <f t="shared" si="817"/>
        <v>4.6726036904638958E-4</v>
      </c>
      <c r="AQ567" s="5">
        <f t="shared" si="818"/>
        <v>6.6847981683796026E-5</v>
      </c>
      <c r="AR567" s="5">
        <f t="shared" si="819"/>
        <v>4.7203890843621136E-5</v>
      </c>
      <c r="AS567" s="5">
        <f t="shared" si="820"/>
        <v>8.5459434507798796E-5</v>
      </c>
      <c r="AT567" s="5">
        <f t="shared" si="821"/>
        <v>7.7359247467411677E-5</v>
      </c>
      <c r="AU567" s="5">
        <f t="shared" si="822"/>
        <v>4.6684552370307083E-5</v>
      </c>
      <c r="AV567" s="5">
        <f t="shared" si="823"/>
        <v>2.112980187921997E-5</v>
      </c>
      <c r="AW567" s="5">
        <f t="shared" si="824"/>
        <v>2.2017940687577706E-7</v>
      </c>
      <c r="AX567" s="5">
        <f t="shared" si="825"/>
        <v>4.5141203760215897E-3</v>
      </c>
      <c r="AY567" s="5">
        <f t="shared" si="826"/>
        <v>2.5832264510734317E-3</v>
      </c>
      <c r="AZ567" s="5">
        <f t="shared" si="827"/>
        <v>7.3913169584176807E-4</v>
      </c>
      <c r="BA567" s="5">
        <f t="shared" si="828"/>
        <v>1.4099052074223242E-4</v>
      </c>
      <c r="BB567" s="5">
        <f t="shared" si="829"/>
        <v>2.0170620862626401E-5</v>
      </c>
      <c r="BC567" s="5">
        <f t="shared" si="830"/>
        <v>2.3085463836403876E-6</v>
      </c>
      <c r="BD567" s="5">
        <f t="shared" si="831"/>
        <v>4.5021078033476665E-6</v>
      </c>
      <c r="BE567" s="5">
        <f t="shared" si="832"/>
        <v>8.1507600346303327E-6</v>
      </c>
      <c r="BF567" s="5">
        <f t="shared" si="833"/>
        <v>7.3781983955079395E-6</v>
      </c>
      <c r="BG567" s="5">
        <f t="shared" si="834"/>
        <v>4.4525754925254154E-6</v>
      </c>
      <c r="BH567" s="5">
        <f t="shared" si="835"/>
        <v>2.0152712885209452E-6</v>
      </c>
      <c r="BI567" s="5">
        <f t="shared" si="836"/>
        <v>7.297023258839108E-7</v>
      </c>
      <c r="BJ567" s="8">
        <f t="shared" si="837"/>
        <v>0.67093350679432706</v>
      </c>
      <c r="BK567" s="8">
        <f t="shared" si="838"/>
        <v>0.21832493098374373</v>
      </c>
      <c r="BL567" s="8">
        <f t="shared" si="839"/>
        <v>0.10778735079141682</v>
      </c>
      <c r="BM567" s="8">
        <f t="shared" si="840"/>
        <v>0.42310706399527964</v>
      </c>
      <c r="BN567" s="8">
        <f t="shared" si="841"/>
        <v>0.57423861517577079</v>
      </c>
    </row>
    <row r="568" spans="1:66" x14ac:dyDescent="0.25">
      <c r="A568" t="s">
        <v>80</v>
      </c>
      <c r="B568" t="s">
        <v>87</v>
      </c>
      <c r="C568" t="s">
        <v>92</v>
      </c>
      <c r="D568" t="s">
        <v>499</v>
      </c>
      <c r="E568">
        <f>VLOOKUP(A568,home!$A$2:$E$405,3,FALSE)</f>
        <v>1.20888888888889</v>
      </c>
      <c r="F568">
        <f>VLOOKUP(B568,home!$B$2:$E$405,3,FALSE)</f>
        <v>0.65</v>
      </c>
      <c r="G568">
        <f>VLOOKUP(C568,away!$B$2:$E$405,4,FALSE)</f>
        <v>1.02</v>
      </c>
      <c r="H568">
        <f>VLOOKUP(A568,away!$A$2:$E$405,3,FALSE)</f>
        <v>1.02444444444444</v>
      </c>
      <c r="I568">
        <f>VLOOKUP(C568,away!$B$2:$E$405,3,FALSE)</f>
        <v>0.83</v>
      </c>
      <c r="J568">
        <f>VLOOKUP(B568,home!$B$2:$E$405,4,FALSE)</f>
        <v>1.1299999999999999</v>
      </c>
      <c r="K568" s="3">
        <f t="shared" si="786"/>
        <v>0.80149333333333417</v>
      </c>
      <c r="L568" s="3">
        <f t="shared" si="787"/>
        <v>0.96082644444444021</v>
      </c>
      <c r="M568" s="5">
        <f t="shared" si="788"/>
        <v>0.17164622053186823</v>
      </c>
      <c r="N568" s="5">
        <f t="shared" si="789"/>
        <v>0.13757330144815563</v>
      </c>
      <c r="O568" s="5">
        <f t="shared" si="790"/>
        <v>0.16492222777596119</v>
      </c>
      <c r="P568" s="5">
        <f t="shared" si="791"/>
        <v>0.13218406608091451</v>
      </c>
      <c r="Q568" s="5">
        <f t="shared" si="792"/>
        <v>5.5132041977676925E-2</v>
      </c>
      <c r="R568" s="5">
        <f t="shared" si="793"/>
        <v>7.9230818861916436E-2</v>
      </c>
      <c r="S568" s="5">
        <f t="shared" si="794"/>
        <v>2.5448604798204062E-2</v>
      </c>
      <c r="T568" s="5">
        <f t="shared" si="795"/>
        <v>5.2972323868372938E-2</v>
      </c>
      <c r="U568" s="5">
        <f t="shared" si="796"/>
        <v>6.3502973112366995E-2</v>
      </c>
      <c r="V568" s="5">
        <f t="shared" si="797"/>
        <v>2.1775409443197257E-3</v>
      </c>
      <c r="W568" s="5">
        <f t="shared" si="798"/>
        <v>1.4729321366053866E-2</v>
      </c>
      <c r="X568" s="5">
        <f t="shared" si="799"/>
        <v>1.4152321477225059E-2</v>
      </c>
      <c r="Y568" s="5">
        <f t="shared" si="800"/>
        <v>6.7989623627984202E-3</v>
      </c>
      <c r="Z568" s="5">
        <f t="shared" si="801"/>
        <v>2.5375688659172228E-2</v>
      </c>
      <c r="AA568" s="5">
        <f t="shared" si="802"/>
        <v>2.0338445289068828E-2</v>
      </c>
      <c r="AB568" s="5">
        <f t="shared" si="803"/>
        <v>8.1505641547767113E-3</v>
      </c>
      <c r="AC568" s="5">
        <f t="shared" si="804"/>
        <v>1.0480722179097414E-4</v>
      </c>
      <c r="AD568" s="5">
        <f t="shared" si="805"/>
        <v>2.9513632198541022E-3</v>
      </c>
      <c r="AE568" s="5">
        <f t="shared" si="806"/>
        <v>2.8357478287965115E-3</v>
      </c>
      <c r="AF568" s="5">
        <f t="shared" si="807"/>
        <v>1.3623307518417964E-3</v>
      </c>
      <c r="AG568" s="5">
        <f t="shared" si="808"/>
        <v>4.363211374831582E-4</v>
      </c>
      <c r="AH568" s="5">
        <f t="shared" si="809"/>
        <v>6.0954081774303864E-3</v>
      </c>
      <c r="AI568" s="5">
        <f t="shared" si="810"/>
        <v>4.8854290181559431E-3</v>
      </c>
      <c r="AJ568" s="5">
        <f t="shared" si="811"/>
        <v>1.9578193942626021E-3</v>
      </c>
      <c r="AK568" s="5">
        <f t="shared" si="812"/>
        <v>5.2305973079072761E-4</v>
      </c>
      <c r="AL568" s="5">
        <f t="shared" si="813"/>
        <v>3.2284648477658878E-6</v>
      </c>
      <c r="AM568" s="5">
        <f t="shared" si="814"/>
        <v>4.7309958899165335E-4</v>
      </c>
      <c r="AN568" s="5">
        <f t="shared" si="815"/>
        <v>4.5456659595897623E-4</v>
      </c>
      <c r="AO568" s="5">
        <f t="shared" si="816"/>
        <v>2.1837980307923776E-4</v>
      </c>
      <c r="AP568" s="5">
        <f t="shared" si="817"/>
        <v>6.9941696577033698E-5</v>
      </c>
      <c r="AQ568" s="5">
        <f t="shared" si="818"/>
        <v>1.6800457910130785E-5</v>
      </c>
      <c r="AR568" s="5">
        <f t="shared" si="819"/>
        <v>1.1713258733116012E-3</v>
      </c>
      <c r="AS568" s="5">
        <f t="shared" si="820"/>
        <v>9.3880987862009387E-4</v>
      </c>
      <c r="AT568" s="5">
        <f t="shared" si="821"/>
        <v>3.7622492949074092E-4</v>
      </c>
      <c r="AU568" s="5">
        <f t="shared" si="822"/>
        <v>1.0051392427354421E-4</v>
      </c>
      <c r="AV568" s="5">
        <f t="shared" si="823"/>
        <v>2.0140310053104316E-5</v>
      </c>
      <c r="AW568" s="5">
        <f t="shared" si="824"/>
        <v>6.9061884227571551E-8</v>
      </c>
      <c r="AX568" s="5">
        <f t="shared" si="825"/>
        <v>6.3197694429925074E-5</v>
      </c>
      <c r="AY568" s="5">
        <f t="shared" si="826"/>
        <v>6.0722016036191112E-5</v>
      </c>
      <c r="AZ568" s="5">
        <f t="shared" si="827"/>
        <v>2.9171659383775888E-5</v>
      </c>
      <c r="BA568" s="5">
        <f t="shared" si="828"/>
        <v>9.3429672547525618E-6</v>
      </c>
      <c r="BB568" s="5">
        <f t="shared" si="829"/>
        <v>2.2442425019861835E-6</v>
      </c>
      <c r="BC568" s="5">
        <f t="shared" si="830"/>
        <v>4.3126550873089598E-7</v>
      </c>
      <c r="BD568" s="5">
        <f t="shared" si="831"/>
        <v>1.8757347902329403E-4</v>
      </c>
      <c r="BE568" s="5">
        <f t="shared" si="832"/>
        <v>1.5033889294731014E-4</v>
      </c>
      <c r="BF568" s="5">
        <f t="shared" si="833"/>
        <v>6.0247810218991441E-5</v>
      </c>
      <c r="BG568" s="5">
        <f t="shared" si="834"/>
        <v>1.6096072746151191E-5</v>
      </c>
      <c r="BH568" s="5">
        <f t="shared" si="835"/>
        <v>3.2252237497221376E-6</v>
      </c>
      <c r="BI568" s="5">
        <f t="shared" si="836"/>
        <v>5.1699906678212628E-7</v>
      </c>
      <c r="BJ568" s="8">
        <f t="shared" si="837"/>
        <v>0.29034193342589087</v>
      </c>
      <c r="BK568" s="8">
        <f t="shared" si="838"/>
        <v>0.33162519005798147</v>
      </c>
      <c r="BL568" s="8">
        <f t="shared" si="839"/>
        <v>0.35263175890823117</v>
      </c>
      <c r="BM568" s="8">
        <f t="shared" si="840"/>
        <v>0.25922524142063091</v>
      </c>
      <c r="BN568" s="8">
        <f t="shared" si="841"/>
        <v>0.74068867667649296</v>
      </c>
    </row>
    <row r="569" spans="1:66" x14ac:dyDescent="0.25">
      <c r="A569" t="s">
        <v>80</v>
      </c>
      <c r="B569" t="s">
        <v>369</v>
      </c>
      <c r="C569" t="s">
        <v>435</v>
      </c>
      <c r="D569" t="s">
        <v>499</v>
      </c>
      <c r="E569">
        <f>VLOOKUP(A569,home!$A$2:$E$405,3,FALSE)</f>
        <v>1.20888888888889</v>
      </c>
      <c r="F569">
        <f>VLOOKUP(B569,home!$B$2:$E$405,3,FALSE)</f>
        <v>0.83</v>
      </c>
      <c r="G569">
        <f>VLOOKUP(C569,away!$B$2:$E$405,4,FALSE)</f>
        <v>1.61</v>
      </c>
      <c r="H569">
        <f>VLOOKUP(A569,away!$A$2:$E$405,3,FALSE)</f>
        <v>1.02444444444444</v>
      </c>
      <c r="I569">
        <f>VLOOKUP(C569,away!$B$2:$E$405,3,FALSE)</f>
        <v>0.56999999999999995</v>
      </c>
      <c r="J569">
        <f>VLOOKUP(B569,home!$B$2:$E$405,4,FALSE)</f>
        <v>0.98</v>
      </c>
      <c r="K569" s="3">
        <f t="shared" si="786"/>
        <v>1.6154382222222237</v>
      </c>
      <c r="L569" s="3">
        <f t="shared" si="787"/>
        <v>0.57225466666666414</v>
      </c>
      <c r="M569" s="5">
        <f t="shared" si="788"/>
        <v>0.1121752510738661</v>
      </c>
      <c r="N569" s="5">
        <f t="shared" si="789"/>
        <v>0.18121218817209783</v>
      </c>
      <c r="O569" s="5">
        <f t="shared" si="790"/>
        <v>6.4192810911524609E-2</v>
      </c>
      <c r="P569" s="5">
        <f t="shared" si="791"/>
        <v>0.10369952033836066</v>
      </c>
      <c r="Q569" s="5">
        <f t="shared" si="792"/>
        <v>0.14636854755286643</v>
      </c>
      <c r="R569" s="5">
        <f t="shared" si="793"/>
        <v>1.8367317805285353E-2</v>
      </c>
      <c r="S569" s="5">
        <f t="shared" si="794"/>
        <v>2.3966049586385513E-2</v>
      </c>
      <c r="T569" s="5">
        <f t="shared" si="795"/>
        <v>8.3760084390349362E-2</v>
      </c>
      <c r="U569" s="5">
        <f t="shared" si="796"/>
        <v>2.9671267222360766E-2</v>
      </c>
      <c r="V569" s="5">
        <f t="shared" si="797"/>
        <v>2.4616915869704868E-3</v>
      </c>
      <c r="W569" s="5">
        <f t="shared" si="798"/>
        <v>7.8816448749350496E-2</v>
      </c>
      <c r="X569" s="5">
        <f t="shared" si="799"/>
        <v>4.510308060690979E-2</v>
      </c>
      <c r="Y569" s="5">
        <f t="shared" si="800"/>
        <v>1.2905224179173421E-2</v>
      </c>
      <c r="Z569" s="5">
        <f t="shared" si="801"/>
        <v>3.5035944427414187E-3</v>
      </c>
      <c r="AA569" s="5">
        <f t="shared" si="802"/>
        <v>5.6598403779698605E-3</v>
      </c>
      <c r="AB569" s="5">
        <f t="shared" si="803"/>
        <v>4.571561239124596E-3</v>
      </c>
      <c r="AC569" s="5">
        <f t="shared" si="804"/>
        <v>1.4223070282104878E-4</v>
      </c>
      <c r="AD569" s="5">
        <f t="shared" si="805"/>
        <v>3.1830775962379938E-2</v>
      </c>
      <c r="AE569" s="5">
        <f t="shared" si="806"/>
        <v>1.8215310088093E-2</v>
      </c>
      <c r="AF569" s="5">
        <f t="shared" si="807"/>
        <v>5.2118981013457915E-3</v>
      </c>
      <c r="AG569" s="5">
        <f t="shared" si="808"/>
        <v>9.9417767022875201E-4</v>
      </c>
      <c r="AH569" s="5">
        <f t="shared" si="809"/>
        <v>5.0123706749154184E-4</v>
      </c>
      <c r="AI569" s="5">
        <f t="shared" si="810"/>
        <v>8.0971751722041705E-4</v>
      </c>
      <c r="AJ569" s="5">
        <f t="shared" si="811"/>
        <v>6.5402431326037186E-4</v>
      </c>
      <c r="AK569" s="5">
        <f t="shared" si="812"/>
        <v>3.5217862463448181E-4</v>
      </c>
      <c r="AL569" s="5">
        <f t="shared" si="813"/>
        <v>5.2593617642873752E-6</v>
      </c>
      <c r="AM569" s="5">
        <f t="shared" si="814"/>
        <v>1.0284130426524192E-2</v>
      </c>
      <c r="AN569" s="5">
        <f t="shared" si="815"/>
        <v>5.8851416291871E-3</v>
      </c>
      <c r="AO569" s="5">
        <f t="shared" si="816"/>
        <v>1.6838998806482861E-3</v>
      </c>
      <c r="AP569" s="5">
        <f t="shared" si="817"/>
        <v>3.2120652163347354E-4</v>
      </c>
      <c r="AQ569" s="5">
        <f t="shared" si="818"/>
        <v>4.5952982742130508E-5</v>
      </c>
      <c r="AR569" s="5">
        <f t="shared" si="819"/>
        <v>5.7367050195669732E-5</v>
      </c>
      <c r="AS569" s="5">
        <f t="shared" si="820"/>
        <v>9.2672925582225782E-5</v>
      </c>
      <c r="AT569" s="5">
        <f t="shared" si="821"/>
        <v>7.4853693075341635E-5</v>
      </c>
      <c r="AU569" s="5">
        <f t="shared" si="822"/>
        <v>4.030717228946595E-5</v>
      </c>
      <c r="AV569" s="5">
        <f t="shared" si="823"/>
        <v>1.6278436686524935E-5</v>
      </c>
      <c r="AW569" s="5">
        <f t="shared" si="824"/>
        <v>1.3505486752534392E-7</v>
      </c>
      <c r="AX569" s="5">
        <f t="shared" si="825"/>
        <v>2.7688962288876175E-3</v>
      </c>
      <c r="AY569" s="5">
        <f t="shared" si="826"/>
        <v>1.5845137884966671E-3</v>
      </c>
      <c r="AZ569" s="5">
        <f t="shared" si="827"/>
        <v>4.5337270493244663E-4</v>
      </c>
      <c r="BA569" s="5">
        <f t="shared" si="828"/>
        <v>8.6481548712293715E-5</v>
      </c>
      <c r="BB569" s="5">
        <f t="shared" si="829"/>
        <v>1.2372367457792629E-5</v>
      </c>
      <c r="BC569" s="5">
        <f t="shared" si="830"/>
        <v>1.4160290030873214E-6</v>
      </c>
      <c r="BD569" s="5">
        <f t="shared" si="831"/>
        <v>5.4714270312287931E-6</v>
      </c>
      <c r="BE569" s="5">
        <f t="shared" si="832"/>
        <v>8.8387523563468604E-6</v>
      </c>
      <c r="BF569" s="5">
        <f t="shared" si="833"/>
        <v>7.139229196599733E-6</v>
      </c>
      <c r="BG569" s="5">
        <f t="shared" si="834"/>
        <v>3.8443279071306882E-6</v>
      </c>
      <c r="BH569" s="5">
        <f t="shared" si="835"/>
        <v>1.5525685599836199E-6</v>
      </c>
      <c r="BI569" s="5">
        <f t="shared" si="836"/>
        <v>5.0161571888361158E-7</v>
      </c>
      <c r="BJ569" s="8">
        <f t="shared" si="837"/>
        <v>0.62754511958101988</v>
      </c>
      <c r="BK569" s="8">
        <f t="shared" si="838"/>
        <v>0.24403451643866478</v>
      </c>
      <c r="BL569" s="8">
        <f t="shared" si="839"/>
        <v>0.12508878227747139</v>
      </c>
      <c r="BM569" s="8">
        <f t="shared" si="840"/>
        <v>0.37257199815226733</v>
      </c>
      <c r="BN569" s="8">
        <f t="shared" si="841"/>
        <v>0.626015635854001</v>
      </c>
    </row>
    <row r="570" spans="1:66" x14ac:dyDescent="0.25">
      <c r="A570" t="s">
        <v>80</v>
      </c>
      <c r="B570" t="s">
        <v>94</v>
      </c>
      <c r="C570" t="s">
        <v>81</v>
      </c>
      <c r="D570" t="s">
        <v>499</v>
      </c>
      <c r="E570">
        <f>VLOOKUP(A570,home!$A$2:$E$405,3,FALSE)</f>
        <v>1.20888888888889</v>
      </c>
      <c r="F570">
        <f>VLOOKUP(B570,home!$B$2:$E$405,3,FALSE)</f>
        <v>0.78</v>
      </c>
      <c r="G570">
        <f>VLOOKUP(C570,away!$B$2:$E$405,4,FALSE)</f>
        <v>0.91</v>
      </c>
      <c r="H570">
        <f>VLOOKUP(A570,away!$A$2:$E$405,3,FALSE)</f>
        <v>1.02444444444444</v>
      </c>
      <c r="I570">
        <f>VLOOKUP(C570,away!$B$2:$E$405,3,FALSE)</f>
        <v>0.91</v>
      </c>
      <c r="J570">
        <f>VLOOKUP(B570,home!$B$2:$E$405,4,FALSE)</f>
        <v>0.82</v>
      </c>
      <c r="K570" s="3">
        <f t="shared" si="786"/>
        <v>0.85806933333333424</v>
      </c>
      <c r="L570" s="3">
        <f t="shared" si="787"/>
        <v>0.76444044444444115</v>
      </c>
      <c r="M570" s="5">
        <f t="shared" si="788"/>
        <v>0.19740264008571762</v>
      </c>
      <c r="N570" s="5">
        <f t="shared" si="789"/>
        <v>0.16938515177659183</v>
      </c>
      <c r="O570" s="5">
        <f t="shared" si="790"/>
        <v>0.15090256192163201</v>
      </c>
      <c r="P570" s="5">
        <f t="shared" si="791"/>
        <v>0.12948486070638696</v>
      </c>
      <c r="Q570" s="5">
        <f t="shared" si="792"/>
        <v>7.2672102130752883E-2</v>
      </c>
      <c r="R570" s="5">
        <f t="shared" si="793"/>
        <v>5.7678010751588592E-2</v>
      </c>
      <c r="S570" s="5">
        <f t="shared" si="794"/>
        <v>2.1233668841602167E-2</v>
      </c>
      <c r="T570" s="5">
        <f t="shared" si="795"/>
        <v>5.5553494051544555E-2</v>
      </c>
      <c r="U570" s="5">
        <f t="shared" si="796"/>
        <v>4.9491732233608504E-2</v>
      </c>
      <c r="V570" s="5">
        <f t="shared" si="797"/>
        <v>1.5475638190533515E-3</v>
      </c>
      <c r="W570" s="5">
        <f t="shared" si="798"/>
        <v>2.0785900742422373E-2</v>
      </c>
      <c r="X570" s="5">
        <f t="shared" si="799"/>
        <v>1.5889583201715397E-2</v>
      </c>
      <c r="Y570" s="5">
        <f t="shared" si="800"/>
        <v>6.073320022378122E-3</v>
      </c>
      <c r="Z570" s="5">
        <f t="shared" si="801"/>
        <v>1.4697134724538546E-2</v>
      </c>
      <c r="AA570" s="5">
        <f t="shared" si="802"/>
        <v>1.2611160594994985E-2</v>
      </c>
      <c r="AB570" s="5">
        <f t="shared" si="803"/>
        <v>5.4106250821534807E-3</v>
      </c>
      <c r="AC570" s="5">
        <f t="shared" si="804"/>
        <v>6.3444593958240092E-5</v>
      </c>
      <c r="AD570" s="5">
        <f t="shared" si="805"/>
        <v>4.4589359981958036E-3</v>
      </c>
      <c r="AE570" s="5">
        <f t="shared" si="806"/>
        <v>3.4085910162101182E-3</v>
      </c>
      <c r="AF570" s="5">
        <f t="shared" si="807"/>
        <v>1.302832415680496E-3</v>
      </c>
      <c r="AG570" s="5">
        <f t="shared" si="808"/>
        <v>3.3197926362647437E-4</v>
      </c>
      <c r="AH570" s="5">
        <f t="shared" si="809"/>
        <v>2.8087710502215186E-3</v>
      </c>
      <c r="AI570" s="5">
        <f t="shared" si="810"/>
        <v>2.4101203025495475E-3</v>
      </c>
      <c r="AJ570" s="5">
        <f t="shared" si="811"/>
        <v>1.0340251606309118E-3</v>
      </c>
      <c r="AK570" s="5">
        <f t="shared" si="812"/>
        <v>2.9575509341082018E-4</v>
      </c>
      <c r="AL570" s="5">
        <f t="shared" si="813"/>
        <v>1.6646412444511941E-6</v>
      </c>
      <c r="AM570" s="5">
        <f t="shared" si="814"/>
        <v>7.6521524786957596E-4</v>
      </c>
      <c r="AN570" s="5">
        <f t="shared" si="815"/>
        <v>5.8496148417708173E-4</v>
      </c>
      <c r="AO570" s="5">
        <f t="shared" si="816"/>
        <v>2.2358410847360416E-4</v>
      </c>
      <c r="AP570" s="5">
        <f t="shared" si="817"/>
        <v>5.6972245084092035E-5</v>
      </c>
      <c r="AQ570" s="5">
        <f t="shared" si="818"/>
        <v>1.0887972088270235E-5</v>
      </c>
      <c r="AR570" s="5">
        <f t="shared" si="819"/>
        <v>4.294276379948036E-4</v>
      </c>
      <c r="AS570" s="5">
        <f t="shared" si="820"/>
        <v>3.6847868704910949E-4</v>
      </c>
      <c r="AT570" s="5">
        <f t="shared" si="821"/>
        <v>1.5809013067188583E-4</v>
      </c>
      <c r="AU570" s="5">
        <f t="shared" si="822"/>
        <v>4.5217431010734926E-5</v>
      </c>
      <c r="AV570" s="5">
        <f t="shared" si="823"/>
        <v>9.6999227206068342E-6</v>
      </c>
      <c r="AW570" s="5">
        <f t="shared" si="824"/>
        <v>3.0330822488025475E-8</v>
      </c>
      <c r="AX570" s="5">
        <f t="shared" si="825"/>
        <v>1.0943462293265818E-4</v>
      </c>
      <c r="AY570" s="5">
        <f t="shared" si="826"/>
        <v>8.3656251792251044E-5</v>
      </c>
      <c r="AZ570" s="5">
        <f t="shared" si="827"/>
        <v>3.1975111150312232E-5</v>
      </c>
      <c r="BA570" s="5">
        <f t="shared" si="828"/>
        <v>8.1476893929683624E-6</v>
      </c>
      <c r="BB570" s="5">
        <f t="shared" si="829"/>
        <v>1.5571058251889984E-6</v>
      </c>
      <c r="BC570" s="5">
        <f t="shared" si="830"/>
        <v>2.380629338109013E-7</v>
      </c>
      <c r="BD570" s="5">
        <f t="shared" si="831"/>
        <v>5.4711975740912342E-5</v>
      </c>
      <c r="BE570" s="5">
        <f t="shared" si="832"/>
        <v>4.6946668549354204E-5</v>
      </c>
      <c r="BF570" s="5">
        <f t="shared" si="833"/>
        <v>2.0141748292182686E-5</v>
      </c>
      <c r="BG570" s="5">
        <f t="shared" si="834"/>
        <v>5.7610055097470076E-6</v>
      </c>
      <c r="BH570" s="5">
        <f t="shared" si="835"/>
        <v>1.2358355392695695E-6</v>
      </c>
      <c r="BI570" s="5">
        <f t="shared" si="836"/>
        <v>2.1208651545813627E-7</v>
      </c>
      <c r="BJ570" s="8">
        <f t="shared" si="837"/>
        <v>0.35173852052083798</v>
      </c>
      <c r="BK570" s="8">
        <f t="shared" si="838"/>
        <v>0.34981749893975506</v>
      </c>
      <c r="BL570" s="8">
        <f t="shared" si="839"/>
        <v>0.28378268532038448</v>
      </c>
      <c r="BM570" s="8">
        <f t="shared" si="840"/>
        <v>0.2224268862118762</v>
      </c>
      <c r="BN570" s="8">
        <f t="shared" si="841"/>
        <v>0.77752532737266999</v>
      </c>
    </row>
    <row r="571" spans="1:66" x14ac:dyDescent="0.25">
      <c r="A571" t="s">
        <v>80</v>
      </c>
      <c r="B571" t="s">
        <v>90</v>
      </c>
      <c r="C571" t="s">
        <v>83</v>
      </c>
      <c r="D571" t="s">
        <v>499</v>
      </c>
      <c r="E571">
        <f>VLOOKUP(A571,home!$A$2:$E$405,3,FALSE)</f>
        <v>1.20888888888889</v>
      </c>
      <c r="F571">
        <f>VLOOKUP(B571,home!$B$2:$E$405,3,FALSE)</f>
        <v>1.18</v>
      </c>
      <c r="G571">
        <f>VLOOKUP(C571,away!$B$2:$E$405,4,FALSE)</f>
        <v>0.91</v>
      </c>
      <c r="H571">
        <f>VLOOKUP(A571,away!$A$2:$E$405,3,FALSE)</f>
        <v>1.02444444444444</v>
      </c>
      <c r="I571">
        <f>VLOOKUP(C571,away!$B$2:$E$405,3,FALSE)</f>
        <v>1.0900000000000001</v>
      </c>
      <c r="J571">
        <f>VLOOKUP(B571,home!$B$2:$E$405,4,FALSE)</f>
        <v>0.51</v>
      </c>
      <c r="K571" s="3">
        <f t="shared" si="786"/>
        <v>1.2981048888888902</v>
      </c>
      <c r="L571" s="3">
        <f t="shared" si="787"/>
        <v>0.5694886666666642</v>
      </c>
      <c r="M571" s="5">
        <f t="shared" si="788"/>
        <v>0.15449499846617445</v>
      </c>
      <c r="N571" s="5">
        <f t="shared" si="789"/>
        <v>0.20055071281782264</v>
      </c>
      <c r="O571" s="5">
        <f t="shared" si="790"/>
        <v>8.7983150683170017E-2</v>
      </c>
      <c r="P571" s="5">
        <f t="shared" si="791"/>
        <v>0.11421135804167089</v>
      </c>
      <c r="Q571" s="5">
        <f t="shared" si="792"/>
        <v>0.13016793038948371</v>
      </c>
      <c r="R571" s="5">
        <f t="shared" si="793"/>
        <v>2.5052703585845347E-2</v>
      </c>
      <c r="S571" s="5">
        <f t="shared" si="794"/>
        <v>2.110785856374937E-2</v>
      </c>
      <c r="T571" s="5">
        <f t="shared" si="795"/>
        <v>7.412916112026624E-2</v>
      </c>
      <c r="U571" s="5">
        <f t="shared" si="796"/>
        <v>3.2521037004670073E-2</v>
      </c>
      <c r="V571" s="5">
        <f t="shared" si="797"/>
        <v>1.7337901736131794E-3</v>
      </c>
      <c r="W571" s="5">
        <f t="shared" si="798"/>
        <v>5.6323875605045835E-2</v>
      </c>
      <c r="X571" s="5">
        <f t="shared" si="799"/>
        <v>3.2075808819816608E-2</v>
      </c>
      <c r="Y571" s="5">
        <f t="shared" si="800"/>
        <v>9.1334047985260937E-3</v>
      </c>
      <c r="Z571" s="5">
        <f t="shared" si="801"/>
        <v>4.755743587166076E-3</v>
      </c>
      <c r="AA571" s="5">
        <f t="shared" si="802"/>
        <v>6.1734540008022698E-3</v>
      </c>
      <c r="AB571" s="5">
        <f t="shared" si="803"/>
        <v>4.0068954098860538E-3</v>
      </c>
      <c r="AC571" s="5">
        <f t="shared" si="804"/>
        <v>8.010717671024653E-5</v>
      </c>
      <c r="AD571" s="5">
        <f t="shared" si="805"/>
        <v>1.8278574571019935E-2</v>
      </c>
      <c r="AE571" s="5">
        <f t="shared" si="806"/>
        <v>1.0409441061017335E-2</v>
      </c>
      <c r="AF571" s="5">
        <f t="shared" si="807"/>
        <v>2.9640293552919946E-3</v>
      </c>
      <c r="AG571" s="5">
        <f t="shared" si="808"/>
        <v>5.6266037516869687E-4</v>
      </c>
      <c r="AH571" s="5">
        <f t="shared" si="809"/>
        <v>6.7708551861593656E-4</v>
      </c>
      <c r="AI571" s="5">
        <f t="shared" si="810"/>
        <v>8.7892802191121694E-4</v>
      </c>
      <c r="AJ571" s="5">
        <f t="shared" si="811"/>
        <v>5.7047038111219628E-4</v>
      </c>
      <c r="AK571" s="5">
        <f t="shared" si="812"/>
        <v>2.4684346356268342E-4</v>
      </c>
      <c r="AL571" s="5">
        <f t="shared" si="813"/>
        <v>2.3687885127140889E-6</v>
      </c>
      <c r="AM571" s="5">
        <f t="shared" si="814"/>
        <v>4.7455014025122259E-3</v>
      </c>
      <c r="AN571" s="5">
        <f t="shared" si="815"/>
        <v>2.7025092663814721E-3</v>
      </c>
      <c r="AO571" s="5">
        <f t="shared" si="816"/>
        <v>7.6952419938294467E-4</v>
      </c>
      <c r="AP571" s="5">
        <f t="shared" si="817"/>
        <v>1.460784367581085E-4</v>
      </c>
      <c r="AQ571" s="5">
        <f t="shared" si="818"/>
        <v>2.0797503544531454E-5</v>
      </c>
      <c r="AR571" s="5">
        <f t="shared" si="819"/>
        <v>7.7118505843179344E-5</v>
      </c>
      <c r="AS571" s="5">
        <f t="shared" si="820"/>
        <v>1.0010790945883755E-4</v>
      </c>
      <c r="AT571" s="5">
        <f t="shared" si="821"/>
        <v>6.4975283342481714E-5</v>
      </c>
      <c r="AU571" s="5">
        <f t="shared" si="822"/>
        <v>2.8114910987938787E-5</v>
      </c>
      <c r="AV571" s="5">
        <f t="shared" si="823"/>
        <v>9.1240258510298343E-6</v>
      </c>
      <c r="AW571" s="5">
        <f t="shared" si="824"/>
        <v>4.8642810381589249E-8</v>
      </c>
      <c r="AX571" s="5">
        <f t="shared" si="825"/>
        <v>1.0266930951383668E-3</v>
      </c>
      <c r="AY571" s="5">
        <f t="shared" si="826"/>
        <v>5.8469008182621899E-4</v>
      </c>
      <c r="AZ571" s="5">
        <f t="shared" si="827"/>
        <v>1.6648718755621811E-4</v>
      </c>
      <c r="BA571" s="5">
        <f t="shared" si="828"/>
        <v>3.1604188819491175E-5</v>
      </c>
      <c r="BB571" s="5">
        <f t="shared" si="829"/>
        <v>4.4995568379733799E-6</v>
      </c>
      <c r="BC571" s="5">
        <f t="shared" si="830"/>
        <v>5.1248932484966657E-7</v>
      </c>
      <c r="BD571" s="5">
        <f t="shared" si="831"/>
        <v>7.3196858446595916E-6</v>
      </c>
      <c r="BE571" s="5">
        <f t="shared" si="832"/>
        <v>9.5017199800834201E-6</v>
      </c>
      <c r="BF571" s="5">
        <f t="shared" si="833"/>
        <v>6.16711457949977E-6</v>
      </c>
      <c r="BG571" s="5">
        <f t="shared" si="834"/>
        <v>2.6685205286622005E-6</v>
      </c>
      <c r="BH571" s="5">
        <f t="shared" si="835"/>
        <v>8.6600488608919256E-7</v>
      </c>
      <c r="BI571" s="5">
        <f t="shared" si="836"/>
        <v>2.2483303528680947E-7</v>
      </c>
      <c r="BJ571" s="8">
        <f t="shared" si="837"/>
        <v>0.54479449632154153</v>
      </c>
      <c r="BK571" s="8">
        <f t="shared" si="838"/>
        <v>0.2922151712922571</v>
      </c>
      <c r="BL571" s="8">
        <f t="shared" si="839"/>
        <v>0.15841675658391355</v>
      </c>
      <c r="BM571" s="8">
        <f t="shared" si="840"/>
        <v>0.28713667236169538</v>
      </c>
      <c r="BN571" s="8">
        <f t="shared" si="841"/>
        <v>0.71246085398416703</v>
      </c>
    </row>
    <row r="572" spans="1:66" x14ac:dyDescent="0.25">
      <c r="A572" t="s">
        <v>80</v>
      </c>
      <c r="B572" t="s">
        <v>88</v>
      </c>
      <c r="C572" t="s">
        <v>86</v>
      </c>
      <c r="D572" t="s">
        <v>499</v>
      </c>
      <c r="E572">
        <f>VLOOKUP(A572,home!$A$2:$E$405,3,FALSE)</f>
        <v>1.20888888888889</v>
      </c>
      <c r="F572">
        <f>VLOOKUP(B572,home!$B$2:$E$405,3,FALSE)</f>
        <v>0.65</v>
      </c>
      <c r="G572">
        <f>VLOOKUP(C572,away!$B$2:$E$405,4,FALSE)</f>
        <v>0.91</v>
      </c>
      <c r="H572">
        <f>VLOOKUP(A572,away!$A$2:$E$405,3,FALSE)</f>
        <v>1.02444444444444</v>
      </c>
      <c r="I572">
        <f>VLOOKUP(C572,away!$B$2:$E$405,3,FALSE)</f>
        <v>0.39</v>
      </c>
      <c r="J572">
        <f>VLOOKUP(B572,home!$B$2:$E$405,4,FALSE)</f>
        <v>0.92</v>
      </c>
      <c r="K572" s="3">
        <f t="shared" si="786"/>
        <v>0.71505777777777857</v>
      </c>
      <c r="L572" s="3">
        <f t="shared" si="787"/>
        <v>0.3675706666666651</v>
      </c>
      <c r="M572" s="5">
        <f t="shared" si="788"/>
        <v>0.33870408973031185</v>
      </c>
      <c r="N572" s="5">
        <f t="shared" si="789"/>
        <v>0.24219299372680211</v>
      </c>
      <c r="O572" s="5">
        <f t="shared" si="790"/>
        <v>0.12449768806489668</v>
      </c>
      <c r="P572" s="5">
        <f t="shared" si="791"/>
        <v>8.9023040166156087E-2</v>
      </c>
      <c r="Q572" s="5">
        <f t="shared" si="792"/>
        <v>8.659099194381728E-2</v>
      </c>
      <c r="R572" s="5">
        <f t="shared" si="793"/>
        <v>2.2880849100236297E-2</v>
      </c>
      <c r="S572" s="5">
        <f t="shared" si="794"/>
        <v>5.8495763121249036E-3</v>
      </c>
      <c r="T572" s="5">
        <f t="shared" si="795"/>
        <v>3.1828308636116742E-2</v>
      </c>
      <c r="U572" s="5">
        <f t="shared" si="796"/>
        <v>1.6361129111283651E-2</v>
      </c>
      <c r="V572" s="5">
        <f t="shared" si="797"/>
        <v>1.7082989835494192E-4</v>
      </c>
      <c r="W572" s="5">
        <f t="shared" si="798"/>
        <v>2.0639187424973171E-2</v>
      </c>
      <c r="X572" s="5">
        <f t="shared" si="799"/>
        <v>7.5863598812556396E-3</v>
      </c>
      <c r="Y572" s="5">
        <f t="shared" si="800"/>
        <v>1.3942616795631891E-3</v>
      </c>
      <c r="Z572" s="5">
        <f t="shared" si="801"/>
        <v>2.8034429858910747E-3</v>
      </c>
      <c r="AA572" s="5">
        <f t="shared" si="802"/>
        <v>2.0046237116179721E-3</v>
      </c>
      <c r="AB572" s="5">
        <f t="shared" si="803"/>
        <v>7.1671088825509465E-4</v>
      </c>
      <c r="AC572" s="5">
        <f t="shared" si="804"/>
        <v>2.8062469135930232E-6</v>
      </c>
      <c r="AD572" s="5">
        <f t="shared" si="805"/>
        <v>3.6895528738100972E-3</v>
      </c>
      <c r="AE572" s="5">
        <f t="shared" si="806"/>
        <v>1.3561714095282876E-3</v>
      </c>
      <c r="AF572" s="5">
        <f t="shared" si="807"/>
        <v>2.4924441455729179E-4</v>
      </c>
      <c r="AG572" s="5">
        <f t="shared" si="808"/>
        <v>3.0538311873922146E-5</v>
      </c>
      <c r="AH572" s="5">
        <f t="shared" si="809"/>
        <v>2.5761585182149202E-4</v>
      </c>
      <c r="AI572" s="5">
        <f t="shared" si="810"/>
        <v>1.8421021852380558E-4</v>
      </c>
      <c r="AJ572" s="5">
        <f t="shared" si="811"/>
        <v>6.5860474750795693E-5</v>
      </c>
      <c r="AK572" s="5">
        <f t="shared" si="812"/>
        <v>1.5698014906231154E-5</v>
      </c>
      <c r="AL572" s="5">
        <f t="shared" si="813"/>
        <v>2.9503113694772256E-8</v>
      </c>
      <c r="AM572" s="5">
        <f t="shared" si="814"/>
        <v>5.2764869578805307E-4</v>
      </c>
      <c r="AN572" s="5">
        <f t="shared" si="815"/>
        <v>1.9394818287661104E-4</v>
      </c>
      <c r="AO572" s="5">
        <f t="shared" si="816"/>
        <v>3.5644831439372103E-5</v>
      </c>
      <c r="AP572" s="5">
        <f t="shared" si="817"/>
        <v>4.3673314851303044E-6</v>
      </c>
      <c r="AQ572" s="5">
        <f t="shared" si="818"/>
        <v>4.0132573638591551E-7</v>
      </c>
      <c r="AR572" s="5">
        <f t="shared" si="819"/>
        <v>1.893840607958533E-5</v>
      </c>
      <c r="AS572" s="5">
        <f t="shared" si="820"/>
        <v>1.3542054565921456E-5</v>
      </c>
      <c r="AT572" s="5">
        <f t="shared" si="821"/>
        <v>4.841675722226608E-6</v>
      </c>
      <c r="AU572" s="5">
        <f t="shared" si="822"/>
        <v>1.1540259608853265E-6</v>
      </c>
      <c r="AV572" s="5">
        <f t="shared" si="823"/>
        <v>2.0629880977213179E-7</v>
      </c>
      <c r="AW572" s="5">
        <f t="shared" si="824"/>
        <v>2.1540081044781743E-10</v>
      </c>
      <c r="AX572" s="5">
        <f t="shared" si="825"/>
        <v>6.2883217309591356E-5</v>
      </c>
      <c r="AY572" s="5">
        <f t="shared" si="826"/>
        <v>2.3114026108631271E-5</v>
      </c>
      <c r="AZ572" s="5">
        <f t="shared" si="827"/>
        <v>4.2480189930501499E-6</v>
      </c>
      <c r="BA572" s="5">
        <f t="shared" si="828"/>
        <v>5.2048239109603321E-7</v>
      </c>
      <c r="BB572" s="5">
        <f t="shared" si="829"/>
        <v>4.7828514870857193E-8</v>
      </c>
      <c r="BC572" s="5">
        <f t="shared" si="830"/>
        <v>3.5160718193514971E-9</v>
      </c>
      <c r="BD572" s="5">
        <f t="shared" si="831"/>
        <v>1.1602004247128678E-6</v>
      </c>
      <c r="BE572" s="5">
        <f t="shared" si="832"/>
        <v>8.2961033747201809E-7</v>
      </c>
      <c r="BF572" s="5">
        <f t="shared" si="833"/>
        <v>2.9660966216710705E-7</v>
      </c>
      <c r="BG572" s="5">
        <f t="shared" si="834"/>
        <v>7.0697681965543084E-8</v>
      </c>
      <c r="BH572" s="5">
        <f t="shared" si="835"/>
        <v>1.2638231840080342E-8</v>
      </c>
      <c r="BI572" s="5">
        <f t="shared" si="836"/>
        <v>1.8074131949216434E-9</v>
      </c>
      <c r="BJ572" s="8">
        <f t="shared" si="837"/>
        <v>0.3964104377590123</v>
      </c>
      <c r="BK572" s="8">
        <f t="shared" si="838"/>
        <v>0.43377348588308362</v>
      </c>
      <c r="BL572" s="8">
        <f t="shared" si="839"/>
        <v>0.16702543946118173</v>
      </c>
      <c r="BM572" s="8">
        <f t="shared" si="840"/>
        <v>9.6100039546240745E-2</v>
      </c>
      <c r="BN572" s="8">
        <f t="shared" si="841"/>
        <v>0.90388965273222033</v>
      </c>
    </row>
    <row r="573" spans="1:66" x14ac:dyDescent="0.25">
      <c r="A573" t="s">
        <v>80</v>
      </c>
      <c r="B573" t="s">
        <v>412</v>
      </c>
      <c r="C573" t="s">
        <v>410</v>
      </c>
      <c r="D573" t="s">
        <v>499</v>
      </c>
      <c r="E573">
        <f>VLOOKUP(A573,home!$A$2:$E$405,3,FALSE)</f>
        <v>1.20888888888889</v>
      </c>
      <c r="F573">
        <f>VLOOKUP(B573,home!$B$2:$E$405,3,FALSE)</f>
        <v>1.26</v>
      </c>
      <c r="G573">
        <f>VLOOKUP(C573,away!$B$2:$E$405,4,FALSE)</f>
        <v>0.97</v>
      </c>
      <c r="H573">
        <f>VLOOKUP(A573,away!$A$2:$E$405,3,FALSE)</f>
        <v>1.02444444444444</v>
      </c>
      <c r="I573">
        <f>VLOOKUP(C573,away!$B$2:$E$405,3,FALSE)</f>
        <v>0.83</v>
      </c>
      <c r="J573">
        <f>VLOOKUP(B573,home!$B$2:$E$405,4,FALSE)</f>
        <v>1.08</v>
      </c>
      <c r="K573" s="3">
        <f t="shared" si="786"/>
        <v>1.4775040000000013</v>
      </c>
      <c r="L573" s="3">
        <f t="shared" si="787"/>
        <v>0.91831199999999613</v>
      </c>
      <c r="M573" s="5">
        <f t="shared" si="788"/>
        <v>9.1098312362280318E-2</v>
      </c>
      <c r="N573" s="5">
        <f t="shared" si="789"/>
        <v>0.13459812090851872</v>
      </c>
      <c r="O573" s="5">
        <f t="shared" si="790"/>
        <v>8.3656673422030009E-2</v>
      </c>
      <c r="P573" s="5">
        <f t="shared" si="791"/>
        <v>0.12360306960774313</v>
      </c>
      <c r="Q573" s="5">
        <f t="shared" si="792"/>
        <v>9.9434631017410124E-2</v>
      </c>
      <c r="R573" s="5">
        <f t="shared" si="793"/>
        <v>3.8411463541765438E-2</v>
      </c>
      <c r="S573" s="5">
        <f t="shared" si="794"/>
        <v>4.1926459503717449E-2</v>
      </c>
      <c r="T573" s="5">
        <f t="shared" si="795"/>
        <v>9.1312014878859538E-2</v>
      </c>
      <c r="U573" s="5">
        <f t="shared" si="796"/>
        <v>5.6753091028812652E-2</v>
      </c>
      <c r="V573" s="5">
        <f t="shared" si="797"/>
        <v>6.3206916645727794E-3</v>
      </c>
      <c r="W573" s="5">
        <f t="shared" si="798"/>
        <v>4.8971688355582556E-2</v>
      </c>
      <c r="X573" s="5">
        <f t="shared" si="799"/>
        <v>4.4971289077191542E-2</v>
      </c>
      <c r="Y573" s="5">
        <f t="shared" si="800"/>
        <v>2.0648837207526867E-2</v>
      </c>
      <c r="Z573" s="5">
        <f t="shared" si="801"/>
        <v>1.1757902635988523E-2</v>
      </c>
      <c r="AA573" s="5">
        <f t="shared" si="802"/>
        <v>1.7372348176283602E-2</v>
      </c>
      <c r="AB573" s="5">
        <f t="shared" si="803"/>
        <v>1.2833856959925876E-2</v>
      </c>
      <c r="AC573" s="5">
        <f t="shared" si="804"/>
        <v>5.3599846660603038E-4</v>
      </c>
      <c r="AD573" s="5">
        <f t="shared" si="805"/>
        <v>1.8088966358031679E-2</v>
      </c>
      <c r="AE573" s="5">
        <f t="shared" si="806"/>
        <v>1.6611314874176716E-2</v>
      </c>
      <c r="AF573" s="5">
        <f t="shared" si="807"/>
        <v>7.6271848923674503E-3</v>
      </c>
      <c r="AG573" s="5">
        <f t="shared" si="808"/>
        <v>2.3347118042932368E-3</v>
      </c>
      <c r="AH573" s="5">
        <f t="shared" si="809"/>
        <v>2.6993557713649607E-3</v>
      </c>
      <c r="AI573" s="5">
        <f t="shared" si="810"/>
        <v>3.9883089496148185E-3</v>
      </c>
      <c r="AJ573" s="5">
        <f t="shared" si="811"/>
        <v>2.9463712131458492E-3</v>
      </c>
      <c r="AK573" s="5">
        <f t="shared" si="812"/>
        <v>1.4510917509692831E-3</v>
      </c>
      <c r="AL573" s="5">
        <f t="shared" si="813"/>
        <v>2.9089915744687408E-5</v>
      </c>
      <c r="AM573" s="5">
        <f t="shared" si="814"/>
        <v>5.3453040299714484E-3</v>
      </c>
      <c r="AN573" s="5">
        <f t="shared" si="815"/>
        <v>4.9086568343711199E-3</v>
      </c>
      <c r="AO573" s="5">
        <f t="shared" si="816"/>
        <v>2.2538392374424959E-3</v>
      </c>
      <c r="AP573" s="5">
        <f t="shared" si="817"/>
        <v>6.8990920593809508E-4</v>
      </c>
      <c r="AQ573" s="5">
        <f t="shared" si="818"/>
        <v>1.583879756808553E-4</v>
      </c>
      <c r="AR573" s="5">
        <f t="shared" si="819"/>
        <v>4.9577015942273812E-4</v>
      </c>
      <c r="AS573" s="5">
        <f t="shared" si="820"/>
        <v>7.3250239362773392E-4</v>
      </c>
      <c r="AT573" s="5">
        <f t="shared" si="821"/>
        <v>5.4113760829727618E-4</v>
      </c>
      <c r="AU573" s="5">
        <f t="shared" si="822"/>
        <v>2.6651099360321985E-4</v>
      </c>
      <c r="AV573" s="5">
        <f t="shared" si="823"/>
        <v>9.8442764773183018E-5</v>
      </c>
      <c r="AW573" s="5">
        <f t="shared" si="824"/>
        <v>1.0963744026267424E-6</v>
      </c>
      <c r="AX573" s="5">
        <f t="shared" si="825"/>
        <v>1.3162846809164912E-3</v>
      </c>
      <c r="AY573" s="5">
        <f t="shared" si="826"/>
        <v>1.2087600179017798E-3</v>
      </c>
      <c r="AZ573" s="5">
        <f t="shared" si="827"/>
        <v>5.5500941477970708E-4</v>
      </c>
      <c r="BA573" s="5">
        <f t="shared" si="828"/>
        <v>1.698906019017268E-4</v>
      </c>
      <c r="BB573" s="5">
        <f t="shared" si="829"/>
        <v>3.9003144603394464E-5</v>
      </c>
      <c r="BC573" s="5">
        <f t="shared" si="830"/>
        <v>7.1634111454064479E-6</v>
      </c>
      <c r="BD573" s="5">
        <f t="shared" si="831"/>
        <v>7.5878614439968544E-5</v>
      </c>
      <c r="BE573" s="5">
        <f t="shared" si="832"/>
        <v>1.1211095634951138E-4</v>
      </c>
      <c r="BF573" s="5">
        <f t="shared" si="833"/>
        <v>8.2822193225114309E-5</v>
      </c>
      <c r="BG573" s="5">
        <f t="shared" si="834"/>
        <v>4.0790040592959808E-5</v>
      </c>
      <c r="BH573" s="5">
        <f t="shared" si="835"/>
        <v>1.5066862034065133E-5</v>
      </c>
      <c r="BI573" s="5">
        <f t="shared" si="836"/>
        <v>4.4522697845558749E-6</v>
      </c>
      <c r="BJ573" s="8">
        <f t="shared" si="837"/>
        <v>0.50125096792861101</v>
      </c>
      <c r="BK573" s="8">
        <f t="shared" si="838"/>
        <v>0.26472238153856614</v>
      </c>
      <c r="BL573" s="8">
        <f t="shared" si="839"/>
        <v>0.22257804567006279</v>
      </c>
      <c r="BM573" s="8">
        <f t="shared" si="840"/>
        <v>0.42829936326998164</v>
      </c>
      <c r="BN573" s="8">
        <f t="shared" si="841"/>
        <v>0.57080227085974766</v>
      </c>
    </row>
    <row r="574" spans="1:66" x14ac:dyDescent="0.25">
      <c r="A574" t="s">
        <v>80</v>
      </c>
      <c r="B574" t="s">
        <v>84</v>
      </c>
      <c r="C574" t="s">
        <v>91</v>
      </c>
      <c r="D574" t="s">
        <v>499</v>
      </c>
      <c r="E574">
        <f>VLOOKUP(A574,home!$A$2:$E$405,3,FALSE)</f>
        <v>1.20888888888889</v>
      </c>
      <c r="F574">
        <f>VLOOKUP(B574,home!$B$2:$E$405,3,FALSE)</f>
        <v>1.1299999999999999</v>
      </c>
      <c r="G574">
        <f>VLOOKUP(C574,away!$B$2:$E$405,4,FALSE)</f>
        <v>0.96</v>
      </c>
      <c r="H574">
        <f>VLOOKUP(A574,away!$A$2:$E$405,3,FALSE)</f>
        <v>1.02444444444444</v>
      </c>
      <c r="I574">
        <f>VLOOKUP(C574,away!$B$2:$E$405,3,FALSE)</f>
        <v>0.56999999999999995</v>
      </c>
      <c r="J574">
        <f>VLOOKUP(B574,home!$B$2:$E$405,4,FALSE)</f>
        <v>1.08</v>
      </c>
      <c r="K574" s="3">
        <f t="shared" si="786"/>
        <v>1.3114026666666676</v>
      </c>
      <c r="L574" s="3">
        <f t="shared" si="787"/>
        <v>0.63064799999999721</v>
      </c>
      <c r="M574" s="5">
        <f t="shared" si="788"/>
        <v>0.14340956282594405</v>
      </c>
      <c r="N574" s="5">
        <f t="shared" si="789"/>
        <v>0.18806768311544406</v>
      </c>
      <c r="O574" s="5">
        <f t="shared" si="790"/>
        <v>9.0440953977055552E-2</v>
      </c>
      <c r="P574" s="5">
        <f t="shared" si="791"/>
        <v>0.11860450822138802</v>
      </c>
      <c r="Q574" s="5">
        <f t="shared" si="792"/>
        <v>0.12331623057570756</v>
      </c>
      <c r="R574" s="5">
        <f t="shared" si="793"/>
        <v>2.8518203371860944E-2</v>
      </c>
      <c r="S574" s="5">
        <f t="shared" si="794"/>
        <v>2.4522474466208418E-2</v>
      </c>
      <c r="T574" s="5">
        <f t="shared" si="795"/>
        <v>7.7769134180108473E-2</v>
      </c>
      <c r="U574" s="5">
        <f t="shared" si="796"/>
        <v>3.7398847950400799E-2</v>
      </c>
      <c r="V574" s="5">
        <f t="shared" si="797"/>
        <v>2.2534341249429539E-3</v>
      </c>
      <c r="W574" s="5">
        <f t="shared" si="798"/>
        <v>5.3905744540088195E-2</v>
      </c>
      <c r="X574" s="5">
        <f t="shared" si="799"/>
        <v>3.3995549982717387E-2</v>
      </c>
      <c r="Y574" s="5">
        <f t="shared" si="800"/>
        <v>1.0719612802750331E-2</v>
      </c>
      <c r="Z574" s="5">
        <f t="shared" si="801"/>
        <v>5.9949826400190953E-3</v>
      </c>
      <c r="AA574" s="5">
        <f t="shared" si="802"/>
        <v>7.8618362207414205E-3</v>
      </c>
      <c r="AB574" s="5">
        <f t="shared" si="803"/>
        <v>5.1550164923884478E-3</v>
      </c>
      <c r="AC574" s="5">
        <f t="shared" si="804"/>
        <v>1.1647909008451844E-4</v>
      </c>
      <c r="AD574" s="5">
        <f t="shared" si="805"/>
        <v>1.7673034284630944E-2</v>
      </c>
      <c r="AE574" s="5">
        <f t="shared" si="806"/>
        <v>1.1145463725533884E-2</v>
      </c>
      <c r="AF574" s="5">
        <f t="shared" si="807"/>
        <v>3.5144322037902317E-3</v>
      </c>
      <c r="AG574" s="5">
        <f t="shared" si="808"/>
        <v>7.3878988015196423E-4</v>
      </c>
      <c r="AH574" s="5">
        <f t="shared" si="809"/>
        <v>9.4518095299068604E-4</v>
      </c>
      <c r="AI574" s="5">
        <f t="shared" si="810"/>
        <v>1.239512822234528E-3</v>
      </c>
      <c r="AJ574" s="5">
        <f t="shared" si="811"/>
        <v>8.1275021022294354E-4</v>
      </c>
      <c r="AK574" s="5">
        <f t="shared" si="812"/>
        <v>3.5528093100675436E-4</v>
      </c>
      <c r="AL574" s="5">
        <f t="shared" si="813"/>
        <v>3.8532842372070364E-6</v>
      </c>
      <c r="AM574" s="5">
        <f t="shared" si="814"/>
        <v>4.6352928577912903E-3</v>
      </c>
      <c r="AN574" s="5">
        <f t="shared" si="815"/>
        <v>2.9232381701803489E-3</v>
      </c>
      <c r="AO574" s="5">
        <f t="shared" si="816"/>
        <v>9.2176715277394431E-4</v>
      </c>
      <c r="AP574" s="5">
        <f t="shared" si="817"/>
        <v>1.9377020378752666E-4</v>
      </c>
      <c r="AQ574" s="5">
        <f t="shared" si="818"/>
        <v>3.0550197869548882E-5</v>
      </c>
      <c r="AR574" s="5">
        <f t="shared" si="819"/>
        <v>1.1921529552833354E-4</v>
      </c>
      <c r="AS574" s="5">
        <f t="shared" si="820"/>
        <v>1.5633925646331147E-4</v>
      </c>
      <c r="AT574" s="5">
        <f t="shared" si="821"/>
        <v>1.0251185891533535E-4</v>
      </c>
      <c r="AU574" s="5">
        <f t="shared" si="822"/>
        <v>4.4811441715509332E-5</v>
      </c>
      <c r="AV574" s="5">
        <f t="shared" si="823"/>
        <v>1.4691461040724214E-5</v>
      </c>
      <c r="AW574" s="5">
        <f t="shared" si="824"/>
        <v>8.8522084151747425E-8</v>
      </c>
      <c r="AX574" s="5">
        <f t="shared" si="825"/>
        <v>1.01312256908141E-3</v>
      </c>
      <c r="AY574" s="5">
        <f t="shared" si="826"/>
        <v>6.3892372194605015E-4</v>
      </c>
      <c r="AZ574" s="5">
        <f t="shared" si="827"/>
        <v>2.0146798369891544E-4</v>
      </c>
      <c r="BA574" s="5">
        <f t="shared" si="828"/>
        <v>4.2351793661251033E-5</v>
      </c>
      <c r="BB574" s="5">
        <f t="shared" si="829"/>
        <v>6.6772684922201287E-6</v>
      </c>
      <c r="BC574" s="5">
        <f t="shared" si="830"/>
        <v>8.4220120401632443E-7</v>
      </c>
      <c r="BD574" s="5">
        <f t="shared" si="831"/>
        <v>1.2530481282392026E-5</v>
      </c>
      <c r="BE574" s="5">
        <f t="shared" si="832"/>
        <v>1.6432506568345669E-5</v>
      </c>
      <c r="BF574" s="5">
        <f t="shared" si="833"/>
        <v>1.077481646687302E-5</v>
      </c>
      <c r="BG574" s="5">
        <f t="shared" si="834"/>
        <v>4.7100410158337337E-6</v>
      </c>
      <c r="BH574" s="5">
        <f t="shared" si="835"/>
        <v>1.5441900870684338E-6</v>
      </c>
      <c r="BI574" s="5">
        <f t="shared" si="836"/>
        <v>4.0501099960435538E-7</v>
      </c>
      <c r="BJ574" s="8">
        <f t="shared" si="837"/>
        <v>0.53145367941140953</v>
      </c>
      <c r="BK574" s="8">
        <f t="shared" si="838"/>
        <v>0.28954923573475122</v>
      </c>
      <c r="BL574" s="8">
        <f t="shared" si="839"/>
        <v>0.17321154928898536</v>
      </c>
      <c r="BM574" s="8">
        <f t="shared" si="840"/>
        <v>0.3072134697879032</v>
      </c>
      <c r="BN574" s="8">
        <f t="shared" si="841"/>
        <v>0.69235714208740018</v>
      </c>
    </row>
    <row r="575" spans="1:66" x14ac:dyDescent="0.25">
      <c r="A575" t="s">
        <v>80</v>
      </c>
      <c r="B575" t="s">
        <v>95</v>
      </c>
      <c r="C575" t="s">
        <v>82</v>
      </c>
      <c r="D575" t="s">
        <v>499</v>
      </c>
      <c r="E575">
        <f>VLOOKUP(A575,home!$A$2:$E$405,3,FALSE)</f>
        <v>1.20888888888889</v>
      </c>
      <c r="F575">
        <f>VLOOKUP(B575,home!$B$2:$E$405,3,FALSE)</f>
        <v>1.65</v>
      </c>
      <c r="G575">
        <f>VLOOKUP(C575,away!$B$2:$E$405,4,FALSE)</f>
        <v>0.78</v>
      </c>
      <c r="H575">
        <f>VLOOKUP(A575,away!$A$2:$E$405,3,FALSE)</f>
        <v>1.02444444444444</v>
      </c>
      <c r="I575">
        <f>VLOOKUP(C575,away!$B$2:$E$405,3,FALSE)</f>
        <v>0.61</v>
      </c>
      <c r="J575">
        <f>VLOOKUP(B575,home!$B$2:$E$405,4,FALSE)</f>
        <v>0.62</v>
      </c>
      <c r="K575" s="3">
        <f t="shared" si="786"/>
        <v>1.5558400000000014</v>
      </c>
      <c r="L575" s="3">
        <f t="shared" si="787"/>
        <v>0.38744488888888723</v>
      </c>
      <c r="M575" s="5">
        <f t="shared" si="788"/>
        <v>0.14323267273991722</v>
      </c>
      <c r="N575" s="5">
        <f t="shared" si="789"/>
        <v>0.22284712155567302</v>
      </c>
      <c r="O575" s="5">
        <f t="shared" si="790"/>
        <v>5.5494766974975566E-2</v>
      </c>
      <c r="P575" s="5">
        <f t="shared" si="791"/>
        <v>8.6340978250346076E-2</v>
      </c>
      <c r="Q575" s="5">
        <f t="shared" si="792"/>
        <v>0.17335723280058934</v>
      </c>
      <c r="R575" s="5">
        <f t="shared" si="793"/>
        <v>1.0750581912267045E-2</v>
      </c>
      <c r="S575" s="5">
        <f t="shared" si="794"/>
        <v>1.301163411710389E-2</v>
      </c>
      <c r="T575" s="5">
        <f t="shared" si="795"/>
        <v>6.7166373800509285E-2</v>
      </c>
      <c r="U575" s="5">
        <f t="shared" si="796"/>
        <v>1.6726185362381577E-2</v>
      </c>
      <c r="V575" s="5">
        <f t="shared" si="797"/>
        <v>8.7149359990127708E-4</v>
      </c>
      <c r="W575" s="5">
        <f t="shared" si="798"/>
        <v>8.9905372360156374E-2</v>
      </c>
      <c r="X575" s="5">
        <f t="shared" si="799"/>
        <v>3.4833377004594816E-2</v>
      </c>
      <c r="Y575" s="5">
        <f t="shared" si="800"/>
        <v>6.7480069415849766E-3</v>
      </c>
      <c r="Z575" s="5">
        <f t="shared" si="801"/>
        <v>1.3884193381630621E-3</v>
      </c>
      <c r="AA575" s="5">
        <f t="shared" si="802"/>
        <v>2.1601583430876209E-3</v>
      </c>
      <c r="AB575" s="5">
        <f t="shared" si="803"/>
        <v>1.6804303782547239E-3</v>
      </c>
      <c r="AC575" s="5">
        <f t="shared" si="804"/>
        <v>3.2833644253004781E-5</v>
      </c>
      <c r="AD575" s="5">
        <f t="shared" si="805"/>
        <v>3.4969593633206453E-2</v>
      </c>
      <c r="AE575" s="5">
        <f t="shared" si="806"/>
        <v>1.3548790319707212E-2</v>
      </c>
      <c r="AF575" s="5">
        <f t="shared" si="807"/>
        <v>2.6247047799988947E-3</v>
      </c>
      <c r="AG575" s="5">
        <f t="shared" si="808"/>
        <v>3.3897615061760108E-4</v>
      </c>
      <c r="AH575" s="5">
        <f t="shared" si="809"/>
        <v>1.3448399405144247E-4</v>
      </c>
      <c r="AI575" s="5">
        <f t="shared" si="810"/>
        <v>2.0923557730499645E-4</v>
      </c>
      <c r="AJ575" s="5">
        <f t="shared" si="811"/>
        <v>1.6276854029710302E-4</v>
      </c>
      <c r="AK575" s="5">
        <f t="shared" si="812"/>
        <v>8.4413935245281643E-5</v>
      </c>
      <c r="AL575" s="5">
        <f t="shared" si="813"/>
        <v>7.9168779304311192E-7</v>
      </c>
      <c r="AM575" s="5">
        <f t="shared" si="814"/>
        <v>1.0881418511657588E-2</v>
      </c>
      <c r="AN575" s="5">
        <f t="shared" si="815"/>
        <v>4.2159499862026543E-3</v>
      </c>
      <c r="AO575" s="5">
        <f t="shared" si="816"/>
        <v>8.1672413698269635E-4</v>
      </c>
      <c r="AP575" s="5">
        <f t="shared" si="817"/>
        <v>1.0547853083537771E-4</v>
      </c>
      <c r="AQ575" s="5">
        <f t="shared" si="818"/>
        <v>1.0216779414918994E-5</v>
      </c>
      <c r="AR575" s="5">
        <f t="shared" si="819"/>
        <v>1.042102722651898E-5</v>
      </c>
      <c r="AS575" s="5">
        <f t="shared" si="820"/>
        <v>1.6213451000107305E-5</v>
      </c>
      <c r="AT575" s="5">
        <f t="shared" si="821"/>
        <v>1.2612767802003489E-5</v>
      </c>
      <c r="AU575" s="5">
        <f t="shared" si="822"/>
        <v>6.541149552356374E-6</v>
      </c>
      <c r="AV575" s="5">
        <f t="shared" si="823"/>
        <v>2.5442455298845375E-6</v>
      </c>
      <c r="AW575" s="5">
        <f t="shared" si="824"/>
        <v>1.3256421878826377E-8</v>
      </c>
      <c r="AX575" s="5">
        <f t="shared" si="825"/>
        <v>2.8216243628628938E-3</v>
      </c>
      <c r="AY575" s="5">
        <f t="shared" si="826"/>
        <v>1.093223937755591E-3</v>
      </c>
      <c r="AZ575" s="5">
        <f t="shared" si="827"/>
        <v>2.117820135471933E-4</v>
      </c>
      <c r="BA575" s="5">
        <f t="shared" si="828"/>
        <v>2.7351286235819043E-5</v>
      </c>
      <c r="BB575" s="5">
        <f t="shared" si="829"/>
        <v>2.6492790141512645E-6</v>
      </c>
      <c r="BC575" s="5">
        <f t="shared" si="830"/>
        <v>2.0528992265469947E-7</v>
      </c>
      <c r="BD575" s="5">
        <f t="shared" si="831"/>
        <v>6.7292895598111884E-7</v>
      </c>
      <c r="BE575" s="5">
        <f t="shared" si="832"/>
        <v>1.0469697868736649E-6</v>
      </c>
      <c r="BF575" s="5">
        <f t="shared" si="833"/>
        <v>8.1445873660476238E-7</v>
      </c>
      <c r="BG575" s="5">
        <f t="shared" si="834"/>
        <v>4.2238916025305145E-7</v>
      </c>
      <c r="BH575" s="5">
        <f t="shared" si="835"/>
        <v>1.6429248777202703E-7</v>
      </c>
      <c r="BI575" s="5">
        <f t="shared" si="836"/>
        <v>5.1122564835046121E-8</v>
      </c>
      <c r="BJ575" s="8">
        <f t="shared" si="837"/>
        <v>0.66652617346106957</v>
      </c>
      <c r="BK575" s="8">
        <f t="shared" si="838"/>
        <v>0.24458362797707006</v>
      </c>
      <c r="BL575" s="8">
        <f t="shared" si="839"/>
        <v>8.745452982066855E-2</v>
      </c>
      <c r="BM575" s="8">
        <f t="shared" si="840"/>
        <v>0.30683618568186938</v>
      </c>
      <c r="BN575" s="8">
        <f t="shared" si="841"/>
        <v>0.69202335423376826</v>
      </c>
    </row>
    <row r="576" spans="1:66" x14ac:dyDescent="0.25">
      <c r="A576" t="s">
        <v>80</v>
      </c>
      <c r="B576" t="s">
        <v>98</v>
      </c>
      <c r="C576" t="s">
        <v>89</v>
      </c>
      <c r="D576" t="s">
        <v>499</v>
      </c>
      <c r="E576">
        <f>VLOOKUP(A576,home!$A$2:$E$405,3,FALSE)</f>
        <v>1.20888888888889</v>
      </c>
      <c r="F576">
        <f>VLOOKUP(B576,home!$B$2:$E$405,3,FALSE)</f>
        <v>1</v>
      </c>
      <c r="G576">
        <f>VLOOKUP(C576,away!$B$2:$E$405,4,FALSE)</f>
        <v>0.7</v>
      </c>
      <c r="H576">
        <f>VLOOKUP(A576,away!$A$2:$E$405,3,FALSE)</f>
        <v>1.02444444444444</v>
      </c>
      <c r="I576">
        <f>VLOOKUP(C576,away!$B$2:$E$405,3,FALSE)</f>
        <v>1</v>
      </c>
      <c r="J576">
        <f>VLOOKUP(B576,home!$B$2:$E$405,4,FALSE)</f>
        <v>0.56999999999999995</v>
      </c>
      <c r="K576" s="3">
        <f t="shared" si="786"/>
        <v>0.84622222222222299</v>
      </c>
      <c r="L576" s="3">
        <f t="shared" si="787"/>
        <v>0.58393333333333075</v>
      </c>
      <c r="M576" s="5">
        <f t="shared" si="788"/>
        <v>0.23927169930659831</v>
      </c>
      <c r="N576" s="5">
        <f t="shared" si="789"/>
        <v>0.20247702910211718</v>
      </c>
      <c r="O576" s="5">
        <f t="shared" si="790"/>
        <v>0.13971872094843235</v>
      </c>
      <c r="P576" s="5">
        <f t="shared" si="791"/>
        <v>0.11823308652702909</v>
      </c>
      <c r="Q576" s="5">
        <f t="shared" si="792"/>
        <v>8.567028075787364E-2</v>
      </c>
      <c r="R576" s="5">
        <f t="shared" si="793"/>
        <v>4.0793209226243778E-2</v>
      </c>
      <c r="S576" s="5">
        <f t="shared" si="794"/>
        <v>1.4605846397859439E-2</v>
      </c>
      <c r="T576" s="5">
        <f t="shared" si="795"/>
        <v>5.0025732610547456E-2</v>
      </c>
      <c r="U576" s="5">
        <f t="shared" si="796"/>
        <v>3.4520120163008101E-2</v>
      </c>
      <c r="V576" s="5">
        <f t="shared" si="797"/>
        <v>8.0192160254225896E-4</v>
      </c>
      <c r="W576" s="5">
        <f t="shared" si="798"/>
        <v>2.4165365120443191E-2</v>
      </c>
      <c r="X576" s="5">
        <f t="shared" si="799"/>
        <v>1.4110962205997397E-2</v>
      </c>
      <c r="Y576" s="5">
        <f t="shared" si="800"/>
        <v>4.1199305987443553E-3</v>
      </c>
      <c r="Z576" s="5">
        <f t="shared" si="801"/>
        <v>7.9401715469481719E-3</v>
      </c>
      <c r="AA576" s="5">
        <f t="shared" si="802"/>
        <v>6.7191496112841489E-3</v>
      </c>
      <c r="AB576" s="5">
        <f t="shared" si="803"/>
        <v>2.8429468577522285E-3</v>
      </c>
      <c r="AC576" s="5">
        <f t="shared" si="804"/>
        <v>2.476621412395398E-5</v>
      </c>
      <c r="AD576" s="5">
        <f t="shared" si="805"/>
        <v>5.1123172432582095E-3</v>
      </c>
      <c r="AE576" s="5">
        <f t="shared" si="806"/>
        <v>2.9852524489132302E-3</v>
      </c>
      <c r="AF576" s="5">
        <f t="shared" si="807"/>
        <v>8.7159420666769549E-4</v>
      </c>
      <c r="AG576" s="5">
        <f t="shared" si="808"/>
        <v>1.6965097013782915E-4</v>
      </c>
      <c r="AH576" s="5">
        <f t="shared" si="809"/>
        <v>1.1591327096619787E-3</v>
      </c>
      <c r="AI576" s="5">
        <f t="shared" si="810"/>
        <v>9.8088385742062657E-4</v>
      </c>
      <c r="AJ576" s="5">
        <f t="shared" si="811"/>
        <v>4.1502285878419428E-4</v>
      </c>
      <c r="AK576" s="5">
        <f t="shared" si="812"/>
        <v>1.170671886111269E-4</v>
      </c>
      <c r="AL576" s="5">
        <f t="shared" si="813"/>
        <v>4.8951646951146693E-7</v>
      </c>
      <c r="AM576" s="5">
        <f t="shared" si="814"/>
        <v>8.652312916589903E-4</v>
      </c>
      <c r="AN576" s="5">
        <f t="shared" si="815"/>
        <v>5.0523739224273749E-4</v>
      </c>
      <c r="AO576" s="5">
        <f t="shared" si="816"/>
        <v>1.4751247728847058E-4</v>
      </c>
      <c r="AP576" s="5">
        <f t="shared" si="817"/>
        <v>2.8712484190437963E-5</v>
      </c>
      <c r="AQ576" s="5">
        <f t="shared" si="818"/>
        <v>4.1915441504007498E-6</v>
      </c>
      <c r="AR576" s="5">
        <f t="shared" si="819"/>
        <v>1.3537124538572307E-4</v>
      </c>
      <c r="AS576" s="5">
        <f t="shared" si="820"/>
        <v>1.1455415609529644E-4</v>
      </c>
      <c r="AT576" s="5">
        <f t="shared" si="821"/>
        <v>4.8469136267876573E-5</v>
      </c>
      <c r="AU576" s="5">
        <f t="shared" si="822"/>
        <v>1.3671886733931418E-5</v>
      </c>
      <c r="AV576" s="5">
        <f t="shared" si="823"/>
        <v>2.892363593489494E-6</v>
      </c>
      <c r="AW576" s="5">
        <f t="shared" si="824"/>
        <v>6.7191215936481888E-9</v>
      </c>
      <c r="AX576" s="5">
        <f t="shared" si="825"/>
        <v>1.2202965772731248E-4</v>
      </c>
      <c r="AY576" s="5">
        <f t="shared" si="826"/>
        <v>7.1257184802235024E-5</v>
      </c>
      <c r="AZ576" s="5">
        <f t="shared" si="827"/>
        <v>2.0804722722759124E-5</v>
      </c>
      <c r="BA576" s="5">
        <f t="shared" si="828"/>
        <v>4.0495236961921421E-6</v>
      </c>
      <c r="BB576" s="5">
        <f t="shared" si="829"/>
        <v>5.9116296758244682E-7</v>
      </c>
      <c r="BC576" s="5">
        <f t="shared" si="830"/>
        <v>6.9039952440728408E-8</v>
      </c>
      <c r="BD576" s="5">
        <f t="shared" si="831"/>
        <v>1.3174630425928247E-5</v>
      </c>
      <c r="BE576" s="5">
        <f t="shared" si="832"/>
        <v>1.1148665035985515E-5</v>
      </c>
      <c r="BF576" s="5">
        <f t="shared" si="833"/>
        <v>4.7171240507814301E-6</v>
      </c>
      <c r="BG576" s="5">
        <f t="shared" si="834"/>
        <v>1.3305783989167186E-6</v>
      </c>
      <c r="BH576" s="5">
        <f t="shared" si="835"/>
        <v>2.8149125239304828E-7</v>
      </c>
      <c r="BI576" s="5">
        <f t="shared" si="836"/>
        <v>4.7640830627232406E-8</v>
      </c>
      <c r="BJ576" s="8">
        <f t="shared" si="837"/>
        <v>0.3914778017460997</v>
      </c>
      <c r="BK576" s="8">
        <f t="shared" si="838"/>
        <v>0.3730090667494248</v>
      </c>
      <c r="BL576" s="8">
        <f t="shared" si="839"/>
        <v>0.22761191233926945</v>
      </c>
      <c r="BM576" s="8">
        <f t="shared" si="840"/>
        <v>0.1738036760477672</v>
      </c>
      <c r="BN576" s="8">
        <f t="shared" si="841"/>
        <v>0.8261640258682944</v>
      </c>
    </row>
    <row r="577" spans="1:66" x14ac:dyDescent="0.25">
      <c r="A577" t="s">
        <v>99</v>
      </c>
      <c r="B577" t="s">
        <v>109</v>
      </c>
      <c r="C577" t="s">
        <v>107</v>
      </c>
      <c r="D577" t="s">
        <v>499</v>
      </c>
      <c r="E577">
        <f>VLOOKUP(A577,home!$A$2:$E$405,3,FALSE)</f>
        <v>1.3341067285382799</v>
      </c>
      <c r="F577">
        <f>VLOOKUP(B577,home!$B$2:$E$405,3,FALSE)</f>
        <v>0.99</v>
      </c>
      <c r="G577">
        <f>VLOOKUP(C577,away!$B$2:$E$405,4,FALSE)</f>
        <v>0.98</v>
      </c>
      <c r="H577">
        <f>VLOOKUP(A577,away!$A$2:$E$405,3,FALSE)</f>
        <v>1.26682134570766</v>
      </c>
      <c r="I577">
        <f>VLOOKUP(C577,away!$B$2:$E$405,3,FALSE)</f>
        <v>0.89</v>
      </c>
      <c r="J577">
        <f>VLOOKUP(B577,home!$B$2:$E$405,4,FALSE)</f>
        <v>0.83</v>
      </c>
      <c r="K577" s="3">
        <f t="shared" si="786"/>
        <v>1.2943503480278391</v>
      </c>
      <c r="L577" s="3">
        <f t="shared" si="787"/>
        <v>0.93580092807424842</v>
      </c>
      <c r="M577" s="5">
        <f t="shared" si="788"/>
        <v>0.10751216488432337</v>
      </c>
      <c r="N577" s="5">
        <f t="shared" si="789"/>
        <v>0.13915840803525034</v>
      </c>
      <c r="O577" s="5">
        <f t="shared" si="790"/>
        <v>0.10060998367802142</v>
      </c>
      <c r="P577" s="5">
        <f t="shared" si="791"/>
        <v>0.13022456738872221</v>
      </c>
      <c r="Q577" s="5">
        <f t="shared" si="792"/>
        <v>9.005986693571319E-2</v>
      </c>
      <c r="R577" s="5">
        <f t="shared" si="793"/>
        <v>4.7075458049713713E-2</v>
      </c>
      <c r="S577" s="5">
        <f t="shared" si="794"/>
        <v>3.9433765401864336E-2</v>
      </c>
      <c r="T577" s="5">
        <f t="shared" si="795"/>
        <v>8.4278107060683699E-2</v>
      </c>
      <c r="U577" s="5">
        <f t="shared" si="796"/>
        <v>6.0932135510216867E-2</v>
      </c>
      <c r="V577" s="5">
        <f t="shared" si="797"/>
        <v>5.3071462455655484E-3</v>
      </c>
      <c r="W577" s="5">
        <f t="shared" si="798"/>
        <v>3.8856340037193751E-2</v>
      </c>
      <c r="X577" s="5">
        <f t="shared" si="799"/>
        <v>3.6361799068374487E-2</v>
      </c>
      <c r="Y577" s="5">
        <f t="shared" si="800"/>
        <v>1.7013702657317092E-2</v>
      </c>
      <c r="Z577" s="5">
        <f t="shared" si="801"/>
        <v>1.468441911081415E-2</v>
      </c>
      <c r="AA577" s="5">
        <f t="shared" si="802"/>
        <v>1.9006782986668944E-2</v>
      </c>
      <c r="AB577" s="5">
        <f t="shared" si="803"/>
        <v>1.230071808684228E-2</v>
      </c>
      <c r="AC577" s="5">
        <f t="shared" si="804"/>
        <v>4.0176896763325525E-4</v>
      </c>
      <c r="AD577" s="5">
        <f t="shared" si="805"/>
        <v>1.2573429312557447E-2</v>
      </c>
      <c r="AE577" s="5">
        <f t="shared" si="806"/>
        <v>1.1766226819767217E-2</v>
      </c>
      <c r="AF577" s="5">
        <f t="shared" si="807"/>
        <v>5.5054229889351363E-3</v>
      </c>
      <c r="AG577" s="5">
        <f t="shared" si="808"/>
        <v>1.7173266474956015E-3</v>
      </c>
      <c r="AH577" s="5">
        <f t="shared" si="809"/>
        <v>3.4354232580327765E-3</v>
      </c>
      <c r="AI577" s="5">
        <f t="shared" si="810"/>
        <v>4.4466412896576567E-3</v>
      </c>
      <c r="AJ577" s="5">
        <f t="shared" si="811"/>
        <v>2.8777558504116739E-3</v>
      </c>
      <c r="AK577" s="5">
        <f t="shared" si="812"/>
        <v>1.2416080955065004E-3</v>
      </c>
      <c r="AL577" s="5">
        <f t="shared" si="813"/>
        <v>1.946577489404945E-5</v>
      </c>
      <c r="AM577" s="5">
        <f t="shared" si="814"/>
        <v>3.2548845213224288E-3</v>
      </c>
      <c r="AN577" s="5">
        <f t="shared" si="815"/>
        <v>3.0459239558280342E-3</v>
      </c>
      <c r="AO577" s="5">
        <f t="shared" si="816"/>
        <v>1.4251892323537301E-3</v>
      </c>
      <c r="AP577" s="5">
        <f t="shared" si="817"/>
        <v>4.4456446877268223E-4</v>
      </c>
      <c r="AQ577" s="5">
        <f t="shared" si="818"/>
        <v>1.0400596061657778E-4</v>
      </c>
      <c r="AR577" s="5">
        <f t="shared" si="819"/>
        <v>6.4297445463898633E-4</v>
      </c>
      <c r="AS577" s="5">
        <f t="shared" si="820"/>
        <v>8.3223420913498185E-4</v>
      </c>
      <c r="AT577" s="5">
        <f t="shared" si="821"/>
        <v>5.3860131911726862E-4</v>
      </c>
      <c r="AU577" s="5">
        <f t="shared" si="822"/>
        <v>2.323796016158967E-4</v>
      </c>
      <c r="AV577" s="5">
        <f t="shared" si="823"/>
        <v>7.5195154556526622E-5</v>
      </c>
      <c r="AW577" s="5">
        <f t="shared" si="824"/>
        <v>6.5494451958355498E-7</v>
      </c>
      <c r="AX577" s="5">
        <f t="shared" si="825"/>
        <v>7.021601521606857E-4</v>
      </c>
      <c r="AY577" s="5">
        <f t="shared" si="826"/>
        <v>6.570821220487251E-4</v>
      </c>
      <c r="AZ577" s="5">
        <f t="shared" si="827"/>
        <v>3.0744902981709671E-4</v>
      </c>
      <c r="BA577" s="5">
        <f t="shared" si="828"/>
        <v>9.5903695812788822E-5</v>
      </c>
      <c r="BB577" s="5">
        <f t="shared" si="829"/>
        <v>2.2436691886839539E-5</v>
      </c>
      <c r="BC577" s="5">
        <f t="shared" si="830"/>
        <v>4.1992554181240815E-6</v>
      </c>
      <c r="BD577" s="5">
        <f t="shared" si="831"/>
        <v>1.0028268189653281E-4</v>
      </c>
      <c r="BE577" s="5">
        <f t="shared" si="832"/>
        <v>1.2980092421394231E-4</v>
      </c>
      <c r="BF577" s="5">
        <f t="shared" si="833"/>
        <v>8.4003935715325714E-5</v>
      </c>
      <c r="BG577" s="5">
        <f t="shared" si="834"/>
        <v>3.6243507809613361E-5</v>
      </c>
      <c r="BH577" s="5">
        <f t="shared" si="835"/>
        <v>1.1727949236780689E-5</v>
      </c>
      <c r="BI577" s="5">
        <f t="shared" si="836"/>
        <v>3.0360150352559787E-6</v>
      </c>
      <c r="BJ577" s="8">
        <f t="shared" si="837"/>
        <v>0.44735442864932573</v>
      </c>
      <c r="BK577" s="8">
        <f t="shared" si="838"/>
        <v>0.28355596078505152</v>
      </c>
      <c r="BL577" s="8">
        <f t="shared" si="839"/>
        <v>0.25461298655804293</v>
      </c>
      <c r="BM577" s="8">
        <f t="shared" si="840"/>
        <v>0.38491091895396096</v>
      </c>
      <c r="BN577" s="8">
        <f t="shared" si="841"/>
        <v>0.6146404489717443</v>
      </c>
    </row>
    <row r="578" spans="1:66" x14ac:dyDescent="0.25">
      <c r="A578" t="s">
        <v>99</v>
      </c>
      <c r="B578" t="s">
        <v>102</v>
      </c>
      <c r="C578" t="s">
        <v>119</v>
      </c>
      <c r="D578" t="s">
        <v>499</v>
      </c>
      <c r="E578">
        <f>VLOOKUP(A578,home!$A$2:$E$405,3,FALSE)</f>
        <v>1.3341067285382799</v>
      </c>
      <c r="F578">
        <f>VLOOKUP(B578,home!$B$2:$E$405,3,FALSE)</f>
        <v>1</v>
      </c>
      <c r="G578">
        <f>VLOOKUP(C578,away!$B$2:$E$405,4,FALSE)</f>
        <v>1.1399999999999999</v>
      </c>
      <c r="H578">
        <f>VLOOKUP(A578,away!$A$2:$E$405,3,FALSE)</f>
        <v>1.26682134570766</v>
      </c>
      <c r="I578">
        <f>VLOOKUP(C578,away!$B$2:$E$405,3,FALSE)</f>
        <v>0.83</v>
      </c>
      <c r="J578">
        <f>VLOOKUP(B578,home!$B$2:$E$405,4,FALSE)</f>
        <v>0.7</v>
      </c>
      <c r="K578" s="3">
        <f t="shared" si="786"/>
        <v>1.520881670533639</v>
      </c>
      <c r="L578" s="3">
        <f t="shared" si="787"/>
        <v>0.73602320185615033</v>
      </c>
      <c r="M578" s="5">
        <f t="shared" si="788"/>
        <v>0.10467396316651155</v>
      </c>
      <c r="N578" s="5">
        <f t="shared" si="789"/>
        <v>0.15919671196206064</v>
      </c>
      <c r="O578" s="5">
        <f t="shared" si="790"/>
        <v>7.7042465520788569E-2</v>
      </c>
      <c r="P578" s="5">
        <f t="shared" si="791"/>
        <v>0.11717247366328719</v>
      </c>
      <c r="Q578" s="5">
        <f t="shared" si="792"/>
        <v>0.12105968061616072</v>
      </c>
      <c r="R578" s="5">
        <f t="shared" si="793"/>
        <v>2.8352521075751428E-2</v>
      </c>
      <c r="S578" s="5">
        <f t="shared" si="794"/>
        <v>3.2790839691751998E-2</v>
      </c>
      <c r="T578" s="5">
        <f t="shared" si="795"/>
        <v>8.9102733742789542E-2</v>
      </c>
      <c r="U578" s="5">
        <f t="shared" si="796"/>
        <v>4.3120829617529034E-2</v>
      </c>
      <c r="V578" s="5">
        <f t="shared" si="797"/>
        <v>4.0784670630257449E-3</v>
      </c>
      <c r="W578" s="5">
        <f t="shared" si="798"/>
        <v>6.1372483096591796E-2</v>
      </c>
      <c r="X578" s="5">
        <f t="shared" si="799"/>
        <v>4.5171571514615955E-2</v>
      </c>
      <c r="Y578" s="5">
        <f t="shared" si="800"/>
        <v>1.662366234953085E-2</v>
      </c>
      <c r="Z578" s="5">
        <f t="shared" si="801"/>
        <v>6.9560377809561851E-3</v>
      </c>
      <c r="AA578" s="5">
        <f t="shared" si="802"/>
        <v>1.0579310360595747E-2</v>
      </c>
      <c r="AB578" s="5">
        <f t="shared" si="803"/>
        <v>8.0449396071583506E-3</v>
      </c>
      <c r="AC578" s="5">
        <f t="shared" si="804"/>
        <v>2.8534082167642739E-4</v>
      </c>
      <c r="AD578" s="5">
        <f t="shared" si="805"/>
        <v>2.3335071154185493E-2</v>
      </c>
      <c r="AE578" s="5">
        <f t="shared" si="806"/>
        <v>1.71751537864447E-2</v>
      </c>
      <c r="AF578" s="5">
        <f t="shared" si="807"/>
        <v>6.3206558411354041E-3</v>
      </c>
      <c r="AG578" s="5">
        <f t="shared" si="808"/>
        <v>1.5507164500077534E-3</v>
      </c>
      <c r="AH578" s="5">
        <f t="shared" si="809"/>
        <v>1.2799512999429304E-3</v>
      </c>
      <c r="AI578" s="5">
        <f t="shared" si="810"/>
        <v>1.9466544712589066E-3</v>
      </c>
      <c r="AJ578" s="5">
        <f t="shared" si="811"/>
        <v>1.4803155521000123E-3</v>
      </c>
      <c r="AK578" s="5">
        <f t="shared" si="812"/>
        <v>7.5046159659826451E-4</v>
      </c>
      <c r="AL578" s="5">
        <f t="shared" si="813"/>
        <v>1.2776468532009701E-5</v>
      </c>
      <c r="AM578" s="5">
        <f t="shared" si="814"/>
        <v>7.0979763997997946E-3</v>
      </c>
      <c r="AN578" s="5">
        <f t="shared" si="815"/>
        <v>5.2242753164800353E-3</v>
      </c>
      <c r="AO578" s="5">
        <f t="shared" si="816"/>
        <v>1.9225939229068438E-3</v>
      </c>
      <c r="AP578" s="5">
        <f t="shared" si="817"/>
        <v>4.7169124500235737E-4</v>
      </c>
      <c r="AQ578" s="5">
        <f t="shared" si="818"/>
        <v>8.6793925108537227E-5</v>
      </c>
      <c r="AR578" s="5">
        <f t="shared" si="819"/>
        <v>1.8841477080078754E-4</v>
      </c>
      <c r="AS578" s="5">
        <f t="shared" si="820"/>
        <v>2.8655657136871443E-4</v>
      </c>
      <c r="AT578" s="5">
        <f t="shared" si="821"/>
        <v>2.1790931848282124E-4</v>
      </c>
      <c r="AU578" s="5">
        <f t="shared" si="822"/>
        <v>1.1047142943966668E-4</v>
      </c>
      <c r="AV578" s="5">
        <f t="shared" si="823"/>
        <v>4.2003493038109787E-5</v>
      </c>
      <c r="AW578" s="5">
        <f t="shared" si="824"/>
        <v>3.9727868041370608E-7</v>
      </c>
      <c r="AX578" s="5">
        <f t="shared" si="825"/>
        <v>1.7991970340559774E-3</v>
      </c>
      <c r="AY578" s="5">
        <f t="shared" si="826"/>
        <v>1.3242507617759697E-3</v>
      </c>
      <c r="AZ578" s="5">
        <f t="shared" si="827"/>
        <v>4.873396428713976E-4</v>
      </c>
      <c r="BA578" s="5">
        <f t="shared" si="828"/>
        <v>1.1956442811254632E-4</v>
      </c>
      <c r="BB578" s="5">
        <f t="shared" si="829"/>
        <v>2.2000548301873962E-5</v>
      </c>
      <c r="BC578" s="5">
        <f t="shared" si="830"/>
        <v>3.2385828007472335E-6</v>
      </c>
      <c r="BD578" s="5">
        <f t="shared" si="831"/>
        <v>2.3112940480298045E-5</v>
      </c>
      <c r="BE578" s="5">
        <f t="shared" si="832"/>
        <v>3.5152047528620259E-5</v>
      </c>
      <c r="BF578" s="5">
        <f t="shared" si="833"/>
        <v>2.6731052384002933E-5</v>
      </c>
      <c r="BG578" s="5">
        <f t="shared" si="834"/>
        <v>1.3551589201634871E-5</v>
      </c>
      <c r="BH578" s="5">
        <f t="shared" si="835"/>
        <v>5.1525909058420117E-6</v>
      </c>
      <c r="BI578" s="5">
        <f t="shared" si="836"/>
        <v>1.5672962128906874E-6</v>
      </c>
      <c r="BJ578" s="8">
        <f t="shared" si="837"/>
        <v>0.55946736232073901</v>
      </c>
      <c r="BK578" s="8">
        <f t="shared" si="838"/>
        <v>0.26033811163656079</v>
      </c>
      <c r="BL578" s="8">
        <f t="shared" si="839"/>
        <v>0.17354807220156668</v>
      </c>
      <c r="BM578" s="8">
        <f t="shared" si="840"/>
        <v>0.39148791445216669</v>
      </c>
      <c r="BN578" s="8">
        <f t="shared" si="841"/>
        <v>0.60749781600456021</v>
      </c>
    </row>
    <row r="579" spans="1:66" x14ac:dyDescent="0.25">
      <c r="A579" t="s">
        <v>99</v>
      </c>
      <c r="B579" t="s">
        <v>100</v>
      </c>
      <c r="C579" t="s">
        <v>105</v>
      </c>
      <c r="D579" t="s">
        <v>499</v>
      </c>
      <c r="E579">
        <f>VLOOKUP(A579,home!$A$2:$E$405,3,FALSE)</f>
        <v>1.3341067285382799</v>
      </c>
      <c r="F579">
        <f>VLOOKUP(B579,home!$B$2:$E$405,3,FALSE)</f>
        <v>0.84</v>
      </c>
      <c r="G579">
        <f>VLOOKUP(C579,away!$B$2:$E$405,4,FALSE)</f>
        <v>0.67</v>
      </c>
      <c r="H579">
        <f>VLOOKUP(A579,away!$A$2:$E$405,3,FALSE)</f>
        <v>1.26682134570766</v>
      </c>
      <c r="I579">
        <f>VLOOKUP(C579,away!$B$2:$E$405,3,FALSE)</f>
        <v>0.95</v>
      </c>
      <c r="J579">
        <f>VLOOKUP(B579,home!$B$2:$E$405,4,FALSE)</f>
        <v>1.48</v>
      </c>
      <c r="K579" s="3">
        <f t="shared" si="786"/>
        <v>0.75083526682134405</v>
      </c>
      <c r="L579" s="3">
        <f t="shared" si="787"/>
        <v>1.7811508120649697</v>
      </c>
      <c r="M579" s="5">
        <f t="shared" si="788"/>
        <v>7.9500968191520707E-2</v>
      </c>
      <c r="N579" s="5">
        <f t="shared" si="789"/>
        <v>5.9692130664635641E-2</v>
      </c>
      <c r="O579" s="5">
        <f t="shared" si="790"/>
        <v>0.14160321405427845</v>
      </c>
      <c r="P579" s="5">
        <f t="shared" si="791"/>
        <v>0.10632068700720405</v>
      </c>
      <c r="Q579" s="5">
        <f t="shared" si="792"/>
        <v>2.2409478427358114E-2</v>
      </c>
      <c r="R579" s="5">
        <f t="shared" si="793"/>
        <v>0.12610833985189393</v>
      </c>
      <c r="S579" s="5">
        <f t="shared" si="794"/>
        <v>3.554701515851949E-2</v>
      </c>
      <c r="T579" s="5">
        <f t="shared" si="795"/>
        <v>3.991466069884133E-2</v>
      </c>
      <c r="U579" s="5">
        <f t="shared" si="796"/>
        <v>9.4686589001093516E-2</v>
      </c>
      <c r="V579" s="5">
        <f t="shared" si="797"/>
        <v>5.2820923075002583E-3</v>
      </c>
      <c r="W579" s="5">
        <f t="shared" si="798"/>
        <v>5.6086089047775282E-3</v>
      </c>
      <c r="X579" s="5">
        <f t="shared" si="799"/>
        <v>9.9897783052993148E-3</v>
      </c>
      <c r="Y579" s="5">
        <f t="shared" si="800"/>
        <v>8.896650870416448E-3</v>
      </c>
      <c r="Z579" s="5">
        <f t="shared" si="801"/>
        <v>7.4872657311788673E-2</v>
      </c>
      <c r="AA579" s="5">
        <f t="shared" si="802"/>
        <v>5.6217031630319908E-2</v>
      </c>
      <c r="AB579" s="5">
        <f t="shared" si="803"/>
        <v>2.1104864972027591E-2</v>
      </c>
      <c r="AC579" s="5">
        <f t="shared" si="804"/>
        <v>4.415006632497785E-4</v>
      </c>
      <c r="AD579" s="5">
        <f t="shared" si="805"/>
        <v>1.0527853408788003E-3</v>
      </c>
      <c r="AE579" s="5">
        <f t="shared" si="806"/>
        <v>1.8751694648363713E-3</v>
      </c>
      <c r="AF579" s="5">
        <f t="shared" si="807"/>
        <v>1.6699798075263692E-3</v>
      </c>
      <c r="AG579" s="5">
        <f t="shared" si="808"/>
        <v>9.9149529676923137E-4</v>
      </c>
      <c r="AH579" s="5">
        <f t="shared" si="809"/>
        <v>3.333987359308864E-2</v>
      </c>
      <c r="AI579" s="5">
        <f t="shared" si="810"/>
        <v>2.5032752885056592E-2</v>
      </c>
      <c r="AJ579" s="5">
        <f t="shared" si="811"/>
        <v>9.3977368458621167E-3</v>
      </c>
      <c r="AK579" s="5">
        <f t="shared" si="812"/>
        <v>2.352050750726553E-3</v>
      </c>
      <c r="AL579" s="5">
        <f t="shared" si="813"/>
        <v>2.3617651406594699E-5</v>
      </c>
      <c r="AM579" s="5">
        <f t="shared" si="814"/>
        <v>1.580936724648668E-4</v>
      </c>
      <c r="AN579" s="5">
        <f t="shared" si="815"/>
        <v>2.8158867309313086E-4</v>
      </c>
      <c r="AO579" s="5">
        <f t="shared" si="816"/>
        <v>2.507759468740637E-4</v>
      </c>
      <c r="AP579" s="5">
        <f t="shared" si="817"/>
        <v>1.4888992714036676E-4</v>
      </c>
      <c r="AQ579" s="5">
        <f t="shared" si="818"/>
        <v>6.6298853658589585E-5</v>
      </c>
      <c r="AR579" s="5">
        <f t="shared" si="819"/>
        <v>1.1876668584894662E-2</v>
      </c>
      <c r="AS579" s="5">
        <f t="shared" si="820"/>
        <v>8.9174216258880584E-3</v>
      </c>
      <c r="AT579" s="5">
        <f t="shared" si="821"/>
        <v>3.3477573229160414E-3</v>
      </c>
      <c r="AU579" s="5">
        <f t="shared" si="822"/>
        <v>8.3787142093492484E-4</v>
      </c>
      <c r="AV579" s="5">
        <f t="shared" si="823"/>
        <v>1.5727585297491324E-4</v>
      </c>
      <c r="AW579" s="5">
        <f t="shared" si="824"/>
        <v>8.7736350196830542E-7</v>
      </c>
      <c r="AX579" s="5">
        <f t="shared" si="825"/>
        <v>1.9783717457987392E-5</v>
      </c>
      <c r="AY579" s="5">
        <f t="shared" si="826"/>
        <v>3.5237784415958168E-5</v>
      </c>
      <c r="AZ579" s="5">
        <f t="shared" si="827"/>
        <v>3.1381904163927116E-5</v>
      </c>
      <c r="BA579" s="5">
        <f t="shared" si="828"/>
        <v>1.8631968028574612E-5</v>
      </c>
      <c r="BB579" s="5">
        <f t="shared" si="829"/>
        <v>8.2965862461160543E-6</v>
      </c>
      <c r="BC579" s="5">
        <f t="shared" si="830"/>
        <v>2.9554942659273352E-6</v>
      </c>
      <c r="BD579" s="5">
        <f t="shared" si="831"/>
        <v>3.5256896491019387E-3</v>
      </c>
      <c r="BE579" s="5">
        <f t="shared" si="832"/>
        <v>2.6472121284127049E-3</v>
      </c>
      <c r="BF579" s="5">
        <f t="shared" si="833"/>
        <v>9.9381011238472558E-4</v>
      </c>
      <c r="BG579" s="5">
        <f t="shared" si="834"/>
        <v>2.4872922696737848E-4</v>
      </c>
      <c r="BH579" s="5">
        <f t="shared" si="835"/>
        <v>4.6688668874079561E-5</v>
      </c>
      <c r="BI579" s="5">
        <f t="shared" si="836"/>
        <v>7.0110998303205843E-6</v>
      </c>
      <c r="BJ579" s="8">
        <f t="shared" si="837"/>
        <v>0.15312267230914864</v>
      </c>
      <c r="BK579" s="8">
        <f t="shared" si="838"/>
        <v>0.22715111876381686</v>
      </c>
      <c r="BL579" s="8">
        <f t="shared" si="839"/>
        <v>0.54244858927752693</v>
      </c>
      <c r="BM579" s="8">
        <f t="shared" si="840"/>
        <v>0.46192585904447631</v>
      </c>
      <c r="BN579" s="8">
        <f t="shared" si="841"/>
        <v>0.53563481819689096</v>
      </c>
    </row>
    <row r="580" spans="1:66" x14ac:dyDescent="0.25">
      <c r="A580" t="s">
        <v>99</v>
      </c>
      <c r="B580" t="s">
        <v>106</v>
      </c>
      <c r="C580" t="s">
        <v>115</v>
      </c>
      <c r="D580" t="s">
        <v>499</v>
      </c>
      <c r="E580">
        <f>VLOOKUP(A580,home!$A$2:$E$405,3,FALSE)</f>
        <v>1.3341067285382799</v>
      </c>
      <c r="F580">
        <f>VLOOKUP(B580,home!$B$2:$E$405,3,FALSE)</f>
        <v>0.96</v>
      </c>
      <c r="G580">
        <f>VLOOKUP(C580,away!$B$2:$E$405,4,FALSE)</f>
        <v>1.1399999999999999</v>
      </c>
      <c r="H580">
        <f>VLOOKUP(A580,away!$A$2:$E$405,3,FALSE)</f>
        <v>1.26682134570766</v>
      </c>
      <c r="I580">
        <f>VLOOKUP(C580,away!$B$2:$E$405,3,FALSE)</f>
        <v>0.99</v>
      </c>
      <c r="J580">
        <f>VLOOKUP(B580,home!$B$2:$E$405,4,FALSE)</f>
        <v>1.58</v>
      </c>
      <c r="K580" s="3">
        <f t="shared" si="786"/>
        <v>1.4600464037122933</v>
      </c>
      <c r="L580" s="3">
        <f t="shared" si="787"/>
        <v>1.981561948955922</v>
      </c>
      <c r="M580" s="5">
        <f t="shared" si="788"/>
        <v>3.2013155455869892E-2</v>
      </c>
      <c r="N580" s="5">
        <f t="shared" si="789"/>
        <v>4.6740692494825417E-2</v>
      </c>
      <c r="O580" s="5">
        <f t="shared" si="790"/>
        <v>6.3436050717362441E-2</v>
      </c>
      <c r="P580" s="5">
        <f t="shared" si="791"/>
        <v>9.2619577715595661E-2</v>
      </c>
      <c r="Q580" s="5">
        <f t="shared" si="792"/>
        <v>3.4121789992046021E-2</v>
      </c>
      <c r="R580" s="5">
        <f t="shared" si="793"/>
        <v>6.2851232146781733E-2</v>
      </c>
      <c r="S580" s="5">
        <f t="shared" si="794"/>
        <v>6.6991101424229871E-2</v>
      </c>
      <c r="T580" s="5">
        <f t="shared" si="795"/>
        <v>6.7614440678503376E-2</v>
      </c>
      <c r="U580" s="5">
        <f t="shared" si="796"/>
        <v>9.1765715464795131E-2</v>
      </c>
      <c r="V580" s="5">
        <f t="shared" si="797"/>
        <v>2.1535200611747001E-2</v>
      </c>
      <c r="W580" s="5">
        <f t="shared" si="798"/>
        <v>1.6606465588704301E-2</v>
      </c>
      <c r="X580" s="5">
        <f t="shared" si="799"/>
        <v>3.2906740317222342E-2</v>
      </c>
      <c r="Y580" s="5">
        <f t="shared" si="800"/>
        <v>3.2603372238390764E-2</v>
      </c>
      <c r="Z580" s="5">
        <f t="shared" si="801"/>
        <v>4.1514536689019291E-2</v>
      </c>
      <c r="AA580" s="5">
        <f t="shared" si="802"/>
        <v>6.0613149994584677E-2</v>
      </c>
      <c r="AB580" s="5">
        <f t="shared" si="803"/>
        <v>4.4249005833633594E-2</v>
      </c>
      <c r="AC580" s="5">
        <f t="shared" si="804"/>
        <v>3.8940654987724001E-3</v>
      </c>
      <c r="AD580" s="5">
        <f t="shared" si="805"/>
        <v>6.0615525902899189E-3</v>
      </c>
      <c r="AE580" s="5">
        <f t="shared" si="806"/>
        <v>1.2011341964513705E-2</v>
      </c>
      <c r="AF580" s="5">
        <f t="shared" si="807"/>
        <v>1.1900609096388919E-2</v>
      </c>
      <c r="AG580" s="5">
        <f t="shared" si="808"/>
        <v>7.8605980516009994E-3</v>
      </c>
      <c r="AH580" s="5">
        <f t="shared" si="809"/>
        <v>2.0565906557873801E-2</v>
      </c>
      <c r="AI580" s="5">
        <f t="shared" si="810"/>
        <v>3.0027177908906712E-2</v>
      </c>
      <c r="AJ580" s="5">
        <f t="shared" si="811"/>
        <v>2.1920536559764239E-2</v>
      </c>
      <c r="AK580" s="5">
        <f t="shared" si="812"/>
        <v>1.0668333523842539E-2</v>
      </c>
      <c r="AL580" s="5">
        <f t="shared" si="813"/>
        <v>4.5064811257403077E-4</v>
      </c>
      <c r="AM580" s="5">
        <f t="shared" si="814"/>
        <v>1.7700296120731454E-3</v>
      </c>
      <c r="AN580" s="5">
        <f t="shared" si="815"/>
        <v>3.5074233278093556E-3</v>
      </c>
      <c r="AO580" s="5">
        <f t="shared" si="816"/>
        <v>3.4750883026336871E-3</v>
      </c>
      <c r="AP580" s="5">
        <f t="shared" si="817"/>
        <v>2.2953675832535782E-3</v>
      </c>
      <c r="AQ580" s="5">
        <f t="shared" si="818"/>
        <v>1.1371032654605513E-3</v>
      </c>
      <c r="AR580" s="5">
        <f t="shared" si="819"/>
        <v>8.1505235761731593E-3</v>
      </c>
      <c r="AS580" s="5">
        <f t="shared" si="820"/>
        <v>1.1900142635763881E-2</v>
      </c>
      <c r="AT580" s="5">
        <f t="shared" si="821"/>
        <v>8.6873802295051959E-3</v>
      </c>
      <c r="AU580" s="5">
        <f t="shared" si="822"/>
        <v>4.2279927539234452E-3</v>
      </c>
      <c r="AV580" s="5">
        <f t="shared" si="823"/>
        <v>1.5432664038218906E-3</v>
      </c>
      <c r="AW580" s="5">
        <f t="shared" si="824"/>
        <v>3.6216741116592487E-5</v>
      </c>
      <c r="AX580" s="5">
        <f t="shared" si="825"/>
        <v>4.3072089492861016E-4</v>
      </c>
      <c r="AY580" s="5">
        <f t="shared" si="826"/>
        <v>8.5350013601077543E-4</v>
      </c>
      <c r="AZ580" s="5">
        <f t="shared" si="827"/>
        <v>8.4563169647382849E-4</v>
      </c>
      <c r="BA580" s="5">
        <f t="shared" si="828"/>
        <v>5.5855719752119406E-4</v>
      </c>
      <c r="BB580" s="5">
        <f t="shared" si="829"/>
        <v>2.7670392223086378E-4</v>
      </c>
      <c r="BC580" s="5">
        <f t="shared" si="830"/>
        <v>1.0966119268390769E-4</v>
      </c>
      <c r="BD580" s="5">
        <f t="shared" si="831"/>
        <v>2.6917945637688115E-3</v>
      </c>
      <c r="BE580" s="5">
        <f t="shared" si="832"/>
        <v>3.930144972362954E-3</v>
      </c>
      <c r="BF580" s="5">
        <f t="shared" si="833"/>
        <v>2.8690970164832416E-3</v>
      </c>
      <c r="BG580" s="5">
        <f t="shared" si="834"/>
        <v>1.3963382602726754E-3</v>
      </c>
      <c r="BH580" s="5">
        <f t="shared" si="835"/>
        <v>5.0967966381925019E-4</v>
      </c>
      <c r="BI580" s="5">
        <f t="shared" si="836"/>
        <v>1.4883119204091728E-4</v>
      </c>
      <c r="BJ580" s="8">
        <f t="shared" si="837"/>
        <v>0.28368739014356525</v>
      </c>
      <c r="BK580" s="8">
        <f t="shared" si="838"/>
        <v>0.2183572489547996</v>
      </c>
      <c r="BL580" s="8">
        <f t="shared" si="839"/>
        <v>0.4521522999754804</v>
      </c>
      <c r="BM580" s="8">
        <f t="shared" si="840"/>
        <v>0.66311169384548918</v>
      </c>
      <c r="BN580" s="8">
        <f t="shared" si="841"/>
        <v>0.33178249852248115</v>
      </c>
    </row>
    <row r="581" spans="1:66" x14ac:dyDescent="0.25">
      <c r="A581" t="s">
        <v>99</v>
      </c>
      <c r="B581" t="s">
        <v>108</v>
      </c>
      <c r="C581" t="s">
        <v>120</v>
      </c>
      <c r="D581" t="s">
        <v>499</v>
      </c>
      <c r="E581">
        <f>VLOOKUP(A581,home!$A$2:$E$405,3,FALSE)</f>
        <v>1.3341067285382799</v>
      </c>
      <c r="F581">
        <f>VLOOKUP(B581,home!$B$2:$E$405,3,FALSE)</f>
        <v>0.95</v>
      </c>
      <c r="G581">
        <f>VLOOKUP(C581,away!$B$2:$E$405,4,FALSE)</f>
        <v>1.46</v>
      </c>
      <c r="H581">
        <f>VLOOKUP(A581,away!$A$2:$E$405,3,FALSE)</f>
        <v>1.26682134570766</v>
      </c>
      <c r="I581">
        <f>VLOOKUP(C581,away!$B$2:$E$405,3,FALSE)</f>
        <v>0.96</v>
      </c>
      <c r="J581">
        <f>VLOOKUP(B581,home!$B$2:$E$405,4,FALSE)</f>
        <v>0.54</v>
      </c>
      <c r="K581" s="3">
        <f t="shared" si="786"/>
        <v>1.8504060324825939</v>
      </c>
      <c r="L581" s="3">
        <f t="shared" si="787"/>
        <v>0.6567201856148509</v>
      </c>
      <c r="M581" s="5">
        <f t="shared" si="788"/>
        <v>8.1502122339620245E-2</v>
      </c>
      <c r="N581" s="5">
        <f t="shared" si="789"/>
        <v>0.15081201883736767</v>
      </c>
      <c r="O581" s="5">
        <f t="shared" si="790"/>
        <v>5.3524088910879696E-2</v>
      </c>
      <c r="P581" s="5">
        <f t="shared" si="791"/>
        <v>9.9041297003826495E-2</v>
      </c>
      <c r="Q581" s="5">
        <f t="shared" si="792"/>
        <v>0.13953173471377189</v>
      </c>
      <c r="R581" s="5">
        <f t="shared" si="793"/>
        <v>1.7575174802209347E-2</v>
      </c>
      <c r="S581" s="5">
        <f t="shared" si="794"/>
        <v>3.0088721098958673E-2</v>
      </c>
      <c r="T581" s="5">
        <f t="shared" si="795"/>
        <v>9.1633306720390426E-2</v>
      </c>
      <c r="U581" s="5">
        <f t="shared" si="796"/>
        <v>3.2521209475944252E-2</v>
      </c>
      <c r="V581" s="5">
        <f t="shared" si="797"/>
        <v>4.0626426203963202E-3</v>
      </c>
      <c r="W581" s="5">
        <f t="shared" si="798"/>
        <v>8.6063454545708157E-2</v>
      </c>
      <c r="X581" s="5">
        <f t="shared" si="799"/>
        <v>5.6519607843912745E-2</v>
      </c>
      <c r="Y581" s="5">
        <f t="shared" si="800"/>
        <v>1.8558783677066478E-2</v>
      </c>
      <c r="Z581" s="5">
        <f t="shared" si="801"/>
        <v>3.847324019440124E-3</v>
      </c>
      <c r="AA581" s="5">
        <f t="shared" si="802"/>
        <v>7.1191115744871853E-3</v>
      </c>
      <c r="AB581" s="5">
        <f t="shared" si="803"/>
        <v>6.5866235016738732E-3</v>
      </c>
      <c r="AC581" s="5">
        <f t="shared" si="804"/>
        <v>3.0855745135568232E-4</v>
      </c>
      <c r="AD581" s="5">
        <f t="shared" si="805"/>
        <v>3.9813083866917474E-2</v>
      </c>
      <c r="AE581" s="5">
        <f t="shared" si="806"/>
        <v>2.6146055826981669E-2</v>
      </c>
      <c r="AF581" s="5">
        <f t="shared" si="807"/>
        <v>8.5853213178958259E-3</v>
      </c>
      <c r="AG581" s="5">
        <f t="shared" si="808"/>
        <v>1.8793846031505612E-3</v>
      </c>
      <c r="AH581" s="5">
        <f t="shared" si="809"/>
        <v>6.31653836041798E-4</v>
      </c>
      <c r="AI581" s="5">
        <f t="shared" si="810"/>
        <v>1.1688160686525143E-3</v>
      </c>
      <c r="AJ581" s="5">
        <f t="shared" si="811"/>
        <v>1.0813921521486013E-3</v>
      </c>
      <c r="AK581" s="5">
        <f t="shared" si="812"/>
        <v>6.6700485393836892E-4</v>
      </c>
      <c r="AL581" s="5">
        <f t="shared" si="813"/>
        <v>1.4998348168219881E-5</v>
      </c>
      <c r="AM581" s="5">
        <f t="shared" si="814"/>
        <v>1.473407411181591E-2</v>
      </c>
      <c r="AN581" s="5">
        <f t="shared" si="815"/>
        <v>9.676163885574714E-3</v>
      </c>
      <c r="AO581" s="5">
        <f t="shared" si="816"/>
        <v>3.177266071487171E-3</v>
      </c>
      <c r="AP581" s="5">
        <f t="shared" si="817"/>
        <v>6.9552492140494105E-4</v>
      </c>
      <c r="AQ581" s="5">
        <f t="shared" si="818"/>
        <v>1.1419131387120185E-4</v>
      </c>
      <c r="AR581" s="5">
        <f t="shared" si="819"/>
        <v>8.2963964889940474E-5</v>
      </c>
      <c r="AS581" s="5">
        <f t="shared" si="820"/>
        <v>1.5351702111101996E-4</v>
      </c>
      <c r="AT581" s="5">
        <f t="shared" si="821"/>
        <v>1.4203441097629456E-4</v>
      </c>
      <c r="AU581" s="5">
        <f t="shared" si="822"/>
        <v>8.7607110296882457E-5</v>
      </c>
      <c r="AV581" s="5">
        <f t="shared" si="823"/>
        <v>4.0527181345429816E-5</v>
      </c>
      <c r="AW581" s="5">
        <f t="shared" si="824"/>
        <v>5.0627715534461436E-7</v>
      </c>
      <c r="AX581" s="5">
        <f t="shared" si="825"/>
        <v>4.5440032699249596E-3</v>
      </c>
      <c r="AY581" s="5">
        <f t="shared" si="826"/>
        <v>2.9841386708596091E-3</v>
      </c>
      <c r="AZ581" s="5">
        <f t="shared" si="827"/>
        <v>9.7987205091368832E-4</v>
      </c>
      <c r="BA581" s="5">
        <f t="shared" si="828"/>
        <v>2.1450058505161402E-4</v>
      </c>
      <c r="BB581" s="5">
        <f t="shared" si="829"/>
        <v>3.5216716007397513E-5</v>
      </c>
      <c r="BC581" s="5">
        <f t="shared" si="830"/>
        <v>4.6255056546247185E-6</v>
      </c>
      <c r="BD581" s="5">
        <f t="shared" si="831"/>
        <v>9.0806850703109411E-6</v>
      </c>
      <c r="BE581" s="5">
        <f t="shared" si="832"/>
        <v>1.6802954433177991E-5</v>
      </c>
      <c r="BF581" s="5">
        <f t="shared" si="833"/>
        <v>1.5546144123341354E-5</v>
      </c>
      <c r="BG581" s="5">
        <f t="shared" si="834"/>
        <v>9.5888929558915553E-6</v>
      </c>
      <c r="BH581" s="5">
        <f t="shared" si="835"/>
        <v>4.4358363426028967E-6</v>
      </c>
      <c r="BI581" s="5">
        <f t="shared" si="836"/>
        <v>1.6416196654915857E-6</v>
      </c>
      <c r="BJ581" s="8">
        <f t="shared" si="837"/>
        <v>0.65670232905572856</v>
      </c>
      <c r="BK581" s="8">
        <f t="shared" si="838"/>
        <v>0.21800247753318527</v>
      </c>
      <c r="BL581" s="8">
        <f t="shared" si="839"/>
        <v>0.12143882099718603</v>
      </c>
      <c r="BM581" s="8">
        <f t="shared" si="840"/>
        <v>0.45502088260416051</v>
      </c>
      <c r="BN581" s="8">
        <f t="shared" si="841"/>
        <v>0.54198643660767531</v>
      </c>
    </row>
    <row r="582" spans="1:66" x14ac:dyDescent="0.25">
      <c r="A582" t="s">
        <v>99</v>
      </c>
      <c r="B582" t="s">
        <v>103</v>
      </c>
      <c r="C582" t="s">
        <v>121</v>
      </c>
      <c r="D582" t="s">
        <v>499</v>
      </c>
      <c r="E582">
        <f>VLOOKUP(A582,home!$A$2:$E$405,3,FALSE)</f>
        <v>1.3341067285382799</v>
      </c>
      <c r="F582">
        <f>VLOOKUP(B582,home!$B$2:$E$405,3,FALSE)</f>
        <v>1.07</v>
      </c>
      <c r="G582">
        <f>VLOOKUP(C582,away!$B$2:$E$405,4,FALSE)</f>
        <v>1.17</v>
      </c>
      <c r="H582">
        <f>VLOOKUP(A582,away!$A$2:$E$405,3,FALSE)</f>
        <v>1.26682134570766</v>
      </c>
      <c r="I582">
        <f>VLOOKUP(C582,away!$B$2:$E$405,3,FALSE)</f>
        <v>0.98</v>
      </c>
      <c r="J582">
        <f>VLOOKUP(B582,home!$B$2:$E$405,4,FALSE)</f>
        <v>1.1599999999999999</v>
      </c>
      <c r="K582" s="3">
        <f t="shared" si="786"/>
        <v>1.6701682134570726</v>
      </c>
      <c r="L582" s="3">
        <f t="shared" si="787"/>
        <v>1.4401225058004679</v>
      </c>
      <c r="M582" s="5">
        <f t="shared" si="788"/>
        <v>4.4587990868254559E-2</v>
      </c>
      <c r="N582" s="5">
        <f t="shared" si="789"/>
        <v>7.4469445050072983E-2</v>
      </c>
      <c r="O582" s="5">
        <f t="shared" si="790"/>
        <v>6.4212169137799133E-2</v>
      </c>
      <c r="P582" s="5">
        <f t="shared" si="791"/>
        <v>0.10724512381108134</v>
      </c>
      <c r="Q582" s="5">
        <f t="shared" si="792"/>
        <v>6.218824999821003E-2</v>
      </c>
      <c r="R582" s="5">
        <f t="shared" si="793"/>
        <v>4.6236694960805388E-2</v>
      </c>
      <c r="S582" s="5">
        <f t="shared" si="794"/>
        <v>6.4487748591532418E-2</v>
      </c>
      <c r="T582" s="5">
        <f t="shared" si="795"/>
        <v>8.9558698418768151E-2</v>
      </c>
      <c r="U582" s="5">
        <f t="shared" si="796"/>
        <v>7.7223058218847965E-2</v>
      </c>
      <c r="V582" s="5">
        <f t="shared" si="797"/>
        <v>1.7234328116215256E-2</v>
      </c>
      <c r="W582" s="5">
        <f t="shared" si="798"/>
        <v>3.4621612799177408E-2</v>
      </c>
      <c r="X582" s="5">
        <f t="shared" si="799"/>
        <v>4.985936377920492E-2</v>
      </c>
      <c r="Y582" s="5">
        <f t="shared" si="800"/>
        <v>3.5901795951662846E-2</v>
      </c>
      <c r="Z582" s="5">
        <f t="shared" si="801"/>
        <v>2.2195501668962298E-2</v>
      </c>
      <c r="AA582" s="5">
        <f t="shared" si="802"/>
        <v>3.7070221369234227E-2</v>
      </c>
      <c r="AB582" s="5">
        <f t="shared" si="803"/>
        <v>3.0956752698356068E-2</v>
      </c>
      <c r="AC582" s="5">
        <f t="shared" si="804"/>
        <v>2.5908008196723945E-3</v>
      </c>
      <c r="AD582" s="5">
        <f t="shared" si="805"/>
        <v>1.4455979298951168E-2</v>
      </c>
      <c r="AE582" s="5">
        <f t="shared" si="806"/>
        <v>2.0818381131805244E-2</v>
      </c>
      <c r="AF582" s="5">
        <f t="shared" si="807"/>
        <v>1.499050960112228E-2</v>
      </c>
      <c r="AG582" s="5">
        <f t="shared" si="808"/>
        <v>7.1960567499980586E-3</v>
      </c>
      <c r="AH582" s="5">
        <f t="shared" si="809"/>
        <v>7.991060370251114E-3</v>
      </c>
      <c r="AI582" s="5">
        <f t="shared" si="810"/>
        <v>1.3346415022209915E-2</v>
      </c>
      <c r="AJ582" s="5">
        <f t="shared" si="811"/>
        <v>1.1145379066850487E-2</v>
      </c>
      <c r="AK582" s="5">
        <f t="shared" si="812"/>
        <v>6.2048859481278439E-3</v>
      </c>
      <c r="AL582" s="5">
        <f t="shared" si="813"/>
        <v>2.4926061862405103E-4</v>
      </c>
      <c r="AM582" s="5">
        <f t="shared" si="814"/>
        <v>4.8287834239003364E-3</v>
      </c>
      <c r="AN582" s="5">
        <f t="shared" si="815"/>
        <v>6.9540396843951139E-3</v>
      </c>
      <c r="AO582" s="5">
        <f t="shared" si="816"/>
        <v>5.0073345278634947E-3</v>
      </c>
      <c r="AP582" s="5">
        <f t="shared" si="817"/>
        <v>2.4037250492159917E-3</v>
      </c>
      <c r="AQ582" s="5">
        <f t="shared" si="818"/>
        <v>8.6541463528307192E-4</v>
      </c>
      <c r="AR582" s="5">
        <f t="shared" si="819"/>
        <v>2.301621176881769E-3</v>
      </c>
      <c r="AS582" s="5">
        <f t="shared" si="820"/>
        <v>3.8440945290475884E-3</v>
      </c>
      <c r="AT582" s="5">
        <f t="shared" si="821"/>
        <v>3.2101422459697593E-3</v>
      </c>
      <c r="AU582" s="5">
        <f t="shared" si="822"/>
        <v>1.7871591799647956E-3</v>
      </c>
      <c r="AV582" s="5">
        <f t="shared" si="823"/>
        <v>7.4621411369130272E-4</v>
      </c>
      <c r="AW582" s="5">
        <f t="shared" si="824"/>
        <v>1.6653703151538444E-5</v>
      </c>
      <c r="AX582" s="5">
        <f t="shared" si="825"/>
        <v>1.3441467640444591E-3</v>
      </c>
      <c r="AY582" s="5">
        <f t="shared" si="826"/>
        <v>1.9357360059992963E-3</v>
      </c>
      <c r="AZ582" s="5">
        <f t="shared" si="827"/>
        <v>1.3938484937639484E-3</v>
      </c>
      <c r="BA582" s="5">
        <f t="shared" si="828"/>
        <v>6.6910419518184812E-4</v>
      </c>
      <c r="BB582" s="5">
        <f t="shared" si="829"/>
        <v>2.4089800255172215E-4</v>
      </c>
      <c r="BC582" s="5">
        <f t="shared" si="830"/>
        <v>6.9384527015422701E-5</v>
      </c>
      <c r="BD582" s="5">
        <f t="shared" si="831"/>
        <v>5.5243607610906513E-4</v>
      </c>
      <c r="BE582" s="5">
        <f t="shared" si="832"/>
        <v>9.2266117428431254E-4</v>
      </c>
      <c r="BF582" s="5">
        <f t="shared" si="833"/>
        <v>7.7049968254031768E-4</v>
      </c>
      <c r="BG582" s="5">
        <f t="shared" si="834"/>
        <v>4.2895469275253459E-4</v>
      </c>
      <c r="BH582" s="5">
        <f t="shared" si="835"/>
        <v>1.791066232121321E-4</v>
      </c>
      <c r="BI582" s="5">
        <f t="shared" si="836"/>
        <v>5.9827637781707107E-5</v>
      </c>
      <c r="BJ582" s="8">
        <f t="shared" si="837"/>
        <v>0.42977250808818779</v>
      </c>
      <c r="BK582" s="8">
        <f t="shared" si="838"/>
        <v>0.23833098883137932</v>
      </c>
      <c r="BL582" s="8">
        <f t="shared" si="839"/>
        <v>0.30918935392471747</v>
      </c>
      <c r="BM582" s="8">
        <f t="shared" si="840"/>
        <v>0.59862959638417534</v>
      </c>
      <c r="BN582" s="8">
        <f t="shared" si="841"/>
        <v>0.39893967382622342</v>
      </c>
    </row>
    <row r="583" spans="1:66" x14ac:dyDescent="0.25">
      <c r="A583" t="s">
        <v>99</v>
      </c>
      <c r="B583" t="s">
        <v>112</v>
      </c>
      <c r="C583" t="s">
        <v>117</v>
      </c>
      <c r="D583" t="s">
        <v>499</v>
      </c>
      <c r="E583">
        <f>VLOOKUP(A583,home!$A$2:$E$405,3,FALSE)</f>
        <v>1.3341067285382799</v>
      </c>
      <c r="F583">
        <f>VLOOKUP(B583,home!$B$2:$E$405,3,FALSE)</f>
        <v>0.59</v>
      </c>
      <c r="G583">
        <f>VLOOKUP(C583,away!$B$2:$E$405,4,FALSE)</f>
        <v>1.1200000000000001</v>
      </c>
      <c r="H583">
        <f>VLOOKUP(A583,away!$A$2:$E$405,3,FALSE)</f>
        <v>1.26682134570766</v>
      </c>
      <c r="I583">
        <f>VLOOKUP(C583,away!$B$2:$E$405,3,FALSE)</f>
        <v>0.71</v>
      </c>
      <c r="J583">
        <f>VLOOKUP(B583,home!$B$2:$E$405,4,FALSE)</f>
        <v>0.91</v>
      </c>
      <c r="K583" s="3">
        <f t="shared" si="786"/>
        <v>0.88157772621809538</v>
      </c>
      <c r="L583" s="3">
        <f t="shared" si="787"/>
        <v>0.81849327146171913</v>
      </c>
      <c r="M583" s="5">
        <f t="shared" si="788"/>
        <v>0.18267055440679941</v>
      </c>
      <c r="N583" s="5">
        <f t="shared" si="789"/>
        <v>0.1610382920009451</v>
      </c>
      <c r="O583" s="5">
        <f t="shared" si="790"/>
        <v>0.14951461967614718</v>
      </c>
      <c r="P583" s="5">
        <f t="shared" si="791"/>
        <v>0.13180875845046114</v>
      </c>
      <c r="Q583" s="5">
        <f t="shared" si="792"/>
        <v>7.098388564811943E-2</v>
      </c>
      <c r="R583" s="5">
        <f t="shared" si="793"/>
        <v>6.1188355095042217E-2</v>
      </c>
      <c r="S583" s="5">
        <f t="shared" si="794"/>
        <v>2.3777161103866077E-2</v>
      </c>
      <c r="T583" s="5">
        <f t="shared" si="795"/>
        <v>5.8099832785193845E-2</v>
      </c>
      <c r="U583" s="5">
        <f t="shared" si="796"/>
        <v>5.3942290955712728E-2</v>
      </c>
      <c r="V583" s="5">
        <f t="shared" si="797"/>
        <v>1.9063086274234663E-3</v>
      </c>
      <c r="W583" s="5">
        <f t="shared" si="798"/>
        <v>2.0859270835931479E-2</v>
      </c>
      <c r="X583" s="5">
        <f t="shared" si="799"/>
        <v>1.7073172826807582E-2</v>
      </c>
      <c r="Y583" s="5">
        <f t="shared" si="800"/>
        <v>6.9871385406225324E-3</v>
      </c>
      <c r="Z583" s="5">
        <f t="shared" si="801"/>
        <v>1.669408564570082E-2</v>
      </c>
      <c r="AA583" s="5">
        <f t="shared" si="802"/>
        <v>1.4717134064827072E-2</v>
      </c>
      <c r="AB583" s="5">
        <f t="shared" si="803"/>
        <v>6.4871487926585619E-3</v>
      </c>
      <c r="AC583" s="5">
        <f t="shared" si="804"/>
        <v>8.5970401134180063E-5</v>
      </c>
      <c r="AD583" s="5">
        <f t="shared" si="805"/>
        <v>4.597267138526975E-3</v>
      </c>
      <c r="AE583" s="5">
        <f t="shared" si="806"/>
        <v>3.7628322199963994E-3</v>
      </c>
      <c r="AF583" s="5">
        <f t="shared" si="807"/>
        <v>1.539926426853208E-3</v>
      </c>
      <c r="AG583" s="5">
        <f t="shared" si="808"/>
        <v>4.2013980630847939E-4</v>
      </c>
      <c r="AH583" s="5">
        <f t="shared" si="809"/>
        <v>3.415999193552947E-3</v>
      </c>
      <c r="AI583" s="5">
        <f t="shared" si="810"/>
        <v>3.0114688018152542E-3</v>
      </c>
      <c r="AJ583" s="5">
        <f t="shared" si="811"/>
        <v>1.3274219094405119E-3</v>
      </c>
      <c r="AK583" s="5">
        <f t="shared" si="812"/>
        <v>3.9007519621888303E-4</v>
      </c>
      <c r="AL583" s="5">
        <f t="shared" si="813"/>
        <v>2.4813308031570974E-6</v>
      </c>
      <c r="AM583" s="5">
        <f t="shared" si="814"/>
        <v>8.1056966215995623E-4</v>
      </c>
      <c r="AN583" s="5">
        <f t="shared" si="815"/>
        <v>6.6344581452892285E-4</v>
      </c>
      <c r="AO583" s="5">
        <f t="shared" si="816"/>
        <v>2.7151296758568151E-4</v>
      </c>
      <c r="AP583" s="5">
        <f t="shared" si="817"/>
        <v>7.407717902782806E-5</v>
      </c>
      <c r="AQ583" s="5">
        <f t="shared" si="818"/>
        <v>1.5157918150785609E-5</v>
      </c>
      <c r="AR583" s="5">
        <f t="shared" si="819"/>
        <v>5.5919447104834925E-4</v>
      </c>
      <c r="AS583" s="5">
        <f t="shared" si="820"/>
        <v>4.9297339030053425E-4</v>
      </c>
      <c r="AT583" s="5">
        <f t="shared" si="821"/>
        <v>2.1729718025358534E-4</v>
      </c>
      <c r="AU583" s="5">
        <f t="shared" si="822"/>
        <v>6.3854784693853124E-5</v>
      </c>
      <c r="AV583" s="5">
        <f t="shared" si="823"/>
        <v>1.4073238974638268E-5</v>
      </c>
      <c r="AW583" s="5">
        <f t="shared" si="824"/>
        <v>4.9734515160231412E-8</v>
      </c>
      <c r="AX583" s="5">
        <f t="shared" si="825"/>
        <v>1.1909669328472394E-4</v>
      </c>
      <c r="AY583" s="5">
        <f t="shared" si="826"/>
        <v>9.7479842106886643E-5</v>
      </c>
      <c r="AZ583" s="5">
        <f t="shared" si="827"/>
        <v>3.9893297433818744E-5</v>
      </c>
      <c r="BA583" s="5">
        <f t="shared" si="828"/>
        <v>1.088413184200057E-5</v>
      </c>
      <c r="BB583" s="5">
        <f t="shared" si="829"/>
        <v>2.2271471695949281E-6</v>
      </c>
      <c r="BC583" s="5">
        <f t="shared" si="830"/>
        <v>3.6458099457369224E-7</v>
      </c>
      <c r="BD583" s="5">
        <f t="shared" si="831"/>
        <v>7.6282818665278118E-5</v>
      </c>
      <c r="BE583" s="5">
        <f t="shared" si="832"/>
        <v>6.7249233828443173E-5</v>
      </c>
      <c r="BF583" s="5">
        <f t="shared" si="833"/>
        <v>2.9642713324193972E-5</v>
      </c>
      <c r="BG583" s="5">
        <f t="shared" si="834"/>
        <v>8.710785270425921E-6</v>
      </c>
      <c r="BH583" s="5">
        <f t="shared" si="835"/>
        <v>1.9198085680690399E-6</v>
      </c>
      <c r="BI583" s="5">
        <f t="shared" si="836"/>
        <v>3.3849209444246442E-7</v>
      </c>
      <c r="BJ583" s="8">
        <f t="shared" si="837"/>
        <v>0.34746646746358989</v>
      </c>
      <c r="BK583" s="8">
        <f t="shared" si="838"/>
        <v>0.34034871416259432</v>
      </c>
      <c r="BL583" s="8">
        <f t="shared" si="839"/>
        <v>0.29552605060243708</v>
      </c>
      <c r="BM583" s="8">
        <f t="shared" si="840"/>
        <v>0.24273342248921595</v>
      </c>
      <c r="BN583" s="8">
        <f t="shared" si="841"/>
        <v>0.75720446527751439</v>
      </c>
    </row>
    <row r="584" spans="1:66" x14ac:dyDescent="0.25">
      <c r="A584" t="s">
        <v>99</v>
      </c>
      <c r="B584" t="s">
        <v>113</v>
      </c>
      <c r="C584" t="s">
        <v>111</v>
      </c>
      <c r="D584" t="s">
        <v>499</v>
      </c>
      <c r="E584">
        <f>VLOOKUP(A584,home!$A$2:$E$405,3,FALSE)</f>
        <v>1.3341067285382799</v>
      </c>
      <c r="F584">
        <f>VLOOKUP(B584,home!$B$2:$E$405,3,FALSE)</f>
        <v>0.97</v>
      </c>
      <c r="G584">
        <f>VLOOKUP(C584,away!$B$2:$E$405,4,FALSE)</f>
        <v>0.67</v>
      </c>
      <c r="H584">
        <f>VLOOKUP(A584,away!$A$2:$E$405,3,FALSE)</f>
        <v>1.26682134570766</v>
      </c>
      <c r="I584">
        <f>VLOOKUP(C584,away!$B$2:$E$405,3,FALSE)</f>
        <v>0.92</v>
      </c>
      <c r="J584">
        <f>VLOOKUP(B584,home!$B$2:$E$405,4,FALSE)</f>
        <v>0.65</v>
      </c>
      <c r="K584" s="3">
        <f t="shared" si="786"/>
        <v>0.86703596287702822</v>
      </c>
      <c r="L584" s="3">
        <f t="shared" si="787"/>
        <v>0.75755916473318086</v>
      </c>
      <c r="M584" s="5">
        <f t="shared" si="788"/>
        <v>0.19699141544593357</v>
      </c>
      <c r="N584" s="5">
        <f t="shared" si="789"/>
        <v>0.1707986415696737</v>
      </c>
      <c r="O584" s="5">
        <f t="shared" si="790"/>
        <v>0.14923265214482845</v>
      </c>
      <c r="P584" s="5">
        <f t="shared" si="791"/>
        <v>0.12939007624508395</v>
      </c>
      <c r="Q584" s="5">
        <f t="shared" si="792"/>
        <v>7.4044282325725214E-2</v>
      </c>
      <c r="R584" s="5">
        <f t="shared" si="793"/>
        <v>5.6526281654876775E-2</v>
      </c>
      <c r="S584" s="5">
        <f t="shared" si="794"/>
        <v>2.1246854580959644E-2</v>
      </c>
      <c r="T584" s="5">
        <f t="shared" si="795"/>
        <v>5.6092924671944218E-2</v>
      </c>
      <c r="U584" s="5">
        <f t="shared" si="796"/>
        <v>4.9010319042494185E-2</v>
      </c>
      <c r="V584" s="5">
        <f t="shared" si="797"/>
        <v>1.5506215097271644E-3</v>
      </c>
      <c r="W584" s="5">
        <f t="shared" si="798"/>
        <v>2.1399685207274564E-2</v>
      </c>
      <c r="X584" s="5">
        <f t="shared" si="799"/>
        <v>1.6211527651175926E-2</v>
      </c>
      <c r="Y584" s="5">
        <f t="shared" si="800"/>
        <v>6.1405956732368486E-3</v>
      </c>
      <c r="Z584" s="5">
        <f t="shared" si="801"/>
        <v>1.4274000905313663E-2</v>
      </c>
      <c r="AA584" s="5">
        <f t="shared" si="802"/>
        <v>1.2376072119046205E-2</v>
      </c>
      <c r="AB584" s="5">
        <f t="shared" si="803"/>
        <v>5.3652498031863836E-3</v>
      </c>
      <c r="AC584" s="5">
        <f t="shared" si="804"/>
        <v>6.3656021163626314E-5</v>
      </c>
      <c r="AD584" s="5">
        <f t="shared" si="805"/>
        <v>4.6385741672386486E-3</v>
      </c>
      <c r="AE584" s="5">
        <f t="shared" si="806"/>
        <v>3.5139943716862199E-3</v>
      </c>
      <c r="AF584" s="5">
        <f t="shared" si="807"/>
        <v>1.3310293205458556E-3</v>
      </c>
      <c r="AG584" s="5">
        <f t="shared" si="808"/>
        <v>3.3611115343603064E-4</v>
      </c>
      <c r="AH584" s="5">
        <f t="shared" si="809"/>
        <v>2.7033500508075203E-3</v>
      </c>
      <c r="AI584" s="5">
        <f t="shared" si="810"/>
        <v>2.3439017142955617E-3</v>
      </c>
      <c r="AJ584" s="5">
        <f t="shared" si="811"/>
        <v>1.0161235398716845E-3</v>
      </c>
      <c r="AK584" s="5">
        <f t="shared" si="812"/>
        <v>2.9367188393155351E-4</v>
      </c>
      <c r="AL584" s="5">
        <f t="shared" si="813"/>
        <v>1.6724500228957194E-6</v>
      </c>
      <c r="AM584" s="5">
        <f t="shared" si="814"/>
        <v>8.0436212389365443E-4</v>
      </c>
      <c r="AN584" s="5">
        <f t="shared" si="815"/>
        <v>6.0935189871988416E-4</v>
      </c>
      <c r="AO584" s="5">
        <f t="shared" si="816"/>
        <v>2.3081005771140661E-4</v>
      </c>
      <c r="AP584" s="5">
        <f t="shared" si="817"/>
        <v>5.8284091510623508E-5</v>
      </c>
      <c r="AQ584" s="5">
        <f t="shared" si="818"/>
        <v>1.103841192050505E-5</v>
      </c>
      <c r="AR584" s="5">
        <f t="shared" si="819"/>
        <v>4.095895212942296E-4</v>
      </c>
      <c r="AS584" s="5">
        <f t="shared" si="820"/>
        <v>3.5512884497968346E-4</v>
      </c>
      <c r="AT584" s="5">
        <f t="shared" si="821"/>
        <v>1.5395474002618335E-4</v>
      </c>
      <c r="AU584" s="5">
        <f t="shared" si="822"/>
        <v>4.4494765419361483E-5</v>
      </c>
      <c r="AV584" s="5">
        <f t="shared" si="823"/>
        <v>9.6446404445908924E-6</v>
      </c>
      <c r="AW584" s="5">
        <f t="shared" si="824"/>
        <v>3.0514363544543252E-8</v>
      </c>
      <c r="AX584" s="5">
        <f t="shared" si="825"/>
        <v>1.1623514809865765E-4</v>
      </c>
      <c r="AY584" s="5">
        <f t="shared" si="826"/>
        <v>8.805500170625666E-5</v>
      </c>
      <c r="AZ584" s="5">
        <f t="shared" si="827"/>
        <v>3.33534367715853E-5</v>
      </c>
      <c r="BA584" s="5">
        <f t="shared" si="828"/>
        <v>8.4224005672210435E-6</v>
      </c>
      <c r="BB584" s="5">
        <f t="shared" si="829"/>
        <v>1.5951166846880598E-6</v>
      </c>
      <c r="BC584" s="5">
        <f t="shared" si="830"/>
        <v>2.4167905266084958E-7</v>
      </c>
      <c r="BD584" s="5">
        <f t="shared" si="831"/>
        <v>5.1714715939186631E-5</v>
      </c>
      <c r="BE584" s="5">
        <f t="shared" si="832"/>
        <v>4.4838518529244682E-5</v>
      </c>
      <c r="BF584" s="5">
        <f t="shared" si="833"/>
        <v>1.9438304043491565E-5</v>
      </c>
      <c r="BG584" s="5">
        <f t="shared" si="834"/>
        <v>5.6179028876817142E-6</v>
      </c>
      <c r="BH584" s="5">
        <f t="shared" si="835"/>
        <v>1.2177309598926876E-6</v>
      </c>
      <c r="BI584" s="5">
        <f t="shared" si="836"/>
        <v>2.1116330706714494E-7</v>
      </c>
      <c r="BJ584" s="8">
        <f t="shared" si="837"/>
        <v>0.35646911547857435</v>
      </c>
      <c r="BK584" s="8">
        <f t="shared" si="838"/>
        <v>0.34933235125459716</v>
      </c>
      <c r="BL584" s="8">
        <f t="shared" si="839"/>
        <v>0.2799634728011689</v>
      </c>
      <c r="BM584" s="8">
        <f t="shared" si="840"/>
        <v>0.22296756656618971</v>
      </c>
      <c r="BN584" s="8">
        <f t="shared" si="841"/>
        <v>0.77698334938612179</v>
      </c>
    </row>
    <row r="585" spans="1:66" x14ac:dyDescent="0.25">
      <c r="A585" t="s">
        <v>99</v>
      </c>
      <c r="B585" t="s">
        <v>116</v>
      </c>
      <c r="C585" t="s">
        <v>104</v>
      </c>
      <c r="D585" t="s">
        <v>499</v>
      </c>
      <c r="E585">
        <f>VLOOKUP(A585,home!$A$2:$E$405,3,FALSE)</f>
        <v>1.3341067285382799</v>
      </c>
      <c r="F585">
        <f>VLOOKUP(B585,home!$B$2:$E$405,3,FALSE)</f>
        <v>1.1399999999999999</v>
      </c>
      <c r="G585">
        <f>VLOOKUP(C585,away!$B$2:$E$405,4,FALSE)</f>
        <v>1.3</v>
      </c>
      <c r="H585">
        <f>VLOOKUP(A585,away!$A$2:$E$405,3,FALSE)</f>
        <v>1.26682134570766</v>
      </c>
      <c r="I585">
        <f>VLOOKUP(C585,away!$B$2:$E$405,3,FALSE)</f>
        <v>0.59</v>
      </c>
      <c r="J585">
        <f>VLOOKUP(B585,home!$B$2:$E$405,4,FALSE)</f>
        <v>1.1200000000000001</v>
      </c>
      <c r="K585" s="3">
        <f t="shared" si="786"/>
        <v>1.9771461716937309</v>
      </c>
      <c r="L585" s="3">
        <f t="shared" si="787"/>
        <v>0.83711554524362175</v>
      </c>
      <c r="M585" s="5">
        <f t="shared" si="788"/>
        <v>5.9948961709238434E-2</v>
      </c>
      <c r="N585" s="5">
        <f t="shared" si="789"/>
        <v>0.11852786014043482</v>
      </c>
      <c r="O585" s="5">
        <f t="shared" si="790"/>
        <v>5.0184207768018137E-2</v>
      </c>
      <c r="P585" s="5">
        <f t="shared" si="791"/>
        <v>9.9221514268019839E-2</v>
      </c>
      <c r="Q585" s="5">
        <f t="shared" si="792"/>
        <v>0.11717345245785536</v>
      </c>
      <c r="R585" s="5">
        <f t="shared" si="793"/>
        <v>2.1004990224171845E-2</v>
      </c>
      <c r="S585" s="5">
        <f t="shared" si="794"/>
        <v>4.1055376994634907E-2</v>
      </c>
      <c r="T585" s="5">
        <f t="shared" si="795"/>
        <v>9.8087718542335195E-2</v>
      </c>
      <c r="U585" s="5">
        <f t="shared" si="796"/>
        <v>4.1529936008185601E-2</v>
      </c>
      <c r="V585" s="5">
        <f t="shared" si="797"/>
        <v>7.550082896643477E-3</v>
      </c>
      <c r="W585" s="5">
        <f t="shared" si="798"/>
        <v>7.7223014317062036E-2</v>
      </c>
      <c r="X585" s="5">
        <f t="shared" si="799"/>
        <v>6.4644585735383397E-2</v>
      </c>
      <c r="Y585" s="5">
        <f t="shared" si="800"/>
        <v>2.705749381746176E-2</v>
      </c>
      <c r="Z585" s="5">
        <f t="shared" si="801"/>
        <v>5.8612012814481876E-3</v>
      </c>
      <c r="AA585" s="5">
        <f t="shared" si="802"/>
        <v>1.1588451675141673E-2</v>
      </c>
      <c r="AB585" s="5">
        <f t="shared" si="803"/>
        <v>1.1456031432682083E-2</v>
      </c>
      <c r="AC585" s="5">
        <f t="shared" si="804"/>
        <v>7.8100879116080487E-4</v>
      </c>
      <c r="AD585" s="5">
        <f t="shared" si="805"/>
        <v>3.8170296780907338E-2</v>
      </c>
      <c r="AE585" s="5">
        <f t="shared" si="806"/>
        <v>3.1952948801860108E-2</v>
      </c>
      <c r="AF585" s="5">
        <f t="shared" si="807"/>
        <v>1.3374155079205327E-2</v>
      </c>
      <c r="AG585" s="5">
        <f t="shared" si="808"/>
        <v>3.7319043737672405E-3</v>
      </c>
      <c r="AH585" s="5">
        <f t="shared" si="809"/>
        <v>1.2266256766255282E-3</v>
      </c>
      <c r="AI585" s="5">
        <f t="shared" si="810"/>
        <v>2.425218260641395E-3</v>
      </c>
      <c r="AJ585" s="5">
        <f t="shared" si="811"/>
        <v>2.3975054997744322E-3</v>
      </c>
      <c r="AK585" s="5">
        <f t="shared" si="812"/>
        <v>1.5800729401645615E-3</v>
      </c>
      <c r="AL585" s="5">
        <f t="shared" si="813"/>
        <v>5.1705899622724399E-5</v>
      </c>
      <c r="AM585" s="5">
        <f t="shared" si="814"/>
        <v>1.50936512305569E-2</v>
      </c>
      <c r="AN585" s="5">
        <f t="shared" si="815"/>
        <v>1.2635130079584701E-2</v>
      </c>
      <c r="AO585" s="5">
        <f t="shared" si="816"/>
        <v>5.2885319028978155E-3</v>
      </c>
      <c r="AP585" s="5">
        <f t="shared" si="817"/>
        <v>1.4757040891441981E-3</v>
      </c>
      <c r="AQ585" s="5">
        <f t="shared" si="818"/>
        <v>3.088337083005468E-4</v>
      </c>
      <c r="AR585" s="5">
        <f t="shared" si="819"/>
        <v>2.053654844196412E-4</v>
      </c>
      <c r="AS585" s="5">
        <f t="shared" si="820"/>
        <v>4.0603758131832208E-4</v>
      </c>
      <c r="AT585" s="5">
        <f t="shared" si="821"/>
        <v>4.0139782473365133E-4</v>
      </c>
      <c r="AU585" s="5">
        <f t="shared" si="822"/>
        <v>2.6454072416611001E-4</v>
      </c>
      <c r="AV585" s="5">
        <f t="shared" si="823"/>
        <v>1.3075892001052788E-4</v>
      </c>
      <c r="AW585" s="5">
        <f t="shared" si="824"/>
        <v>2.377178441499339E-6</v>
      </c>
      <c r="AX585" s="5">
        <f t="shared" si="825"/>
        <v>4.9737257912293303E-3</v>
      </c>
      <c r="AY585" s="5">
        <f t="shared" si="826"/>
        <v>4.1635831776172059E-3</v>
      </c>
      <c r="AZ585" s="5">
        <f t="shared" si="827"/>
        <v>1.7427001009490987E-3</v>
      </c>
      <c r="BA585" s="5">
        <f t="shared" si="828"/>
        <v>4.8628044840070661E-4</v>
      </c>
      <c r="BB585" s="5">
        <f t="shared" si="829"/>
        <v>1.0176823067606757E-4</v>
      </c>
      <c r="BC585" s="5">
        <f t="shared" si="830"/>
        <v>1.7038353582175002E-5</v>
      </c>
      <c r="BD585" s="5">
        <f t="shared" si="831"/>
        <v>2.8652439910694724E-5</v>
      </c>
      <c r="BE585" s="5">
        <f t="shared" si="832"/>
        <v>5.6650061879114735E-5</v>
      </c>
      <c r="BF585" s="5">
        <f t="shared" si="833"/>
        <v>5.6002726485252344E-5</v>
      </c>
      <c r="BG585" s="5">
        <f t="shared" si="834"/>
        <v>3.6908525424909263E-5</v>
      </c>
      <c r="BH585" s="5">
        <f t="shared" si="835"/>
        <v>1.8243387436680016E-5</v>
      </c>
      <c r="BI585" s="5">
        <f t="shared" si="836"/>
        <v>7.2139687258314812E-6</v>
      </c>
      <c r="BJ585" s="8">
        <f t="shared" si="837"/>
        <v>0.63623037715921149</v>
      </c>
      <c r="BK585" s="8">
        <f t="shared" si="838"/>
        <v>0.21277223373693738</v>
      </c>
      <c r="BL585" s="8">
        <f t="shared" si="839"/>
        <v>0.14500481112991595</v>
      </c>
      <c r="BM585" s="8">
        <f t="shared" si="840"/>
        <v>0.52964643074059892</v>
      </c>
      <c r="BN585" s="8">
        <f t="shared" si="841"/>
        <v>0.46606098656773848</v>
      </c>
    </row>
    <row r="586" spans="1:66" x14ac:dyDescent="0.25">
      <c r="A586" t="s">
        <v>99</v>
      </c>
      <c r="B586" t="s">
        <v>118</v>
      </c>
      <c r="C586" t="s">
        <v>114</v>
      </c>
      <c r="D586" t="s">
        <v>499</v>
      </c>
      <c r="E586">
        <f>VLOOKUP(A586,home!$A$2:$E$405,3,FALSE)</f>
        <v>1.3341067285382799</v>
      </c>
      <c r="F586">
        <f>VLOOKUP(B586,home!$B$2:$E$405,3,FALSE)</f>
        <v>0.83</v>
      </c>
      <c r="G586">
        <f>VLOOKUP(C586,away!$B$2:$E$405,4,FALSE)</f>
        <v>0.91</v>
      </c>
      <c r="H586">
        <f>VLOOKUP(A586,away!$A$2:$E$405,3,FALSE)</f>
        <v>1.26682134570766</v>
      </c>
      <c r="I586">
        <f>VLOOKUP(C586,away!$B$2:$E$405,3,FALSE)</f>
        <v>0.87</v>
      </c>
      <c r="J586">
        <f>VLOOKUP(B586,home!$B$2:$E$405,4,FALSE)</f>
        <v>1.67</v>
      </c>
      <c r="K586" s="3">
        <f t="shared" si="786"/>
        <v>1.0076508120649628</v>
      </c>
      <c r="L586" s="3">
        <f t="shared" si="787"/>
        <v>1.8405647331786592</v>
      </c>
      <c r="M586" s="5">
        <f t="shared" si="788"/>
        <v>5.7947633599379669E-2</v>
      </c>
      <c r="N586" s="5">
        <f t="shared" si="789"/>
        <v>5.8390980053657837E-2</v>
      </c>
      <c r="O586" s="5">
        <f t="shared" si="790"/>
        <v>0.10665637077417695</v>
      </c>
      <c r="P586" s="5">
        <f t="shared" si="791"/>
        <v>0.10747237862250116</v>
      </c>
      <c r="Q586" s="5">
        <f t="shared" si="792"/>
        <v>2.9418859234168683E-2</v>
      </c>
      <c r="R586" s="5">
        <f t="shared" si="793"/>
        <v>9.8153977307888579E-2</v>
      </c>
      <c r="S586" s="5">
        <f t="shared" si="794"/>
        <v>4.9830819005618088E-2</v>
      </c>
      <c r="T586" s="5">
        <f t="shared" si="795"/>
        <v>5.4147314796758217E-2</v>
      </c>
      <c r="U586" s="5">
        <f t="shared" si="796"/>
        <v>9.8904934941699857E-2</v>
      </c>
      <c r="V586" s="5">
        <f t="shared" si="797"/>
        <v>1.0268728495006114E-2</v>
      </c>
      <c r="W586" s="5">
        <f t="shared" si="798"/>
        <v>9.8813124657783011E-3</v>
      </c>
      <c r="X586" s="5">
        <f t="shared" si="799"/>
        <v>1.8187195242030198E-2</v>
      </c>
      <c r="Y586" s="5">
        <f t="shared" si="800"/>
        <v>1.6737355078957749E-2</v>
      </c>
      <c r="Z586" s="5">
        <f t="shared" si="801"/>
        <v>6.0219583018039362E-2</v>
      </c>
      <c r="AA586" s="5">
        <f t="shared" si="802"/>
        <v>6.0680311730340802E-2</v>
      </c>
      <c r="AB586" s="5">
        <f t="shared" si="803"/>
        <v>3.0572282695716498E-2</v>
      </c>
      <c r="AC586" s="5">
        <f t="shared" si="804"/>
        <v>1.1903038660050409E-3</v>
      </c>
      <c r="AD586" s="5">
        <f t="shared" si="805"/>
        <v>2.4892281326022855E-3</v>
      </c>
      <c r="AE586" s="5">
        <f t="shared" si="806"/>
        <v>4.5815855137039379E-3</v>
      </c>
      <c r="AF586" s="5">
        <f t="shared" si="807"/>
        <v>4.2163523592828505E-3</v>
      </c>
      <c r="AG586" s="5">
        <f t="shared" si="808"/>
        <v>2.5868231517168828E-3</v>
      </c>
      <c r="AH586" s="5">
        <f t="shared" si="809"/>
        <v>2.7709510187431941E-2</v>
      </c>
      <c r="AI586" s="5">
        <f t="shared" si="810"/>
        <v>2.7921510442288154E-2</v>
      </c>
      <c r="AJ586" s="5">
        <f t="shared" si="811"/>
        <v>1.4067566335625998E-2</v>
      </c>
      <c r="AK586" s="5">
        <f t="shared" si="812"/>
        <v>4.7250648806237572E-3</v>
      </c>
      <c r="AL586" s="5">
        <f t="shared" si="813"/>
        <v>8.8303718248463632E-5</v>
      </c>
      <c r="AM586" s="5">
        <f t="shared" si="814"/>
        <v>5.0165454984632898E-4</v>
      </c>
      <c r="AN586" s="5">
        <f t="shared" si="815"/>
        <v>9.233276726857689E-4</v>
      </c>
      <c r="AO586" s="5">
        <f t="shared" si="816"/>
        <v>8.4972217575667746E-4</v>
      </c>
      <c r="AP586" s="5">
        <f t="shared" si="817"/>
        <v>5.2132288989919281E-4</v>
      </c>
      <c r="AQ586" s="5">
        <f t="shared" si="818"/>
        <v>2.3988213143680891E-4</v>
      </c>
      <c r="AR586" s="5">
        <f t="shared" si="819"/>
        <v>1.02002294449284E-2</v>
      </c>
      <c r="AS586" s="5">
        <f t="shared" si="820"/>
        <v>1.0278269483431047E-2</v>
      </c>
      <c r="AT586" s="5">
        <f t="shared" si="821"/>
        <v>5.1784532958009093E-3</v>
      </c>
      <c r="AU586" s="5">
        <f t="shared" si="822"/>
        <v>1.7393575562514234E-3</v>
      </c>
      <c r="AV586" s="5">
        <f t="shared" si="823"/>
        <v>4.3816626350701886E-4</v>
      </c>
      <c r="AW586" s="5">
        <f t="shared" si="824"/>
        <v>4.5492273952529113E-6</v>
      </c>
      <c r="AX586" s="5">
        <f t="shared" si="825"/>
        <v>8.4248769088122747E-5</v>
      </c>
      <c r="AY586" s="5">
        <f t="shared" si="826"/>
        <v>1.5506531319731112E-4</v>
      </c>
      <c r="AZ586" s="5">
        <f t="shared" si="827"/>
        <v>1.4270387340513711E-4</v>
      </c>
      <c r="BA586" s="5">
        <f t="shared" si="828"/>
        <v>8.7551905559162435E-5</v>
      </c>
      <c r="BB586" s="5">
        <f t="shared" si="829"/>
        <v>4.0286237423695755E-5</v>
      </c>
      <c r="BC586" s="5">
        <f t="shared" si="830"/>
        <v>1.4829885566903335E-5</v>
      </c>
      <c r="BD586" s="5">
        <f t="shared" si="831"/>
        <v>3.1290304311109552E-3</v>
      </c>
      <c r="BE586" s="5">
        <f t="shared" si="832"/>
        <v>3.1529700548849344E-3</v>
      </c>
      <c r="BF586" s="5">
        <f t="shared" si="833"/>
        <v>1.5885464181106573E-3</v>
      </c>
      <c r="BG586" s="5">
        <f t="shared" si="834"/>
        <v>5.3356669607069725E-4</v>
      </c>
      <c r="BH586" s="5">
        <f t="shared" si="835"/>
        <v>1.344122286466143E-4</v>
      </c>
      <c r="BI586" s="5">
        <f t="shared" si="836"/>
        <v>2.7088118269444479E-5</v>
      </c>
      <c r="BJ586" s="8">
        <f t="shared" si="837"/>
        <v>0.20419760143252205</v>
      </c>
      <c r="BK586" s="8">
        <f t="shared" si="838"/>
        <v>0.22695323261995587</v>
      </c>
      <c r="BL586" s="8">
        <f t="shared" si="839"/>
        <v>0.50579161928680461</v>
      </c>
      <c r="BM586" s="8">
        <f t="shared" si="840"/>
        <v>0.53897132067974662</v>
      </c>
      <c r="BN586" s="8">
        <f t="shared" si="841"/>
        <v>0.45804019959177289</v>
      </c>
    </row>
    <row r="587" spans="1:66" x14ac:dyDescent="0.25">
      <c r="A587" t="s">
        <v>99</v>
      </c>
      <c r="B587" t="s">
        <v>417</v>
      </c>
      <c r="C587" t="s">
        <v>110</v>
      </c>
      <c r="D587" t="s">
        <v>499</v>
      </c>
      <c r="E587">
        <f>VLOOKUP(A587,home!$A$2:$E$405,3,FALSE)</f>
        <v>1.3341067285382799</v>
      </c>
      <c r="F587">
        <f>VLOOKUP(B587,home!$B$2:$E$405,3,FALSE)</f>
        <v>0.98</v>
      </c>
      <c r="G587">
        <f>VLOOKUP(C587,away!$B$2:$E$405,4,FALSE)</f>
        <v>0.83</v>
      </c>
      <c r="H587">
        <f>VLOOKUP(A587,away!$A$2:$E$405,3,FALSE)</f>
        <v>1.26682134570766</v>
      </c>
      <c r="I587">
        <f>VLOOKUP(C587,away!$B$2:$E$405,3,FALSE)</f>
        <v>1.62</v>
      </c>
      <c r="J587">
        <f>VLOOKUP(B587,home!$B$2:$E$405,4,FALSE)</f>
        <v>1.04</v>
      </c>
      <c r="K587" s="3">
        <f t="shared" si="786"/>
        <v>1.0851624129930368</v>
      </c>
      <c r="L587" s="3">
        <f t="shared" si="787"/>
        <v>2.1343406032482659</v>
      </c>
      <c r="M587" s="5">
        <f t="shared" si="788"/>
        <v>3.9974920210811761E-2</v>
      </c>
      <c r="N587" s="5">
        <f t="shared" si="789"/>
        <v>4.337928087516861E-2</v>
      </c>
      <c r="O587" s="5">
        <f t="shared" si="790"/>
        <v>8.5320095317545266E-2</v>
      </c>
      <c r="P587" s="5">
        <f t="shared" si="791"/>
        <v>9.2586160511583318E-2</v>
      </c>
      <c r="Q587" s="5">
        <f t="shared" si="792"/>
        <v>2.3536782554200331E-2</v>
      </c>
      <c r="R587" s="5">
        <f t="shared" si="793"/>
        <v>9.1051071854624577E-2</v>
      </c>
      <c r="S587" s="5">
        <f t="shared" si="794"/>
        <v>5.360984507955445E-2</v>
      </c>
      <c r="T587" s="5">
        <f t="shared" si="795"/>
        <v>5.0235510675255196E-2</v>
      </c>
      <c r="U587" s="5">
        <f t="shared" si="796"/>
        <v>9.8805200839366794E-2</v>
      </c>
      <c r="V587" s="5">
        <f t="shared" si="797"/>
        <v>1.3796232725032682E-2</v>
      </c>
      <c r="W587" s="5">
        <f t="shared" si="798"/>
        <v>8.5137439168694821E-3</v>
      </c>
      <c r="X587" s="5">
        <f t="shared" si="799"/>
        <v>1.8171229327432464E-2</v>
      </c>
      <c r="Y587" s="5">
        <f t="shared" si="800"/>
        <v>1.9391796282237399E-2</v>
      </c>
      <c r="Z587" s="5">
        <f t="shared" si="801"/>
        <v>6.4777999876200199E-2</v>
      </c>
      <c r="AA587" s="5">
        <f t="shared" si="802"/>
        <v>7.0294650654520049E-2</v>
      </c>
      <c r="AB587" s="5">
        <f t="shared" si="803"/>
        <v>3.814055636238077E-2</v>
      </c>
      <c r="AC587" s="5">
        <f t="shared" si="804"/>
        <v>1.9970962587274291E-3</v>
      </c>
      <c r="AD587" s="5">
        <f t="shared" si="805"/>
        <v>2.3096987231087185E-3</v>
      </c>
      <c r="AE587" s="5">
        <f t="shared" si="806"/>
        <v>4.9296837660016118E-3</v>
      </c>
      <c r="AF587" s="5">
        <f t="shared" si="807"/>
        <v>5.2608121114755329E-3</v>
      </c>
      <c r="AG587" s="5">
        <f t="shared" si="808"/>
        <v>3.7427882985274904E-3</v>
      </c>
      <c r="AH587" s="5">
        <f t="shared" si="809"/>
        <v>3.4564578833246311E-2</v>
      </c>
      <c r="AI587" s="5">
        <f t="shared" si="810"/>
        <v>3.7508181770773613E-2</v>
      </c>
      <c r="AJ587" s="5">
        <f t="shared" si="811"/>
        <v>2.0351234518677066E-2</v>
      </c>
      <c r="AK587" s="5">
        <f t="shared" si="812"/>
        <v>7.3614649192249313E-3</v>
      </c>
      <c r="AL587" s="5">
        <f t="shared" si="813"/>
        <v>1.8501948100710467E-4</v>
      </c>
      <c r="AM587" s="5">
        <f t="shared" si="814"/>
        <v>5.0127964793111879E-4</v>
      </c>
      <c r="AN587" s="5">
        <f t="shared" si="815"/>
        <v>1.0699015061613824E-3</v>
      </c>
      <c r="AO587" s="5">
        <f t="shared" si="816"/>
        <v>1.1417671130383568E-3</v>
      </c>
      <c r="AP587" s="5">
        <f t="shared" si="817"/>
        <v>8.1230663627043917E-4</v>
      </c>
      <c r="AQ587" s="5">
        <f t="shared" si="818"/>
        <v>4.3343475902000474E-4</v>
      </c>
      <c r="AR587" s="5">
        <f t="shared" si="819"/>
        <v>1.4754516807594631E-2</v>
      </c>
      <c r="AS587" s="5">
        <f t="shared" si="820"/>
        <v>1.6011047061475707E-2</v>
      </c>
      <c r="AT587" s="5">
        <f t="shared" si="821"/>
        <v>8.6872932318880266E-3</v>
      </c>
      <c r="AU587" s="5">
        <f t="shared" si="822"/>
        <v>3.1423746952978964E-3</v>
      </c>
      <c r="AV587" s="5">
        <f t="shared" si="823"/>
        <v>8.5249672671943084E-4</v>
      </c>
      <c r="AW587" s="5">
        <f t="shared" si="824"/>
        <v>1.1903465747993135E-5</v>
      </c>
      <c r="AX587" s="5">
        <f t="shared" si="825"/>
        <v>9.0661638722205448E-5</v>
      </c>
      <c r="AY587" s="5">
        <f t="shared" si="826"/>
        <v>1.935028166818283E-4</v>
      </c>
      <c r="AZ587" s="5">
        <f t="shared" si="827"/>
        <v>2.065004592434661E-4</v>
      </c>
      <c r="BA587" s="5">
        <f t="shared" si="828"/>
        <v>1.469141049175811E-4</v>
      </c>
      <c r="BB587" s="5">
        <f t="shared" si="829"/>
        <v>7.8391184828867274E-5</v>
      </c>
      <c r="BC587" s="5">
        <f t="shared" si="830"/>
        <v>3.3462697743398167E-5</v>
      </c>
      <c r="BD587" s="5">
        <f t="shared" si="831"/>
        <v>5.2485273839596985E-3</v>
      </c>
      <c r="BE587" s="5">
        <f t="shared" si="832"/>
        <v>5.6955046406377378E-3</v>
      </c>
      <c r="BF587" s="5">
        <f t="shared" si="833"/>
        <v>3.0902737795237434E-3</v>
      </c>
      <c r="BG587" s="5">
        <f t="shared" si="834"/>
        <v>1.1178163171323659E-3</v>
      </c>
      <c r="BH587" s="5">
        <f t="shared" si="835"/>
        <v>3.032530629955869E-4</v>
      </c>
      <c r="BI587" s="5">
        <f t="shared" si="836"/>
        <v>6.5815765117564119E-5</v>
      </c>
      <c r="BJ587" s="8">
        <f t="shared" si="837"/>
        <v>0.18417944909483538</v>
      </c>
      <c r="BK587" s="8">
        <f t="shared" si="838"/>
        <v>0.2023427770833986</v>
      </c>
      <c r="BL587" s="8">
        <f t="shared" si="839"/>
        <v>0.54236595454270164</v>
      </c>
      <c r="BM587" s="8">
        <f t="shared" si="840"/>
        <v>0.61763626992226828</v>
      </c>
      <c r="BN587" s="8">
        <f t="shared" si="841"/>
        <v>0.37584831132393387</v>
      </c>
    </row>
    <row r="588" spans="1:66" x14ac:dyDescent="0.25">
      <c r="A588" t="s">
        <v>99</v>
      </c>
      <c r="B588" t="s">
        <v>101</v>
      </c>
      <c r="C588" t="s">
        <v>395</v>
      </c>
      <c r="D588" t="s">
        <v>499</v>
      </c>
      <c r="E588">
        <f>VLOOKUP(A588,home!$A$2:$E$405,3,FALSE)</f>
        <v>1.3341067285382799</v>
      </c>
      <c r="F588">
        <f>VLOOKUP(B588,home!$B$2:$E$405,3,FALSE)</f>
        <v>1</v>
      </c>
      <c r="G588">
        <f>VLOOKUP(C588,away!$B$2:$E$405,4,FALSE)</f>
        <v>0.53</v>
      </c>
      <c r="H588">
        <f>VLOOKUP(A588,away!$A$2:$E$405,3,FALSE)</f>
        <v>1.26682134570766</v>
      </c>
      <c r="I588">
        <f>VLOOKUP(C588,away!$B$2:$E$405,3,FALSE)</f>
        <v>1.1499999999999999</v>
      </c>
      <c r="J588">
        <f>VLOOKUP(B588,home!$B$2:$E$405,4,FALSE)</f>
        <v>0.75</v>
      </c>
      <c r="K588" s="3">
        <f t="shared" si="786"/>
        <v>0.70707656612528835</v>
      </c>
      <c r="L588" s="3">
        <f t="shared" si="787"/>
        <v>1.0926334106728568</v>
      </c>
      <c r="M588" s="5">
        <f t="shared" si="788"/>
        <v>0.16534683568701422</v>
      </c>
      <c r="N588" s="5">
        <f t="shared" si="789"/>
        <v>0.11691287279725632</v>
      </c>
      <c r="O588" s="5">
        <f t="shared" si="790"/>
        <v>0.18066347702066682</v>
      </c>
      <c r="P588" s="5">
        <f t="shared" si="791"/>
        <v>0.12774291095602805</v>
      </c>
      <c r="Q588" s="5">
        <f t="shared" si="792"/>
        <v>4.1333176316663313E-2</v>
      </c>
      <c r="R588" s="5">
        <f t="shared" si="793"/>
        <v>9.8699475540554235E-2</v>
      </c>
      <c r="S588" s="5">
        <f t="shared" si="794"/>
        <v>2.4672760188783709E-2</v>
      </c>
      <c r="T588" s="5">
        <f t="shared" si="795"/>
        <v>4.5162009412818387E-2</v>
      </c>
      <c r="U588" s="5">
        <f t="shared" si="796"/>
        <v>6.9788086243581987E-2</v>
      </c>
      <c r="V588" s="5">
        <f t="shared" si="797"/>
        <v>2.1179521718961646E-3</v>
      </c>
      <c r="W588" s="5">
        <f t="shared" si="798"/>
        <v>9.7419067923457982E-3</v>
      </c>
      <c r="X588" s="5">
        <f t="shared" si="799"/>
        <v>1.064433284497786E-2</v>
      </c>
      <c r="Y588" s="5">
        <f t="shared" si="800"/>
        <v>5.815176850372636E-3</v>
      </c>
      <c r="Z588" s="5">
        <f t="shared" si="801"/>
        <v>3.5947448197165992E-2</v>
      </c>
      <c r="AA588" s="5">
        <f t="shared" si="802"/>
        <v>2.5417598232218817E-2</v>
      </c>
      <c r="AB588" s="5">
        <f t="shared" si="803"/>
        <v>8.9860940385947403E-3</v>
      </c>
      <c r="AC588" s="5">
        <f t="shared" si="804"/>
        <v>1.0226736974565902E-4</v>
      </c>
      <c r="AD588" s="5">
        <f t="shared" si="805"/>
        <v>1.7220685005611218E-3</v>
      </c>
      <c r="AE588" s="5">
        <f t="shared" si="806"/>
        <v>1.8815895791803913E-3</v>
      </c>
      <c r="AF588" s="5">
        <f t="shared" si="807"/>
        <v>1.027943819693188E-3</v>
      </c>
      <c r="AG588" s="5">
        <f t="shared" si="808"/>
        <v>3.7438858723048404E-4</v>
      </c>
      <c r="AH588" s="5">
        <f t="shared" si="809"/>
        <v>9.819345732163828E-3</v>
      </c>
      <c r="AI588" s="5">
        <f t="shared" si="810"/>
        <v>6.9430292618954045E-3</v>
      </c>
      <c r="AJ588" s="5">
        <f t="shared" si="811"/>
        <v>2.4546266445041988E-3</v>
      </c>
      <c r="AK588" s="5">
        <f t="shared" si="812"/>
        <v>5.7853632630522269E-4</v>
      </c>
      <c r="AL588" s="5">
        <f t="shared" si="813"/>
        <v>3.16037049099765E-6</v>
      </c>
      <c r="AM588" s="5">
        <f t="shared" si="814"/>
        <v>2.4352685640185653E-4</v>
      </c>
      <c r="AN588" s="5">
        <f t="shared" si="815"/>
        <v>2.6608557970079957E-4</v>
      </c>
      <c r="AO588" s="5">
        <f t="shared" si="816"/>
        <v>1.4536699723967445E-4</v>
      </c>
      <c r="AP588" s="5">
        <f t="shared" si="817"/>
        <v>5.2944279331085748E-5</v>
      </c>
      <c r="AQ588" s="5">
        <f t="shared" si="818"/>
        <v>1.4462172125285162E-5</v>
      </c>
      <c r="AR588" s="5">
        <f t="shared" si="819"/>
        <v>2.1457890435820251E-3</v>
      </c>
      <c r="AS588" s="5">
        <f t="shared" si="820"/>
        <v>1.517237148565245E-3</v>
      </c>
      <c r="AT588" s="5">
        <f t="shared" si="821"/>
        <v>5.3640141650261868E-4</v>
      </c>
      <c r="AU588" s="5">
        <f t="shared" si="822"/>
        <v>1.264256238818041E-4</v>
      </c>
      <c r="AV588" s="5">
        <f t="shared" si="823"/>
        <v>2.2348149001148314E-5</v>
      </c>
      <c r="AW588" s="5">
        <f t="shared" si="824"/>
        <v>6.7822909700714211E-8</v>
      </c>
      <c r="AX588" s="5">
        <f t="shared" si="825"/>
        <v>2.8698688897318475E-5</v>
      </c>
      <c r="AY588" s="5">
        <f t="shared" si="826"/>
        <v>3.1357146331716335E-5</v>
      </c>
      <c r="AZ588" s="5">
        <f t="shared" si="827"/>
        <v>1.7130932872695542E-5</v>
      </c>
      <c r="BA588" s="5">
        <f t="shared" si="828"/>
        <v>6.2392765375670289E-6</v>
      </c>
      <c r="BB588" s="5">
        <f t="shared" si="829"/>
        <v>1.7043105008432487E-6</v>
      </c>
      <c r="BC588" s="5">
        <f t="shared" si="830"/>
        <v>3.7243731907638483E-7</v>
      </c>
      <c r="BD588" s="5">
        <f t="shared" si="831"/>
        <v>3.9076013354557914E-4</v>
      </c>
      <c r="BE588" s="5">
        <f t="shared" si="832"/>
        <v>2.7629733340606719E-4</v>
      </c>
      <c r="BF588" s="5">
        <f t="shared" si="833"/>
        <v>9.7681684867167943E-5</v>
      </c>
      <c r="BG588" s="5">
        <f t="shared" si="834"/>
        <v>2.3022810103069889E-5</v>
      </c>
      <c r="BH588" s="5">
        <f t="shared" si="835"/>
        <v>4.069722377558312E-6</v>
      </c>
      <c r="BI588" s="5">
        <f t="shared" si="836"/>
        <v>5.755210647614354E-7</v>
      </c>
      <c r="BJ588" s="8">
        <f t="shared" si="837"/>
        <v>0.23542335417835739</v>
      </c>
      <c r="BK588" s="8">
        <f t="shared" si="838"/>
        <v>0.32001724389029051</v>
      </c>
      <c r="BL588" s="8">
        <f t="shared" si="839"/>
        <v>0.40849087762738223</v>
      </c>
      <c r="BM588" s="8">
        <f t="shared" si="840"/>
        <v>0.26914888625159122</v>
      </c>
      <c r="BN588" s="8">
        <f t="shared" si="841"/>
        <v>0.73069874831818293</v>
      </c>
    </row>
    <row r="589" spans="1:66" x14ac:dyDescent="0.25">
      <c r="A589" t="s">
        <v>122</v>
      </c>
      <c r="B589" t="s">
        <v>139</v>
      </c>
      <c r="C589" t="s">
        <v>137</v>
      </c>
      <c r="D589" t="s">
        <v>499</v>
      </c>
      <c r="E589">
        <f>VLOOKUP(A589,home!$A$2:$E$405,3,FALSE)</f>
        <v>1.2800925925925899</v>
      </c>
      <c r="F589">
        <f>VLOOKUP(B589,home!$B$2:$E$405,3,FALSE)</f>
        <v>0.87</v>
      </c>
      <c r="G589">
        <f>VLOOKUP(C589,away!$B$2:$E$405,4,FALSE)</f>
        <v>0.95</v>
      </c>
      <c r="H589">
        <f>VLOOKUP(A589,away!$A$2:$E$405,3,FALSE)</f>
        <v>1.1111111111111101</v>
      </c>
      <c r="I589">
        <f>VLOOKUP(C589,away!$B$2:$E$405,3,FALSE)</f>
        <v>0.69</v>
      </c>
      <c r="J589">
        <f>VLOOKUP(B589,home!$B$2:$E$405,4,FALSE)</f>
        <v>0.85</v>
      </c>
      <c r="K589" s="3">
        <f t="shared" si="786"/>
        <v>1.0579965277777754</v>
      </c>
      <c r="L589" s="3">
        <f t="shared" si="787"/>
        <v>0.65166666666666595</v>
      </c>
      <c r="M589" s="5">
        <f t="shared" si="788"/>
        <v>0.18092671948056316</v>
      </c>
      <c r="N589" s="5">
        <f t="shared" si="789"/>
        <v>0.19141984099265941</v>
      </c>
      <c r="O589" s="5">
        <f t="shared" si="790"/>
        <v>0.11790391219483352</v>
      </c>
      <c r="P589" s="5">
        <f t="shared" si="791"/>
        <v>0.12474192971354955</v>
      </c>
      <c r="Q589" s="5">
        <f t="shared" si="792"/>
        <v>0.10126076355900376</v>
      </c>
      <c r="R589" s="5">
        <f t="shared" si="793"/>
        <v>3.8417024723483212E-2</v>
      </c>
      <c r="S589" s="5">
        <f t="shared" si="794"/>
        <v>2.1501176102311136E-2</v>
      </c>
      <c r="T589" s="5">
        <f t="shared" si="795"/>
        <v>6.5988264252617376E-2</v>
      </c>
      <c r="U589" s="5">
        <f t="shared" si="796"/>
        <v>4.0645078764998184E-2</v>
      </c>
      <c r="V589" s="5">
        <f t="shared" si="797"/>
        <v>1.6471359882998158E-3</v>
      </c>
      <c r="W589" s="5">
        <f t="shared" si="798"/>
        <v>3.5711178748517425E-2</v>
      </c>
      <c r="X589" s="5">
        <f t="shared" si="799"/>
        <v>2.3271784817783827E-2</v>
      </c>
      <c r="Y589" s="5">
        <f t="shared" si="800"/>
        <v>7.5827232197945554E-3</v>
      </c>
      <c r="Z589" s="5">
        <f t="shared" si="801"/>
        <v>8.3450314816010673E-3</v>
      </c>
      <c r="AA589" s="5">
        <f t="shared" si="802"/>
        <v>8.8290143317301534E-3</v>
      </c>
      <c r="AB589" s="5">
        <f t="shared" si="803"/>
        <v>4.6705332533353589E-3</v>
      </c>
      <c r="AC589" s="5">
        <f t="shared" si="804"/>
        <v>7.0977258870001615E-5</v>
      </c>
      <c r="AD589" s="5">
        <f t="shared" si="805"/>
        <v>9.4455757796957276E-3</v>
      </c>
      <c r="AE589" s="5">
        <f t="shared" si="806"/>
        <v>6.1553668831017087E-3</v>
      </c>
      <c r="AF589" s="5">
        <f t="shared" si="807"/>
        <v>2.0056237094106377E-3</v>
      </c>
      <c r="AG589" s="5">
        <f t="shared" si="808"/>
        <v>4.3566603909975476E-4</v>
      </c>
      <c r="AH589" s="5">
        <f t="shared" si="809"/>
        <v>1.3595447122108388E-3</v>
      </c>
      <c r="AI589" s="5">
        <f t="shared" si="810"/>
        <v>1.4383935848777021E-3</v>
      </c>
      <c r="AJ589" s="5">
        <f t="shared" si="811"/>
        <v>7.6090770918921789E-4</v>
      </c>
      <c r="AK589" s="5">
        <f t="shared" si="812"/>
        <v>2.6834590476051127E-4</v>
      </c>
      <c r="AL589" s="5">
        <f t="shared" si="813"/>
        <v>1.9574422755558389E-6</v>
      </c>
      <c r="AM589" s="5">
        <f t="shared" si="814"/>
        <v>1.9986772755559877E-3</v>
      </c>
      <c r="AN589" s="5">
        <f t="shared" si="815"/>
        <v>1.3024713579039837E-3</v>
      </c>
      <c r="AO589" s="5">
        <f t="shared" si="816"/>
        <v>4.2438858411704758E-4</v>
      </c>
      <c r="AP589" s="5">
        <f t="shared" si="817"/>
        <v>9.2186631327647469E-5</v>
      </c>
      <c r="AQ589" s="5">
        <f t="shared" si="818"/>
        <v>1.5018738687129212E-5</v>
      </c>
      <c r="AR589" s="5">
        <f t="shared" si="819"/>
        <v>1.7719399415814583E-4</v>
      </c>
      <c r="AS589" s="5">
        <f t="shared" si="820"/>
        <v>1.8747063056239369E-4</v>
      </c>
      <c r="AT589" s="5">
        <f t="shared" si="821"/>
        <v>9.9171638097661315E-5</v>
      </c>
      <c r="AU589" s="5">
        <f t="shared" si="822"/>
        <v>3.4974416253786608E-5</v>
      </c>
      <c r="AV589" s="5">
        <f t="shared" si="823"/>
        <v>9.2507027393902028E-6</v>
      </c>
      <c r="AW589" s="5">
        <f t="shared" si="824"/>
        <v>3.7488340192945794E-8</v>
      </c>
      <c r="AX589" s="5">
        <f t="shared" si="825"/>
        <v>3.524322696144297E-4</v>
      </c>
      <c r="AY589" s="5">
        <f t="shared" si="826"/>
        <v>2.2966836236540305E-4</v>
      </c>
      <c r="AZ589" s="5">
        <f t="shared" si="827"/>
        <v>7.4833608070727078E-5</v>
      </c>
      <c r="BA589" s="5">
        <f t="shared" si="828"/>
        <v>1.6255522642030144E-5</v>
      </c>
      <c r="BB589" s="5">
        <f t="shared" si="829"/>
        <v>2.6482955637640739E-6</v>
      </c>
      <c r="BC589" s="5">
        <f t="shared" si="830"/>
        <v>3.4516118847725073E-7</v>
      </c>
      <c r="BD589" s="5">
        <f t="shared" si="831"/>
        <v>1.9245236587731929E-5</v>
      </c>
      <c r="BE589" s="5">
        <f t="shared" si="832"/>
        <v>2.0361393486082178E-5</v>
      </c>
      <c r="BF589" s="5">
        <f t="shared" si="833"/>
        <v>1.0771141804495979E-5</v>
      </c>
      <c r="BG589" s="5">
        <f t="shared" si="834"/>
        <v>3.798610209786263E-6</v>
      </c>
      <c r="BH589" s="5">
        <f t="shared" si="835"/>
        <v>1.0047291030837681E-6</v>
      </c>
      <c r="BI589" s="5">
        <f t="shared" si="836"/>
        <v>2.1259998048398114E-7</v>
      </c>
      <c r="BJ589" s="8">
        <f t="shared" si="837"/>
        <v>0.44778571380872073</v>
      </c>
      <c r="BK589" s="8">
        <f t="shared" si="838"/>
        <v>0.32911956434823458</v>
      </c>
      <c r="BL589" s="8">
        <f t="shared" si="839"/>
        <v>0.21485621027240173</v>
      </c>
      <c r="BM589" s="8">
        <f t="shared" si="840"/>
        <v>0.2452066983728404</v>
      </c>
      <c r="BN589" s="8">
        <f t="shared" si="841"/>
        <v>0.75467019066409269</v>
      </c>
    </row>
    <row r="590" spans="1:66" x14ac:dyDescent="0.25">
      <c r="A590" t="s">
        <v>122</v>
      </c>
      <c r="B590" t="s">
        <v>141</v>
      </c>
      <c r="C590" t="s">
        <v>362</v>
      </c>
      <c r="D590" t="s">
        <v>499</v>
      </c>
      <c r="E590">
        <f>VLOOKUP(A590,home!$A$2:$E$405,3,FALSE)</f>
        <v>1.2800925925925899</v>
      </c>
      <c r="F590">
        <f>VLOOKUP(B590,home!$B$2:$E$405,3,FALSE)</f>
        <v>0.87</v>
      </c>
      <c r="G590">
        <f>VLOOKUP(C590,away!$B$2:$E$405,4,FALSE)</f>
        <v>0.92</v>
      </c>
      <c r="H590">
        <f>VLOOKUP(A590,away!$A$2:$E$405,3,FALSE)</f>
        <v>1.1111111111111101</v>
      </c>
      <c r="I590">
        <f>VLOOKUP(C590,away!$B$2:$E$405,3,FALSE)</f>
        <v>0.64</v>
      </c>
      <c r="J590">
        <f>VLOOKUP(B590,home!$B$2:$E$405,4,FALSE)</f>
        <v>0.65</v>
      </c>
      <c r="K590" s="3">
        <f t="shared" si="786"/>
        <v>1.024586111111109</v>
      </c>
      <c r="L590" s="3">
        <f t="shared" si="787"/>
        <v>0.46222222222222181</v>
      </c>
      <c r="M590" s="5">
        <f t="shared" si="788"/>
        <v>0.22609311905980639</v>
      </c>
      <c r="N590" s="5">
        <f t="shared" si="789"/>
        <v>0.23165186960646797</v>
      </c>
      <c r="O590" s="5">
        <f t="shared" si="790"/>
        <v>0.10450526392097709</v>
      </c>
      <c r="P590" s="5">
        <f t="shared" si="791"/>
        <v>0.107074641951434</v>
      </c>
      <c r="Q590" s="5">
        <f t="shared" si="792"/>
        <v>0.11867364410585435</v>
      </c>
      <c r="R590" s="5">
        <f t="shared" si="793"/>
        <v>2.4152327661736906E-2</v>
      </c>
      <c r="S590" s="5">
        <f t="shared" si="794"/>
        <v>1.2677275403939935E-2</v>
      </c>
      <c r="T590" s="5">
        <f t="shared" si="795"/>
        <v>5.4853595497817077E-2</v>
      </c>
      <c r="U590" s="5">
        <f t="shared" si="796"/>
        <v>2.4746139473220279E-2</v>
      </c>
      <c r="V590" s="5">
        <f t="shared" si="797"/>
        <v>6.6708734409045049E-4</v>
      </c>
      <c r="W590" s="5">
        <f t="shared" si="798"/>
        <v>4.0530455835267036E-2</v>
      </c>
      <c r="X590" s="5">
        <f t="shared" si="799"/>
        <v>1.8734077363856749E-2</v>
      </c>
      <c r="Y590" s="5">
        <f t="shared" si="800"/>
        <v>4.3296534352024445E-3</v>
      </c>
      <c r="Z590" s="5">
        <f t="shared" si="801"/>
        <v>3.7212475212157589E-3</v>
      </c>
      <c r="AA590" s="5">
        <f t="shared" si="802"/>
        <v>3.8127385262443081E-3</v>
      </c>
      <c r="AB590" s="5">
        <f t="shared" si="803"/>
        <v>1.9532394696440782E-3</v>
      </c>
      <c r="AC590" s="5">
        <f t="shared" si="804"/>
        <v>1.9745221243310962E-5</v>
      </c>
      <c r="AD590" s="5">
        <f t="shared" si="805"/>
        <v>1.03817355314542E-2</v>
      </c>
      <c r="AE590" s="5">
        <f t="shared" si="806"/>
        <v>4.7986688678721594E-3</v>
      </c>
      <c r="AF590" s="5">
        <f t="shared" si="807"/>
        <v>1.1090256939082315E-3</v>
      </c>
      <c r="AG590" s="5">
        <f t="shared" si="808"/>
        <v>1.708721069132682E-4</v>
      </c>
      <c r="AH590" s="5">
        <f t="shared" si="809"/>
        <v>4.3001082467382043E-4</v>
      </c>
      <c r="AI590" s="5">
        <f t="shared" si="810"/>
        <v>4.4058311858823058E-4</v>
      </c>
      <c r="AJ590" s="5">
        <f t="shared" si="811"/>
        <v>2.2570767204775982E-4</v>
      </c>
      <c r="AK590" s="5">
        <f t="shared" si="812"/>
        <v>7.7085648650451952E-5</v>
      </c>
      <c r="AL590" s="5">
        <f t="shared" si="813"/>
        <v>3.7404278443699411E-7</v>
      </c>
      <c r="AM590" s="5">
        <f t="shared" si="814"/>
        <v>2.1273964069513365E-3</v>
      </c>
      <c r="AN590" s="5">
        <f t="shared" si="815"/>
        <v>9.8332989476861707E-4</v>
      </c>
      <c r="AO590" s="5">
        <f t="shared" si="816"/>
        <v>2.2725846456874685E-4</v>
      </c>
      <c r="AP590" s="5">
        <f t="shared" si="817"/>
        <v>3.5014637503925423E-5</v>
      </c>
      <c r="AQ590" s="5">
        <f t="shared" si="818"/>
        <v>4.0461358893424878E-6</v>
      </c>
      <c r="AR590" s="5">
        <f t="shared" si="819"/>
        <v>3.97521117920687E-5</v>
      </c>
      <c r="AS590" s="5">
        <f t="shared" si="820"/>
        <v>4.0729461629489723E-5</v>
      </c>
      <c r="AT590" s="5">
        <f t="shared" si="821"/>
        <v>2.0865420349304E-5</v>
      </c>
      <c r="AU590" s="5">
        <f t="shared" si="822"/>
        <v>7.1261399641306633E-6</v>
      </c>
      <c r="AV590" s="5">
        <f t="shared" si="823"/>
        <v>1.8253360082705231E-6</v>
      </c>
      <c r="AW590" s="5">
        <f t="shared" si="824"/>
        <v>4.9206000440899887E-9</v>
      </c>
      <c r="AX590" s="5">
        <f t="shared" si="825"/>
        <v>3.6328346856500255E-4</v>
      </c>
      <c r="AY590" s="5">
        <f t="shared" si="826"/>
        <v>1.6791769213671216E-4</v>
      </c>
      <c r="AZ590" s="5">
        <f t="shared" si="827"/>
        <v>3.8807644404928998E-5</v>
      </c>
      <c r="BA590" s="5">
        <f t="shared" si="828"/>
        <v>5.9792518786853545E-6</v>
      </c>
      <c r="BB590" s="5">
        <f t="shared" si="829"/>
        <v>6.9093577264808437E-7</v>
      </c>
      <c r="BC590" s="5">
        <f t="shared" si="830"/>
        <v>6.3873173649245087E-8</v>
      </c>
      <c r="BD590" s="5">
        <f t="shared" si="831"/>
        <v>3.0623849084260313E-6</v>
      </c>
      <c r="BE590" s="5">
        <f t="shared" si="832"/>
        <v>3.137677044049577E-6</v>
      </c>
      <c r="BF590" s="5">
        <f t="shared" si="833"/>
        <v>1.6074101602426778E-6</v>
      </c>
      <c r="BG590" s="5">
        <f t="shared" si="834"/>
        <v>5.4897670834784335E-7</v>
      </c>
      <c r="BH590" s="5">
        <f t="shared" si="835"/>
        <v>1.4061847767417357E-7</v>
      </c>
      <c r="BI590" s="5">
        <f t="shared" si="836"/>
        <v>2.8815147838109161E-8</v>
      </c>
      <c r="BJ590" s="8">
        <f t="shared" si="837"/>
        <v>0.48918738645022708</v>
      </c>
      <c r="BK590" s="8">
        <f t="shared" si="838"/>
        <v>0.34670016071543519</v>
      </c>
      <c r="BL590" s="8">
        <f t="shared" si="839"/>
        <v>0.16046192066797274</v>
      </c>
      <c r="BM590" s="8">
        <f t="shared" si="840"/>
        <v>0.1877519362770374</v>
      </c>
      <c r="BN590" s="8">
        <f t="shared" si="841"/>
        <v>0.81215086630627675</v>
      </c>
    </row>
    <row r="591" spans="1:66" x14ac:dyDescent="0.25">
      <c r="A591" t="s">
        <v>122</v>
      </c>
      <c r="B591" t="s">
        <v>123</v>
      </c>
      <c r="C591" t="s">
        <v>128</v>
      </c>
      <c r="D591" t="s">
        <v>499</v>
      </c>
      <c r="E591">
        <f>VLOOKUP(A591,home!$A$2:$E$405,3,FALSE)</f>
        <v>1.2800925925925899</v>
      </c>
      <c r="F591">
        <f>VLOOKUP(B591,home!$B$2:$E$405,3,FALSE)</f>
        <v>1.08</v>
      </c>
      <c r="G591">
        <f>VLOOKUP(C591,away!$B$2:$E$405,4,FALSE)</f>
        <v>1.29</v>
      </c>
      <c r="H591">
        <f>VLOOKUP(A591,away!$A$2:$E$405,3,FALSE)</f>
        <v>1.1111111111111101</v>
      </c>
      <c r="I591">
        <f>VLOOKUP(C591,away!$B$2:$E$405,3,FALSE)</f>
        <v>0.97</v>
      </c>
      <c r="J591">
        <f>VLOOKUP(B591,home!$B$2:$E$405,4,FALSE)</f>
        <v>1.2</v>
      </c>
      <c r="K591" s="3">
        <f t="shared" si="786"/>
        <v>1.7834249999999965</v>
      </c>
      <c r="L591" s="3">
        <f t="shared" si="787"/>
        <v>1.2933333333333319</v>
      </c>
      <c r="M591" s="5">
        <f t="shared" si="788"/>
        <v>4.6108482979681814E-2</v>
      </c>
      <c r="N591" s="5">
        <f t="shared" si="789"/>
        <v>8.2231021258038883E-2</v>
      </c>
      <c r="O591" s="5">
        <f t="shared" si="790"/>
        <v>5.963363798705508E-2</v>
      </c>
      <c r="P591" s="5">
        <f t="shared" si="791"/>
        <v>0.1063521208270635</v>
      </c>
      <c r="Q591" s="5">
        <f t="shared" si="792"/>
        <v>7.3326429543558863E-2</v>
      </c>
      <c r="R591" s="5">
        <f t="shared" si="793"/>
        <v>3.8563085898295581E-2</v>
      </c>
      <c r="S591" s="5">
        <f t="shared" si="794"/>
        <v>6.1326966717808351E-2</v>
      </c>
      <c r="T591" s="5">
        <f t="shared" si="795"/>
        <v>9.4835515543002694E-2</v>
      </c>
      <c r="U591" s="5">
        <f t="shared" si="796"/>
        <v>6.8774371468167658E-2</v>
      </c>
      <c r="V591" s="5">
        <f t="shared" si="797"/>
        <v>1.5717168037058644E-2</v>
      </c>
      <c r="W591" s="5">
        <f t="shared" si="798"/>
        <v>4.3590729202907068E-2</v>
      </c>
      <c r="X591" s="5">
        <f t="shared" si="799"/>
        <v>5.6377343102426411E-2</v>
      </c>
      <c r="Y591" s="5">
        <f t="shared" si="800"/>
        <v>3.6457348539569043E-2</v>
      </c>
      <c r="Z591" s="5">
        <f t="shared" si="801"/>
        <v>1.6624974809487419E-2</v>
      </c>
      <c r="AA591" s="5">
        <f t="shared" si="802"/>
        <v>2.9649395699610042E-2</v>
      </c>
      <c r="AB591" s="5">
        <f t="shared" si="803"/>
        <v>2.6438736762788472E-2</v>
      </c>
      <c r="AC591" s="5">
        <f t="shared" si="804"/>
        <v>2.2657898911913718E-3</v>
      </c>
      <c r="AD591" s="5">
        <f t="shared" si="805"/>
        <v>1.9435199057173592E-2</v>
      </c>
      <c r="AE591" s="5">
        <f t="shared" si="806"/>
        <v>2.5136190780611148E-2</v>
      </c>
      <c r="AF591" s="5">
        <f t="shared" si="807"/>
        <v>1.6254736704795193E-2</v>
      </c>
      <c r="AG591" s="5">
        <f t="shared" si="808"/>
        <v>7.0075976016228123E-3</v>
      </c>
      <c r="AH591" s="5">
        <f t="shared" si="809"/>
        <v>5.3754085217342547E-3</v>
      </c>
      <c r="AI591" s="5">
        <f t="shared" si="810"/>
        <v>9.5866379428738956E-3</v>
      </c>
      <c r="AJ591" s="5">
        <f t="shared" si="811"/>
        <v>8.5485248866349218E-3</v>
      </c>
      <c r="AK591" s="5">
        <f t="shared" si="812"/>
        <v>5.0818843319822855E-3</v>
      </c>
      <c r="AL591" s="5">
        <f t="shared" si="813"/>
        <v>2.0904748515184103E-4</v>
      </c>
      <c r="AM591" s="5">
        <f t="shared" si="814"/>
        <v>6.9322439757079453E-3</v>
      </c>
      <c r="AN591" s="5">
        <f t="shared" si="815"/>
        <v>8.965702208582265E-3</v>
      </c>
      <c r="AO591" s="5">
        <f t="shared" si="816"/>
        <v>5.7978207615498592E-3</v>
      </c>
      <c r="AP591" s="5">
        <f t="shared" si="817"/>
        <v>2.4995049505348267E-3</v>
      </c>
      <c r="AQ591" s="5">
        <f t="shared" si="818"/>
        <v>8.0817326733959244E-4</v>
      </c>
      <c r="AR591" s="5">
        <f t="shared" si="819"/>
        <v>1.3904390042885925E-3</v>
      </c>
      <c r="AS591" s="5">
        <f t="shared" si="820"/>
        <v>2.4797436812233785E-3</v>
      </c>
      <c r="AT591" s="5">
        <f t="shared" si="821"/>
        <v>2.2112184373428976E-3</v>
      </c>
      <c r="AU591" s="5">
        <f t="shared" si="822"/>
        <v>1.3145140805394164E-3</v>
      </c>
      <c r="AV591" s="5">
        <f t="shared" si="823"/>
        <v>5.860843185215009E-4</v>
      </c>
      <c r="AW591" s="5">
        <f t="shared" si="824"/>
        <v>1.3393922069285695E-5</v>
      </c>
      <c r="AX591" s="5">
        <f t="shared" si="825"/>
        <v>2.060522868729488E-3</v>
      </c>
      <c r="AY591" s="5">
        <f t="shared" si="826"/>
        <v>2.6649429102234682E-3</v>
      </c>
      <c r="AZ591" s="5">
        <f t="shared" si="827"/>
        <v>1.7233297486111744E-3</v>
      </c>
      <c r="BA591" s="5">
        <f t="shared" si="828"/>
        <v>7.4294660273459474E-4</v>
      </c>
      <c r="BB591" s="5">
        <f t="shared" si="829"/>
        <v>2.4021940155085183E-4</v>
      </c>
      <c r="BC591" s="5">
        <f t="shared" si="830"/>
        <v>6.2136751867820285E-5</v>
      </c>
      <c r="BD591" s="5">
        <f t="shared" si="831"/>
        <v>2.9971685203554081E-4</v>
      </c>
      <c r="BE591" s="5">
        <f t="shared" si="832"/>
        <v>5.3452252684148337E-4</v>
      </c>
      <c r="BF591" s="5">
        <f t="shared" si="833"/>
        <v>4.766404187161354E-4</v>
      </c>
      <c r="BG591" s="5">
        <f t="shared" si="834"/>
        <v>2.8335081291627398E-4</v>
      </c>
      <c r="BH591" s="5">
        <f t="shared" si="835"/>
        <v>1.2633373088130121E-4</v>
      </c>
      <c r="BI591" s="5">
        <f t="shared" si="836"/>
        <v>4.5061346799396811E-5</v>
      </c>
      <c r="BJ591" s="8">
        <f t="shared" si="837"/>
        <v>0.4871496547811377</v>
      </c>
      <c r="BK591" s="8">
        <f t="shared" si="838"/>
        <v>0.23464451884817897</v>
      </c>
      <c r="BL591" s="8">
        <f t="shared" si="839"/>
        <v>0.2613993087092481</v>
      </c>
      <c r="BM591" s="8">
        <f t="shared" si="840"/>
        <v>0.59095212966620425</v>
      </c>
      <c r="BN591" s="8">
        <f t="shared" si="841"/>
        <v>0.4062147784936937</v>
      </c>
    </row>
    <row r="592" spans="1:66" x14ac:dyDescent="0.25">
      <c r="A592" t="s">
        <v>122</v>
      </c>
      <c r="B592" t="s">
        <v>125</v>
      </c>
      <c r="C592" t="s">
        <v>143</v>
      </c>
      <c r="D592" t="s">
        <v>499</v>
      </c>
      <c r="E592">
        <f>VLOOKUP(A592,home!$A$2:$E$405,3,FALSE)</f>
        <v>1.2800925925925899</v>
      </c>
      <c r="F592">
        <f>VLOOKUP(B592,home!$B$2:$E$405,3,FALSE)</f>
        <v>0.95</v>
      </c>
      <c r="G592">
        <f>VLOOKUP(C592,away!$B$2:$E$405,4,FALSE)</f>
        <v>1</v>
      </c>
      <c r="H592">
        <f>VLOOKUP(A592,away!$A$2:$E$405,3,FALSE)</f>
        <v>1.1111111111111101</v>
      </c>
      <c r="I592">
        <f>VLOOKUP(C592,away!$B$2:$E$405,3,FALSE)</f>
        <v>0.91</v>
      </c>
      <c r="J592">
        <f>VLOOKUP(B592,home!$B$2:$E$405,4,FALSE)</f>
        <v>0.95</v>
      </c>
      <c r="K592" s="3">
        <f t="shared" si="786"/>
        <v>1.2160879629629604</v>
      </c>
      <c r="L592" s="3">
        <f t="shared" si="787"/>
        <v>0.96055555555555461</v>
      </c>
      <c r="M592" s="5">
        <f t="shared" si="788"/>
        <v>0.1134215899188369</v>
      </c>
      <c r="N592" s="5">
        <f t="shared" si="789"/>
        <v>0.13793063024041863</v>
      </c>
      <c r="O592" s="5">
        <f t="shared" si="790"/>
        <v>0.10894773831648265</v>
      </c>
      <c r="P592" s="5">
        <f t="shared" si="791"/>
        <v>0.13249003315871308</v>
      </c>
      <c r="Q592" s="5">
        <f t="shared" si="792"/>
        <v>8.3867889579634008E-2</v>
      </c>
      <c r="R592" s="5">
        <f t="shared" si="793"/>
        <v>5.232517765255508E-2</v>
      </c>
      <c r="S592" s="5">
        <f t="shared" si="794"/>
        <v>3.8691066001979954E-2</v>
      </c>
      <c r="T592" s="5">
        <f t="shared" si="795"/>
        <v>8.0559767268437235E-2</v>
      </c>
      <c r="U592" s="5">
        <f t="shared" si="796"/>
        <v>6.3632018703170742E-2</v>
      </c>
      <c r="V592" s="5">
        <f t="shared" si="797"/>
        <v>5.0217566565555335E-3</v>
      </c>
      <c r="W592" s="5">
        <f t="shared" si="798"/>
        <v>3.3996910332299866E-2</v>
      </c>
      <c r="X592" s="5">
        <f t="shared" si="799"/>
        <v>3.2655921091414672E-2</v>
      </c>
      <c r="Y592" s="5">
        <f t="shared" si="800"/>
        <v>1.5683913213071082E-2</v>
      </c>
      <c r="Z592" s="5">
        <f t="shared" si="801"/>
        <v>1.6753746696531048E-2</v>
      </c>
      <c r="AA592" s="5">
        <f t="shared" si="802"/>
        <v>2.0374029692181873E-2</v>
      </c>
      <c r="AB592" s="5">
        <f t="shared" si="803"/>
        <v>1.2388306132856164E-2</v>
      </c>
      <c r="AC592" s="5">
        <f t="shared" si="804"/>
        <v>3.666259144412755E-4</v>
      </c>
      <c r="AD592" s="5">
        <f t="shared" si="805"/>
        <v>1.0335808358260246E-2</v>
      </c>
      <c r="AE592" s="5">
        <f t="shared" si="806"/>
        <v>9.9281181396844147E-3</v>
      </c>
      <c r="AF592" s="5">
        <f t="shared" si="807"/>
        <v>4.7682545176428708E-3</v>
      </c>
      <c r="AG592" s="5">
        <f t="shared" si="808"/>
        <v>1.5267244557415772E-3</v>
      </c>
      <c r="AH592" s="5">
        <f t="shared" si="809"/>
        <v>4.0232261164308541E-3</v>
      </c>
      <c r="AI592" s="5">
        <f t="shared" si="810"/>
        <v>4.8925968524697796E-3</v>
      </c>
      <c r="AJ592" s="5">
        <f t="shared" si="811"/>
        <v>2.9749140699594835E-3</v>
      </c>
      <c r="AK592" s="5">
        <f t="shared" si="812"/>
        <v>1.205919063775626E-3</v>
      </c>
      <c r="AL592" s="5">
        <f t="shared" si="813"/>
        <v>1.7130523243741246E-5</v>
      </c>
      <c r="AM592" s="5">
        <f t="shared" si="814"/>
        <v>2.5138504263944464E-3</v>
      </c>
      <c r="AN592" s="5">
        <f t="shared" si="815"/>
        <v>2.4146929929088853E-3</v>
      </c>
      <c r="AO592" s="5">
        <f t="shared" si="816"/>
        <v>1.1597233846498494E-3</v>
      </c>
      <c r="AP592" s="5">
        <f t="shared" si="817"/>
        <v>3.7132624667770149E-4</v>
      </c>
      <c r="AQ592" s="5">
        <f t="shared" si="818"/>
        <v>8.9169872292464591E-5</v>
      </c>
      <c r="AR592" s="5">
        <f t="shared" si="819"/>
        <v>7.7290643947877148E-4</v>
      </c>
      <c r="AS592" s="5">
        <f t="shared" si="820"/>
        <v>9.3992221754669392E-4</v>
      </c>
      <c r="AT592" s="5">
        <f t="shared" si="821"/>
        <v>5.7151404743999385E-4</v>
      </c>
      <c r="AU592" s="5">
        <f t="shared" si="822"/>
        <v>2.3167045125200626E-4</v>
      </c>
      <c r="AV592" s="5">
        <f t="shared" si="823"/>
        <v>7.0432911785440558E-5</v>
      </c>
      <c r="AW592" s="5">
        <f t="shared" si="824"/>
        <v>5.5584743468385327E-7</v>
      </c>
      <c r="AX592" s="5">
        <f t="shared" si="825"/>
        <v>5.0951054070459863E-4</v>
      </c>
      <c r="AY592" s="5">
        <f t="shared" si="826"/>
        <v>4.8941318048791667E-4</v>
      </c>
      <c r="AZ592" s="5">
        <f t="shared" si="827"/>
        <v>2.3505427473989083E-4</v>
      </c>
      <c r="BA592" s="5">
        <f t="shared" si="828"/>
        <v>7.5260896486161288E-5</v>
      </c>
      <c r="BB592" s="5">
        <f t="shared" si="829"/>
        <v>1.8073068058968432E-5</v>
      </c>
      <c r="BC592" s="5">
        <f t="shared" si="830"/>
        <v>3.4720371859951558E-6</v>
      </c>
      <c r="BD592" s="5">
        <f t="shared" si="831"/>
        <v>1.2373659572766609E-4</v>
      </c>
      <c r="BE592" s="5">
        <f t="shared" si="832"/>
        <v>1.5047458464242884E-4</v>
      </c>
      <c r="BF592" s="5">
        <f t="shared" si="833"/>
        <v>9.149516555775444E-5</v>
      </c>
      <c r="BG592" s="5">
        <f t="shared" si="834"/>
        <v>3.7088723168029462E-5</v>
      </c>
      <c r="BH592" s="5">
        <f t="shared" si="835"/>
        <v>1.1275787451576533E-5</v>
      </c>
      <c r="BI592" s="5">
        <f t="shared" si="836"/>
        <v>2.7424698785582009E-6</v>
      </c>
      <c r="BJ592" s="8">
        <f t="shared" si="837"/>
        <v>0.41913348411719148</v>
      </c>
      <c r="BK592" s="8">
        <f t="shared" si="838"/>
        <v>0.29049761535425839</v>
      </c>
      <c r="BL592" s="8">
        <f t="shared" si="839"/>
        <v>0.27376718599381117</v>
      </c>
      <c r="BM592" s="8">
        <f t="shared" si="840"/>
        <v>0.37068011596209854</v>
      </c>
      <c r="BN592" s="8">
        <f t="shared" si="841"/>
        <v>0.6289830588666403</v>
      </c>
    </row>
    <row r="593" spans="1:66" x14ac:dyDescent="0.25">
      <c r="A593" t="s">
        <v>122</v>
      </c>
      <c r="B593" t="s">
        <v>127</v>
      </c>
      <c r="C593" t="s">
        <v>144</v>
      </c>
      <c r="D593" t="s">
        <v>499</v>
      </c>
      <c r="E593">
        <f>VLOOKUP(A593,home!$A$2:$E$405,3,FALSE)</f>
        <v>1.2800925925925899</v>
      </c>
      <c r="F593">
        <f>VLOOKUP(B593,home!$B$2:$E$405,3,FALSE)</f>
        <v>0.78</v>
      </c>
      <c r="G593">
        <f>VLOOKUP(C593,away!$B$2:$E$405,4,FALSE)</f>
        <v>1.22</v>
      </c>
      <c r="H593">
        <f>VLOOKUP(A593,away!$A$2:$E$405,3,FALSE)</f>
        <v>1.1111111111111101</v>
      </c>
      <c r="I593">
        <f>VLOOKUP(C593,away!$B$2:$E$405,3,FALSE)</f>
        <v>1.26</v>
      </c>
      <c r="J593">
        <f>VLOOKUP(B593,home!$B$2:$E$405,4,FALSE)</f>
        <v>0.74</v>
      </c>
      <c r="K593" s="3">
        <f t="shared" si="786"/>
        <v>1.2181361111111086</v>
      </c>
      <c r="L593" s="3">
        <f t="shared" si="787"/>
        <v>1.0359999999999989</v>
      </c>
      <c r="M593" s="5">
        <f t="shared" si="788"/>
        <v>0.10496418197050419</v>
      </c>
      <c r="N593" s="5">
        <f t="shared" si="789"/>
        <v>0.1278606604315087</v>
      </c>
      <c r="O593" s="5">
        <f t="shared" si="790"/>
        <v>0.10874289252144222</v>
      </c>
      <c r="P593" s="5">
        <f t="shared" si="791"/>
        <v>0.13246364420704287</v>
      </c>
      <c r="Q593" s="5">
        <f t="shared" si="792"/>
        <v>7.7875843831068034E-2</v>
      </c>
      <c r="R593" s="5">
        <f t="shared" si="793"/>
        <v>5.6328818326107005E-2</v>
      </c>
      <c r="S593" s="5">
        <f t="shared" si="794"/>
        <v>4.1791915840254906E-2</v>
      </c>
      <c r="T593" s="5">
        <f t="shared" si="795"/>
        <v>8.0679374208986396E-2</v>
      </c>
      <c r="U593" s="5">
        <f t="shared" si="796"/>
        <v>6.8616167699248137E-2</v>
      </c>
      <c r="V593" s="5">
        <f t="shared" si="797"/>
        <v>5.8601042826313269E-3</v>
      </c>
      <c r="W593" s="5">
        <f t="shared" si="798"/>
        <v>3.1621125851291093E-2</v>
      </c>
      <c r="X593" s="5">
        <f t="shared" si="799"/>
        <v>3.2759486381937535E-2</v>
      </c>
      <c r="Y593" s="5">
        <f t="shared" si="800"/>
        <v>1.6969413945843625E-2</v>
      </c>
      <c r="Z593" s="5">
        <f t="shared" si="801"/>
        <v>1.9452218595282268E-2</v>
      </c>
      <c r="AA593" s="5">
        <f t="shared" si="802"/>
        <v>2.3695449912140336E-2</v>
      </c>
      <c r="AB593" s="5">
        <f t="shared" si="803"/>
        <v>1.4432141603501349E-2</v>
      </c>
      <c r="AC593" s="5">
        <f t="shared" si="804"/>
        <v>4.6221170054036679E-4</v>
      </c>
      <c r="AD593" s="5">
        <f t="shared" si="805"/>
        <v>9.6297088183616656E-3</v>
      </c>
      <c r="AE593" s="5">
        <f t="shared" si="806"/>
        <v>9.9763783358226745E-3</v>
      </c>
      <c r="AF593" s="5">
        <f t="shared" si="807"/>
        <v>5.1677639779561394E-3</v>
      </c>
      <c r="AG593" s="5">
        <f t="shared" si="808"/>
        <v>1.7846011603875186E-3</v>
      </c>
      <c r="AH593" s="5">
        <f t="shared" si="809"/>
        <v>5.0381246161781022E-3</v>
      </c>
      <c r="AI593" s="5">
        <f t="shared" si="810"/>
        <v>6.1371215272443399E-3</v>
      </c>
      <c r="AJ593" s="5">
        <f t="shared" si="811"/>
        <v>3.7379246753068453E-3</v>
      </c>
      <c r="AK593" s="5">
        <f t="shared" si="812"/>
        <v>1.5177670092015119E-3</v>
      </c>
      <c r="AL593" s="5">
        <f t="shared" si="813"/>
        <v>2.3332243475556834E-5</v>
      </c>
      <c r="AM593" s="5">
        <f t="shared" si="814"/>
        <v>2.3460592102262853E-3</v>
      </c>
      <c r="AN593" s="5">
        <f t="shared" si="815"/>
        <v>2.4305173417944288E-3</v>
      </c>
      <c r="AO593" s="5">
        <f t="shared" si="816"/>
        <v>1.2590079830495128E-3</v>
      </c>
      <c r="AP593" s="5">
        <f t="shared" si="817"/>
        <v>4.3477742347976473E-4</v>
      </c>
      <c r="AQ593" s="5">
        <f t="shared" si="818"/>
        <v>1.1260735268125894E-4</v>
      </c>
      <c r="AR593" s="5">
        <f t="shared" si="819"/>
        <v>1.0438994204721018E-3</v>
      </c>
      <c r="AS593" s="5">
        <f t="shared" si="820"/>
        <v>1.2716115804450262E-3</v>
      </c>
      <c r="AT593" s="5">
        <f t="shared" si="821"/>
        <v>7.7449799272357768E-4</v>
      </c>
      <c r="AU593" s="5">
        <f t="shared" si="822"/>
        <v>3.1448132430655299E-4</v>
      </c>
      <c r="AV593" s="5">
        <f t="shared" si="823"/>
        <v>9.5770264351963916E-5</v>
      </c>
      <c r="AW593" s="5">
        <f t="shared" si="824"/>
        <v>8.1791763529782023E-7</v>
      </c>
      <c r="AX593" s="5">
        <f t="shared" si="825"/>
        <v>4.7630324046357415E-4</v>
      </c>
      <c r="AY593" s="5">
        <f t="shared" si="826"/>
        <v>4.9345015712026232E-4</v>
      </c>
      <c r="AZ593" s="5">
        <f t="shared" si="827"/>
        <v>2.5560718138829559E-4</v>
      </c>
      <c r="BA593" s="5">
        <f t="shared" si="828"/>
        <v>8.8269679972757996E-5</v>
      </c>
      <c r="BB593" s="5">
        <f t="shared" si="829"/>
        <v>2.2861847112944295E-5</v>
      </c>
      <c r="BC593" s="5">
        <f t="shared" si="830"/>
        <v>4.7369747218020536E-6</v>
      </c>
      <c r="BD593" s="5">
        <f t="shared" si="831"/>
        <v>1.8024663326818269E-4</v>
      </c>
      <c r="BE593" s="5">
        <f t="shared" si="832"/>
        <v>2.1956493289017424E-4</v>
      </c>
      <c r="BF593" s="5">
        <f t="shared" si="833"/>
        <v>1.3372998674360424E-4</v>
      </c>
      <c r="BG593" s="5">
        <f t="shared" si="834"/>
        <v>5.4300441996931417E-5</v>
      </c>
      <c r="BH593" s="5">
        <f t="shared" si="835"/>
        <v>1.6536332311439084E-5</v>
      </c>
      <c r="BI593" s="5">
        <f t="shared" si="836"/>
        <v>4.0287007067794743E-6</v>
      </c>
      <c r="BJ593" s="8">
        <f t="shared" si="837"/>
        <v>0.40224855533517423</v>
      </c>
      <c r="BK593" s="8">
        <f t="shared" si="838"/>
        <v>0.28605884040156954</v>
      </c>
      <c r="BL593" s="8">
        <f t="shared" si="839"/>
        <v>0.29235507550058615</v>
      </c>
      <c r="BM593" s="8">
        <f t="shared" si="840"/>
        <v>0.39138601630545422</v>
      </c>
      <c r="BN593" s="8">
        <f t="shared" si="841"/>
        <v>0.60823604128767306</v>
      </c>
    </row>
    <row r="594" spans="1:66" x14ac:dyDescent="0.25">
      <c r="A594" t="s">
        <v>122</v>
      </c>
      <c r="B594" t="s">
        <v>130</v>
      </c>
      <c r="C594" t="s">
        <v>131</v>
      </c>
      <c r="D594" t="s">
        <v>499</v>
      </c>
      <c r="E594">
        <f>VLOOKUP(A594,home!$A$2:$E$405,3,FALSE)</f>
        <v>1.2800925925925899</v>
      </c>
      <c r="F594">
        <f>VLOOKUP(B594,home!$B$2:$E$405,3,FALSE)</f>
        <v>0.99</v>
      </c>
      <c r="G594">
        <f>VLOOKUP(C594,away!$B$2:$E$405,4,FALSE)</f>
        <v>0.74</v>
      </c>
      <c r="H594">
        <f>VLOOKUP(A594,away!$A$2:$E$405,3,FALSE)</f>
        <v>1.1111111111111101</v>
      </c>
      <c r="I594">
        <f>VLOOKUP(C594,away!$B$2:$E$405,3,FALSE)</f>
        <v>0.95</v>
      </c>
      <c r="J594">
        <f>VLOOKUP(B594,home!$B$2:$E$405,4,FALSE)</f>
        <v>0.66</v>
      </c>
      <c r="K594" s="3">
        <f t="shared" si="786"/>
        <v>0.93779583333333139</v>
      </c>
      <c r="L594" s="3">
        <f t="shared" si="787"/>
        <v>0.69666666666666599</v>
      </c>
      <c r="M594" s="5">
        <f t="shared" si="788"/>
        <v>0.19505718636528183</v>
      </c>
      <c r="N594" s="5">
        <f t="shared" si="789"/>
        <v>0.18292381663508439</v>
      </c>
      <c r="O594" s="5">
        <f t="shared" si="790"/>
        <v>0.13588983983447955</v>
      </c>
      <c r="P594" s="5">
        <f t="shared" si="791"/>
        <v>0.12743692558910868</v>
      </c>
      <c r="Q594" s="5">
        <f t="shared" si="792"/>
        <v>8.5772596528906231E-2</v>
      </c>
      <c r="R594" s="5">
        <f t="shared" si="793"/>
        <v>4.7334960875676992E-2</v>
      </c>
      <c r="S594" s="5">
        <f t="shared" si="794"/>
        <v>2.0814626605439694E-2</v>
      </c>
      <c r="T594" s="5">
        <f t="shared" si="795"/>
        <v>5.9754908915137947E-2</v>
      </c>
      <c r="U594" s="5">
        <f t="shared" si="796"/>
        <v>4.4390529080206138E-2</v>
      </c>
      <c r="V594" s="5">
        <f t="shared" si="797"/>
        <v>1.5109825376003045E-3</v>
      </c>
      <c r="W594" s="5">
        <f t="shared" si="798"/>
        <v>2.6812394546329749E-2</v>
      </c>
      <c r="X594" s="5">
        <f t="shared" si="799"/>
        <v>1.8679301533943038E-2</v>
      </c>
      <c r="Y594" s="5">
        <f t="shared" si="800"/>
        <v>6.5066233676568186E-3</v>
      </c>
      <c r="Z594" s="5">
        <f t="shared" si="801"/>
        <v>1.0992229803351648E-2</v>
      </c>
      <c r="AA594" s="5">
        <f t="shared" si="802"/>
        <v>1.0308467308625639E-2</v>
      </c>
      <c r="AB594" s="5">
        <f t="shared" si="803"/>
        <v>4.8336188450409925E-3</v>
      </c>
      <c r="AC594" s="5">
        <f t="shared" si="804"/>
        <v>6.1698242448376308E-5</v>
      </c>
      <c r="AD594" s="5">
        <f t="shared" si="805"/>
        <v>6.286137971809342E-3</v>
      </c>
      <c r="AE594" s="5">
        <f t="shared" si="806"/>
        <v>4.3793427870271705E-3</v>
      </c>
      <c r="AF594" s="5">
        <f t="shared" si="807"/>
        <v>1.5254710708144628E-3</v>
      </c>
      <c r="AG594" s="5">
        <f t="shared" si="808"/>
        <v>3.542482820002472E-4</v>
      </c>
      <c r="AH594" s="5">
        <f t="shared" si="809"/>
        <v>1.9144800240837429E-3</v>
      </c>
      <c r="AI594" s="5">
        <f t="shared" si="810"/>
        <v>1.7953913895856299E-3</v>
      </c>
      <c r="AJ594" s="5">
        <f t="shared" si="811"/>
        <v>8.4185528217797171E-4</v>
      </c>
      <c r="AK594" s="5">
        <f t="shared" si="812"/>
        <v>2.6316279196538601E-4</v>
      </c>
      <c r="AL594" s="5">
        <f t="shared" si="813"/>
        <v>1.6123752174192114E-6</v>
      </c>
      <c r="AM594" s="5">
        <f t="shared" si="814"/>
        <v>1.1790227995442484E-3</v>
      </c>
      <c r="AN594" s="5">
        <f t="shared" si="815"/>
        <v>8.213858836824922E-4</v>
      </c>
      <c r="AO594" s="5">
        <f t="shared" si="816"/>
        <v>2.861160828160678E-4</v>
      </c>
      <c r="AP594" s="5">
        <f t="shared" si="817"/>
        <v>6.6442512565064582E-5</v>
      </c>
      <c r="AQ594" s="5">
        <f t="shared" si="818"/>
        <v>1.15720709384154E-5</v>
      </c>
      <c r="AR594" s="5">
        <f t="shared" si="819"/>
        <v>2.6675088335566802E-4</v>
      </c>
      <c r="AS594" s="5">
        <f t="shared" si="820"/>
        <v>2.5015786694893092E-4</v>
      </c>
      <c r="AT594" s="5">
        <f t="shared" si="821"/>
        <v>1.1729850265013065E-4</v>
      </c>
      <c r="AU594" s="5">
        <f t="shared" si="822"/>
        <v>3.6667349013843759E-5</v>
      </c>
      <c r="AV594" s="5">
        <f t="shared" si="823"/>
        <v>8.5966217811404272E-6</v>
      </c>
      <c r="AW594" s="5">
        <f t="shared" si="824"/>
        <v>2.9261524164733573E-8</v>
      </c>
      <c r="AX594" s="5">
        <f t="shared" si="825"/>
        <v>1.8428044480293254E-4</v>
      </c>
      <c r="AY594" s="5">
        <f t="shared" si="826"/>
        <v>1.2838204321270955E-4</v>
      </c>
      <c r="AZ594" s="5">
        <f t="shared" si="827"/>
        <v>4.4719745052427112E-5</v>
      </c>
      <c r="BA594" s="5">
        <f t="shared" si="828"/>
        <v>1.0384918573285843E-5</v>
      </c>
      <c r="BB594" s="5">
        <f t="shared" si="829"/>
        <v>1.8087066515139487E-6</v>
      </c>
      <c r="BC594" s="5">
        <f t="shared" si="830"/>
        <v>2.5201312677761002E-7</v>
      </c>
      <c r="BD594" s="5">
        <f t="shared" si="831"/>
        <v>3.0972741456296968E-5</v>
      </c>
      <c r="BE594" s="5">
        <f t="shared" si="832"/>
        <v>2.9046107884625837E-5</v>
      </c>
      <c r="BF594" s="5">
        <f t="shared" si="833"/>
        <v>1.3619659474376264E-5</v>
      </c>
      <c r="BG594" s="5">
        <f t="shared" si="834"/>
        <v>4.257486635496298E-6</v>
      </c>
      <c r="BH594" s="5">
        <f t="shared" si="835"/>
        <v>9.9816330681019285E-7</v>
      </c>
      <c r="BI594" s="5">
        <f t="shared" si="836"/>
        <v>1.8721467802256376E-7</v>
      </c>
      <c r="BJ594" s="8">
        <f t="shared" si="837"/>
        <v>0.39572920885967533</v>
      </c>
      <c r="BK594" s="8">
        <f t="shared" si="838"/>
        <v>0.34501141375830896</v>
      </c>
      <c r="BL594" s="8">
        <f t="shared" si="839"/>
        <v>0.24833085802902738</v>
      </c>
      <c r="BM594" s="8">
        <f t="shared" si="840"/>
        <v>0.22552003184013716</v>
      </c>
      <c r="BN594" s="8">
        <f t="shared" si="841"/>
        <v>0.77441532582853767</v>
      </c>
    </row>
    <row r="595" spans="1:66" x14ac:dyDescent="0.25">
      <c r="A595" t="s">
        <v>122</v>
      </c>
      <c r="B595" t="s">
        <v>126</v>
      </c>
      <c r="C595" t="s">
        <v>140</v>
      </c>
      <c r="D595" t="s">
        <v>499</v>
      </c>
      <c r="E595">
        <f>VLOOKUP(A595,home!$A$2:$E$405,3,FALSE)</f>
        <v>1.2800925925925899</v>
      </c>
      <c r="F595">
        <f>VLOOKUP(B595,home!$B$2:$E$405,3,FALSE)</f>
        <v>1.1299999999999999</v>
      </c>
      <c r="G595">
        <f>VLOOKUP(C595,away!$B$2:$E$405,4,FALSE)</f>
        <v>0.78</v>
      </c>
      <c r="H595">
        <f>VLOOKUP(A595,away!$A$2:$E$405,3,FALSE)</f>
        <v>1.1111111111111101</v>
      </c>
      <c r="I595">
        <f>VLOOKUP(C595,away!$B$2:$E$405,3,FALSE)</f>
        <v>0.6</v>
      </c>
      <c r="J595">
        <f>VLOOKUP(B595,home!$B$2:$E$405,4,FALSE)</f>
        <v>0.95</v>
      </c>
      <c r="K595" s="3">
        <f t="shared" si="786"/>
        <v>1.1282736111111087</v>
      </c>
      <c r="L595" s="3">
        <f t="shared" si="787"/>
        <v>0.63333333333333264</v>
      </c>
      <c r="M595" s="5">
        <f t="shared" si="788"/>
        <v>0.17176861929918172</v>
      </c>
      <c r="N595" s="5">
        <f t="shared" si="789"/>
        <v>0.19380200037225701</v>
      </c>
      <c r="O595" s="5">
        <f t="shared" si="790"/>
        <v>0.10878679222281495</v>
      </c>
      <c r="P595" s="5">
        <f t="shared" si="791"/>
        <v>0.12274126690242929</v>
      </c>
      <c r="Q595" s="5">
        <f t="shared" si="792"/>
        <v>0.10933084140028144</v>
      </c>
      <c r="R595" s="5">
        <f t="shared" si="793"/>
        <v>3.4449150870558026E-2</v>
      </c>
      <c r="S595" s="5">
        <f t="shared" si="794"/>
        <v>2.1926907636389725E-2</v>
      </c>
      <c r="T595" s="5">
        <f t="shared" si="795"/>
        <v>6.9242866220178154E-2</v>
      </c>
      <c r="U595" s="5">
        <f t="shared" si="796"/>
        <v>3.8868067852435899E-2</v>
      </c>
      <c r="V595" s="5">
        <f t="shared" si="797"/>
        <v>1.7409313849213847E-3</v>
      </c>
      <c r="W595" s="5">
        <f t="shared" si="798"/>
        <v>4.1118367744170471E-2</v>
      </c>
      <c r="X595" s="5">
        <f t="shared" si="799"/>
        <v>2.6041632904641263E-2</v>
      </c>
      <c r="Y595" s="5">
        <f t="shared" si="800"/>
        <v>8.2465170864697238E-3</v>
      </c>
      <c r="Z595" s="5">
        <f t="shared" si="801"/>
        <v>7.2725985171177999E-3</v>
      </c>
      <c r="AA595" s="5">
        <f t="shared" si="802"/>
        <v>8.2054809910697933E-3</v>
      </c>
      <c r="AB595" s="5">
        <f t="shared" si="803"/>
        <v>4.6290138343489384E-3</v>
      </c>
      <c r="AC595" s="5">
        <f t="shared" si="804"/>
        <v>7.7751441389325705E-5</v>
      </c>
      <c r="AD595" s="5">
        <f t="shared" si="805"/>
        <v>1.1598192314427443E-2</v>
      </c>
      <c r="AE595" s="5">
        <f t="shared" si="806"/>
        <v>7.3455217991373707E-3</v>
      </c>
      <c r="AF595" s="5">
        <f t="shared" si="807"/>
        <v>2.3260819030601647E-3</v>
      </c>
      <c r="AG595" s="5">
        <f t="shared" si="808"/>
        <v>4.9106173509047882E-4</v>
      </c>
      <c r="AH595" s="5">
        <f t="shared" si="809"/>
        <v>1.1514947652103169E-3</v>
      </c>
      <c r="AI595" s="5">
        <f t="shared" si="810"/>
        <v>1.2992011569193823E-3</v>
      </c>
      <c r="AJ595" s="5">
        <f t="shared" si="811"/>
        <v>7.3292719043858089E-4</v>
      </c>
      <c r="AK595" s="5">
        <f t="shared" si="812"/>
        <v>2.756474692792189E-4</v>
      </c>
      <c r="AL595" s="5">
        <f t="shared" si="813"/>
        <v>2.2223641218175141E-6</v>
      </c>
      <c r="AM595" s="5">
        <f t="shared" si="814"/>
        <v>2.6171868649920316E-3</v>
      </c>
      <c r="AN595" s="5">
        <f t="shared" si="815"/>
        <v>1.6575516811616179E-3</v>
      </c>
      <c r="AO595" s="5">
        <f t="shared" si="816"/>
        <v>5.2489136570117842E-4</v>
      </c>
      <c r="AP595" s="5">
        <f t="shared" si="817"/>
        <v>1.1081039942580423E-4</v>
      </c>
      <c r="AQ595" s="5">
        <f t="shared" si="818"/>
        <v>1.7544979909085647E-5</v>
      </c>
      <c r="AR595" s="5">
        <f t="shared" si="819"/>
        <v>1.458560035933067E-4</v>
      </c>
      <c r="AS595" s="5">
        <f t="shared" si="820"/>
        <v>1.6456547987645499E-4</v>
      </c>
      <c r="AT595" s="5">
        <f t="shared" si="821"/>
        <v>9.2837444122220193E-5</v>
      </c>
      <c r="AU595" s="5">
        <f t="shared" si="822"/>
        <v>3.4915346108701039E-5</v>
      </c>
      <c r="AV595" s="5">
        <f t="shared" si="823"/>
        <v>9.8485159093145836E-6</v>
      </c>
      <c r="AW595" s="5">
        <f t="shared" si="824"/>
        <v>4.4112278764453112E-8</v>
      </c>
      <c r="AX595" s="5">
        <f t="shared" si="825"/>
        <v>4.9215047918618651E-4</v>
      </c>
      <c r="AY595" s="5">
        <f t="shared" si="826"/>
        <v>3.1169530348458443E-4</v>
      </c>
      <c r="AZ595" s="5">
        <f t="shared" si="827"/>
        <v>9.8703512770118284E-5</v>
      </c>
      <c r="BA595" s="5">
        <f t="shared" si="828"/>
        <v>2.0837408251469398E-5</v>
      </c>
      <c r="BB595" s="5">
        <f t="shared" si="829"/>
        <v>3.29925630648265E-6</v>
      </c>
      <c r="BC595" s="5">
        <f t="shared" si="830"/>
        <v>4.1790579882113541E-7</v>
      </c>
      <c r="BD595" s="5">
        <f t="shared" si="831"/>
        <v>1.5395911490404571E-5</v>
      </c>
      <c r="BE595" s="5">
        <f t="shared" si="832"/>
        <v>1.7370800653625774E-5</v>
      </c>
      <c r="BF595" s="5">
        <f t="shared" si="833"/>
        <v>9.799507990678782E-6</v>
      </c>
      <c r="BG595" s="5">
        <f t="shared" si="834"/>
        <v>3.6855087559184368E-6</v>
      </c>
      <c r="BH595" s="5">
        <f t="shared" si="835"/>
        <v>1.0395655682054267E-6</v>
      </c>
      <c r="BI595" s="5">
        <f t="shared" si="836"/>
        <v>2.3458287952518164E-7</v>
      </c>
      <c r="BJ595" s="8">
        <f t="shared" si="837"/>
        <v>0.47539817263670092</v>
      </c>
      <c r="BK595" s="8">
        <f t="shared" si="838"/>
        <v>0.31856939433191783</v>
      </c>
      <c r="BL595" s="8">
        <f t="shared" si="839"/>
        <v>0.19889332502002352</v>
      </c>
      <c r="BM595" s="8">
        <f t="shared" si="840"/>
        <v>0.25894316824703167</v>
      </c>
      <c r="BN595" s="8">
        <f t="shared" si="841"/>
        <v>0.74087867106752248</v>
      </c>
    </row>
    <row r="596" spans="1:66" x14ac:dyDescent="0.25">
      <c r="A596" t="s">
        <v>122</v>
      </c>
      <c r="B596" t="s">
        <v>129</v>
      </c>
      <c r="C596" t="s">
        <v>132</v>
      </c>
      <c r="D596" t="s">
        <v>499</v>
      </c>
      <c r="E596">
        <f>VLOOKUP(A596,home!$A$2:$E$405,3,FALSE)</f>
        <v>1.2800925925925899</v>
      </c>
      <c r="F596">
        <f>VLOOKUP(B596,home!$B$2:$E$405,3,FALSE)</f>
        <v>1.08</v>
      </c>
      <c r="G596">
        <f>VLOOKUP(C596,away!$B$2:$E$405,4,FALSE)</f>
        <v>1.3</v>
      </c>
      <c r="H596">
        <f>VLOOKUP(A596,away!$A$2:$E$405,3,FALSE)</f>
        <v>1.1111111111111101</v>
      </c>
      <c r="I596">
        <f>VLOOKUP(C596,away!$B$2:$E$405,3,FALSE)</f>
        <v>1</v>
      </c>
      <c r="J596">
        <f>VLOOKUP(B596,home!$B$2:$E$405,4,FALSE)</f>
        <v>1.1000000000000001</v>
      </c>
      <c r="K596" s="3">
        <f t="shared" si="786"/>
        <v>1.7972499999999965</v>
      </c>
      <c r="L596" s="3">
        <f t="shared" si="787"/>
        <v>1.2222222222222212</v>
      </c>
      <c r="M596" s="5">
        <f t="shared" si="788"/>
        <v>4.8826981358563643E-2</v>
      </c>
      <c r="N596" s="5">
        <f t="shared" si="789"/>
        <v>8.7754292246678328E-2</v>
      </c>
      <c r="O596" s="5">
        <f t="shared" si="790"/>
        <v>5.9677421660466627E-2</v>
      </c>
      <c r="P596" s="5">
        <f t="shared" si="791"/>
        <v>0.10725524607927343</v>
      </c>
      <c r="Q596" s="5">
        <f t="shared" si="792"/>
        <v>7.8858200870171175E-2</v>
      </c>
      <c r="R596" s="5">
        <f t="shared" si="793"/>
        <v>3.646953545917403E-2</v>
      </c>
      <c r="S596" s="5">
        <f t="shared" si="794"/>
        <v>5.8900261143769748E-2</v>
      </c>
      <c r="T596" s="5">
        <f t="shared" si="795"/>
        <v>9.6382245507986922E-2</v>
      </c>
      <c r="U596" s="5">
        <f t="shared" si="796"/>
        <v>6.5544872604000395E-2</v>
      </c>
      <c r="V596" s="5">
        <f t="shared" si="797"/>
        <v>1.4375844910457273E-2</v>
      </c>
      <c r="W596" s="5">
        <f t="shared" si="798"/>
        <v>4.7242633837971615E-2</v>
      </c>
      <c r="X596" s="5">
        <f t="shared" si="799"/>
        <v>5.7740996913076367E-2</v>
      </c>
      <c r="Y596" s="5">
        <f t="shared" si="800"/>
        <v>3.5286164780213312E-2</v>
      </c>
      <c r="Z596" s="5">
        <f t="shared" si="801"/>
        <v>1.4857958890774599E-2</v>
      </c>
      <c r="AA596" s="5">
        <f t="shared" si="802"/>
        <v>2.6703466616444595E-2</v>
      </c>
      <c r="AB596" s="5">
        <f t="shared" si="803"/>
        <v>2.3996402688202481E-2</v>
      </c>
      <c r="AC596" s="5">
        <f t="shared" si="804"/>
        <v>1.9736587494341091E-3</v>
      </c>
      <c r="AD596" s="5">
        <f t="shared" si="805"/>
        <v>2.1226705916323585E-2</v>
      </c>
      <c r="AE596" s="5">
        <f t="shared" si="806"/>
        <v>2.5943751675506582E-2</v>
      </c>
      <c r="AF596" s="5">
        <f t="shared" si="807"/>
        <v>1.5854514912809568E-2</v>
      </c>
      <c r="AG596" s="5">
        <f t="shared" si="808"/>
        <v>6.4592468163298224E-3</v>
      </c>
      <c r="AH596" s="5">
        <f t="shared" si="809"/>
        <v>4.5399318832922307E-3</v>
      </c>
      <c r="AI596" s="5">
        <f t="shared" si="810"/>
        <v>8.1593925772469461E-3</v>
      </c>
      <c r="AJ596" s="5">
        <f t="shared" si="811"/>
        <v>7.3322341547285234E-3</v>
      </c>
      <c r="AK596" s="5">
        <f t="shared" si="812"/>
        <v>4.3926192781952702E-3</v>
      </c>
      <c r="AL596" s="5">
        <f t="shared" si="813"/>
        <v>1.7341662249611051E-4</v>
      </c>
      <c r="AM596" s="5">
        <f t="shared" si="814"/>
        <v>7.6299394416224969E-3</v>
      </c>
      <c r="AN596" s="5">
        <f t="shared" si="815"/>
        <v>9.3254815397608229E-3</v>
      </c>
      <c r="AO596" s="5">
        <f t="shared" si="816"/>
        <v>5.6989053854093873E-3</v>
      </c>
      <c r="AP596" s="5">
        <f t="shared" si="817"/>
        <v>2.32177626812975E-3</v>
      </c>
      <c r="AQ596" s="5">
        <f t="shared" si="818"/>
        <v>7.0943163748408901E-4</v>
      </c>
      <c r="AR596" s="5">
        <f t="shared" si="819"/>
        <v>1.1097611270269889E-3</v>
      </c>
      <c r="AS596" s="5">
        <f t="shared" si="820"/>
        <v>1.9945181855492516E-3</v>
      </c>
      <c r="AT596" s="5">
        <f t="shared" si="821"/>
        <v>1.7923239044891931E-3</v>
      </c>
      <c r="AU596" s="5">
        <f t="shared" si="822"/>
        <v>1.0737513791143985E-3</v>
      </c>
      <c r="AV596" s="5">
        <f t="shared" si="823"/>
        <v>4.8244991652833736E-4</v>
      </c>
      <c r="AW596" s="5">
        <f t="shared" si="824"/>
        <v>1.0581491582075536E-5</v>
      </c>
      <c r="AX596" s="5">
        <f t="shared" si="825"/>
        <v>2.2854847769093341E-3</v>
      </c>
      <c r="AY596" s="5">
        <f t="shared" si="826"/>
        <v>2.7933702828891837E-3</v>
      </c>
      <c r="AZ596" s="5">
        <f t="shared" si="827"/>
        <v>1.7070596173211668E-3</v>
      </c>
      <c r="BA596" s="5">
        <f t="shared" si="828"/>
        <v>6.954687329826973E-4</v>
      </c>
      <c r="BB596" s="5">
        <f t="shared" si="829"/>
        <v>2.1250433507804604E-4</v>
      </c>
      <c r="BC596" s="5">
        <f t="shared" si="830"/>
        <v>5.1945504130188988E-5</v>
      </c>
      <c r="BD596" s="5">
        <f t="shared" si="831"/>
        <v>2.2606245180179402E-4</v>
      </c>
      <c r="BE596" s="5">
        <f t="shared" si="832"/>
        <v>4.062907415007735E-4</v>
      </c>
      <c r="BF596" s="5">
        <f t="shared" si="833"/>
        <v>3.6510301758113195E-4</v>
      </c>
      <c r="BG596" s="5">
        <f t="shared" si="834"/>
        <v>2.1872713278256266E-4</v>
      </c>
      <c r="BH596" s="5">
        <f t="shared" si="835"/>
        <v>9.8276834848365019E-5</v>
      </c>
      <c r="BI596" s="5">
        <f t="shared" si="836"/>
        <v>3.5325608286244737E-5</v>
      </c>
      <c r="BJ596" s="8">
        <f t="shared" si="837"/>
        <v>0.50618012099878451</v>
      </c>
      <c r="BK596" s="8">
        <f t="shared" si="838"/>
        <v>0.23429877914688349</v>
      </c>
      <c r="BL596" s="8">
        <f t="shared" si="839"/>
        <v>0.24461846722126016</v>
      </c>
      <c r="BM596" s="8">
        <f t="shared" si="840"/>
        <v>0.57833085979206844</v>
      </c>
      <c r="BN596" s="8">
        <f t="shared" si="841"/>
        <v>0.41884167767432728</v>
      </c>
    </row>
    <row r="597" spans="1:66" x14ac:dyDescent="0.25">
      <c r="A597" t="s">
        <v>122</v>
      </c>
      <c r="B597" t="s">
        <v>135</v>
      </c>
      <c r="C597" t="s">
        <v>138</v>
      </c>
      <c r="D597" t="s">
        <v>499</v>
      </c>
      <c r="E597">
        <f>VLOOKUP(A597,home!$A$2:$E$405,3,FALSE)</f>
        <v>1.2800925925925899</v>
      </c>
      <c r="F597">
        <f>VLOOKUP(B597,home!$B$2:$E$405,3,FALSE)</f>
        <v>0.69</v>
      </c>
      <c r="G597">
        <f>VLOOKUP(C597,away!$B$2:$E$405,4,FALSE)</f>
        <v>1.1499999999999999</v>
      </c>
      <c r="H597">
        <f>VLOOKUP(A597,away!$A$2:$E$405,3,FALSE)</f>
        <v>1.1111111111111101</v>
      </c>
      <c r="I597">
        <f>VLOOKUP(C597,away!$B$2:$E$405,3,FALSE)</f>
        <v>1.03</v>
      </c>
      <c r="J597">
        <f>VLOOKUP(B597,home!$B$2:$E$405,4,FALSE)</f>
        <v>0.85</v>
      </c>
      <c r="K597" s="3">
        <f t="shared" si="786"/>
        <v>1.0157534722222199</v>
      </c>
      <c r="L597" s="3">
        <f t="shared" si="787"/>
        <v>0.97277777777777696</v>
      </c>
      <c r="M597" s="5">
        <f t="shared" si="788"/>
        <v>0.13689634436536019</v>
      </c>
      <c r="N597" s="5">
        <f t="shared" si="789"/>
        <v>0.13905293712364333</v>
      </c>
      <c r="O597" s="5">
        <f t="shared" si="790"/>
        <v>0.13316972165763638</v>
      </c>
      <c r="P597" s="5">
        <f t="shared" si="791"/>
        <v>0.13526760716861069</v>
      </c>
      <c r="Q597" s="5">
        <f t="shared" si="792"/>
        <v>7.062175185301936E-2</v>
      </c>
      <c r="R597" s="5">
        <f t="shared" si="793"/>
        <v>6.4772272950700302E-2</v>
      </c>
      <c r="S597" s="5">
        <f t="shared" si="794"/>
        <v>3.3414562006652597E-2</v>
      </c>
      <c r="T597" s="5">
        <f t="shared" si="795"/>
        <v>6.8699270830353779E-2</v>
      </c>
      <c r="U597" s="5">
        <f t="shared" si="796"/>
        <v>6.5792661153399198E-2</v>
      </c>
      <c r="V597" s="5">
        <f t="shared" si="797"/>
        <v>3.6685565663089246E-3</v>
      </c>
      <c r="W597" s="5">
        <f t="shared" si="798"/>
        <v>2.3911429886373469E-2</v>
      </c>
      <c r="X597" s="5">
        <f t="shared" si="799"/>
        <v>2.3260507628355506E-2</v>
      </c>
      <c r="Y597" s="5">
        <f t="shared" si="800"/>
        <v>1.1313652460347349E-2</v>
      </c>
      <c r="Z597" s="5">
        <f t="shared" si="801"/>
        <v>2.1003009247532619E-2</v>
      </c>
      <c r="AA597" s="5">
        <f t="shared" si="802"/>
        <v>2.133387957029665E-2</v>
      </c>
      <c r="AB597" s="5">
        <f t="shared" si="803"/>
        <v>1.0834981124749751E-2</v>
      </c>
      <c r="AC597" s="5">
        <f t="shared" si="804"/>
        <v>2.2655684798771237E-4</v>
      </c>
      <c r="AD597" s="5">
        <f t="shared" si="805"/>
        <v>6.0720294832205023E-3</v>
      </c>
      <c r="AE597" s="5">
        <f t="shared" si="806"/>
        <v>5.9067353472883844E-3</v>
      </c>
      <c r="AF597" s="5">
        <f t="shared" si="807"/>
        <v>2.8729704425283198E-3</v>
      </c>
      <c r="AG597" s="5">
        <f t="shared" si="808"/>
        <v>9.3158726756797851E-4</v>
      </c>
      <c r="AH597" s="5">
        <f t="shared" si="809"/>
        <v>5.1078151656152202E-3</v>
      </c>
      <c r="AI597" s="5">
        <f t="shared" si="810"/>
        <v>5.1882809899429731E-3</v>
      </c>
      <c r="AJ597" s="5">
        <f t="shared" si="811"/>
        <v>2.6350072151995552E-3</v>
      </c>
      <c r="AK597" s="5">
        <f t="shared" si="812"/>
        <v>8.9217257605651694E-4</v>
      </c>
      <c r="AL597" s="5">
        <f t="shared" si="813"/>
        <v>8.9544546589704432E-6</v>
      </c>
      <c r="AM597" s="5">
        <f t="shared" si="814"/>
        <v>1.2335370062033838E-3</v>
      </c>
      <c r="AN597" s="5">
        <f t="shared" si="815"/>
        <v>1.1999573877011795E-3</v>
      </c>
      <c r="AO597" s="5">
        <f t="shared" si="816"/>
        <v>5.8364594051798981E-4</v>
      </c>
      <c r="AP597" s="5">
        <f t="shared" si="817"/>
        <v>1.8925260034203693E-4</v>
      </c>
      <c r="AQ597" s="5">
        <f t="shared" si="818"/>
        <v>4.6025180999848113E-5</v>
      </c>
      <c r="AR597" s="5">
        <f t="shared" si="819"/>
        <v>9.9375381722136046E-4</v>
      </c>
      <c r="AS597" s="5">
        <f t="shared" si="820"/>
        <v>1.0094088903766822E-3</v>
      </c>
      <c r="AT597" s="5">
        <f t="shared" si="821"/>
        <v>5.1265529264604649E-4</v>
      </c>
      <c r="AU597" s="5">
        <f t="shared" si="822"/>
        <v>1.7357713118610666E-4</v>
      </c>
      <c r="AV597" s="5">
        <f t="shared" si="823"/>
        <v>4.4077893425164896E-5</v>
      </c>
      <c r="AW597" s="5">
        <f t="shared" si="824"/>
        <v>2.4577550522988561E-7</v>
      </c>
      <c r="AX597" s="5">
        <f t="shared" si="825"/>
        <v>2.0882824952761478E-4</v>
      </c>
      <c r="AY597" s="5">
        <f t="shared" si="826"/>
        <v>2.031434805126962E-4</v>
      </c>
      <c r="AZ597" s="5">
        <f t="shared" si="827"/>
        <v>9.8806731771591865E-5</v>
      </c>
      <c r="BA597" s="5">
        <f t="shared" si="828"/>
        <v>3.2038997654084671E-5</v>
      </c>
      <c r="BB597" s="5">
        <f t="shared" si="829"/>
        <v>7.7917062350419749E-6</v>
      </c>
      <c r="BC597" s="5">
        <f t="shared" si="830"/>
        <v>1.5159197352842764E-6</v>
      </c>
      <c r="BD597" s="5">
        <f t="shared" si="831"/>
        <v>1.6111693832912964E-4</v>
      </c>
      <c r="BE597" s="5">
        <f t="shared" si="832"/>
        <v>1.6365508954162668E-4</v>
      </c>
      <c r="BF597" s="5">
        <f t="shared" si="833"/>
        <v>8.3116612724372808E-5</v>
      </c>
      <c r="BG597" s="5">
        <f t="shared" si="834"/>
        <v>2.8141995991377074E-5</v>
      </c>
      <c r="BH597" s="5">
        <f t="shared" si="835"/>
        <v>7.1463325358762628E-6</v>
      </c>
      <c r="BI597" s="5">
        <f t="shared" si="836"/>
        <v>1.4517824173941876E-6</v>
      </c>
      <c r="BJ597" s="8">
        <f t="shared" si="837"/>
        <v>0.35644741552389864</v>
      </c>
      <c r="BK597" s="8">
        <f t="shared" si="838"/>
        <v>0.30968572489009183</v>
      </c>
      <c r="BL597" s="8">
        <f t="shared" si="839"/>
        <v>0.31290489417999168</v>
      </c>
      <c r="BM597" s="8">
        <f t="shared" si="840"/>
        <v>0.32005751101753704</v>
      </c>
      <c r="BN597" s="8">
        <f t="shared" si="841"/>
        <v>0.67978063511897024</v>
      </c>
    </row>
    <row r="598" spans="1:66" x14ac:dyDescent="0.25">
      <c r="A598" t="s">
        <v>122</v>
      </c>
      <c r="B598" t="s">
        <v>401</v>
      </c>
      <c r="C598" t="s">
        <v>133</v>
      </c>
      <c r="D598" t="s">
        <v>499</v>
      </c>
      <c r="E598">
        <f>VLOOKUP(A598,home!$A$2:$E$405,3,FALSE)</f>
        <v>1.2800925925925899</v>
      </c>
      <c r="F598">
        <f>VLOOKUP(B598,home!$B$2:$E$405,3,FALSE)</f>
        <v>1.03</v>
      </c>
      <c r="G598">
        <f>VLOOKUP(C598,away!$B$2:$E$405,4,FALSE)</f>
        <v>1.3</v>
      </c>
      <c r="H598">
        <f>VLOOKUP(A598,away!$A$2:$E$405,3,FALSE)</f>
        <v>1.1111111111111101</v>
      </c>
      <c r="I598">
        <f>VLOOKUP(C598,away!$B$2:$E$405,3,FALSE)</f>
        <v>0.65</v>
      </c>
      <c r="J598">
        <f>VLOOKUP(B598,home!$B$2:$E$405,4,FALSE)</f>
        <v>1.28</v>
      </c>
      <c r="K598" s="3">
        <f t="shared" si="786"/>
        <v>1.7140439814814781</v>
      </c>
      <c r="L598" s="3">
        <f t="shared" si="787"/>
        <v>0.92444444444444362</v>
      </c>
      <c r="M598" s="5">
        <f t="shared" si="788"/>
        <v>7.1469218967552345E-2</v>
      </c>
      <c r="N598" s="5">
        <f t="shared" si="789"/>
        <v>0.12250138463251498</v>
      </c>
      <c r="O598" s="5">
        <f t="shared" si="790"/>
        <v>6.6069322423337226E-2</v>
      </c>
      <c r="P598" s="5">
        <f t="shared" si="791"/>
        <v>0.1132457244602804</v>
      </c>
      <c r="Q598" s="5">
        <f t="shared" si="792"/>
        <v>0.10498638052625499</v>
      </c>
      <c r="R598" s="5">
        <f t="shared" si="793"/>
        <v>3.05387090312314E-2</v>
      </c>
      <c r="S598" s="5">
        <f t="shared" si="794"/>
        <v>4.4860550786053208E-2</v>
      </c>
      <c r="T598" s="5">
        <f t="shared" si="795"/>
        <v>9.7054076219826743E-2</v>
      </c>
      <c r="U598" s="5">
        <f t="shared" si="796"/>
        <v>5.2344690417196228E-2</v>
      </c>
      <c r="V598" s="5">
        <f t="shared" si="797"/>
        <v>7.8981407766923247E-3</v>
      </c>
      <c r="W598" s="5">
        <f t="shared" si="798"/>
        <v>5.9983757892850542E-2</v>
      </c>
      <c r="X598" s="5">
        <f t="shared" si="799"/>
        <v>5.5451651740946233E-2</v>
      </c>
      <c r="Y598" s="5">
        <f t="shared" si="800"/>
        <v>2.56309856935929E-2</v>
      </c>
      <c r="Z598" s="5">
        <f t="shared" si="801"/>
        <v>9.4104466348090745E-3</v>
      </c>
      <c r="AA598" s="5">
        <f t="shared" si="802"/>
        <v>1.6129919417447118E-2</v>
      </c>
      <c r="AB598" s="5">
        <f t="shared" si="803"/>
        <v>1.3823695649628235E-2</v>
      </c>
      <c r="AC598" s="5">
        <f t="shared" si="804"/>
        <v>7.8218172720612416E-4</v>
      </c>
      <c r="AD598" s="5">
        <f t="shared" si="805"/>
        <v>2.570369980072066E-2</v>
      </c>
      <c r="AE598" s="5">
        <f t="shared" si="806"/>
        <v>2.3761642482443966E-2</v>
      </c>
      <c r="AF598" s="5">
        <f t="shared" si="807"/>
        <v>1.09831591918852E-2</v>
      </c>
      <c r="AG598" s="5">
        <f t="shared" si="808"/>
        <v>3.3844401657957329E-3</v>
      </c>
      <c r="AH598" s="5">
        <f t="shared" si="809"/>
        <v>2.1748587778225394E-3</v>
      </c>
      <c r="AI598" s="5">
        <f t="shared" si="810"/>
        <v>3.7278035986988861E-3</v>
      </c>
      <c r="AJ598" s="5">
        <f t="shared" si="811"/>
        <v>3.1948096612474113E-3</v>
      </c>
      <c r="AK598" s="5">
        <f t="shared" si="812"/>
        <v>1.8253480906133353E-3</v>
      </c>
      <c r="AL598" s="5">
        <f t="shared" si="813"/>
        <v>4.9575880434493844E-5</v>
      </c>
      <c r="AM598" s="5">
        <f t="shared" si="814"/>
        <v>8.8114543890463713E-3</v>
      </c>
      <c r="AN598" s="5">
        <f t="shared" si="815"/>
        <v>8.1457000574295269E-3</v>
      </c>
      <c r="AO598" s="5">
        <f t="shared" si="816"/>
        <v>3.7651235821007556E-3</v>
      </c>
      <c r="AP598" s="5">
        <f t="shared" si="817"/>
        <v>1.1602158593732688E-3</v>
      </c>
      <c r="AQ598" s="5">
        <f t="shared" si="818"/>
        <v>2.6813877638848851E-4</v>
      </c>
      <c r="AR598" s="5">
        <f t="shared" si="819"/>
        <v>4.0210722292185596E-4</v>
      </c>
      <c r="AS598" s="5">
        <f t="shared" si="820"/>
        <v>6.8922946535943802E-4</v>
      </c>
      <c r="AT598" s="5">
        <f t="shared" si="821"/>
        <v>5.9068480847952103E-4</v>
      </c>
      <c r="AU598" s="5">
        <f t="shared" si="822"/>
        <v>3.3748658030895422E-4</v>
      </c>
      <c r="AV598" s="5">
        <f t="shared" si="823"/>
        <v>1.4461671045233219E-4</v>
      </c>
      <c r="AW598" s="5">
        <f t="shared" si="824"/>
        <v>2.1820802238223472E-6</v>
      </c>
      <c r="AX598" s="5">
        <f t="shared" si="825"/>
        <v>2.5172033939405824E-3</v>
      </c>
      <c r="AY598" s="5">
        <f t="shared" si="826"/>
        <v>2.3270146930650694E-3</v>
      </c>
      <c r="AZ598" s="5">
        <f t="shared" si="827"/>
        <v>1.0755979025722977E-3</v>
      </c>
      <c r="BA598" s="5">
        <f t="shared" si="828"/>
        <v>3.3144350182968556E-4</v>
      </c>
      <c r="BB598" s="5">
        <f t="shared" si="829"/>
        <v>7.6600275978416137E-5</v>
      </c>
      <c r="BC598" s="5">
        <f t="shared" si="830"/>
        <v>1.4162539914231597E-5</v>
      </c>
      <c r="BD598" s="5">
        <f t="shared" si="831"/>
        <v>6.1954298050182188E-5</v>
      </c>
      <c r="BE598" s="5">
        <f t="shared" si="832"/>
        <v>1.0619239169982441E-4</v>
      </c>
      <c r="BF598" s="5">
        <f t="shared" si="833"/>
        <v>9.1009214936103877E-5</v>
      </c>
      <c r="BG598" s="5">
        <f t="shared" si="834"/>
        <v>5.1997932373527699E-5</v>
      </c>
      <c r="BH598" s="5">
        <f t="shared" si="835"/>
        <v>2.2281685758581528E-5</v>
      </c>
      <c r="BI598" s="5">
        <f t="shared" si="836"/>
        <v>7.6383578743516354E-6</v>
      </c>
      <c r="BJ598" s="8">
        <f t="shared" si="837"/>
        <v>0.55793383331847091</v>
      </c>
      <c r="BK598" s="8">
        <f t="shared" si="838"/>
        <v>0.24063240729128396</v>
      </c>
      <c r="BL598" s="8">
        <f t="shared" si="839"/>
        <v>0.19233435573543703</v>
      </c>
      <c r="BM598" s="8">
        <f t="shared" si="840"/>
        <v>0.48917547032598802</v>
      </c>
      <c r="BN598" s="8">
        <f t="shared" si="841"/>
        <v>0.50881074004117133</v>
      </c>
    </row>
    <row r="599" spans="1:66" x14ac:dyDescent="0.25">
      <c r="A599" t="s">
        <v>122</v>
      </c>
      <c r="B599" t="s">
        <v>124</v>
      </c>
      <c r="C599" t="s">
        <v>134</v>
      </c>
      <c r="D599" t="s">
        <v>499</v>
      </c>
      <c r="E599">
        <f>VLOOKUP(A599,home!$A$2:$E$405,3,FALSE)</f>
        <v>1.2800925925925899</v>
      </c>
      <c r="F599">
        <f>VLOOKUP(B599,home!$B$2:$E$405,3,FALSE)</f>
        <v>0.9</v>
      </c>
      <c r="G599">
        <f>VLOOKUP(C599,away!$B$2:$E$405,4,FALSE)</f>
        <v>1.08</v>
      </c>
      <c r="H599">
        <f>VLOOKUP(A599,away!$A$2:$E$405,3,FALSE)</f>
        <v>1.1111111111111101</v>
      </c>
      <c r="I599">
        <f>VLOOKUP(C599,away!$B$2:$E$405,3,FALSE)</f>
        <v>0.39</v>
      </c>
      <c r="J599">
        <f>VLOOKUP(B599,home!$B$2:$E$405,4,FALSE)</f>
        <v>1.18</v>
      </c>
      <c r="K599" s="3">
        <f t="shared" si="786"/>
        <v>1.2442499999999974</v>
      </c>
      <c r="L599" s="3">
        <f t="shared" si="787"/>
        <v>0.51133333333333286</v>
      </c>
      <c r="M599" s="5">
        <f t="shared" si="788"/>
        <v>0.17280640914624013</v>
      </c>
      <c r="N599" s="5">
        <f t="shared" si="789"/>
        <v>0.21501437458020881</v>
      </c>
      <c r="O599" s="5">
        <f t="shared" si="790"/>
        <v>8.8361677210110692E-2</v>
      </c>
      <c r="P599" s="5">
        <f t="shared" si="791"/>
        <v>0.10994401686867999</v>
      </c>
      <c r="Q599" s="5">
        <f t="shared" si="792"/>
        <v>0.13376581778571214</v>
      </c>
      <c r="R599" s="5">
        <f t="shared" si="793"/>
        <v>2.2591135473384944E-2</v>
      </c>
      <c r="S599" s="5">
        <f t="shared" si="794"/>
        <v>1.7487324262075256E-2</v>
      </c>
      <c r="T599" s="5">
        <f t="shared" si="795"/>
        <v>6.8398921494427417E-2</v>
      </c>
      <c r="U599" s="5">
        <f t="shared" si="796"/>
        <v>2.8109020312759157E-2</v>
      </c>
      <c r="V599" s="5">
        <f t="shared" si="797"/>
        <v>1.2362110121805772E-3</v>
      </c>
      <c r="W599" s="5">
        <f t="shared" si="798"/>
        <v>5.5479372926624013E-2</v>
      </c>
      <c r="X599" s="5">
        <f t="shared" si="799"/>
        <v>2.8368452689813719E-2</v>
      </c>
      <c r="Y599" s="5">
        <f t="shared" si="800"/>
        <v>7.2528677376956993E-3</v>
      </c>
      <c r="Z599" s="5">
        <f t="shared" si="801"/>
        <v>3.8505335351302753E-3</v>
      </c>
      <c r="AA599" s="5">
        <f t="shared" si="802"/>
        <v>4.7910263510858352E-3</v>
      </c>
      <c r="AB599" s="5">
        <f t="shared" si="803"/>
        <v>2.9806172686692692E-3</v>
      </c>
      <c r="AC599" s="5">
        <f t="shared" si="804"/>
        <v>4.9156887846318968E-5</v>
      </c>
      <c r="AD599" s="5">
        <f t="shared" si="805"/>
        <v>1.725755244098795E-2</v>
      </c>
      <c r="AE599" s="5">
        <f t="shared" si="806"/>
        <v>8.8243618148251615E-3</v>
      </c>
      <c r="AF599" s="5">
        <f t="shared" si="807"/>
        <v>2.2560951706569643E-3</v>
      </c>
      <c r="AG599" s="5">
        <f t="shared" si="808"/>
        <v>3.8453888797642007E-4</v>
      </c>
      <c r="AH599" s="5">
        <f t="shared" si="809"/>
        <v>4.9222653690748626E-4</v>
      </c>
      <c r="AI599" s="5">
        <f t="shared" si="810"/>
        <v>6.1245286854713849E-4</v>
      </c>
      <c r="AJ599" s="5">
        <f t="shared" si="811"/>
        <v>3.8102224084488777E-4</v>
      </c>
      <c r="AK599" s="5">
        <f t="shared" si="812"/>
        <v>1.5802897439041693E-4</v>
      </c>
      <c r="AL599" s="5">
        <f t="shared" si="813"/>
        <v>1.2509965882142378E-6</v>
      </c>
      <c r="AM599" s="5">
        <f t="shared" si="814"/>
        <v>4.2945419249398389E-3</v>
      </c>
      <c r="AN599" s="5">
        <f t="shared" si="815"/>
        <v>2.1959424376192353E-3</v>
      </c>
      <c r="AO599" s="5">
        <f t="shared" si="816"/>
        <v>5.614292832179839E-4</v>
      </c>
      <c r="AP599" s="5">
        <f t="shared" si="817"/>
        <v>9.5692502272931855E-5</v>
      </c>
      <c r="AQ599" s="5">
        <f t="shared" si="818"/>
        <v>1.223269154055644E-5</v>
      </c>
      <c r="AR599" s="5">
        <f t="shared" si="819"/>
        <v>5.0338367174405556E-5</v>
      </c>
      <c r="AS599" s="5">
        <f t="shared" si="820"/>
        <v>6.2633513356753979E-5</v>
      </c>
      <c r="AT599" s="5">
        <f t="shared" si="821"/>
        <v>3.8965874497070499E-5</v>
      </c>
      <c r="AU599" s="5">
        <f t="shared" si="822"/>
        <v>1.6161096447659958E-5</v>
      </c>
      <c r="AV599" s="5">
        <f t="shared" si="823"/>
        <v>5.0271110637502159E-6</v>
      </c>
      <c r="AW599" s="5">
        <f t="shared" si="824"/>
        <v>2.210881057865233E-8</v>
      </c>
      <c r="AX599" s="5">
        <f t="shared" si="825"/>
        <v>8.9058063168439791E-4</v>
      </c>
      <c r="AY599" s="5">
        <f t="shared" si="826"/>
        <v>4.5538356300128834E-4</v>
      </c>
      <c r="AZ599" s="5">
        <f t="shared" si="827"/>
        <v>1.1642639760732926E-4</v>
      </c>
      <c r="BA599" s="5">
        <f t="shared" si="828"/>
        <v>1.9844232658849219E-5</v>
      </c>
      <c r="BB599" s="5">
        <f t="shared" si="829"/>
        <v>2.5367544082228885E-6</v>
      </c>
      <c r="BC599" s="5">
        <f t="shared" si="830"/>
        <v>2.5942541748092719E-7</v>
      </c>
      <c r="BD599" s="5">
        <f t="shared" si="831"/>
        <v>4.2899475136410024E-6</v>
      </c>
      <c r="BE599" s="5">
        <f t="shared" si="832"/>
        <v>5.3377671938478061E-6</v>
      </c>
      <c r="BF599" s="5">
        <f t="shared" si="833"/>
        <v>3.3207584154725597E-6</v>
      </c>
      <c r="BG599" s="5">
        <f t="shared" si="834"/>
        <v>1.3772845528172417E-6</v>
      </c>
      <c r="BH599" s="5">
        <f t="shared" si="835"/>
        <v>4.2842157621071244E-7</v>
      </c>
      <c r="BI599" s="5">
        <f t="shared" si="836"/>
        <v>1.0661270924003549E-7</v>
      </c>
      <c r="BJ599" s="8">
        <f t="shared" si="837"/>
        <v>0.54564722537329646</v>
      </c>
      <c r="BK599" s="8">
        <f t="shared" si="838"/>
        <v>0.30197975273661182</v>
      </c>
      <c r="BL599" s="8">
        <f t="shared" si="839"/>
        <v>0.14866519399120071</v>
      </c>
      <c r="BM599" s="8">
        <f t="shared" si="840"/>
        <v>0.25720391311771162</v>
      </c>
      <c r="BN599" s="8">
        <f t="shared" si="841"/>
        <v>0.74248343106433667</v>
      </c>
    </row>
    <row r="600" spans="1:66" x14ac:dyDescent="0.25">
      <c r="A600" t="s">
        <v>122</v>
      </c>
      <c r="B600" t="s">
        <v>142</v>
      </c>
      <c r="C600" t="s">
        <v>136</v>
      </c>
      <c r="D600" t="s">
        <v>499</v>
      </c>
      <c r="E600">
        <f>VLOOKUP(A600,home!$A$2:$E$405,3,FALSE)</f>
        <v>1.2800925925925899</v>
      </c>
      <c r="F600">
        <f>VLOOKUP(B600,home!$B$2:$E$405,3,FALSE)</f>
        <v>1.17</v>
      </c>
      <c r="G600">
        <f>VLOOKUP(C600,away!$B$2:$E$405,4,FALSE)</f>
        <v>1.08</v>
      </c>
      <c r="H600">
        <f>VLOOKUP(A600,away!$A$2:$E$405,3,FALSE)</f>
        <v>1.1111111111111101</v>
      </c>
      <c r="I600">
        <f>VLOOKUP(C600,away!$B$2:$E$405,3,FALSE)</f>
        <v>1.1299999999999999</v>
      </c>
      <c r="J600">
        <f>VLOOKUP(B600,home!$B$2:$E$405,4,FALSE)</f>
        <v>1</v>
      </c>
      <c r="K600" s="3">
        <f t="shared" si="786"/>
        <v>1.6175249999999965</v>
      </c>
      <c r="L600" s="3">
        <f t="shared" si="787"/>
        <v>1.2555555555555542</v>
      </c>
      <c r="M600" s="5">
        <f t="shared" si="788"/>
        <v>5.652453114191032E-2</v>
      </c>
      <c r="N600" s="5">
        <f t="shared" si="789"/>
        <v>9.142984223531829E-2</v>
      </c>
      <c r="O600" s="5">
        <f t="shared" si="790"/>
        <v>7.0969689100398442E-2</v>
      </c>
      <c r="P600" s="5">
        <f t="shared" si="791"/>
        <v>0.11479524636212175</v>
      </c>
      <c r="Q600" s="5">
        <f t="shared" si="792"/>
        <v>7.3945027780841457E-2</v>
      </c>
      <c r="R600" s="5">
        <f t="shared" si="793"/>
        <v>4.4553193713027871E-2</v>
      </c>
      <c r="S600" s="5">
        <f t="shared" si="794"/>
        <v>5.8284201218121161E-2</v>
      </c>
      <c r="T600" s="5">
        <f t="shared" si="795"/>
        <v>9.284209043594531E-2</v>
      </c>
      <c r="U600" s="5">
        <f t="shared" si="796"/>
        <v>7.2065904660665245E-2</v>
      </c>
      <c r="V600" s="5">
        <f t="shared" si="797"/>
        <v>1.3152105235819195E-2</v>
      </c>
      <c r="W600" s="5">
        <f t="shared" si="798"/>
        <v>3.9869310353735109E-2</v>
      </c>
      <c r="X600" s="5">
        <f t="shared" si="799"/>
        <v>5.0058134110800706E-2</v>
      </c>
      <c r="Y600" s="5">
        <f t="shared" si="800"/>
        <v>3.1425384191780412E-2</v>
      </c>
      <c r="Z600" s="5">
        <f t="shared" si="801"/>
        <v>1.8646336628044977E-2</v>
      </c>
      <c r="AA600" s="5">
        <f t="shared" si="802"/>
        <v>3.0160915654278385E-2</v>
      </c>
      <c r="AB600" s="5">
        <f t="shared" si="803"/>
        <v>2.4393017546843275E-2</v>
      </c>
      <c r="AC600" s="5">
        <f t="shared" si="804"/>
        <v>1.6694069926647395E-3</v>
      </c>
      <c r="AD600" s="5">
        <f t="shared" si="805"/>
        <v>1.6122401557481306E-2</v>
      </c>
      <c r="AE600" s="5">
        <f t="shared" si="806"/>
        <v>2.0242570844393178E-2</v>
      </c>
      <c r="AF600" s="5">
        <f t="shared" si="807"/>
        <v>1.2707836141202371E-2</v>
      </c>
      <c r="AG600" s="5">
        <f t="shared" si="808"/>
        <v>5.318464755392098E-3</v>
      </c>
      <c r="AH600" s="5">
        <f t="shared" si="809"/>
        <v>5.8528778860252205E-3</v>
      </c>
      <c r="AI600" s="5">
        <f t="shared" si="810"/>
        <v>9.4671763025929237E-3</v>
      </c>
      <c r="AJ600" s="5">
        <f t="shared" si="811"/>
        <v>7.6566971744257946E-3</v>
      </c>
      <c r="AK600" s="5">
        <f t="shared" si="812"/>
        <v>4.1282996990210192E-3</v>
      </c>
      <c r="AL600" s="5">
        <f t="shared" si="813"/>
        <v>1.3561544563401448E-4</v>
      </c>
      <c r="AM600" s="5">
        <f t="shared" si="814"/>
        <v>5.2156775158529759E-3</v>
      </c>
      <c r="AN600" s="5">
        <f t="shared" si="815"/>
        <v>6.5485728810153977E-3</v>
      </c>
      <c r="AO600" s="5">
        <f t="shared" si="816"/>
        <v>4.1110485308596626E-3</v>
      </c>
      <c r="AP600" s="5">
        <f t="shared" si="817"/>
        <v>1.7205499406931161E-3</v>
      </c>
      <c r="AQ600" s="5">
        <f t="shared" si="818"/>
        <v>5.4006150916200508E-4</v>
      </c>
      <c r="AR600" s="5">
        <f t="shared" si="819"/>
        <v>1.4697226691574427E-3</v>
      </c>
      <c r="AS600" s="5">
        <f t="shared" si="820"/>
        <v>2.3773131604288874E-3</v>
      </c>
      <c r="AT600" s="5">
        <f t="shared" si="821"/>
        <v>1.9226817349113643E-3</v>
      </c>
      <c r="AU600" s="5">
        <f t="shared" si="822"/>
        <v>1.0366619244208326E-3</v>
      </c>
      <c r="AV600" s="5">
        <f t="shared" si="823"/>
        <v>4.1920664482470083E-4</v>
      </c>
      <c r="AW600" s="5">
        <f t="shared" si="824"/>
        <v>7.6505664283965722E-6</v>
      </c>
      <c r="AX600" s="5">
        <f t="shared" si="825"/>
        <v>1.4060814623050102E-3</v>
      </c>
      <c r="AY600" s="5">
        <f t="shared" si="826"/>
        <v>1.7654133915607337E-3</v>
      </c>
      <c r="AZ600" s="5">
        <f t="shared" si="827"/>
        <v>1.1082872958131261E-3</v>
      </c>
      <c r="BA600" s="5">
        <f t="shared" si="828"/>
        <v>4.6383875713660412E-4</v>
      </c>
      <c r="BB600" s="5">
        <f t="shared" si="829"/>
        <v>1.4559383210121162E-4</v>
      </c>
      <c r="BC600" s="5">
        <f t="shared" si="830"/>
        <v>3.6560228949859772E-5</v>
      </c>
      <c r="BD600" s="5">
        <f t="shared" si="831"/>
        <v>3.0755307706442739E-4</v>
      </c>
      <c r="BE600" s="5">
        <f t="shared" si="832"/>
        <v>4.9747479097863689E-4</v>
      </c>
      <c r="BF600" s="5">
        <f t="shared" si="833"/>
        <v>4.0233895563885898E-4</v>
      </c>
      <c r="BG600" s="5">
        <f t="shared" si="834"/>
        <v>2.1693110640658134E-4</v>
      </c>
      <c r="BH600" s="5">
        <f t="shared" si="835"/>
        <v>8.772287197257616E-5</v>
      </c>
      <c r="BI600" s="5">
        <f t="shared" si="836"/>
        <v>2.8378787697488174E-5</v>
      </c>
      <c r="BJ600" s="8">
        <f t="shared" si="837"/>
        <v>0.45702274775234003</v>
      </c>
      <c r="BK600" s="8">
        <f t="shared" si="838"/>
        <v>0.2463265197878319</v>
      </c>
      <c r="BL600" s="8">
        <f t="shared" si="839"/>
        <v>0.27801375746078</v>
      </c>
      <c r="BM600" s="8">
        <f t="shared" si="840"/>
        <v>0.54603406847024627</v>
      </c>
      <c r="BN600" s="8">
        <f t="shared" si="841"/>
        <v>0.45221753033361811</v>
      </c>
    </row>
    <row r="601" spans="1:66" x14ac:dyDescent="0.25">
      <c r="A601" t="s">
        <v>145</v>
      </c>
      <c r="B601" t="s">
        <v>347</v>
      </c>
      <c r="C601" t="s">
        <v>357</v>
      </c>
      <c r="D601" t="s">
        <v>499</v>
      </c>
      <c r="E601">
        <f>VLOOKUP(A601,home!$A$2:$E$405,3,FALSE)</f>
        <v>1.4299065420560699</v>
      </c>
      <c r="F601">
        <f>VLOOKUP(B601,home!$B$2:$E$405,3,FALSE)</f>
        <v>1</v>
      </c>
      <c r="G601">
        <f>VLOOKUP(C601,away!$B$2:$E$405,4,FALSE)</f>
        <v>0.74</v>
      </c>
      <c r="H601">
        <f>VLOOKUP(A601,away!$A$2:$E$405,3,FALSE)</f>
        <v>1.18691588785047</v>
      </c>
      <c r="I601">
        <f>VLOOKUP(C601,away!$B$2:$E$405,3,FALSE)</f>
        <v>0.95</v>
      </c>
      <c r="J601">
        <f>VLOOKUP(B601,home!$B$2:$E$405,4,FALSE)</f>
        <v>1.26</v>
      </c>
      <c r="K601" s="3">
        <f t="shared" si="786"/>
        <v>1.0581308411214918</v>
      </c>
      <c r="L601" s="3">
        <f t="shared" si="787"/>
        <v>1.4207383177570125</v>
      </c>
      <c r="M601" s="5">
        <f t="shared" si="788"/>
        <v>8.383797944101902E-2</v>
      </c>
      <c r="N601" s="5">
        <f t="shared" si="789"/>
        <v>8.8711551703851796E-2</v>
      </c>
      <c r="O601" s="5">
        <f t="shared" si="790"/>
        <v>0.11911182987518036</v>
      </c>
      <c r="P601" s="5">
        <f t="shared" si="791"/>
        <v>0.12603590073334461</v>
      </c>
      <c r="Q601" s="5">
        <f t="shared" si="792"/>
        <v>4.6934214410794699E-2</v>
      </c>
      <c r="R601" s="5">
        <f t="shared" si="793"/>
        <v>8.4613370400911631E-2</v>
      </c>
      <c r="S601" s="5">
        <f t="shared" si="794"/>
        <v>4.7368294117944527E-2</v>
      </c>
      <c r="T601" s="5">
        <f t="shared" si="795"/>
        <v>6.6681236827239393E-2</v>
      </c>
      <c r="U601" s="5">
        <f t="shared" si="796"/>
        <v>8.9532016792440952E-2</v>
      </c>
      <c r="V601" s="5">
        <f t="shared" si="797"/>
        <v>7.912226329830449E-3</v>
      </c>
      <c r="W601" s="5">
        <f t="shared" si="798"/>
        <v>1.6554179923956882E-2</v>
      </c>
      <c r="X601" s="5">
        <f t="shared" si="799"/>
        <v>2.3519157737009407E-2</v>
      </c>
      <c r="Y601" s="5">
        <f t="shared" si="800"/>
        <v>1.6707284299170289E-2</v>
      </c>
      <c r="Z601" s="5">
        <f t="shared" si="801"/>
        <v>4.0071152507714064E-2</v>
      </c>
      <c r="AA601" s="5">
        <f t="shared" si="802"/>
        <v>4.2400522307695053E-2</v>
      </c>
      <c r="AB601" s="5">
        <f t="shared" si="803"/>
        <v>2.2432650166715969E-2</v>
      </c>
      <c r="AC601" s="5">
        <f t="shared" si="804"/>
        <v>7.434164824038855E-4</v>
      </c>
      <c r="AD601" s="5">
        <f t="shared" si="805"/>
        <v>4.3791220817532509E-3</v>
      </c>
      <c r="AE601" s="5">
        <f t="shared" si="806"/>
        <v>6.2215865396827007E-3</v>
      </c>
      <c r="AF601" s="5">
        <f t="shared" si="807"/>
        <v>4.4196231970842371E-3</v>
      </c>
      <c r="AG601" s="5">
        <f t="shared" si="808"/>
        <v>2.0930426753817764E-3</v>
      </c>
      <c r="AH601" s="5">
        <f t="shared" si="809"/>
        <v>1.4232655451098593E-2</v>
      </c>
      <c r="AI601" s="5">
        <f t="shared" si="810"/>
        <v>1.5060011683863339E-2</v>
      </c>
      <c r="AJ601" s="5">
        <f t="shared" si="811"/>
        <v>7.9677314151729035E-3</v>
      </c>
      <c r="AK601" s="5">
        <f t="shared" si="812"/>
        <v>2.8103007813890133E-3</v>
      </c>
      <c r="AL601" s="5">
        <f t="shared" si="813"/>
        <v>4.4703923736952864E-5</v>
      </c>
      <c r="AM601" s="5">
        <f t="shared" si="814"/>
        <v>9.2673682634785348E-4</v>
      </c>
      <c r="AN601" s="5">
        <f t="shared" si="815"/>
        <v>1.3166505196689218E-3</v>
      </c>
      <c r="AO601" s="5">
        <f t="shared" si="816"/>
        <v>9.3530792219416036E-4</v>
      </c>
      <c r="AP601" s="5">
        <f t="shared" si="817"/>
        <v>4.4294260132097943E-4</v>
      </c>
      <c r="AQ601" s="5">
        <f t="shared" si="818"/>
        <v>1.5732638156592085E-4</v>
      </c>
      <c r="AR601" s="5">
        <f t="shared" si="819"/>
        <v>4.0441757925617989E-3</v>
      </c>
      <c r="AS601" s="5">
        <f t="shared" si="820"/>
        <v>4.2792671330265921E-3</v>
      </c>
      <c r="AT601" s="5">
        <f t="shared" si="821"/>
        <v>2.2640122654264913E-3</v>
      </c>
      <c r="AU601" s="5">
        <f t="shared" si="822"/>
        <v>7.9854040090836915E-4</v>
      </c>
      <c r="AV601" s="5">
        <f t="shared" si="823"/>
        <v>2.1124005652066645E-4</v>
      </c>
      <c r="AW601" s="5">
        <f t="shared" si="824"/>
        <v>1.8667949153791414E-6</v>
      </c>
      <c r="AX601" s="5">
        <f t="shared" si="825"/>
        <v>1.6343480292695261E-4</v>
      </c>
      <c r="AY601" s="5">
        <f t="shared" si="826"/>
        <v>2.3219808697338751E-4</v>
      </c>
      <c r="AZ601" s="5">
        <f t="shared" si="827"/>
        <v>1.6494635973648356E-4</v>
      </c>
      <c r="BA601" s="5">
        <f t="shared" si="828"/>
        <v>7.8115204550718235E-5</v>
      </c>
      <c r="BB601" s="5">
        <f t="shared" si="829"/>
        <v>2.7745316076158088E-5</v>
      </c>
      <c r="BC601" s="5">
        <f t="shared" si="830"/>
        <v>7.8837667375354897E-6</v>
      </c>
      <c r="BD601" s="5">
        <f t="shared" si="831"/>
        <v>9.5761925203964604E-4</v>
      </c>
      <c r="BE601" s="5">
        <f t="shared" si="832"/>
        <v>1.0132864646348444E-3</v>
      </c>
      <c r="BF601" s="5">
        <f t="shared" si="833"/>
        <v>5.3609482956054524E-4</v>
      </c>
      <c r="BG601" s="5">
        <f t="shared" si="834"/>
        <v>1.8908615764126087E-4</v>
      </c>
      <c r="BH601" s="5">
        <f t="shared" si="835"/>
        <v>5.0019473757344583E-5</v>
      </c>
      <c r="BI601" s="5">
        <f t="shared" si="836"/>
        <v>1.0585429567862685E-5</v>
      </c>
      <c r="BJ601" s="8">
        <f t="shared" si="837"/>
        <v>0.28067428718402343</v>
      </c>
      <c r="BK601" s="8">
        <f t="shared" si="838"/>
        <v>0.26617471911525287</v>
      </c>
      <c r="BL601" s="8">
        <f t="shared" si="839"/>
        <v>0.4125150161301131</v>
      </c>
      <c r="BM601" s="8">
        <f t="shared" si="840"/>
        <v>0.44995999707994333</v>
      </c>
      <c r="BN601" s="8">
        <f t="shared" si="841"/>
        <v>0.5492448465651022</v>
      </c>
    </row>
    <row r="602" spans="1:66" x14ac:dyDescent="0.25">
      <c r="A602" t="s">
        <v>145</v>
      </c>
      <c r="B602" t="s">
        <v>349</v>
      </c>
      <c r="C602" t="s">
        <v>371</v>
      </c>
      <c r="D602" t="s">
        <v>499</v>
      </c>
      <c r="E602">
        <f>VLOOKUP(A602,home!$A$2:$E$405,3,FALSE)</f>
        <v>1.4299065420560699</v>
      </c>
      <c r="F602">
        <f>VLOOKUP(B602,home!$B$2:$E$405,3,FALSE)</f>
        <v>0.85</v>
      </c>
      <c r="G602">
        <f>VLOOKUP(C602,away!$B$2:$E$405,4,FALSE)</f>
        <v>0.93</v>
      </c>
      <c r="H602">
        <f>VLOOKUP(A602,away!$A$2:$E$405,3,FALSE)</f>
        <v>1.18691588785047</v>
      </c>
      <c r="I602">
        <f>VLOOKUP(C602,away!$B$2:$E$405,3,FALSE)</f>
        <v>0.65</v>
      </c>
      <c r="J602">
        <f>VLOOKUP(B602,home!$B$2:$E$405,4,FALSE)</f>
        <v>0.9</v>
      </c>
      <c r="K602" s="3">
        <f t="shared" ref="K602:K665" si="842">E602*F602*G602</f>
        <v>1.1303411214953232</v>
      </c>
      <c r="L602" s="3">
        <f t="shared" ref="L602:L665" si="843">H602*I602*J602</f>
        <v>0.69434579439252497</v>
      </c>
      <c r="M602" s="5">
        <f t="shared" ref="M602:M665" si="844">_xlfn.POISSON.DIST(0,K602,FALSE) * _xlfn.POISSON.DIST(0,L602,FALSE)</f>
        <v>0.16126812671498769</v>
      </c>
      <c r="N602" s="5">
        <f t="shared" ref="N602:N665" si="845">_xlfn.POISSON.DIST(1,K602,FALSE) * _xlfn.POISSON.DIST(0,L602,FALSE)</f>
        <v>0.18228799521246905</v>
      </c>
      <c r="O602" s="5">
        <f t="shared" ref="O602:O665" si="846">_xlfn.POISSON.DIST(0,K602,FALSE) * _xlfn.POISSON.DIST(1,L602,FALSE)</f>
        <v>0.1119758455541125</v>
      </c>
      <c r="P602" s="5">
        <f t="shared" ref="P602:P665" si="847">_xlfn.POISSON.DIST(1,K602,FALSE) * _xlfn.POISSON.DIST(1,L602,FALSE)</f>
        <v>0.12657090284402261</v>
      </c>
      <c r="Q602" s="5">
        <f t="shared" ref="Q602:Q665" si="848">_xlfn.POISSON.DIST(2,K602,FALSE) * _xlfn.POISSON.DIST(0,L602,FALSE)</f>
        <v>0.10302380847179819</v>
      </c>
      <c r="R602" s="5">
        <f t="shared" ref="R602:R665" si="849">_xlfn.POISSON.DIST(0,K602,FALSE) * _xlfn.POISSON.DIST(2,L602,FALSE)</f>
        <v>3.8874978717022453E-2</v>
      </c>
      <c r="S602" s="5">
        <f t="shared" ref="S602:S665" si="850">_xlfn.POISSON.DIST(2,K602,FALSE) * _xlfn.POISSON.DIST(2,L602,FALSE)</f>
        <v>2.4834717456388346E-2</v>
      </c>
      <c r="T602" s="5">
        <f t="shared" ref="T602:T665" si="851">_xlfn.POISSON.DIST(2,K602,FALSE) * _xlfn.POISSON.DIST(1,L602,FALSE)</f>
        <v>7.1534148134694053E-2</v>
      </c>
      <c r="U602" s="5">
        <f t="shared" ref="U602:U665" si="852">_xlfn.POISSON.DIST(1,K602,FALSE) * _xlfn.POISSON.DIST(2,L602,FALSE)</f>
        <v>4.3941987041105982E-2</v>
      </c>
      <c r="V602" s="5">
        <f t="shared" ref="V602:V665" si="853">_xlfn.POISSON.DIST(3,K602,FALSE) * _xlfn.POISSON.DIST(3,L602,FALSE)</f>
        <v>2.1657187211281794E-3</v>
      </c>
      <c r="W602" s="5">
        <f t="shared" ref="W602:W665" si="854">_xlfn.POISSON.DIST(3,K602,FALSE) * _xlfn.POISSON.DIST(0,L602,FALSE)</f>
        <v>3.8817349069577241E-2</v>
      </c>
      <c r="X602" s="5">
        <f t="shared" ref="X602:X665" si="855">_xlfn.POISSON.DIST(3,K602,FALSE) * _xlfn.POISSON.DIST(1,L602,FALSE)</f>
        <v>2.6952663075927551E-2</v>
      </c>
      <c r="Y602" s="5">
        <f t="shared" ref="Y602:Y665" si="856">_xlfn.POISSON.DIST(3,K602,FALSE) * _xlfn.POISSON.DIST(2,L602,FALSE)</f>
        <v>9.3572341272244921E-3</v>
      </c>
      <c r="Z602" s="5">
        <f t="shared" ref="Z602:Z665" si="857">_xlfn.POISSON.DIST(0,K602,FALSE) * _xlfn.POISSON.DIST(3,L602,FALSE)</f>
        <v>8.9975593264211562E-3</v>
      </c>
      <c r="AA602" s="5">
        <f t="shared" ref="AA602:AA665" si="858">_xlfn.POISSON.DIST(1,K602,FALSE) * _xlfn.POISSON.DIST(3,L602,FALSE)</f>
        <v>1.0170311299747593E-2</v>
      </c>
      <c r="AB602" s="5">
        <f t="shared" ref="AB602:AB665" si="859">_xlfn.POISSON.DIST(2,K602,FALSE) * _xlfn.POISSON.DIST(3,L602,FALSE)</f>
        <v>5.7479605402566266E-3</v>
      </c>
      <c r="AC602" s="5">
        <f t="shared" ref="AC602:AC665" si="860">_xlfn.POISSON.DIST(4,K602,FALSE) * _xlfn.POISSON.DIST(4,L602,FALSE)</f>
        <v>1.062349468177335E-4</v>
      </c>
      <c r="AD602" s="5">
        <f t="shared" ref="AD602:AD665" si="861">_xlfn.POISSON.DIST(4,K602,FALSE) * _xlfn.POISSON.DIST(0,L602,FALSE)</f>
        <v>1.0969211470195344E-2</v>
      </c>
      <c r="AE602" s="5">
        <f t="shared" ref="AE602:AE665" si="862">_xlfn.POISSON.DIST(4,K602,FALSE) * _xlfn.POISSON.DIST(1,L602,FALSE)</f>
        <v>7.6164258521323825E-3</v>
      </c>
      <c r="AF602" s="5">
        <f t="shared" ref="AF602:AF665" si="863">_xlfn.POISSON.DIST(4,K602,FALSE) * _xlfn.POISSON.DIST(2,L602,FALSE)</f>
        <v>2.6442166293653112E-3</v>
      </c>
      <c r="AG602" s="5">
        <f t="shared" ref="AG602:AG665" si="864">_xlfn.POISSON.DIST(4,K602,FALSE) * _xlfn.POISSON.DIST(3,L602,FALSE)</f>
        <v>6.1200023202086077E-4</v>
      </c>
      <c r="AH602" s="5">
        <f t="shared" ref="AH602:AH665" si="865">_xlfn.POISSON.DIST(0,K602,FALSE) * _xlfn.POISSON.DIST(4,L602,FALSE)</f>
        <v>1.5618543695244415E-3</v>
      </c>
      <c r="AI602" s="5">
        <f t="shared" ref="AI602:AI665" si="866">_xlfn.POISSON.DIST(1,K602,FALSE) * _xlfn.POISSON.DIST(4,L602,FALSE)</f>
        <v>1.7654282196606281E-3</v>
      </c>
      <c r="AJ602" s="5">
        <f t="shared" ref="AJ602:AJ665" si="867">_xlfn.POISSON.DIST(2,K602,FALSE) * _xlfn.POISSON.DIST(4,L602,FALSE)</f>
        <v>9.9776805686534317E-4</v>
      </c>
      <c r="AK602" s="5">
        <f t="shared" ref="AK602:AK665" si="868">_xlfn.POISSON.DIST(3,K602,FALSE) * _xlfn.POISSON.DIST(4,L602,FALSE)</f>
        <v>3.7593942146312703E-4</v>
      </c>
      <c r="AL602" s="5">
        <f t="shared" ref="AL602:AL665" si="869">_xlfn.POISSON.DIST(5,K602,FALSE) * _xlfn.POISSON.DIST(5,L602,FALSE)</f>
        <v>3.335129738580291E-6</v>
      </c>
      <c r="AM602" s="5">
        <f t="shared" ref="AM602:AM665" si="870">_xlfn.POISSON.DIST(5,K602,FALSE) * _xlfn.POISSON.DIST(0,L602,FALSE)</f>
        <v>2.4797901590279921E-3</v>
      </c>
      <c r="AN602" s="5">
        <f t="shared" ref="AN602:AN665" si="871">_xlfn.POISSON.DIST(5,K602,FALSE) * _xlfn.POISSON.DIST(1,L602,FALSE)</f>
        <v>1.721831867897057E-3</v>
      </c>
      <c r="AO602" s="5">
        <f t="shared" ref="AO602:AO665" si="872">_xlfn.POISSON.DIST(5,K602,FALSE) * _xlfn.POISSON.DIST(2,L602,FALSE)</f>
        <v>5.9777335806267338E-4</v>
      </c>
      <c r="AP602" s="5">
        <f t="shared" ref="AP602:AP665" si="873">_xlfn.POISSON.DIST(5,K602,FALSE) * _xlfn.POISSON.DIST(3,L602,FALSE)</f>
        <v>1.3835380572357146E-4</v>
      </c>
      <c r="AQ602" s="5">
        <f t="shared" ref="AQ602:AQ665" si="874">_xlfn.POISSON.DIST(5,K602,FALSE) * _xlfn.POISSON.DIST(4,L602,FALSE)</f>
        <v>2.4016345785590562E-5</v>
      </c>
      <c r="AR602" s="5">
        <f t="shared" ref="AR602:AR665" si="875">_xlfn.POISSON.DIST(0,K602,FALSE) * _xlfn.POISSON.DIST(5,L602,FALSE)</f>
        <v>2.1689340258657702E-4</v>
      </c>
      <c r="AS602" s="5">
        <f t="shared" ref="AS602:AS665" si="876">_xlfn.POISSON.DIST(1,K602,FALSE) * _xlfn.POISSON.DIST(5,L602,FALSE)</f>
        <v>2.4516353192464806E-4</v>
      </c>
      <c r="AT602" s="5">
        <f t="shared" ref="AT602:AT665" si="877">_xlfn.POISSON.DIST(2,K602,FALSE) * _xlfn.POISSON.DIST(5,L602,FALSE)</f>
        <v>1.3855921081273059E-4</v>
      </c>
      <c r="AU602" s="5">
        <f t="shared" ref="AU602:AU665" si="878">_xlfn.POISSON.DIST(3,K602,FALSE) * _xlfn.POISSON.DIST(5,L602,FALSE)</f>
        <v>5.2206391247856258E-5</v>
      </c>
      <c r="AV602" s="5">
        <f t="shared" ref="AV602:AV665" si="879">_xlfn.POISSON.DIST(4,K602,FALSE) * _xlfn.POISSON.DIST(5,L602,FALSE)</f>
        <v>1.4752757708081366E-5</v>
      </c>
      <c r="AW602" s="5">
        <f t="shared" ref="AW602:AW665" si="880">_xlfn.POISSON.DIST(6,K602,FALSE) * _xlfn.POISSON.DIST(6,L602,FALSE)</f>
        <v>7.271023844864271E-8</v>
      </c>
      <c r="AX602" s="5">
        <f t="shared" ref="AX602:AX665" si="881">_xlfn.POISSON.DIST(6,K602,FALSE) * _xlfn.POISSON.DIST(0,L602,FALSE)</f>
        <v>4.6716813157146109E-4</v>
      </c>
      <c r="AY602" s="5">
        <f t="shared" ref="AY602:AY665" si="882">_xlfn.POISSON.DIST(6,K602,FALSE) * _xlfn.POISSON.DIST(1,L602,FALSE)</f>
        <v>3.2437622743085776E-4</v>
      </c>
      <c r="AZ602" s="5">
        <f t="shared" ref="AZ602:AZ665" si="883">_xlfn.POISSON.DIST(6,K602,FALSE) * _xlfn.POISSON.DIST(2,L602,FALSE)</f>
        <v>1.1261463465876462E-4</v>
      </c>
      <c r="BA602" s="5">
        <f t="shared" ref="BA602:BA665" si="884">_xlfn.POISSON.DIST(6,K602,FALSE) * _xlfn.POISSON.DIST(3,L602,FALSE)</f>
        <v>2.6064499320787974E-5</v>
      </c>
      <c r="BB602" s="5">
        <f t="shared" ref="BB602:BB665" si="885">_xlfn.POISSON.DIST(6,K602,FALSE) * _xlfn.POISSON.DIST(4,L602,FALSE)</f>
        <v>4.5244438715839859E-6</v>
      </c>
      <c r="BC602" s="5">
        <f t="shared" ref="BC602:BC665" si="886">_xlfn.POISSON.DIST(6,K602,FALSE) * _xlfn.POISSON.DIST(5,L602,FALSE)</f>
        <v>6.2830571483987505E-7</v>
      </c>
      <c r="BD602" s="5">
        <f t="shared" ref="BD602:BD665" si="887">_xlfn.POISSON.DIST(0,K602,FALSE) * _xlfn.POISSON.DIST(6,L602,FALSE)</f>
        <v>2.5099836986245755E-5</v>
      </c>
      <c r="BE602" s="5">
        <f t="shared" ref="BE602:BE665" si="888">_xlfn.POISSON.DIST(1,K602,FALSE) * _xlfn.POISSON.DIST(6,L602,FALSE)</f>
        <v>2.8371377888382817E-5</v>
      </c>
      <c r="BF602" s="5">
        <f t="shared" ref="BF602:BF665" si="889">_xlfn.POISSON.DIST(2,K602,FALSE) * _xlfn.POISSON.DIST(6,L602,FALSE)</f>
        <v>1.6034667550361125E-5</v>
      </c>
      <c r="BG602" s="5">
        <f t="shared" ref="BG602:BG665" si="890">_xlfn.POISSON.DIST(3,K602,FALSE) * _xlfn.POISSON.DIST(6,L602,FALSE)</f>
        <v>6.0415480338932858E-6</v>
      </c>
      <c r="BH602" s="5">
        <f t="shared" ref="BH602:BH665" si="891">_xlfn.POISSON.DIST(4,K602,FALSE) * _xlfn.POISSON.DIST(6,L602,FALSE)</f>
        <v>1.7072525450497001E-6</v>
      </c>
      <c r="BI602" s="5">
        <f t="shared" ref="BI602:BI665" si="892">_xlfn.POISSON.DIST(5,K602,FALSE) * _xlfn.POISSON.DIST(6,L602,FALSE)</f>
        <v>3.8595555128944434E-7</v>
      </c>
      <c r="BJ602" s="8">
        <f t="shared" ref="BJ602:BJ665" si="893">SUM(N602,Q602,T602,W602,X602,Y602,AD602,AE602,AF602,AG602,AM602,AN602,AO602,AP602,AQ602,AX602,AY602,AZ602,BA602,BB602,BC602)</f>
        <v>0.45971219405446961</v>
      </c>
      <c r="BK602" s="8">
        <f t="shared" ref="BK602:BK665" si="894">SUM(M602,P602,S602,V602,AC602,AL602,AY602)</f>
        <v>0.31527341204051401</v>
      </c>
      <c r="BL602" s="8">
        <f t="shared" ref="BL602:BL665" si="895">SUM(O602,R602,U602,AA602,AB602,AH602,AI602,AJ602,AK602,AR602,AS602,AT602,AU602,AV602,BD602,BE602,BF602,BG602,BH602,BI602)</f>
        <v>0.21615728915259383</v>
      </c>
      <c r="BM602" s="8">
        <f t="shared" ref="BM602:BM665" si="896">SUM(S602:BI602)</f>
        <v>0.27581449354239373</v>
      </c>
      <c r="BN602" s="8">
        <f t="shared" ref="BN602:BN665" si="897">SUM(M602:R602)</f>
        <v>0.72400165751441259</v>
      </c>
    </row>
    <row r="603" spans="1:66" x14ac:dyDescent="0.25">
      <c r="A603" t="s">
        <v>145</v>
      </c>
      <c r="B603" t="s">
        <v>355</v>
      </c>
      <c r="C603" t="s">
        <v>366</v>
      </c>
      <c r="D603" t="s">
        <v>499</v>
      </c>
      <c r="E603">
        <f>VLOOKUP(A603,home!$A$2:$E$405,3,FALSE)</f>
        <v>1.4299065420560699</v>
      </c>
      <c r="F603">
        <f>VLOOKUP(B603,home!$B$2:$E$405,3,FALSE)</f>
        <v>0.37</v>
      </c>
      <c r="G603">
        <f>VLOOKUP(C603,away!$B$2:$E$405,4,FALSE)</f>
        <v>0.85</v>
      </c>
      <c r="H603">
        <f>VLOOKUP(A603,away!$A$2:$E$405,3,FALSE)</f>
        <v>1.18691588785047</v>
      </c>
      <c r="I603">
        <f>VLOOKUP(C603,away!$B$2:$E$405,3,FALSE)</f>
        <v>0.8</v>
      </c>
      <c r="J603">
        <f>VLOOKUP(B603,home!$B$2:$E$405,4,FALSE)</f>
        <v>1.69</v>
      </c>
      <c r="K603" s="3">
        <f t="shared" si="842"/>
        <v>0.44970560747663402</v>
      </c>
      <c r="L603" s="3">
        <f t="shared" si="843"/>
        <v>1.6047102803738353</v>
      </c>
      <c r="M603" s="5">
        <f t="shared" si="844"/>
        <v>0.12816767801512127</v>
      </c>
      <c r="N603" s="5">
        <f t="shared" si="845"/>
        <v>5.7637723500659745E-2</v>
      </c>
      <c r="O603" s="5">
        <f t="shared" si="846"/>
        <v>0.2056719905225087</v>
      </c>
      <c r="P603" s="5">
        <f t="shared" si="847"/>
        <v>9.2491847438853289E-2</v>
      </c>
      <c r="Q603" s="5">
        <f t="shared" si="848"/>
        <v>1.2960003730217226E-2</v>
      </c>
      <c r="R603" s="5">
        <f t="shared" si="849"/>
        <v>0.1650219787882099</v>
      </c>
      <c r="S603" s="5">
        <f t="shared" si="850"/>
        <v>1.668662094674685E-2</v>
      </c>
      <c r="T603" s="5">
        <f t="shared" si="851"/>
        <v>2.0797051219562837E-2</v>
      </c>
      <c r="U603" s="5">
        <f t="shared" si="852"/>
        <v>7.4211309217948149E-2</v>
      </c>
      <c r="V603" s="5">
        <f t="shared" si="853"/>
        <v>1.3379837194335339E-3</v>
      </c>
      <c r="W603" s="5">
        <f t="shared" si="854"/>
        <v>1.9427287834655933E-3</v>
      </c>
      <c r="X603" s="5">
        <f t="shared" si="855"/>
        <v>3.1175168508053921E-3</v>
      </c>
      <c r="Y603" s="5">
        <f t="shared" si="856"/>
        <v>2.501355669863039E-3</v>
      </c>
      <c r="Z603" s="5">
        <f t="shared" si="857"/>
        <v>8.8270821949691158E-2</v>
      </c>
      <c r="AA603" s="5">
        <f t="shared" si="858"/>
        <v>3.9695883607347666E-2</v>
      </c>
      <c r="AB603" s="5">
        <f t="shared" si="859"/>
        <v>8.9257307259820191E-3</v>
      </c>
      <c r="AC603" s="5">
        <f t="shared" si="860"/>
        <v>6.0347013756715043E-5</v>
      </c>
      <c r="AD603" s="5">
        <f t="shared" si="861"/>
        <v>2.1841400693268422E-4</v>
      </c>
      <c r="AE603" s="5">
        <f t="shared" si="862"/>
        <v>3.5049120230252052E-4</v>
      </c>
      <c r="AF603" s="5">
        <f t="shared" si="863"/>
        <v>2.812184177577202E-4</v>
      </c>
      <c r="AG603" s="5">
        <f t="shared" si="864"/>
        <v>1.504246953354259E-4</v>
      </c>
      <c r="AH603" s="5">
        <f t="shared" si="865"/>
        <v>3.5412273859929469E-2</v>
      </c>
      <c r="AI603" s="5">
        <f t="shared" si="866"/>
        <v>1.5925098128308508E-2</v>
      </c>
      <c r="AJ603" s="5">
        <f t="shared" si="867"/>
        <v>3.5808029639579925E-3</v>
      </c>
      <c r="AK603" s="5">
        <f t="shared" si="868"/>
        <v>5.3676905738695346E-4</v>
      </c>
      <c r="AL603" s="5">
        <f t="shared" si="869"/>
        <v>1.7419701678976968E-6</v>
      </c>
      <c r="AM603" s="5">
        <f t="shared" si="870"/>
        <v>1.964440073381371E-5</v>
      </c>
      <c r="AN603" s="5">
        <f t="shared" si="871"/>
        <v>3.1523571809334172E-5</v>
      </c>
      <c r="AO603" s="5">
        <f t="shared" si="872"/>
        <v>2.5293099878270693E-5</v>
      </c>
      <c r="AP603" s="5">
        <f t="shared" si="873"/>
        <v>1.3529365799061066E-5</v>
      </c>
      <c r="AQ603" s="5">
        <f t="shared" si="874"/>
        <v>5.4276780961728674E-6</v>
      </c>
      <c r="AR603" s="5">
        <f t="shared" si="875"/>
        <v>1.1365287982888488E-2</v>
      </c>
      <c r="AS603" s="5">
        <f t="shared" si="876"/>
        <v>5.1110337364917557E-3</v>
      </c>
      <c r="AT603" s="5">
        <f t="shared" si="877"/>
        <v>1.1492302656512976E-3</v>
      </c>
      <c r="AU603" s="5">
        <f t="shared" si="878"/>
        <v>1.7227176491508344E-4</v>
      </c>
      <c r="AV603" s="5">
        <f t="shared" si="879"/>
        <v>1.9367894673052371E-5</v>
      </c>
      <c r="AW603" s="5">
        <f t="shared" si="880"/>
        <v>3.4919108725250982E-8</v>
      </c>
      <c r="AX603" s="5">
        <f t="shared" si="881"/>
        <v>1.4723661942523538E-6</v>
      </c>
      <c r="AY603" s="5">
        <f t="shared" si="882"/>
        <v>2.3627211683916515E-6</v>
      </c>
      <c r="AZ603" s="5">
        <f t="shared" si="883"/>
        <v>1.8957414742874819E-6</v>
      </c>
      <c r="BA603" s="5">
        <f t="shared" si="884"/>
        <v>1.0140386109067247E-6</v>
      </c>
      <c r="BB603" s="5">
        <f t="shared" si="885"/>
        <v>4.0680954590450632E-7</v>
      </c>
      <c r="BC603" s="5">
        <f t="shared" si="886"/>
        <v>1.3056229209343454E-7</v>
      </c>
      <c r="BD603" s="5">
        <f t="shared" si="887"/>
        <v>3.0396657442583936E-3</v>
      </c>
      <c r="BE603" s="5">
        <f t="shared" si="888"/>
        <v>1.3669547300476359E-3</v>
      </c>
      <c r="BF603" s="5">
        <f t="shared" si="889"/>
        <v>3.0736360363456513E-4</v>
      </c>
      <c r="BG603" s="5">
        <f t="shared" si="890"/>
        <v>4.6074378696229817E-5</v>
      </c>
      <c r="BH603" s="5">
        <f t="shared" si="891"/>
        <v>5.1799766151741296E-6</v>
      </c>
      <c r="BI603" s="5">
        <f t="shared" si="892"/>
        <v>4.6589290608832823E-7</v>
      </c>
      <c r="BJ603" s="8">
        <f t="shared" si="893"/>
        <v>0.10005962843250468</v>
      </c>
      <c r="BK603" s="8">
        <f t="shared" si="894"/>
        <v>0.23874858182524791</v>
      </c>
      <c r="BL603" s="8">
        <f t="shared" si="895"/>
        <v>0.57156473284235743</v>
      </c>
      <c r="BM603" s="8">
        <f t="shared" si="896"/>
        <v>0.33669021525217119</v>
      </c>
      <c r="BN603" s="8">
        <f t="shared" si="897"/>
        <v>0.6619512219955701</v>
      </c>
    </row>
    <row r="604" spans="1:66" x14ac:dyDescent="0.25">
      <c r="A604" t="s">
        <v>145</v>
      </c>
      <c r="B604" t="s">
        <v>360</v>
      </c>
      <c r="C604" t="s">
        <v>419</v>
      </c>
      <c r="D604" t="s">
        <v>499</v>
      </c>
      <c r="E604">
        <f>VLOOKUP(A604,home!$A$2:$E$405,3,FALSE)</f>
        <v>1.4299065420560699</v>
      </c>
      <c r="F604">
        <f>VLOOKUP(B604,home!$B$2:$E$405,3,FALSE)</f>
        <v>1.1499999999999999</v>
      </c>
      <c r="G604">
        <f>VLOOKUP(C604,away!$B$2:$E$405,4,FALSE)</f>
        <v>0.96</v>
      </c>
      <c r="H604">
        <f>VLOOKUP(A604,away!$A$2:$E$405,3,FALSE)</f>
        <v>1.18691588785047</v>
      </c>
      <c r="I604">
        <f>VLOOKUP(C604,away!$B$2:$E$405,3,FALSE)</f>
        <v>0.56999999999999995</v>
      </c>
      <c r="J604">
        <f>VLOOKUP(B604,home!$B$2:$E$405,4,FALSE)</f>
        <v>1.24</v>
      </c>
      <c r="K604" s="3">
        <f t="shared" si="842"/>
        <v>1.5786168224299011</v>
      </c>
      <c r="L604" s="3">
        <f t="shared" si="843"/>
        <v>0.83891214953271209</v>
      </c>
      <c r="M604" s="5">
        <f t="shared" si="844"/>
        <v>8.9141616969794779E-2</v>
      </c>
      <c r="N604" s="5">
        <f t="shared" si="845"/>
        <v>0.14072045612712078</v>
      </c>
      <c r="O604" s="5">
        <f t="shared" si="846"/>
        <v>7.4781985504952242E-2</v>
      </c>
      <c r="P604" s="5">
        <f t="shared" si="847"/>
        <v>0.11805210033282661</v>
      </c>
      <c r="Q604" s="5">
        <f t="shared" si="848"/>
        <v>0.11107183965114088</v>
      </c>
      <c r="R604" s="5">
        <f t="shared" si="849"/>
        <v>3.1367758103141789E-2</v>
      </c>
      <c r="S604" s="5">
        <f t="shared" si="850"/>
        <v>3.9084713926924863E-2</v>
      </c>
      <c r="T604" s="5">
        <f t="shared" si="851"/>
        <v>9.3179515754291328E-2</v>
      </c>
      <c r="U604" s="5">
        <f t="shared" si="852"/>
        <v>4.9517670623531476E-2</v>
      </c>
      <c r="V604" s="5">
        <f t="shared" si="853"/>
        <v>5.751188984233685E-3</v>
      </c>
      <c r="W604" s="5">
        <f t="shared" si="854"/>
        <v>5.844662485717584E-2</v>
      </c>
      <c r="X604" s="5">
        <f t="shared" si="855"/>
        <v>4.903158369186543E-2</v>
      </c>
      <c r="Y604" s="5">
        <f t="shared" si="856"/>
        <v>2.0566595634967946E-2</v>
      </c>
      <c r="Z604" s="5">
        <f t="shared" si="857"/>
        <v>8.7715977921096113E-3</v>
      </c>
      <c r="AA604" s="5">
        <f t="shared" si="858"/>
        <v>1.3846991834213208E-2</v>
      </c>
      <c r="AB604" s="5">
        <f t="shared" si="859"/>
        <v>1.0929547124769224E-2</v>
      </c>
      <c r="AC604" s="5">
        <f t="shared" si="860"/>
        <v>4.7602621121250359E-4</v>
      </c>
      <c r="AD604" s="5">
        <f t="shared" si="861"/>
        <v>2.306620630344685E-2</v>
      </c>
      <c r="AE604" s="5">
        <f t="shared" si="862"/>
        <v>1.9350520711589592E-2</v>
      </c>
      <c r="AF604" s="5">
        <f t="shared" si="863"/>
        <v>8.1166934623684434E-3</v>
      </c>
      <c r="AG604" s="5">
        <f t="shared" si="864"/>
        <v>2.2697309198712076E-3</v>
      </c>
      <c r="AH604" s="5">
        <f t="shared" si="865"/>
        <v>1.8396499896537659E-3</v>
      </c>
      <c r="AI604" s="5">
        <f t="shared" si="866"/>
        <v>2.904102421050428E-3</v>
      </c>
      <c r="AJ604" s="5">
        <f t="shared" si="867"/>
        <v>2.2922324679648053E-3</v>
      </c>
      <c r="AK604" s="5">
        <f t="shared" si="868"/>
        <v>1.2061855782830838E-3</v>
      </c>
      <c r="AL604" s="5">
        <f t="shared" si="869"/>
        <v>2.5216457119531711E-5</v>
      </c>
      <c r="AM604" s="5">
        <f t="shared" si="870"/>
        <v>7.2825402600519588E-3</v>
      </c>
      <c r="AN604" s="5">
        <f t="shared" si="871"/>
        <v>6.1094115036187061E-3</v>
      </c>
      <c r="AO604" s="5">
        <f t="shared" si="872"/>
        <v>2.562629768440323E-3</v>
      </c>
      <c r="AP604" s="5">
        <f t="shared" si="873"/>
        <v>7.1660708249959599E-4</v>
      </c>
      <c r="AQ604" s="5">
        <f t="shared" si="874"/>
        <v>1.5029259698752536E-4</v>
      </c>
      <c r="AR604" s="5">
        <f t="shared" si="875"/>
        <v>3.0866094544165459E-4</v>
      </c>
      <c r="AS604" s="5">
        <f t="shared" si="876"/>
        <v>4.8725736090131377E-4</v>
      </c>
      <c r="AT604" s="5">
        <f t="shared" si="877"/>
        <v>3.8459633338580579E-4</v>
      </c>
      <c r="AU604" s="5">
        <f t="shared" si="878"/>
        <v>2.023767472425639E-4</v>
      </c>
      <c r="AV604" s="5">
        <f t="shared" si="879"/>
        <v>7.9868834416438873E-5</v>
      </c>
      <c r="AW604" s="5">
        <f t="shared" si="880"/>
        <v>9.2762998520597178E-7</v>
      </c>
      <c r="AX604" s="5">
        <f t="shared" si="881"/>
        <v>1.9160567607568423E-3</v>
      </c>
      <c r="AY604" s="5">
        <f t="shared" si="882"/>
        <v>1.6074032957932082E-3</v>
      </c>
      <c r="AZ604" s="5">
        <f t="shared" si="883"/>
        <v>6.7423507701992291E-4</v>
      </c>
      <c r="BA604" s="5">
        <f t="shared" si="884"/>
        <v>1.8854133258437911E-4</v>
      </c>
      <c r="BB604" s="5">
        <f t="shared" si="885"/>
        <v>3.9542403648530855E-5</v>
      </c>
      <c r="BC604" s="5">
        <f t="shared" si="886"/>
        <v>6.6345205684958377E-6</v>
      </c>
      <c r="BD604" s="5">
        <f t="shared" si="887"/>
        <v>4.315656953620958E-5</v>
      </c>
      <c r="BE604" s="5">
        <f t="shared" si="888"/>
        <v>6.8127686668226233E-5</v>
      </c>
      <c r="BF604" s="5">
        <f t="shared" si="889"/>
        <v>5.3773756123847624E-5</v>
      </c>
      <c r="BG604" s="5">
        <f t="shared" si="890"/>
        <v>2.8296052007449591E-5</v>
      </c>
      <c r="BH604" s="5">
        <f t="shared" si="891"/>
        <v>1.1167155926827824E-5</v>
      </c>
      <c r="BI604" s="5">
        <f t="shared" si="892"/>
        <v>3.5257320409576332E-6</v>
      </c>
      <c r="BJ604" s="8">
        <f t="shared" si="893"/>
        <v>0.54707366171580774</v>
      </c>
      <c r="BK604" s="8">
        <f t="shared" si="894"/>
        <v>0.25413826617790525</v>
      </c>
      <c r="BL604" s="8">
        <f t="shared" si="895"/>
        <v>0.19035693082125135</v>
      </c>
      <c r="BM604" s="8">
        <f t="shared" si="896"/>
        <v>0.43359822415228877</v>
      </c>
      <c r="BN604" s="8">
        <f t="shared" si="897"/>
        <v>0.56513575668897709</v>
      </c>
    </row>
    <row r="605" spans="1:66" x14ac:dyDescent="0.25">
      <c r="A605" t="s">
        <v>145</v>
      </c>
      <c r="B605" t="s">
        <v>375</v>
      </c>
      <c r="C605" t="s">
        <v>388</v>
      </c>
      <c r="D605" t="s">
        <v>499</v>
      </c>
      <c r="E605">
        <f>VLOOKUP(A605,home!$A$2:$E$405,3,FALSE)</f>
        <v>1.4299065420560699</v>
      </c>
      <c r="F605">
        <f>VLOOKUP(B605,home!$B$2:$E$405,3,FALSE)</f>
        <v>0.84</v>
      </c>
      <c r="G605">
        <f>VLOOKUP(C605,away!$B$2:$E$405,4,FALSE)</f>
        <v>0.83</v>
      </c>
      <c r="H605">
        <f>VLOOKUP(A605,away!$A$2:$E$405,3,FALSE)</f>
        <v>1.18691588785047</v>
      </c>
      <c r="I605">
        <f>VLOOKUP(C605,away!$B$2:$E$405,3,FALSE)</f>
        <v>0.96</v>
      </c>
      <c r="J605">
        <f>VLOOKUP(B605,home!$B$2:$E$405,4,FALSE)</f>
        <v>0.62</v>
      </c>
      <c r="K605" s="3">
        <f t="shared" si="842"/>
        <v>0.99693084112149188</v>
      </c>
      <c r="L605" s="3">
        <f t="shared" si="843"/>
        <v>0.70645233644859973</v>
      </c>
      <c r="M605" s="5">
        <f t="shared" si="844"/>
        <v>0.18206651756151063</v>
      </c>
      <c r="N605" s="5">
        <f t="shared" si="845"/>
        <v>0.18150772649265767</v>
      </c>
      <c r="O605" s="5">
        <f t="shared" si="846"/>
        <v>0.12862131672038918</v>
      </c>
      <c r="P605" s="5">
        <f t="shared" si="847"/>
        <v>0.12822655746421141</v>
      </c>
      <c r="Q605" s="5">
        <f t="shared" si="848"/>
        <v>9.0475325221187439E-2</v>
      </c>
      <c r="R605" s="5">
        <f t="shared" si="849"/>
        <v>4.543241485710714E-2</v>
      </c>
      <c r="S605" s="5">
        <f t="shared" si="850"/>
        <v>2.2576982109804744E-2</v>
      </c>
      <c r="T605" s="5">
        <f t="shared" si="851"/>
        <v>6.3916504893454781E-2</v>
      </c>
      <c r="U605" s="5">
        <f t="shared" si="852"/>
        <v>4.529297555767639E-2</v>
      </c>
      <c r="V605" s="5">
        <f t="shared" si="853"/>
        <v>1.7667344469268218E-3</v>
      </c>
      <c r="W605" s="5">
        <f t="shared" si="854"/>
        <v>3.0065880691166315E-2</v>
      </c>
      <c r="X605" s="5">
        <f t="shared" si="855"/>
        <v>2.1240111661659282E-2</v>
      </c>
      <c r="Y605" s="5">
        <f t="shared" si="856"/>
        <v>7.5025632549041744E-3</v>
      </c>
      <c r="Z605" s="5">
        <f t="shared" si="857"/>
        <v>1.0698611875435138E-2</v>
      </c>
      <c r="AA605" s="5">
        <f t="shared" si="858"/>
        <v>1.0665776135809935E-2</v>
      </c>
      <c r="AB605" s="5">
        <f t="shared" si="859"/>
        <v>5.3165205871432662E-3</v>
      </c>
      <c r="AC605" s="5">
        <f t="shared" si="860"/>
        <v>7.7767688671232199E-5</v>
      </c>
      <c r="AD605" s="5">
        <f t="shared" si="861"/>
        <v>7.4934009316257122E-3</v>
      </c>
      <c r="AE605" s="5">
        <f t="shared" si="862"/>
        <v>5.2937305960930985E-3</v>
      </c>
      <c r="AF605" s="5">
        <f t="shared" si="863"/>
        <v>1.8698841740697038E-3</v>
      </c>
      <c r="AG605" s="5">
        <f t="shared" si="864"/>
        <v>4.4032801455326748E-4</v>
      </c>
      <c r="AH605" s="5">
        <f t="shared" si="865"/>
        <v>1.8895148390394719E-3</v>
      </c>
      <c r="AI605" s="5">
        <f t="shared" si="866"/>
        <v>1.8837156177951612E-3</v>
      </c>
      <c r="AJ605" s="5">
        <f t="shared" si="867"/>
        <v>9.3896709764111034E-4</v>
      </c>
      <c r="AK605" s="5">
        <f t="shared" si="868"/>
        <v>3.1202841947891943E-4</v>
      </c>
      <c r="AL605" s="5">
        <f t="shared" si="869"/>
        <v>2.1908219333940288E-6</v>
      </c>
      <c r="AM605" s="5">
        <f t="shared" si="870"/>
        <v>1.4940804987252389E-3</v>
      </c>
      <c r="AN605" s="5">
        <f t="shared" si="871"/>
        <v>1.0554966591667342E-3</v>
      </c>
      <c r="AO605" s="5">
        <f t="shared" si="872"/>
        <v>3.728290404910153E-4</v>
      </c>
      <c r="AP605" s="5">
        <f t="shared" si="873"/>
        <v>8.7795315583589123E-5</v>
      </c>
      <c r="AQ605" s="5">
        <f t="shared" si="874"/>
        <v>1.550580145581717E-5</v>
      </c>
      <c r="AR605" s="5">
        <f t="shared" si="875"/>
        <v>2.6697043455874706E-4</v>
      </c>
      <c r="AS605" s="5">
        <f t="shared" si="876"/>
        <v>2.6615105987922192E-4</v>
      </c>
      <c r="AT605" s="5">
        <f t="shared" si="877"/>
        <v>1.3266709999538461E-4</v>
      </c>
      <c r="AU605" s="5">
        <f t="shared" si="878"/>
        <v>4.4086641195849296E-5</v>
      </c>
      <c r="AV605" s="5">
        <f t="shared" si="879"/>
        <v>1.098783307239986E-5</v>
      </c>
      <c r="AW605" s="5">
        <f t="shared" si="880"/>
        <v>4.2860030605342939E-8</v>
      </c>
      <c r="AX605" s="5">
        <f t="shared" si="881"/>
        <v>2.4824915471622836E-4</v>
      </c>
      <c r="AY605" s="5">
        <f t="shared" si="882"/>
        <v>1.7537619537066941E-4</v>
      </c>
      <c r="AZ605" s="5">
        <f t="shared" si="883"/>
        <v>6.1947461488537754E-5</v>
      </c>
      <c r="BA605" s="5">
        <f t="shared" si="884"/>
        <v>1.4587642968545716E-5</v>
      </c>
      <c r="BB605" s="5">
        <f t="shared" si="885"/>
        <v>2.5763686146017766E-6</v>
      </c>
      <c r="BC605" s="5">
        <f t="shared" si="886"/>
        <v>3.6401632546765357E-7</v>
      </c>
      <c r="BD605" s="5">
        <f t="shared" si="887"/>
        <v>3.1433647876120796E-5</v>
      </c>
      <c r="BE605" s="5">
        <f t="shared" si="888"/>
        <v>3.1337173016657901E-5</v>
      </c>
      <c r="BF605" s="5">
        <f t="shared" si="889"/>
        <v>1.5620497126933239E-5</v>
      </c>
      <c r="BG605" s="5">
        <f t="shared" si="890"/>
        <v>5.1908517798298011E-6</v>
      </c>
      <c r="BH605" s="5">
        <f t="shared" si="891"/>
        <v>1.293730057750679E-6</v>
      </c>
      <c r="BI605" s="5">
        <f t="shared" si="892"/>
        <v>2.5795187893150822E-7</v>
      </c>
      <c r="BJ605" s="8">
        <f t="shared" si="893"/>
        <v>0.41333426408627794</v>
      </c>
      <c r="BK605" s="8">
        <f t="shared" si="894"/>
        <v>0.33489212628842885</v>
      </c>
      <c r="BL605" s="8">
        <f t="shared" si="895"/>
        <v>0.24115922675251841</v>
      </c>
      <c r="BM605" s="8">
        <f t="shared" si="896"/>
        <v>0.24357903735025679</v>
      </c>
      <c r="BN605" s="8">
        <f t="shared" si="897"/>
        <v>0.75632985831706334</v>
      </c>
    </row>
    <row r="606" spans="1:66" x14ac:dyDescent="0.25">
      <c r="A606" t="s">
        <v>145</v>
      </c>
      <c r="B606" t="s">
        <v>389</v>
      </c>
      <c r="C606" t="s">
        <v>434</v>
      </c>
      <c r="D606" t="s">
        <v>499</v>
      </c>
      <c r="E606">
        <f>VLOOKUP(A606,home!$A$2:$E$405,3,FALSE)</f>
        <v>1.4299065420560699</v>
      </c>
      <c r="F606">
        <f>VLOOKUP(B606,home!$B$2:$E$405,3,FALSE)</f>
        <v>1.01</v>
      </c>
      <c r="G606">
        <f>VLOOKUP(C606,away!$B$2:$E$405,4,FALSE)</f>
        <v>1.05</v>
      </c>
      <c r="H606">
        <f>VLOOKUP(A606,away!$A$2:$E$405,3,FALSE)</f>
        <v>1.18691588785047</v>
      </c>
      <c r="I606">
        <f>VLOOKUP(C606,away!$B$2:$E$405,3,FALSE)</f>
        <v>0.7</v>
      </c>
      <c r="J606">
        <f>VLOOKUP(B606,home!$B$2:$E$405,4,FALSE)</f>
        <v>0.68</v>
      </c>
      <c r="K606" s="3">
        <f t="shared" si="842"/>
        <v>1.5164158878504623</v>
      </c>
      <c r="L606" s="3">
        <f t="shared" si="843"/>
        <v>0.5649719626168237</v>
      </c>
      <c r="M606" s="5">
        <f t="shared" si="844"/>
        <v>0.12475694800541098</v>
      </c>
      <c r="N606" s="5">
        <f t="shared" si="845"/>
        <v>0.18918341807513922</v>
      </c>
      <c r="O606" s="5">
        <f t="shared" si="846"/>
        <v>7.0484177764702075E-2</v>
      </c>
      <c r="P606" s="5">
        <f t="shared" si="847"/>
        <v>0.10688332700447048</v>
      </c>
      <c r="Q606" s="5">
        <f t="shared" si="848"/>
        <v>0.14344037044349878</v>
      </c>
      <c r="R606" s="5">
        <f t="shared" si="849"/>
        <v>1.9910792122578409E-2</v>
      </c>
      <c r="S606" s="5">
        <f t="shared" si="850"/>
        <v>2.289260392745639E-2</v>
      </c>
      <c r="T606" s="5">
        <f t="shared" si="851"/>
        <v>8.1039787607947722E-2</v>
      </c>
      <c r="U606" s="5">
        <f t="shared" si="852"/>
        <v>3.0193041514365724E-2</v>
      </c>
      <c r="V606" s="5">
        <f t="shared" si="853"/>
        <v>2.1792040983881918E-3</v>
      </c>
      <c r="W606" s="5">
        <f t="shared" si="854"/>
        <v>7.2505085566559144E-2</v>
      </c>
      <c r="X606" s="5">
        <f t="shared" si="855"/>
        <v>4.0963340492239653E-2</v>
      </c>
      <c r="Y606" s="5">
        <f t="shared" si="856"/>
        <v>1.1571569436620922E-2</v>
      </c>
      <c r="Z606" s="5">
        <f t="shared" si="857"/>
        <v>3.7496797675829058E-3</v>
      </c>
      <c r="AA606" s="5">
        <f t="shared" si="858"/>
        <v>5.6860739739141462E-3</v>
      </c>
      <c r="AB606" s="5">
        <f t="shared" si="859"/>
        <v>4.311226456768214E-3</v>
      </c>
      <c r="AC606" s="5">
        <f t="shared" si="860"/>
        <v>1.1668718054454831E-4</v>
      </c>
      <c r="AD606" s="5">
        <f t="shared" si="861"/>
        <v>2.7486965925771885E-2</v>
      </c>
      <c r="AE606" s="5">
        <f t="shared" si="862"/>
        <v>1.5529365085465098E-2</v>
      </c>
      <c r="AF606" s="5">
        <f t="shared" si="863"/>
        <v>4.3868279352641979E-3</v>
      </c>
      <c r="AG606" s="5">
        <f t="shared" si="864"/>
        <v>8.2614492941617413E-4</v>
      </c>
      <c r="AH606" s="5">
        <f t="shared" si="865"/>
        <v>5.2961598436897738E-4</v>
      </c>
      <c r="AI606" s="5">
        <f t="shared" si="866"/>
        <v>8.0311809315667933E-4</v>
      </c>
      <c r="AJ606" s="5">
        <f t="shared" si="867"/>
        <v>6.0893051814147822E-4</v>
      </c>
      <c r="AK606" s="5">
        <f t="shared" si="868"/>
        <v>3.0779730410225066E-4</v>
      </c>
      <c r="AL606" s="5">
        <f t="shared" si="869"/>
        <v>3.9987878109463537E-6</v>
      </c>
      <c r="AM606" s="5">
        <f t="shared" si="870"/>
        <v>8.3363343677289488E-3</v>
      </c>
      <c r="AN606" s="5">
        <f t="shared" si="871"/>
        <v>4.7097951887659015E-3</v>
      </c>
      <c r="AO606" s="5">
        <f t="shared" si="872"/>
        <v>1.3304511156601727E-3</v>
      </c>
      <c r="AP606" s="5">
        <f t="shared" si="873"/>
        <v>2.5055585932675685E-4</v>
      </c>
      <c r="AQ606" s="5">
        <f t="shared" si="874"/>
        <v>3.5389258897245652E-5</v>
      </c>
      <c r="AR606" s="5">
        <f t="shared" si="875"/>
        <v>5.9843636424436449E-5</v>
      </c>
      <c r="AS606" s="5">
        <f t="shared" si="876"/>
        <v>9.0747841060762042E-5</v>
      </c>
      <c r="AT606" s="5">
        <f t="shared" si="877"/>
        <v>6.8805733986334076E-5</v>
      </c>
      <c r="AU606" s="5">
        <f t="shared" si="878"/>
        <v>3.4779369397363182E-5</v>
      </c>
      <c r="AV606" s="5">
        <f t="shared" si="879"/>
        <v>1.3184997080895423E-5</v>
      </c>
      <c r="AW606" s="5">
        <f t="shared" si="880"/>
        <v>9.5163647763848655E-8</v>
      </c>
      <c r="AX606" s="5">
        <f t="shared" si="881"/>
        <v>2.1068916469430018E-3</v>
      </c>
      <c r="AY606" s="5">
        <f t="shared" si="882"/>
        <v>1.1903347087943797E-3</v>
      </c>
      <c r="AZ606" s="5">
        <f t="shared" si="883"/>
        <v>3.3625286829924305E-4</v>
      </c>
      <c r="BA606" s="5">
        <f t="shared" si="884"/>
        <v>6.332448097951989E-5</v>
      </c>
      <c r="BB606" s="5">
        <f t="shared" si="885"/>
        <v>8.9441390751727693E-6</v>
      </c>
      <c r="BC606" s="5">
        <f t="shared" si="886"/>
        <v>1.0106375614436366E-6</v>
      </c>
      <c r="BD606" s="5">
        <f t="shared" si="887"/>
        <v>5.6349961201402481E-6</v>
      </c>
      <c r="BE606" s="5">
        <f t="shared" si="888"/>
        <v>8.5449976445563828E-6</v>
      </c>
      <c r="BF606" s="5">
        <f t="shared" si="889"/>
        <v>6.4788850949250399E-6</v>
      </c>
      <c r="BG606" s="5">
        <f t="shared" si="890"/>
        <v>3.2748947645006276E-6</v>
      </c>
      <c r="BH606" s="5">
        <f t="shared" si="891"/>
        <v>1.2415256129817627E-6</v>
      </c>
      <c r="BI606" s="5">
        <f t="shared" si="892"/>
        <v>3.7653383293976545E-7</v>
      </c>
      <c r="BJ606" s="8">
        <f t="shared" si="893"/>
        <v>0.60530215976995461</v>
      </c>
      <c r="BK606" s="8">
        <f t="shared" si="894"/>
        <v>0.25802310371287585</v>
      </c>
      <c r="BL606" s="8">
        <f t="shared" si="895"/>
        <v>0.13312768714311776</v>
      </c>
      <c r="BM606" s="8">
        <f t="shared" si="896"/>
        <v>0.34435335743258455</v>
      </c>
      <c r="BN606" s="8">
        <f t="shared" si="897"/>
        <v>0.6546590334157999</v>
      </c>
    </row>
    <row r="607" spans="1:66" x14ac:dyDescent="0.25">
      <c r="A607" t="s">
        <v>145</v>
      </c>
      <c r="B607" t="s">
        <v>404</v>
      </c>
      <c r="C607" t="s">
        <v>147</v>
      </c>
      <c r="D607" t="s">
        <v>499</v>
      </c>
      <c r="E607">
        <f>VLOOKUP(A607,home!$A$2:$E$405,3,FALSE)</f>
        <v>1.4299065420560699</v>
      </c>
      <c r="F607">
        <f>VLOOKUP(B607,home!$B$2:$E$405,3,FALSE)</f>
        <v>1.1200000000000001</v>
      </c>
      <c r="G607">
        <f>VLOOKUP(C607,away!$B$2:$E$405,4,FALSE)</f>
        <v>1.27</v>
      </c>
      <c r="H607">
        <f>VLOOKUP(A607,away!$A$2:$E$405,3,FALSE)</f>
        <v>1.18691588785047</v>
      </c>
      <c r="I607">
        <f>VLOOKUP(C607,away!$B$2:$E$405,3,FALSE)</f>
        <v>0.92</v>
      </c>
      <c r="J607">
        <f>VLOOKUP(B607,home!$B$2:$E$405,4,FALSE)</f>
        <v>0.79</v>
      </c>
      <c r="K607" s="3">
        <f t="shared" si="842"/>
        <v>2.0338990654205542</v>
      </c>
      <c r="L607" s="3">
        <f t="shared" si="843"/>
        <v>0.86265046728972161</v>
      </c>
      <c r="M607" s="5">
        <f t="shared" si="844"/>
        <v>5.5213403800090891E-2</v>
      </c>
      <c r="N607" s="5">
        <f t="shared" si="845"/>
        <v>0.11229849038769255</v>
      </c>
      <c r="O607" s="5">
        <f t="shared" si="846"/>
        <v>4.7629868588804497E-2</v>
      </c>
      <c r="P607" s="5">
        <f t="shared" si="847"/>
        <v>9.687434520887328E-2</v>
      </c>
      <c r="Q607" s="5">
        <f t="shared" si="848"/>
        <v>0.1142018973238335</v>
      </c>
      <c r="R607" s="5">
        <f t="shared" si="849"/>
        <v>2.0543964197540118E-2</v>
      </c>
      <c r="S607" s="5">
        <f t="shared" si="850"/>
        <v>4.2492574781417949E-2</v>
      </c>
      <c r="T607" s="5">
        <f t="shared" si="851"/>
        <v>9.851632009177777E-2</v>
      </c>
      <c r="U607" s="5">
        <f t="shared" si="852"/>
        <v>4.1784349581410175E-2</v>
      </c>
      <c r="V607" s="5">
        <f t="shared" si="853"/>
        <v>8.2838990270735872E-3</v>
      </c>
      <c r="W607" s="5">
        <f t="shared" si="854"/>
        <v>7.7425044078733032E-2</v>
      </c>
      <c r="X607" s="5">
        <f t="shared" si="855"/>
        <v>6.6790750454446338E-2</v>
      </c>
      <c r="Y607" s="5">
        <f t="shared" si="856"/>
        <v>2.8808536045079665E-2</v>
      </c>
      <c r="Z607" s="5">
        <f t="shared" si="857"/>
        <v>5.9074201049970979E-3</v>
      </c>
      <c r="AA607" s="5">
        <f t="shared" si="858"/>
        <v>1.2015096230600191E-2</v>
      </c>
      <c r="AB607" s="5">
        <f t="shared" si="859"/>
        <v>1.2218746497177878E-2</v>
      </c>
      <c r="AC607" s="5">
        <f t="shared" si="860"/>
        <v>9.084040726434695E-4</v>
      </c>
      <c r="AD607" s="5">
        <f t="shared" si="861"/>
        <v>3.9368681197970067E-2</v>
      </c>
      <c r="AE607" s="5">
        <f t="shared" si="862"/>
        <v>3.3961411232008951E-2</v>
      </c>
      <c r="AF607" s="5">
        <f t="shared" si="863"/>
        <v>1.4648413634555464E-2</v>
      </c>
      <c r="AG607" s="5">
        <f t="shared" si="864"/>
        <v>4.2121536223008E-3</v>
      </c>
      <c r="AH607" s="5">
        <f t="shared" si="865"/>
        <v>1.2740096785131105E-3</v>
      </c>
      <c r="AI607" s="5">
        <f t="shared" si="866"/>
        <v>2.5912070944645563E-3</v>
      </c>
      <c r="AJ607" s="5">
        <f t="shared" si="867"/>
        <v>2.635126843871286E-3</v>
      </c>
      <c r="AK607" s="5">
        <f t="shared" si="868"/>
        <v>1.7865273416714747E-3</v>
      </c>
      <c r="AL607" s="5">
        <f t="shared" si="869"/>
        <v>6.3753395853682215E-5</v>
      </c>
      <c r="AM607" s="5">
        <f t="shared" si="870"/>
        <v>1.6014384779078215E-2</v>
      </c>
      <c r="AN607" s="5">
        <f t="shared" si="871"/>
        <v>1.3814816513029226E-2</v>
      </c>
      <c r="AO607" s="5">
        <f t="shared" si="872"/>
        <v>5.9586789602432124E-3</v>
      </c>
      <c r="AP607" s="5">
        <f t="shared" si="873"/>
        <v>1.71341906316108E-3</v>
      </c>
      <c r="AQ607" s="5">
        <f t="shared" si="874"/>
        <v>3.6952043887475563E-4</v>
      </c>
      <c r="AR607" s="5">
        <f t="shared" si="875"/>
        <v>2.1980500890019262E-4</v>
      </c>
      <c r="AS607" s="5">
        <f t="shared" si="876"/>
        <v>4.4706120217685843E-4</v>
      </c>
      <c r="AT607" s="5">
        <f t="shared" si="877"/>
        <v>4.5463868064665096E-4</v>
      </c>
      <c r="AU607" s="5">
        <f t="shared" si="878"/>
        <v>3.0822972922375243E-4</v>
      </c>
      <c r="AV607" s="5">
        <f t="shared" si="879"/>
        <v>1.5672703955075509E-4</v>
      </c>
      <c r="AW607" s="5">
        <f t="shared" si="880"/>
        <v>3.1071704680267168E-6</v>
      </c>
      <c r="AX607" s="5">
        <f t="shared" si="881"/>
        <v>5.4286070392420517E-3</v>
      </c>
      <c r="AY607" s="5">
        <f t="shared" si="882"/>
        <v>4.6829903991344284E-3</v>
      </c>
      <c r="AZ607" s="5">
        <f t="shared" si="883"/>
        <v>2.0198919280632974E-3</v>
      </c>
      <c r="BA607" s="5">
        <f t="shared" si="884"/>
        <v>5.8082023853951346E-4</v>
      </c>
      <c r="BB607" s="5">
        <f t="shared" si="885"/>
        <v>1.2526121254685969E-4</v>
      </c>
      <c r="BC607" s="5">
        <f t="shared" si="886"/>
        <v>2.1611328707365137E-5</v>
      </c>
      <c r="BD607" s="5">
        <f t="shared" si="887"/>
        <v>3.1602482273395413E-5</v>
      </c>
      <c r="BE607" s="5">
        <f t="shared" si="888"/>
        <v>6.4276259160828573E-5</v>
      </c>
      <c r="BF607" s="5">
        <f t="shared" si="889"/>
        <v>6.536571171796929E-5</v>
      </c>
      <c r="BG607" s="5">
        <f t="shared" si="890"/>
        <v>4.4315753324575712E-5</v>
      </c>
      <c r="BH607" s="5">
        <f t="shared" si="891"/>
        <v>2.2533442317565583E-5</v>
      </c>
      <c r="BI607" s="5">
        <f t="shared" si="892"/>
        <v>9.1661494540809215E-6</v>
      </c>
      <c r="BJ607" s="8">
        <f t="shared" si="893"/>
        <v>0.64096169996901797</v>
      </c>
      <c r="BK607" s="8">
        <f t="shared" si="894"/>
        <v>0.20851937068508725</v>
      </c>
      <c r="BL607" s="8">
        <f t="shared" si="895"/>
        <v>0.14430261751279996</v>
      </c>
      <c r="BM607" s="8">
        <f t="shared" si="896"/>
        <v>0.54824925553640114</v>
      </c>
      <c r="BN607" s="8">
        <f t="shared" si="897"/>
        <v>0.44676196950683483</v>
      </c>
    </row>
    <row r="608" spans="1:66" x14ac:dyDescent="0.25">
      <c r="A608" t="s">
        <v>145</v>
      </c>
      <c r="B608" t="s">
        <v>425</v>
      </c>
      <c r="C608" t="s">
        <v>423</v>
      </c>
      <c r="D608" t="s">
        <v>499</v>
      </c>
      <c r="E608">
        <f>VLOOKUP(A608,home!$A$2:$E$405,3,FALSE)</f>
        <v>1.4299065420560699</v>
      </c>
      <c r="F608">
        <f>VLOOKUP(B608,home!$B$2:$E$405,3,FALSE)</f>
        <v>1.45</v>
      </c>
      <c r="G608">
        <f>VLOOKUP(C608,away!$B$2:$E$405,4,FALSE)</f>
        <v>0.7</v>
      </c>
      <c r="H608">
        <f>VLOOKUP(A608,away!$A$2:$E$405,3,FALSE)</f>
        <v>1.18691588785047</v>
      </c>
      <c r="I608">
        <f>VLOOKUP(C608,away!$B$2:$E$405,3,FALSE)</f>
        <v>1.1200000000000001</v>
      </c>
      <c r="J608">
        <f>VLOOKUP(B608,home!$B$2:$E$405,4,FALSE)</f>
        <v>0.67</v>
      </c>
      <c r="K608" s="3">
        <f t="shared" si="842"/>
        <v>1.4513551401869107</v>
      </c>
      <c r="L608" s="3">
        <f t="shared" si="843"/>
        <v>0.8906616822429928</v>
      </c>
      <c r="M608" s="5">
        <f t="shared" si="844"/>
        <v>9.6133558267287811E-2</v>
      </c>
      <c r="N608" s="5">
        <f t="shared" si="845"/>
        <v>0.13952393393568607</v>
      </c>
      <c r="O608" s="5">
        <f t="shared" si="846"/>
        <v>8.5622476726347332E-2</v>
      </c>
      <c r="P608" s="5">
        <f t="shared" si="847"/>
        <v>0.12426862171231834</v>
      </c>
      <c r="Q608" s="5">
        <f t="shared" si="848"/>
        <v>0.10124938934832849</v>
      </c>
      <c r="R608" s="5">
        <f t="shared" si="849"/>
        <v>3.8130329579450006E-2</v>
      </c>
      <c r="S608" s="5">
        <f t="shared" si="850"/>
        <v>4.0159468297591601E-2</v>
      </c>
      <c r="T608" s="5">
        <f t="shared" si="851"/>
        <v>9.0178951443058E-2</v>
      </c>
      <c r="U608" s="5">
        <f t="shared" si="852"/>
        <v>5.534064983215578E-2</v>
      </c>
      <c r="V608" s="5">
        <f t="shared" si="853"/>
        <v>5.7680884155002516E-3</v>
      </c>
      <c r="W608" s="5">
        <f t="shared" si="854"/>
        <v>4.8982940557160799E-2</v>
      </c>
      <c r="X608" s="5">
        <f t="shared" si="855"/>
        <v>4.3627228237849355E-2</v>
      </c>
      <c r="Y608" s="5">
        <f t="shared" si="856"/>
        <v>1.9428550246960954E-2</v>
      </c>
      <c r="Z608" s="5">
        <f t="shared" si="857"/>
        <v>1.1320407829237563E-2</v>
      </c>
      <c r="AA608" s="5">
        <f t="shared" si="858"/>
        <v>1.6429932091976084E-2</v>
      </c>
      <c r="AB608" s="5">
        <f t="shared" si="859"/>
        <v>1.192283319730569E-2</v>
      </c>
      <c r="AC608" s="5">
        <f t="shared" si="860"/>
        <v>4.6601338428827545E-4</v>
      </c>
      <c r="AD608" s="5">
        <f t="shared" si="861"/>
        <v>1.7772910639776311E-2</v>
      </c>
      <c r="AE608" s="5">
        <f t="shared" si="862"/>
        <v>1.5829650488777554E-2</v>
      </c>
      <c r="AF608" s="5">
        <f t="shared" si="863"/>
        <v>7.0494315668266153E-3</v>
      </c>
      <c r="AG608" s="5">
        <f t="shared" si="864"/>
        <v>2.0928861927222162E-3</v>
      </c>
      <c r="AH608" s="5">
        <f t="shared" si="865"/>
        <v>2.5206633702163687E-3</v>
      </c>
      <c r="AI608" s="5">
        <f t="shared" si="866"/>
        <v>3.658377739044389E-3</v>
      </c>
      <c r="AJ608" s="5">
        <f t="shared" si="867"/>
        <v>2.654802668153722E-3</v>
      </c>
      <c r="AK608" s="5">
        <f t="shared" si="868"/>
        <v>1.2843538328689433E-3</v>
      </c>
      <c r="AL608" s="5">
        <f t="shared" si="869"/>
        <v>2.4095993952073539E-5</v>
      </c>
      <c r="AM608" s="5">
        <f t="shared" si="870"/>
        <v>5.1589610426243937E-3</v>
      </c>
      <c r="AN608" s="5">
        <f t="shared" si="871"/>
        <v>4.5948889208499068E-3</v>
      </c>
      <c r="AO608" s="5">
        <f t="shared" si="872"/>
        <v>2.0462457479819337E-3</v>
      </c>
      <c r="AP608" s="5">
        <f t="shared" si="873"/>
        <v>6.0750422672672E-4</v>
      </c>
      <c r="AQ608" s="5">
        <f t="shared" si="874"/>
        <v>1.3527018413653726E-4</v>
      </c>
      <c r="AR608" s="5">
        <f t="shared" si="875"/>
        <v>4.4901165553704064E-4</v>
      </c>
      <c r="AS608" s="5">
        <f t="shared" si="876"/>
        <v>6.5167537426751856E-4</v>
      </c>
      <c r="AT608" s="5">
        <f t="shared" si="877"/>
        <v>4.7290620208819599E-4</v>
      </c>
      <c r="AU608" s="5">
        <f t="shared" si="878"/>
        <v>2.2878494907565777E-4</v>
      </c>
      <c r="AV608" s="5">
        <f t="shared" si="879"/>
        <v>8.3012052959589145E-5</v>
      </c>
      <c r="AW608" s="5">
        <f t="shared" si="880"/>
        <v>8.6522450039045162E-7</v>
      </c>
      <c r="AX608" s="5">
        <f t="shared" si="881"/>
        <v>1.2479141045394903E-3</v>
      </c>
      <c r="AY608" s="5">
        <f t="shared" si="882"/>
        <v>1.1114692756439002E-3</v>
      </c>
      <c r="AZ608" s="5">
        <f t="shared" si="883"/>
        <v>4.9497154740319848E-4</v>
      </c>
      <c r="BA608" s="5">
        <f t="shared" si="884"/>
        <v>1.4695073035751665E-4</v>
      </c>
      <c r="BB608" s="5">
        <f t="shared" si="885"/>
        <v>3.2720846176765557E-5</v>
      </c>
      <c r="BC608" s="5">
        <f t="shared" si="886"/>
        <v>5.8286407800424428E-6</v>
      </c>
      <c r="BD608" s="5">
        <f t="shared" si="887"/>
        <v>6.6652912744555282E-5</v>
      </c>
      <c r="BE608" s="5">
        <f t="shared" si="888"/>
        <v>9.673704752023996E-5</v>
      </c>
      <c r="BF608" s="5">
        <f t="shared" si="889"/>
        <v>7.0199905582502863E-5</v>
      </c>
      <c r="BG608" s="5">
        <f t="shared" si="890"/>
        <v>3.3961664602600454E-5</v>
      </c>
      <c r="BH608" s="5">
        <f t="shared" si="891"/>
        <v>1.2322609122572009E-5</v>
      </c>
      <c r="BI608" s="5">
        <f t="shared" si="892"/>
        <v>3.5768964181117981E-6</v>
      </c>
      <c r="BJ608" s="8">
        <f t="shared" si="893"/>
        <v>0.50131859792436695</v>
      </c>
      <c r="BK608" s="8">
        <f t="shared" si="894"/>
        <v>0.26793131534658221</v>
      </c>
      <c r="BL608" s="8">
        <f t="shared" si="895"/>
        <v>0.21973326030743692</v>
      </c>
      <c r="BM608" s="8">
        <f t="shared" si="896"/>
        <v>0.414264667787062</v>
      </c>
      <c r="BN608" s="8">
        <f t="shared" si="897"/>
        <v>0.58492830956941799</v>
      </c>
    </row>
    <row r="609" spans="1:66" x14ac:dyDescent="0.25">
      <c r="A609" t="s">
        <v>145</v>
      </c>
      <c r="B609" t="s">
        <v>427</v>
      </c>
      <c r="C609" t="s">
        <v>391</v>
      </c>
      <c r="D609" t="s">
        <v>499</v>
      </c>
      <c r="E609">
        <f>VLOOKUP(A609,home!$A$2:$E$405,3,FALSE)</f>
        <v>1.4299065420560699</v>
      </c>
      <c r="F609">
        <f>VLOOKUP(B609,home!$B$2:$E$405,3,FALSE)</f>
        <v>1.1200000000000001</v>
      </c>
      <c r="G609">
        <f>VLOOKUP(C609,away!$B$2:$E$405,4,FALSE)</f>
        <v>1.65</v>
      </c>
      <c r="H609">
        <f>VLOOKUP(A609,away!$A$2:$E$405,3,FALSE)</f>
        <v>1.18691588785047</v>
      </c>
      <c r="I609">
        <f>VLOOKUP(C609,away!$B$2:$E$405,3,FALSE)</f>
        <v>0.65</v>
      </c>
      <c r="J609">
        <f>VLOOKUP(B609,home!$B$2:$E$405,4,FALSE)</f>
        <v>0.73</v>
      </c>
      <c r="K609" s="3">
        <f t="shared" si="842"/>
        <v>2.6424672897196175</v>
      </c>
      <c r="L609" s="3">
        <f t="shared" si="843"/>
        <v>0.56319158878504805</v>
      </c>
      <c r="M609" s="5">
        <f t="shared" si="844"/>
        <v>4.0532187051209853E-2</v>
      </c>
      <c r="N609" s="5">
        <f t="shared" si="845"/>
        <v>0.10710497846361906</v>
      </c>
      <c r="O609" s="5">
        <f t="shared" si="846"/>
        <v>2.2827386822303626E-2</v>
      </c>
      <c r="P609" s="5">
        <f t="shared" si="847"/>
        <v>6.032062298771397E-2</v>
      </c>
      <c r="Q609" s="5">
        <f t="shared" si="848"/>
        <v>0.14151070107811878</v>
      </c>
      <c r="R609" s="5">
        <f t="shared" si="849"/>
        <v>6.4280961261320236E-3</v>
      </c>
      <c r="S609" s="5">
        <f t="shared" si="850"/>
        <v>2.2442519281212336E-2</v>
      </c>
      <c r="T609" s="5">
        <f t="shared" si="851"/>
        <v>7.9697636570271721E-2</v>
      </c>
      <c r="U609" s="5">
        <f t="shared" si="852"/>
        <v>1.6986033748477257E-2</v>
      </c>
      <c r="V609" s="5">
        <f t="shared" si="853"/>
        <v>3.7110335237911258E-3</v>
      </c>
      <c r="W609" s="5">
        <f t="shared" si="854"/>
        <v>0.12464579958140648</v>
      </c>
      <c r="X609" s="5">
        <f t="shared" si="855"/>
        <v>7.0199465901634991E-2</v>
      </c>
      <c r="Y609" s="5">
        <f t="shared" si="856"/>
        <v>1.9767874366501806E-2</v>
      </c>
      <c r="Z609" s="5">
        <f t="shared" si="857"/>
        <v>1.2067498900464357E-3</v>
      </c>
      <c r="AA609" s="5">
        <f t="shared" si="858"/>
        <v>3.1887971113204508E-3</v>
      </c>
      <c r="AB609" s="5">
        <f t="shared" si="859"/>
        <v>4.2131460301083499E-3</v>
      </c>
      <c r="AC609" s="5">
        <f t="shared" si="860"/>
        <v>3.4517606618498879E-4</v>
      </c>
      <c r="AD609" s="5">
        <f t="shared" si="861"/>
        <v>8.2343112048703454E-2</v>
      </c>
      <c r="AE609" s="5">
        <f t="shared" si="862"/>
        <v>4.6374948100214523E-2</v>
      </c>
      <c r="AF609" s="5">
        <f t="shared" si="863"/>
        <v>1.3058990350191979E-2</v>
      </c>
      <c r="AG609" s="5">
        <f t="shared" si="864"/>
        <v>2.4515711744177442E-3</v>
      </c>
      <c r="AH609" s="5">
        <f t="shared" si="865"/>
        <v>1.6990784696035849E-4</v>
      </c>
      <c r="AI609" s="5">
        <f t="shared" si="866"/>
        <v>4.4897592785943404E-4</v>
      </c>
      <c r="AJ609" s="5">
        <f t="shared" si="867"/>
        <v>5.9320210162003479E-4</v>
      </c>
      <c r="AK609" s="5">
        <f t="shared" si="868"/>
        <v>5.2250571657462476E-4</v>
      </c>
      <c r="AL609" s="5">
        <f t="shared" si="869"/>
        <v>2.0547852822667193E-5</v>
      </c>
      <c r="AM609" s="5">
        <f t="shared" si="870"/>
        <v>4.3517796024483239E-2</v>
      </c>
      <c r="AN609" s="5">
        <f t="shared" si="871"/>
        <v>2.450885668345236E-2</v>
      </c>
      <c r="AO609" s="5">
        <f t="shared" si="872"/>
        <v>6.9015909674292877E-3</v>
      </c>
      <c r="AP609" s="5">
        <f t="shared" si="873"/>
        <v>1.2956393273636793E-3</v>
      </c>
      <c r="AQ609" s="5">
        <f t="shared" si="874"/>
        <v>1.8242329281758534E-4</v>
      </c>
      <c r="AR609" s="5">
        <f t="shared" si="875"/>
        <v>1.9138134055330227E-5</v>
      </c>
      <c r="AS609" s="5">
        <f t="shared" si="876"/>
        <v>5.0571893227479172E-5</v>
      </c>
      <c r="AT609" s="5">
        <f t="shared" si="877"/>
        <v>6.6817286816403399E-5</v>
      </c>
      <c r="AU609" s="5">
        <f t="shared" si="878"/>
        <v>5.8854164933386606E-5</v>
      </c>
      <c r="AV609" s="5">
        <f t="shared" si="879"/>
        <v>3.8880051425059361E-5</v>
      </c>
      <c r="AW609" s="5">
        <f t="shared" si="880"/>
        <v>8.4943416680808629E-7</v>
      </c>
      <c r="AX609" s="5">
        <f t="shared" si="881"/>
        <v>1.9165725419231235E-2</v>
      </c>
      <c r="AY609" s="5">
        <f t="shared" si="882"/>
        <v>1.0793975349074818E-2</v>
      </c>
      <c r="AZ609" s="5">
        <f t="shared" si="883"/>
        <v>3.0395380630760449E-3</v>
      </c>
      <c r="BA609" s="5">
        <f t="shared" si="884"/>
        <v>5.7061409030547512E-4</v>
      </c>
      <c r="BB609" s="5">
        <f t="shared" si="885"/>
        <v>8.0341264025568846E-5</v>
      </c>
      <c r="BC609" s="5">
        <f t="shared" si="886"/>
        <v>9.0495048263118308E-6</v>
      </c>
      <c r="BD609" s="5">
        <f t="shared" si="887"/>
        <v>1.7964060208337768E-6</v>
      </c>
      <c r="BE609" s="5">
        <f t="shared" si="888"/>
        <v>4.7469441491086322E-6</v>
      </c>
      <c r="BF609" s="5">
        <f t="shared" si="889"/>
        <v>6.2718223200727435E-6</v>
      </c>
      <c r="BG609" s="5">
        <f t="shared" si="890"/>
        <v>5.5243617759085419E-6</v>
      </c>
      <c r="BH609" s="5">
        <f t="shared" si="891"/>
        <v>3.6494863223539239E-6</v>
      </c>
      <c r="BI609" s="5">
        <f t="shared" si="892"/>
        <v>1.9287296462198775E-6</v>
      </c>
      <c r="BJ609" s="8">
        <f t="shared" si="893"/>
        <v>0.79722062762116597</v>
      </c>
      <c r="BK609" s="8">
        <f t="shared" si="894"/>
        <v>0.13816606211200974</v>
      </c>
      <c r="BL609" s="8">
        <f t="shared" si="895"/>
        <v>5.5636230712048297E-2</v>
      </c>
      <c r="BM609" s="8">
        <f t="shared" si="896"/>
        <v>0.60271257189126504</v>
      </c>
      <c r="BN609" s="8">
        <f t="shared" si="897"/>
        <v>0.37872397252909729</v>
      </c>
    </row>
    <row r="610" spans="1:66" x14ac:dyDescent="0.25">
      <c r="A610" t="s">
        <v>145</v>
      </c>
      <c r="B610" t="s">
        <v>433</v>
      </c>
      <c r="C610" t="s">
        <v>432</v>
      </c>
      <c r="D610" t="s">
        <v>499</v>
      </c>
      <c r="E610">
        <f>VLOOKUP(A610,home!$A$2:$E$405,3,FALSE)</f>
        <v>1.4299065420560699</v>
      </c>
      <c r="F610">
        <f>VLOOKUP(B610,home!$B$2:$E$405,3,FALSE)</f>
        <v>0.87</v>
      </c>
      <c r="G610">
        <f>VLOOKUP(C610,away!$B$2:$E$405,4,FALSE)</f>
        <v>1.6</v>
      </c>
      <c r="H610">
        <f>VLOOKUP(A610,away!$A$2:$E$405,3,FALSE)</f>
        <v>1.18691588785047</v>
      </c>
      <c r="I610">
        <f>VLOOKUP(C610,away!$B$2:$E$405,3,FALSE)</f>
        <v>0.5</v>
      </c>
      <c r="J610">
        <f>VLOOKUP(B610,home!$B$2:$E$405,4,FALSE)</f>
        <v>1.37</v>
      </c>
      <c r="K610" s="3">
        <f t="shared" si="842"/>
        <v>1.9904299065420492</v>
      </c>
      <c r="L610" s="3">
        <f t="shared" si="843"/>
        <v>0.81303738317757202</v>
      </c>
      <c r="M610" s="5">
        <f t="shared" si="844"/>
        <v>6.059958163039135E-2</v>
      </c>
      <c r="N610" s="5">
        <f t="shared" si="845"/>
        <v>0.12061921960106714</v>
      </c>
      <c r="O610" s="5">
        <f t="shared" si="846"/>
        <v>4.9269725270429041E-2</v>
      </c>
      <c r="P610" s="5">
        <f t="shared" si="847"/>
        <v>9.8067934665372516E-2</v>
      </c>
      <c r="Q610" s="5">
        <f t="shared" si="848"/>
        <v>0.12004205099886349</v>
      </c>
      <c r="R610" s="5">
        <f t="shared" si="849"/>
        <v>2.0029064251873757E-2</v>
      </c>
      <c r="S610" s="5">
        <f t="shared" si="850"/>
        <v>3.9675685668053289E-2</v>
      </c>
      <c r="T610" s="5">
        <f t="shared" si="851"/>
        <v>9.7598675015384606E-2</v>
      </c>
      <c r="U610" s="5">
        <f t="shared" si="852"/>
        <v>3.986644848698178E-2</v>
      </c>
      <c r="V610" s="5">
        <f t="shared" si="853"/>
        <v>7.1341023324585908E-3</v>
      </c>
      <c r="W610" s="5">
        <f t="shared" si="854"/>
        <v>7.964509611692791E-2</v>
      </c>
      <c r="X610" s="5">
        <f t="shared" si="855"/>
        <v>6.4754440529833271E-2</v>
      </c>
      <c r="Y610" s="5">
        <f t="shared" si="856"/>
        <v>2.6323890438751673E-2</v>
      </c>
      <c r="Z610" s="5">
        <f t="shared" si="857"/>
        <v>5.428125995612966E-3</v>
      </c>
      <c r="AA610" s="5">
        <f t="shared" si="858"/>
        <v>1.0804304318146383E-2</v>
      </c>
      <c r="AB610" s="5">
        <f t="shared" si="859"/>
        <v>1.0752605217109983E-2</v>
      </c>
      <c r="AC610" s="5">
        <f t="shared" si="860"/>
        <v>7.2156715299495633E-4</v>
      </c>
      <c r="AD610" s="5">
        <f t="shared" si="861"/>
        <v>3.9631995305137356E-2</v>
      </c>
      <c r="AE610" s="5">
        <f t="shared" si="862"/>
        <v>3.2222293752994693E-2</v>
      </c>
      <c r="AF610" s="5">
        <f t="shared" si="863"/>
        <v>1.3098964696456914E-2</v>
      </c>
      <c r="AG610" s="5">
        <f t="shared" si="864"/>
        <v>3.5499826597142434E-3</v>
      </c>
      <c r="AH610" s="5">
        <f t="shared" si="865"/>
        <v>1.1033173387578294E-3</v>
      </c>
      <c r="AI610" s="5">
        <f t="shared" si="866"/>
        <v>2.1960758274699689E-3</v>
      </c>
      <c r="AJ610" s="5">
        <f t="shared" si="867"/>
        <v>2.1855675020151519E-3</v>
      </c>
      <c r="AK610" s="5">
        <f t="shared" si="868"/>
        <v>1.4500729729257861E-3</v>
      </c>
      <c r="AL610" s="5">
        <f t="shared" si="869"/>
        <v>4.6708309537965532E-5</v>
      </c>
      <c r="AM610" s="5">
        <f t="shared" si="870"/>
        <v>1.5776941742255891E-2</v>
      </c>
      <c r="AN610" s="5">
        <f t="shared" si="871"/>
        <v>1.2827243428668735E-2</v>
      </c>
      <c r="AO610" s="5">
        <f t="shared" si="872"/>
        <v>5.2145142153132663E-3</v>
      </c>
      <c r="AP610" s="5">
        <f t="shared" si="873"/>
        <v>1.4131983307201831E-3</v>
      </c>
      <c r="AQ610" s="5">
        <f t="shared" si="874"/>
        <v>2.8724576817991263E-4</v>
      </c>
      <c r="AR610" s="5">
        <f t="shared" si="875"/>
        <v>1.7940764838362169E-4</v>
      </c>
      <c r="AS610" s="5">
        <f t="shared" si="876"/>
        <v>3.57098348805141E-4</v>
      </c>
      <c r="AT610" s="5">
        <f t="shared" si="877"/>
        <v>3.5538961651926843E-4</v>
      </c>
      <c r="AU610" s="5">
        <f t="shared" si="878"/>
        <v>2.357927070648207E-4</v>
      </c>
      <c r="AV610" s="5">
        <f t="shared" si="879"/>
        <v>1.1733221397158201E-4</v>
      </c>
      <c r="AW610" s="5">
        <f t="shared" si="880"/>
        <v>2.0996603739119912E-6</v>
      </c>
      <c r="AX610" s="5">
        <f t="shared" si="881"/>
        <v>5.2338161129262912E-3</v>
      </c>
      <c r="AY610" s="5">
        <f t="shared" si="882"/>
        <v>4.2552881564862028E-3</v>
      </c>
      <c r="AZ610" s="5">
        <f t="shared" si="883"/>
        <v>1.7298541737080285E-3</v>
      </c>
      <c r="BA610" s="5">
        <f t="shared" si="884"/>
        <v>4.6881203689012559E-4</v>
      </c>
      <c r="BB610" s="5">
        <f t="shared" si="885"/>
        <v>9.5290427918823766E-5</v>
      </c>
      <c r="BC610" s="5">
        <f t="shared" si="886"/>
        <v>1.5494936031398307E-5</v>
      </c>
      <c r="BD610" s="5">
        <f t="shared" si="887"/>
        <v>2.4310854160643616E-5</v>
      </c>
      <c r="BE610" s="5">
        <f t="shared" si="888"/>
        <v>4.8389051174927259E-5</v>
      </c>
      <c r="BF610" s="5">
        <f t="shared" si="889"/>
        <v>4.8157507303884454E-5</v>
      </c>
      <c r="BG610" s="5">
        <f t="shared" si="890"/>
        <v>3.1951380920722922E-5</v>
      </c>
      <c r="BH610" s="5">
        <f t="shared" si="891"/>
        <v>1.5899246034980995E-5</v>
      </c>
      <c r="BI610" s="5">
        <f t="shared" si="892"/>
        <v>6.3292669598992523E-6</v>
      </c>
      <c r="BJ610" s="8">
        <f t="shared" si="893"/>
        <v>0.6448043084442302</v>
      </c>
      <c r="BK610" s="8">
        <f t="shared" si="894"/>
        <v>0.21050086791529488</v>
      </c>
      <c r="BL610" s="8">
        <f t="shared" si="895"/>
        <v>0.13907723902700916</v>
      </c>
      <c r="BM610" s="8">
        <f t="shared" si="896"/>
        <v>0.52692977646803751</v>
      </c>
      <c r="BN610" s="8">
        <f t="shared" si="897"/>
        <v>0.46862757641799735</v>
      </c>
    </row>
    <row r="611" spans="1:66" x14ac:dyDescent="0.25">
      <c r="A611" t="s">
        <v>21</v>
      </c>
      <c r="B611" t="s">
        <v>275</v>
      </c>
      <c r="C611" t="s">
        <v>265</v>
      </c>
      <c r="D611" t="s">
        <v>499</v>
      </c>
      <c r="E611">
        <f>VLOOKUP(A611,home!$A$2:$E$405,3,FALSE)</f>
        <v>1.36</v>
      </c>
      <c r="F611">
        <f>VLOOKUP(B611,home!$B$2:$E$405,3,FALSE)</f>
        <v>0.83</v>
      </c>
      <c r="G611">
        <f>VLOOKUP(C611,away!$B$2:$E$405,4,FALSE)</f>
        <v>0.69</v>
      </c>
      <c r="H611">
        <f>VLOOKUP(A611,away!$A$2:$E$405,3,FALSE)</f>
        <v>1.3333333333333299</v>
      </c>
      <c r="I611">
        <f>VLOOKUP(C611,away!$B$2:$E$405,3,FALSE)</f>
        <v>0.98</v>
      </c>
      <c r="J611">
        <f>VLOOKUP(B611,home!$B$2:$E$405,4,FALSE)</f>
        <v>0.85</v>
      </c>
      <c r="K611" s="3">
        <f t="shared" si="842"/>
        <v>0.77887200000000001</v>
      </c>
      <c r="L611" s="3">
        <f t="shared" si="843"/>
        <v>1.1106666666666638</v>
      </c>
      <c r="M611" s="5">
        <f t="shared" si="844"/>
        <v>0.15114151937617593</v>
      </c>
      <c r="N611" s="5">
        <f t="shared" si="845"/>
        <v>0.11771989747956088</v>
      </c>
      <c r="O611" s="5">
        <f t="shared" si="846"/>
        <v>0.16786784752047229</v>
      </c>
      <c r="P611" s="5">
        <f t="shared" si="847"/>
        <v>0.13074756613396527</v>
      </c>
      <c r="Q611" s="5">
        <f t="shared" si="848"/>
        <v>4.5844365994850277E-2</v>
      </c>
      <c r="R611" s="5">
        <f t="shared" si="849"/>
        <v>9.3222611323035429E-2</v>
      </c>
      <c r="S611" s="5">
        <f t="shared" si="850"/>
        <v>2.8276356689600456E-2</v>
      </c>
      <c r="T611" s="5">
        <f t="shared" si="851"/>
        <v>5.0917809164946905E-2</v>
      </c>
      <c r="U611" s="5">
        <f t="shared" si="852"/>
        <v>7.2608481726395238E-2</v>
      </c>
      <c r="V611" s="5">
        <f t="shared" si="853"/>
        <v>2.7178830892033829E-3</v>
      </c>
      <c r="W611" s="5">
        <f t="shared" si="854"/>
        <v>1.1902297677047008E-2</v>
      </c>
      <c r="X611" s="5">
        <f t="shared" si="855"/>
        <v>1.3219485286640175E-2</v>
      </c>
      <c r="Y611" s="5">
        <f t="shared" si="856"/>
        <v>7.3412208291808289E-3</v>
      </c>
      <c r="Z611" s="5">
        <f t="shared" si="857"/>
        <v>3.4513082325372563E-2</v>
      </c>
      <c r="AA611" s="5">
        <f t="shared" si="858"/>
        <v>2.6881273456927573E-2</v>
      </c>
      <c r="AB611" s="5">
        <f t="shared" si="859"/>
        <v>1.0468535609972048E-2</v>
      </c>
      <c r="AC611" s="5">
        <f t="shared" si="860"/>
        <v>1.4694696418326604E-4</v>
      </c>
      <c r="AD611" s="5">
        <f t="shared" si="861"/>
        <v>2.3175915990792393E-3</v>
      </c>
      <c r="AE611" s="5">
        <f t="shared" si="862"/>
        <v>2.5740717360440016E-3</v>
      </c>
      <c r="AF611" s="5">
        <f t="shared" si="863"/>
        <v>1.4294678374164327E-3</v>
      </c>
      <c r="AG611" s="5">
        <f t="shared" si="864"/>
        <v>5.2922075936350432E-4</v>
      </c>
      <c r="AH611" s="5">
        <f t="shared" si="865"/>
        <v>9.5831325256784273E-3</v>
      </c>
      <c r="AI611" s="5">
        <f t="shared" si="866"/>
        <v>7.4640335965402071E-3</v>
      </c>
      <c r="AJ611" s="5">
        <f t="shared" si="867"/>
        <v>2.906763387702232E-3</v>
      </c>
      <c r="AK611" s="5">
        <f t="shared" si="868"/>
        <v>7.5466553776880438E-4</v>
      </c>
      <c r="AL611" s="5">
        <f t="shared" si="869"/>
        <v>5.0847597660886004E-6</v>
      </c>
      <c r="AM611" s="5">
        <f t="shared" si="870"/>
        <v>3.6102144079160921E-4</v>
      </c>
      <c r="AN611" s="5">
        <f t="shared" si="871"/>
        <v>4.0097448023921294E-4</v>
      </c>
      <c r="AO611" s="5">
        <f t="shared" si="872"/>
        <v>2.2267449469284245E-4</v>
      </c>
      <c r="AP611" s="5">
        <f t="shared" si="873"/>
        <v>8.2439046257394306E-5</v>
      </c>
      <c r="AQ611" s="5">
        <f t="shared" si="874"/>
        <v>2.2890575177469769E-5</v>
      </c>
      <c r="AR611" s="5">
        <f t="shared" si="875"/>
        <v>2.1287331717040276E-3</v>
      </c>
      <c r="AS611" s="5">
        <f t="shared" si="876"/>
        <v>1.6580106629114591E-3</v>
      </c>
      <c r="AT611" s="5">
        <f t="shared" si="877"/>
        <v>6.4568904052158703E-4</v>
      </c>
      <c r="AU611" s="5">
        <f t="shared" si="878"/>
        <v>1.6763637145637651E-4</v>
      </c>
      <c r="AV611" s="5">
        <f t="shared" si="879"/>
        <v>3.264181897724272E-5</v>
      </c>
      <c r="AW611" s="5">
        <f t="shared" si="880"/>
        <v>1.221849647447388E-7</v>
      </c>
      <c r="AX611" s="5">
        <f t="shared" si="881"/>
        <v>4.6864915272040352E-5</v>
      </c>
      <c r="AY611" s="5">
        <f t="shared" si="882"/>
        <v>5.2051299228812681E-5</v>
      </c>
      <c r="AZ611" s="5">
        <f t="shared" si="883"/>
        <v>2.8905821505067248E-5</v>
      </c>
      <c r="BA611" s="5">
        <f t="shared" si="884"/>
        <v>1.0701577472764863E-5</v>
      </c>
      <c r="BB611" s="5">
        <f t="shared" si="885"/>
        <v>2.9714713449377041E-6</v>
      </c>
      <c r="BC611" s="5">
        <f t="shared" si="886"/>
        <v>6.6006283475549304E-7</v>
      </c>
      <c r="BD611" s="5">
        <f t="shared" si="887"/>
        <v>3.9405216267321142E-4</v>
      </c>
      <c r="BE611" s="5">
        <f t="shared" si="888"/>
        <v>3.0691619604560945E-4</v>
      </c>
      <c r="BF611" s="5">
        <f t="shared" si="889"/>
        <v>1.1952421572321798E-4</v>
      </c>
      <c r="BG611" s="5">
        <f t="shared" si="890"/>
        <v>3.1031354982924743E-5</v>
      </c>
      <c r="BH611" s="5">
        <f t="shared" si="891"/>
        <v>6.0423633795651397E-6</v>
      </c>
      <c r="BI611" s="5">
        <f t="shared" si="892"/>
        <v>9.4124553003373242E-7</v>
      </c>
      <c r="BJ611" s="8">
        <f t="shared" si="893"/>
        <v>0.25502758354894611</v>
      </c>
      <c r="BK611" s="8">
        <f t="shared" si="894"/>
        <v>0.31308740831212317</v>
      </c>
      <c r="BL611" s="8">
        <f t="shared" si="895"/>
        <v>0.39724856328839753</v>
      </c>
      <c r="BM611" s="8">
        <f t="shared" si="896"/>
        <v>0.29328090053251521</v>
      </c>
      <c r="BN611" s="8">
        <f t="shared" si="897"/>
        <v>0.70654380782806014</v>
      </c>
    </row>
    <row r="612" spans="1:66" x14ac:dyDescent="0.25">
      <c r="A612" t="s">
        <v>21</v>
      </c>
      <c r="B612" t="s">
        <v>268</v>
      </c>
      <c r="C612" t="s">
        <v>150</v>
      </c>
      <c r="D612" t="s">
        <v>499</v>
      </c>
      <c r="E612">
        <f>VLOOKUP(A612,home!$A$2:$E$405,3,FALSE)</f>
        <v>1.36</v>
      </c>
      <c r="F612">
        <f>VLOOKUP(B612,home!$B$2:$E$405,3,FALSE)</f>
        <v>0.93</v>
      </c>
      <c r="G612">
        <f>VLOOKUP(C612,away!$B$2:$E$405,4,FALSE)</f>
        <v>0.88</v>
      </c>
      <c r="H612">
        <f>VLOOKUP(A612,away!$A$2:$E$405,3,FALSE)</f>
        <v>1.3333333333333299</v>
      </c>
      <c r="I612">
        <f>VLOOKUP(C612,away!$B$2:$E$405,3,FALSE)</f>
        <v>0.74</v>
      </c>
      <c r="J612">
        <f>VLOOKUP(B612,home!$B$2:$E$405,4,FALSE)</f>
        <v>1.25</v>
      </c>
      <c r="K612" s="3">
        <f t="shared" si="842"/>
        <v>1.1130240000000002</v>
      </c>
      <c r="L612" s="3">
        <f t="shared" si="843"/>
        <v>1.2333333333333303</v>
      </c>
      <c r="M612" s="5">
        <f t="shared" si="844"/>
        <v>9.5717193780434168E-2</v>
      </c>
      <c r="N612" s="5">
        <f t="shared" si="845"/>
        <v>0.10653553389027398</v>
      </c>
      <c r="O612" s="5">
        <f t="shared" si="846"/>
        <v>0.11805120566253517</v>
      </c>
      <c r="P612" s="5">
        <f t="shared" si="847"/>
        <v>0.13139382513133757</v>
      </c>
      <c r="Q612" s="5">
        <f t="shared" si="848"/>
        <v>5.9288303036344185E-2</v>
      </c>
      <c r="R612" s="5">
        <f t="shared" si="849"/>
        <v>7.2798243491896508E-2</v>
      </c>
      <c r="S612" s="5">
        <f t="shared" si="850"/>
        <v>4.5092048253752653E-2</v>
      </c>
      <c r="T612" s="5">
        <f t="shared" si="851"/>
        <v>7.3122240411490957E-2</v>
      </c>
      <c r="U612" s="5">
        <f t="shared" si="852"/>
        <v>8.1026192164324634E-2</v>
      </c>
      <c r="V612" s="5">
        <f t="shared" si="853"/>
        <v>6.8776877069504899E-3</v>
      </c>
      <c r="W612" s="5">
        <f t="shared" si="854"/>
        <v>2.1996434732907973E-2</v>
      </c>
      <c r="X612" s="5">
        <f t="shared" si="855"/>
        <v>2.7128936170586426E-2</v>
      </c>
      <c r="Y612" s="5">
        <f t="shared" si="856"/>
        <v>1.6729510638528254E-2</v>
      </c>
      <c r="Z612" s="5">
        <f t="shared" si="857"/>
        <v>2.9928166768890721E-2</v>
      </c>
      <c r="AA612" s="5">
        <f t="shared" si="858"/>
        <v>3.3310767889777833E-2</v>
      </c>
      <c r="AB612" s="5">
        <f t="shared" si="859"/>
        <v>1.8537842059876051E-2</v>
      </c>
      <c r="AC612" s="5">
        <f t="shared" si="860"/>
        <v>5.9007534343044046E-4</v>
      </c>
      <c r="AD612" s="5">
        <f t="shared" si="861"/>
        <v>6.1206399430400477E-3</v>
      </c>
      <c r="AE612" s="5">
        <f t="shared" si="862"/>
        <v>7.5487892630827051E-3</v>
      </c>
      <c r="AF612" s="5">
        <f t="shared" si="863"/>
        <v>4.6550867122343237E-3</v>
      </c>
      <c r="AG612" s="5">
        <f t="shared" si="864"/>
        <v>1.9137578705852177E-3</v>
      </c>
      <c r="AH612" s="5">
        <f t="shared" si="865"/>
        <v>9.227851420407945E-3</v>
      </c>
      <c r="AI612" s="5">
        <f t="shared" si="866"/>
        <v>1.0270820099348136E-2</v>
      </c>
      <c r="AJ612" s="5">
        <f t="shared" si="867"/>
        <v>5.715834635128432E-3</v>
      </c>
      <c r="AK612" s="5">
        <f t="shared" si="868"/>
        <v>2.1206203763097283E-3</v>
      </c>
      <c r="AL612" s="5">
        <f t="shared" si="869"/>
        <v>3.2400555606285184E-5</v>
      </c>
      <c r="AM612" s="5">
        <f t="shared" si="870"/>
        <v>1.3624838303924417E-3</v>
      </c>
      <c r="AN612" s="5">
        <f t="shared" si="871"/>
        <v>1.6803967241506737E-3</v>
      </c>
      <c r="AO612" s="5">
        <f t="shared" si="872"/>
        <v>1.0362446465595797E-3</v>
      </c>
      <c r="AP612" s="5">
        <f t="shared" si="873"/>
        <v>4.2601168803004847E-4</v>
      </c>
      <c r="AQ612" s="5">
        <f t="shared" si="874"/>
        <v>1.3135360380926457E-4</v>
      </c>
      <c r="AR612" s="5">
        <f t="shared" si="875"/>
        <v>2.2762033503672882E-3</v>
      </c>
      <c r="AS612" s="5">
        <f t="shared" si="876"/>
        <v>2.5334689578392008E-3</v>
      </c>
      <c r="AT612" s="5">
        <f t="shared" si="877"/>
        <v>1.40990587666501E-3</v>
      </c>
      <c r="AU612" s="5">
        <f t="shared" si="878"/>
        <v>5.2308635948973179E-4</v>
      </c>
      <c r="AV612" s="5">
        <f t="shared" si="879"/>
        <v>1.4555191804617497E-4</v>
      </c>
      <c r="AW612" s="5">
        <f t="shared" si="880"/>
        <v>1.2354778260331521E-6</v>
      </c>
      <c r="AX612" s="5">
        <f t="shared" si="881"/>
        <v>2.5274620047311937E-4</v>
      </c>
      <c r="AY612" s="5">
        <f t="shared" si="882"/>
        <v>3.1172031391684643E-4</v>
      </c>
      <c r="AZ612" s="5">
        <f t="shared" si="883"/>
        <v>1.9222752691538817E-4</v>
      </c>
      <c r="BA612" s="5">
        <f t="shared" si="884"/>
        <v>7.9026872176326073E-5</v>
      </c>
      <c r="BB612" s="5">
        <f t="shared" si="885"/>
        <v>2.4366618921033802E-5</v>
      </c>
      <c r="BC612" s="5">
        <f t="shared" si="886"/>
        <v>6.0104326671883243E-6</v>
      </c>
      <c r="BD612" s="5">
        <f t="shared" si="887"/>
        <v>4.6788624424216353E-4</v>
      </c>
      <c r="BE612" s="5">
        <f t="shared" si="888"/>
        <v>5.2076861911138988E-4</v>
      </c>
      <c r="BF612" s="5">
        <f t="shared" si="889"/>
        <v>2.8981398575891795E-4</v>
      </c>
      <c r="BG612" s="5">
        <f t="shared" si="890"/>
        <v>1.0752330722844458E-4</v>
      </c>
      <c r="BH612" s="5">
        <f t="shared" si="891"/>
        <v>2.9919005376158112E-5</v>
      </c>
      <c r="BI612" s="5">
        <f t="shared" si="892"/>
        <v>6.6601142079586037E-6</v>
      </c>
      <c r="BJ612" s="8">
        <f t="shared" si="893"/>
        <v>0.33054182112708597</v>
      </c>
      <c r="BK612" s="8">
        <f t="shared" si="894"/>
        <v>0.2800149510854284</v>
      </c>
      <c r="BL612" s="8">
        <f t="shared" si="895"/>
        <v>0.35937016553793677</v>
      </c>
      <c r="BM612" s="8">
        <f t="shared" si="896"/>
        <v>0.41576031469042946</v>
      </c>
      <c r="BN612" s="8">
        <f t="shared" si="897"/>
        <v>0.58378430499282152</v>
      </c>
    </row>
    <row r="613" spans="1:66" x14ac:dyDescent="0.25">
      <c r="A613" t="s">
        <v>154</v>
      </c>
      <c r="B613" t="s">
        <v>161</v>
      </c>
      <c r="C613" t="s">
        <v>157</v>
      </c>
      <c r="D613" t="s">
        <v>499</v>
      </c>
      <c r="E613">
        <f>VLOOKUP(A613,home!$A$2:$E$405,3,FALSE)</f>
        <v>1.30872483221477</v>
      </c>
      <c r="F613">
        <f>VLOOKUP(B613,home!$B$2:$E$405,3,FALSE)</f>
        <v>0.56000000000000005</v>
      </c>
      <c r="G613">
        <f>VLOOKUP(C613,away!$B$2:$E$405,4,FALSE)</f>
        <v>0.82</v>
      </c>
      <c r="H613">
        <f>VLOOKUP(A613,away!$A$2:$E$405,3,FALSE)</f>
        <v>1.0302013422818801</v>
      </c>
      <c r="I613">
        <f>VLOOKUP(C613,away!$B$2:$E$405,3,FALSE)</f>
        <v>1.02</v>
      </c>
      <c r="J613">
        <f>VLOOKUP(B613,home!$B$2:$E$405,4,FALSE)</f>
        <v>0.52</v>
      </c>
      <c r="K613" s="3">
        <f t="shared" si="842"/>
        <v>0.60096644295302237</v>
      </c>
      <c r="L613" s="3">
        <f t="shared" si="843"/>
        <v>0.54641879194630916</v>
      </c>
      <c r="M613" s="5">
        <f t="shared" si="844"/>
        <v>0.31746578351950466</v>
      </c>
      <c r="N613" s="5">
        <f t="shared" si="845"/>
        <v>0.19078628268101092</v>
      </c>
      <c r="O613" s="5">
        <f t="shared" si="846"/>
        <v>0.17346926991501627</v>
      </c>
      <c r="P613" s="5">
        <f t="shared" si="847"/>
        <v>0.10424921010248504</v>
      </c>
      <c r="Q613" s="5">
        <f t="shared" si="848"/>
        <v>5.7328076833518475E-2</v>
      </c>
      <c r="R613" s="5">
        <f t="shared" si="849"/>
        <v>4.7393434453385695E-2</v>
      </c>
      <c r="S613" s="5">
        <f t="shared" si="850"/>
        <v>8.5583221650754361E-3</v>
      </c>
      <c r="T613" s="5">
        <f t="shared" si="851"/>
        <v>3.1325138487976363E-2</v>
      </c>
      <c r="U613" s="5">
        <f t="shared" si="852"/>
        <v>2.8481863722778417E-2</v>
      </c>
      <c r="V613" s="5">
        <f t="shared" si="853"/>
        <v>3.1226403733990952E-4</v>
      </c>
      <c r="W613" s="5">
        <f t="shared" si="854"/>
        <v>1.1484083471992389E-2</v>
      </c>
      <c r="X613" s="5">
        <f t="shared" si="855"/>
        <v>6.2751190173766574E-3</v>
      </c>
      <c r="Y613" s="5">
        <f t="shared" si="856"/>
        <v>1.7144214763971314E-3</v>
      </c>
      <c r="Z613" s="5">
        <f t="shared" si="857"/>
        <v>8.6322210667352014E-3</v>
      </c>
      <c r="AA613" s="5">
        <f t="shared" si="858"/>
        <v>5.1876751892599975E-3</v>
      </c>
      <c r="AB613" s="5">
        <f t="shared" si="859"/>
        <v>1.558809352842614E-3</v>
      </c>
      <c r="AC613" s="5">
        <f t="shared" si="860"/>
        <v>6.4088165020503742E-6</v>
      </c>
      <c r="AD613" s="5">
        <f t="shared" si="861"/>
        <v>1.725387198684715E-3</v>
      </c>
      <c r="AE613" s="5">
        <f t="shared" si="862"/>
        <v>9.4278398874492859E-4</v>
      </c>
      <c r="AF613" s="5">
        <f t="shared" si="863"/>
        <v>2.5757744409816324E-4</v>
      </c>
      <c r="AG613" s="5">
        <f t="shared" si="864"/>
        <v>4.6915051945578787E-5</v>
      </c>
      <c r="AH613" s="5">
        <f t="shared" si="865"/>
        <v>1.1792019517747319E-3</v>
      </c>
      <c r="AI613" s="5">
        <f t="shared" si="866"/>
        <v>7.0866080248132191E-4</v>
      </c>
      <c r="AJ613" s="5">
        <f t="shared" si="867"/>
        <v>2.1294068086371722E-4</v>
      </c>
      <c r="AK613" s="5">
        <f t="shared" si="868"/>
        <v>4.2656734512887619E-5</v>
      </c>
      <c r="AL613" s="5">
        <f t="shared" si="869"/>
        <v>8.4180921877456461E-8</v>
      </c>
      <c r="AM613" s="5">
        <f t="shared" si="870"/>
        <v>2.0737996150204665E-4</v>
      </c>
      <c r="AN613" s="5">
        <f t="shared" si="871"/>
        <v>1.1331630803782044E-4</v>
      </c>
      <c r="AO613" s="5">
        <f t="shared" si="872"/>
        <v>3.0959080072920834E-5</v>
      </c>
      <c r="AP613" s="5">
        <f t="shared" si="873"/>
        <v>5.6388743777381528E-6</v>
      </c>
      <c r="AQ613" s="5">
        <f t="shared" si="874"/>
        <v>7.7029673135516913E-7</v>
      </c>
      <c r="AR613" s="5">
        <f t="shared" si="875"/>
        <v>1.2886762118989581E-4</v>
      </c>
      <c r="AS613" s="5">
        <f t="shared" si="876"/>
        <v>7.7445115918309214E-5</v>
      </c>
      <c r="AT613" s="5">
        <f t="shared" si="877"/>
        <v>2.3270957918755388E-5</v>
      </c>
      <c r="AU613" s="5">
        <f t="shared" si="878"/>
        <v>4.6616882681812989E-6</v>
      </c>
      <c r="AV613" s="5">
        <f t="shared" si="879"/>
        <v>7.0037955417118742E-7</v>
      </c>
      <c r="AW613" s="5">
        <f t="shared" si="880"/>
        <v>7.6786880726808779E-10</v>
      </c>
      <c r="AX613" s="5">
        <f t="shared" si="881"/>
        <v>2.0771399633936608E-5</v>
      </c>
      <c r="AY613" s="5">
        <f t="shared" si="882"/>
        <v>1.1349883095009651E-5</v>
      </c>
      <c r="AZ613" s="5">
        <f t="shared" si="883"/>
        <v>3.1008947047535041E-6</v>
      </c>
      <c r="BA613" s="5">
        <f t="shared" si="884"/>
        <v>5.6479571284137242E-7</v>
      </c>
      <c r="BB613" s="5">
        <f t="shared" si="885"/>
        <v>7.7153747776809283E-8</v>
      </c>
      <c r="BC613" s="5">
        <f t="shared" si="886"/>
        <v>8.4316515308668753E-9</v>
      </c>
      <c r="BD613" s="5">
        <f t="shared" si="887"/>
        <v>1.1735948315262914E-5</v>
      </c>
      <c r="BE613" s="5">
        <f t="shared" si="888"/>
        <v>7.0529111137040672E-6</v>
      </c>
      <c r="BF613" s="5">
        <f t="shared" si="889"/>
        <v>2.1192814522332862E-6</v>
      </c>
      <c r="BG613" s="5">
        <f t="shared" si="890"/>
        <v>4.2453901198831796E-7</v>
      </c>
      <c r="BH613" s="5">
        <f t="shared" si="891"/>
        <v>6.3783424982352481E-8</v>
      </c>
      <c r="BI613" s="5">
        <f t="shared" si="892"/>
        <v>7.666339606201065E-9</v>
      </c>
      <c r="BJ613" s="8">
        <f t="shared" si="893"/>
        <v>0.30227972273101306</v>
      </c>
      <c r="BK613" s="8">
        <f t="shared" si="894"/>
        <v>0.43060342270492408</v>
      </c>
      <c r="BL613" s="8">
        <f t="shared" si="895"/>
        <v>0.25849086269542276</v>
      </c>
      <c r="BM613" s="8">
        <f t="shared" si="896"/>
        <v>0.1093028225779477</v>
      </c>
      <c r="BN613" s="8">
        <f t="shared" si="897"/>
        <v>0.89069205750492109</v>
      </c>
    </row>
    <row r="614" spans="1:66" x14ac:dyDescent="0.25">
      <c r="A614" t="s">
        <v>154</v>
      </c>
      <c r="B614" t="s">
        <v>164</v>
      </c>
      <c r="C614" t="s">
        <v>160</v>
      </c>
      <c r="D614" t="s">
        <v>499</v>
      </c>
      <c r="E614">
        <f>VLOOKUP(A614,home!$A$2:$E$405,3,FALSE)</f>
        <v>1.30872483221477</v>
      </c>
      <c r="F614">
        <f>VLOOKUP(B614,home!$B$2:$E$405,3,FALSE)</f>
        <v>0.92</v>
      </c>
      <c r="G614">
        <f>VLOOKUP(C614,away!$B$2:$E$405,4,FALSE)</f>
        <v>1.1200000000000001</v>
      </c>
      <c r="H614">
        <f>VLOOKUP(A614,away!$A$2:$E$405,3,FALSE)</f>
        <v>1.0302013422818801</v>
      </c>
      <c r="I614">
        <f>VLOOKUP(C614,away!$B$2:$E$405,3,FALSE)</f>
        <v>0.82</v>
      </c>
      <c r="J614">
        <f>VLOOKUP(B614,home!$B$2:$E$405,4,FALSE)</f>
        <v>1.68</v>
      </c>
      <c r="K614" s="3">
        <f t="shared" si="842"/>
        <v>1.3485100671140993</v>
      </c>
      <c r="L614" s="3">
        <f t="shared" si="843"/>
        <v>1.4192053691275179</v>
      </c>
      <c r="M614" s="5">
        <f t="shared" si="844"/>
        <v>6.2805323735569227E-2</v>
      </c>
      <c r="N614" s="5">
        <f t="shared" si="845"/>
        <v>8.46936113257752E-2</v>
      </c>
      <c r="O614" s="5">
        <f t="shared" si="846"/>
        <v>8.9133652655311785E-2</v>
      </c>
      <c r="P614" s="5">
        <f t="shared" si="847"/>
        <v>0.12019762792433933</v>
      </c>
      <c r="Q614" s="5">
        <f t="shared" si="848"/>
        <v>5.7105093746528279E-2</v>
      </c>
      <c r="R614" s="5">
        <f t="shared" si="849"/>
        <v>6.3249479209182877E-2</v>
      </c>
      <c r="S614" s="5">
        <f t="shared" si="850"/>
        <v>5.7508937536356192E-2</v>
      </c>
      <c r="T614" s="5">
        <f t="shared" si="851"/>
        <v>8.1043855649603175E-2</v>
      </c>
      <c r="U614" s="5">
        <f t="shared" si="852"/>
        <v>8.5292559453307035E-2</v>
      </c>
      <c r="V614" s="5">
        <f t="shared" si="853"/>
        <v>1.222903740068387E-2</v>
      </c>
      <c r="W614" s="5">
        <f t="shared" si="854"/>
        <v>2.5668931266895921E-2</v>
      </c>
      <c r="X614" s="5">
        <f t="shared" si="855"/>
        <v>3.6429485073743911E-2</v>
      </c>
      <c r="Y614" s="5">
        <f t="shared" si="856"/>
        <v>2.585046040560407E-2</v>
      </c>
      <c r="Z614" s="5">
        <f t="shared" si="857"/>
        <v>2.9921333496063886E-2</v>
      </c>
      <c r="AA614" s="5">
        <f t="shared" si="858"/>
        <v>4.0349219440920459E-2</v>
      </c>
      <c r="AB614" s="5">
        <f t="shared" si="859"/>
        <v>2.7205664308138585E-2</v>
      </c>
      <c r="AC614" s="5">
        <f t="shared" si="860"/>
        <v>1.4627554639605389E-3</v>
      </c>
      <c r="AD614" s="5">
        <f t="shared" si="861"/>
        <v>8.6537030563672603E-3</v>
      </c>
      <c r="AE614" s="5">
        <f t="shared" si="862"/>
        <v>1.2281381840431626E-2</v>
      </c>
      <c r="AF614" s="5">
        <f t="shared" si="863"/>
        <v>8.7149015241228828E-3</v>
      </c>
      <c r="AG614" s="5">
        <f t="shared" si="864"/>
        <v>4.1227450114842612E-3</v>
      </c>
      <c r="AH614" s="5">
        <f t="shared" si="865"/>
        <v>1.0616129287267231E-2</v>
      </c>
      <c r="AI614" s="5">
        <f t="shared" si="866"/>
        <v>1.4315957217664689E-2</v>
      </c>
      <c r="AJ614" s="5">
        <f t="shared" si="867"/>
        <v>9.6526062141977925E-3</v>
      </c>
      <c r="AK614" s="5">
        <f t="shared" si="868"/>
        <v>4.3388788845779448E-3</v>
      </c>
      <c r="AL614" s="5">
        <f t="shared" si="869"/>
        <v>1.1197760097005866E-4</v>
      </c>
      <c r="AM614" s="5">
        <f t="shared" si="870"/>
        <v>2.3339211378654579E-3</v>
      </c>
      <c r="AN614" s="5">
        <f t="shared" si="871"/>
        <v>3.3123134099788637E-3</v>
      </c>
      <c r="AO614" s="5">
        <f t="shared" si="872"/>
        <v>2.3504264878375408E-3</v>
      </c>
      <c r="AP614" s="5">
        <f t="shared" si="873"/>
        <v>1.1119126304261909E-3</v>
      </c>
      <c r="AQ614" s="5">
        <f t="shared" si="874"/>
        <v>3.9450809377538802E-4</v>
      </c>
      <c r="AR614" s="5">
        <f t="shared" si="875"/>
        <v>3.0132935367683101E-3</v>
      </c>
      <c r="AS614" s="5">
        <f t="shared" si="876"/>
        <v>4.0634566695019157E-3</v>
      </c>
      <c r="AT614" s="5">
        <f t="shared" si="877"/>
        <v>2.7398061130526315E-3</v>
      </c>
      <c r="AU614" s="5">
        <f t="shared" si="878"/>
        <v>1.2315520417974077E-3</v>
      </c>
      <c r="AV614" s="5">
        <f t="shared" si="879"/>
        <v>4.1519008163468226E-4</v>
      </c>
      <c r="AW614" s="5">
        <f t="shared" si="880"/>
        <v>5.9528932760929678E-6</v>
      </c>
      <c r="AX614" s="5">
        <f t="shared" si="881"/>
        <v>5.2455269171032678E-4</v>
      </c>
      <c r="AY614" s="5">
        <f t="shared" si="882"/>
        <v>7.4444799646558731E-4</v>
      </c>
      <c r="AZ614" s="5">
        <f t="shared" si="883"/>
        <v>5.2826229681009261E-4</v>
      </c>
      <c r="BA614" s="5">
        <f t="shared" si="884"/>
        <v>2.4990422931350597E-4</v>
      </c>
      <c r="BB614" s="5">
        <f t="shared" si="885"/>
        <v>8.8666356002350559E-5</v>
      </c>
      <c r="BC614" s="5">
        <f t="shared" si="886"/>
        <v>2.5167153699901579E-5</v>
      </c>
      <c r="BD614" s="5">
        <f t="shared" si="887"/>
        <v>7.1274706102313914E-4</v>
      </c>
      <c r="BE614" s="5">
        <f t="shared" si="888"/>
        <v>9.6114658709569049E-4</v>
      </c>
      <c r="BF614" s="5">
        <f t="shared" si="889"/>
        <v>6.4805792433544852E-4</v>
      </c>
      <c r="BG614" s="5">
        <f t="shared" si="890"/>
        <v>2.9130421167980643E-4</v>
      </c>
      <c r="BH614" s="5">
        <f t="shared" si="891"/>
        <v>9.8206665510738953E-5</v>
      </c>
      <c r="BI614" s="5">
        <f t="shared" si="892"/>
        <v>2.6486535419787676E-5</v>
      </c>
      <c r="BJ614" s="8">
        <f t="shared" si="893"/>
        <v>0.35622825138444181</v>
      </c>
      <c r="BK614" s="8">
        <f t="shared" si="894"/>
        <v>0.25506010765834475</v>
      </c>
      <c r="BL614" s="8">
        <f t="shared" si="895"/>
        <v>0.35835539409838807</v>
      </c>
      <c r="BM614" s="8">
        <f t="shared" si="896"/>
        <v>0.52164180293734219</v>
      </c>
      <c r="BN614" s="8">
        <f t="shared" si="897"/>
        <v>0.47718478859670671</v>
      </c>
    </row>
    <row r="615" spans="1:66" x14ac:dyDescent="0.25">
      <c r="A615" t="s">
        <v>154</v>
      </c>
      <c r="B615" t="s">
        <v>169</v>
      </c>
      <c r="C615" t="s">
        <v>171</v>
      </c>
      <c r="D615" t="s">
        <v>499</v>
      </c>
      <c r="E615">
        <f>VLOOKUP(A615,home!$A$2:$E$405,3,FALSE)</f>
        <v>1.30872483221477</v>
      </c>
      <c r="F615">
        <f>VLOOKUP(B615,home!$B$2:$E$405,3,FALSE)</f>
        <v>0.76</v>
      </c>
      <c r="G615">
        <f>VLOOKUP(C615,away!$B$2:$E$405,4,FALSE)</f>
        <v>1.02</v>
      </c>
      <c r="H615">
        <f>VLOOKUP(A615,away!$A$2:$E$405,3,FALSE)</f>
        <v>1.0302013422818801</v>
      </c>
      <c r="I615">
        <f>VLOOKUP(C615,away!$B$2:$E$405,3,FALSE)</f>
        <v>0.66</v>
      </c>
      <c r="J615">
        <f>VLOOKUP(B615,home!$B$2:$E$405,4,FALSE)</f>
        <v>1.42</v>
      </c>
      <c r="K615" s="3">
        <f t="shared" si="842"/>
        <v>1.0145234899328897</v>
      </c>
      <c r="L615" s="3">
        <f t="shared" si="843"/>
        <v>0.9655046979865779</v>
      </c>
      <c r="M615" s="5">
        <f t="shared" si="844"/>
        <v>0.13806534548120208</v>
      </c>
      <c r="N615" s="5">
        <f t="shared" si="845"/>
        <v>0.14007053613637924</v>
      </c>
      <c r="O615" s="5">
        <f t="shared" si="846"/>
        <v>0.13330273969124057</v>
      </c>
      <c r="P615" s="5">
        <f t="shared" si="847"/>
        <v>0.13523876068917287</v>
      </c>
      <c r="Q615" s="5">
        <f t="shared" si="848"/>
        <v>7.1052424578925202E-2</v>
      </c>
      <c r="R615" s="5">
        <f t="shared" si="849"/>
        <v>6.4352210713187308E-2</v>
      </c>
      <c r="S615" s="5">
        <f t="shared" si="850"/>
        <v>3.3117511003573186E-2</v>
      </c>
      <c r="T615" s="5">
        <f t="shared" si="851"/>
        <v>6.8601449734289277E-2</v>
      </c>
      <c r="U615" s="5">
        <f t="shared" si="852"/>
        <v>6.5286829397639468E-2</v>
      </c>
      <c r="V615" s="5">
        <f t="shared" si="853"/>
        <v>3.604389187053525E-3</v>
      </c>
      <c r="W615" s="5">
        <f t="shared" si="854"/>
        <v>2.402811791733488E-2</v>
      </c>
      <c r="X615" s="5">
        <f t="shared" si="855"/>
        <v>2.3199260732962294E-2</v>
      </c>
      <c r="Y615" s="5">
        <f t="shared" si="856"/>
        <v>1.1199497613745316E-2</v>
      </c>
      <c r="Z615" s="5">
        <f t="shared" si="857"/>
        <v>2.0710787256468185E-2</v>
      </c>
      <c r="AA615" s="5">
        <f t="shared" si="858"/>
        <v>2.1011580166689716E-2</v>
      </c>
      <c r="AB615" s="5">
        <f t="shared" si="859"/>
        <v>1.0658370819857368E-2</v>
      </c>
      <c r="AC615" s="5">
        <f t="shared" si="860"/>
        <v>2.2066232704867172E-4</v>
      </c>
      <c r="AD615" s="5">
        <f t="shared" si="861"/>
        <v>6.094272511503393E-3</v>
      </c>
      <c r="AE615" s="5">
        <f t="shared" si="862"/>
        <v>5.8840487406669872E-3</v>
      </c>
      <c r="AF615" s="5">
        <f t="shared" si="863"/>
        <v>2.8405383511479914E-3</v>
      </c>
      <c r="AG615" s="5">
        <f t="shared" si="864"/>
        <v>9.1418437428147806E-4</v>
      </c>
      <c r="AH615" s="5">
        <f t="shared" si="865"/>
        <v>4.9990905987801438E-3</v>
      </c>
      <c r="AI615" s="5">
        <f t="shared" si="866"/>
        <v>5.0716948407651301E-3</v>
      </c>
      <c r="AJ615" s="5">
        <f t="shared" si="867"/>
        <v>2.5726767748638353E-3</v>
      </c>
      <c r="AK615" s="5">
        <f t="shared" si="868"/>
        <v>8.700136733680499E-4</v>
      </c>
      <c r="AL615" s="5">
        <f t="shared" si="869"/>
        <v>8.6457900168480448E-6</v>
      </c>
      <c r="AM615" s="5">
        <f t="shared" si="870"/>
        <v>1.2365565233945E-3</v>
      </c>
      <c r="AN615" s="5">
        <f t="shared" si="871"/>
        <v>1.1939011326633395E-3</v>
      </c>
      <c r="AO615" s="5">
        <f t="shared" si="872"/>
        <v>5.7635857625897534E-4</v>
      </c>
      <c r="AP615" s="5">
        <f t="shared" si="873"/>
        <v>1.8549230436763206E-4</v>
      </c>
      <c r="AQ615" s="5">
        <f t="shared" si="874"/>
        <v>4.4773422826826232E-5</v>
      </c>
      <c r="AR615" s="5">
        <f t="shared" si="875"/>
        <v>9.6532909175655278E-4</v>
      </c>
      <c r="AS615" s="5">
        <f t="shared" si="876"/>
        <v>9.7934903910260442E-4</v>
      </c>
      <c r="AT615" s="5">
        <f t="shared" si="877"/>
        <v>4.9678630250639812E-4</v>
      </c>
      <c r="AU615" s="5">
        <f t="shared" si="878"/>
        <v>1.6800045778988246E-4</v>
      </c>
      <c r="AV615" s="5">
        <f t="shared" si="879"/>
        <v>4.2610102686828659E-5</v>
      </c>
      <c r="AW615" s="5">
        <f t="shared" si="880"/>
        <v>2.3524406806190905E-7</v>
      </c>
      <c r="AX615" s="5">
        <f t="shared" si="881"/>
        <v>2.0908593993557812E-4</v>
      </c>
      <c r="AY615" s="5">
        <f t="shared" si="882"/>
        <v>2.0187345729074012E-4</v>
      </c>
      <c r="AZ615" s="5">
        <f t="shared" si="883"/>
        <v>9.7454885706501176E-5</v>
      </c>
      <c r="BA615" s="5">
        <f t="shared" si="884"/>
        <v>3.1364383330457301E-5</v>
      </c>
      <c r="BB615" s="5">
        <f t="shared" si="885"/>
        <v>7.570614863752107E-6</v>
      </c>
      <c r="BC615" s="5">
        <f t="shared" si="886"/>
        <v>1.4618928435199354E-6</v>
      </c>
      <c r="BD615" s="5">
        <f t="shared" si="887"/>
        <v>1.5533829553234465E-4</v>
      </c>
      <c r="BE615" s="5">
        <f t="shared" si="888"/>
        <v>1.5759434970370086E-4</v>
      </c>
      <c r="BF615" s="5">
        <f t="shared" si="889"/>
        <v>7.9941584827551416E-5</v>
      </c>
      <c r="BG615" s="5">
        <f t="shared" si="890"/>
        <v>2.7034205210004543E-5</v>
      </c>
      <c r="BH615" s="5">
        <f t="shared" si="891"/>
        <v>6.8567090543039272E-6</v>
      </c>
      <c r="BI615" s="5">
        <f t="shared" si="892"/>
        <v>1.3912584798453732E-6</v>
      </c>
      <c r="BJ615" s="8">
        <f t="shared" si="893"/>
        <v>0.35767022382471791</v>
      </c>
      <c r="BK615" s="8">
        <f t="shared" si="894"/>
        <v>0.31045718793535787</v>
      </c>
      <c r="BL615" s="8">
        <f t="shared" si="895"/>
        <v>0.31120543807304152</v>
      </c>
      <c r="BM615" s="8">
        <f t="shared" si="896"/>
        <v>0.31775998158625557</v>
      </c>
      <c r="BN615" s="8">
        <f t="shared" si="897"/>
        <v>0.68208201729010731</v>
      </c>
    </row>
    <row r="616" spans="1:66" x14ac:dyDescent="0.25">
      <c r="A616" t="s">
        <v>154</v>
      </c>
      <c r="B616" t="s">
        <v>162</v>
      </c>
      <c r="C616" t="s">
        <v>158</v>
      </c>
      <c r="D616" t="s">
        <v>499</v>
      </c>
      <c r="E616">
        <f>VLOOKUP(A616,home!$A$2:$E$405,3,FALSE)</f>
        <v>1.30872483221477</v>
      </c>
      <c r="F616">
        <f>VLOOKUP(B616,home!$B$2:$E$405,3,FALSE)</f>
        <v>0.51</v>
      </c>
      <c r="G616">
        <f>VLOOKUP(C616,away!$B$2:$E$405,4,FALSE)</f>
        <v>0.46</v>
      </c>
      <c r="H616">
        <f>VLOOKUP(A616,away!$A$2:$E$405,3,FALSE)</f>
        <v>1.0302013422818801</v>
      </c>
      <c r="I616">
        <f>VLOOKUP(C616,away!$B$2:$E$405,3,FALSE)</f>
        <v>1.02</v>
      </c>
      <c r="J616">
        <f>VLOOKUP(B616,home!$B$2:$E$405,4,FALSE)</f>
        <v>0.97</v>
      </c>
      <c r="K616" s="3">
        <f t="shared" si="842"/>
        <v>0.30702684563758503</v>
      </c>
      <c r="L616" s="3">
        <f t="shared" si="843"/>
        <v>1.0192812080536922</v>
      </c>
      <c r="M616" s="5">
        <f t="shared" si="844"/>
        <v>0.26545550184304617</v>
      </c>
      <c r="N616" s="5">
        <f t="shared" si="845"/>
        <v>8.1501965388012604E-2</v>
      </c>
      <c r="O616" s="5">
        <f t="shared" si="846"/>
        <v>0.27057380460307923</v>
      </c>
      <c r="P616" s="5">
        <f t="shared" si="847"/>
        <v>8.3073421739443695E-2</v>
      </c>
      <c r="Q616" s="5">
        <f t="shared" si="848"/>
        <v>1.2511645673172573E-2</v>
      </c>
      <c r="R616" s="5">
        <f t="shared" si="849"/>
        <v>0.13789539721175509</v>
      </c>
      <c r="S616" s="5">
        <f t="shared" si="850"/>
        <v>6.4993881757816141E-3</v>
      </c>
      <c r="T616" s="5">
        <f t="shared" si="851"/>
        <v>1.2752885316491089E-2</v>
      </c>
      <c r="U616" s="5">
        <f t="shared" si="852"/>
        <v>4.2337588833867006E-2</v>
      </c>
      <c r="V616" s="5">
        <f t="shared" si="853"/>
        <v>2.2599578260611318E-4</v>
      </c>
      <c r="W616" s="5">
        <f t="shared" si="854"/>
        <v>1.2804703682564378E-3</v>
      </c>
      <c r="X616" s="5">
        <f t="shared" si="855"/>
        <v>1.305159383833378E-3</v>
      </c>
      <c r="Y616" s="5">
        <f t="shared" si="856"/>
        <v>6.6516221672814895E-4</v>
      </c>
      <c r="Z616" s="5">
        <f t="shared" si="857"/>
        <v>4.6851395685013827E-2</v>
      </c>
      <c r="AA616" s="5">
        <f t="shared" si="858"/>
        <v>1.4384636230888159E-2</v>
      </c>
      <c r="AB616" s="5">
        <f t="shared" si="859"/>
        <v>2.2082347438068558E-3</v>
      </c>
      <c r="AC616" s="5">
        <f t="shared" si="860"/>
        <v>4.4202895658181195E-6</v>
      </c>
      <c r="AD616" s="5">
        <f t="shared" si="861"/>
        <v>9.8284694524542759E-5</v>
      </c>
      <c r="AE616" s="5">
        <f t="shared" si="862"/>
        <v>1.0017974216816405E-4</v>
      </c>
      <c r="AF616" s="5">
        <f t="shared" si="863"/>
        <v>5.105566430983682E-5</v>
      </c>
      <c r="AG616" s="5">
        <f t="shared" si="864"/>
        <v>1.7346693065238087E-5</v>
      </c>
      <c r="AH616" s="5">
        <f t="shared" si="865"/>
        <v>1.1938686798205608E-2</v>
      </c>
      <c r="AI616" s="5">
        <f t="shared" si="866"/>
        <v>3.6654973487081472E-3</v>
      </c>
      <c r="AJ616" s="5">
        <f t="shared" si="867"/>
        <v>5.6270304433339677E-4</v>
      </c>
      <c r="AK616" s="5">
        <f t="shared" si="868"/>
        <v>5.7588313577449649E-5</v>
      </c>
      <c r="AL616" s="5">
        <f t="shared" si="869"/>
        <v>5.5332600268166682E-8</v>
      </c>
      <c r="AM616" s="5">
        <f t="shared" si="870"/>
        <v>6.0352079468648021E-6</v>
      </c>
      <c r="AN616" s="5">
        <f t="shared" si="871"/>
        <v>6.1515740469355985E-6</v>
      </c>
      <c r="AO616" s="5">
        <f t="shared" si="872"/>
        <v>3.1350919129961278E-6</v>
      </c>
      <c r="AP616" s="5">
        <f t="shared" si="873"/>
        <v>1.0651800908126849E-6</v>
      </c>
      <c r="AQ616" s="5">
        <f t="shared" si="874"/>
        <v>2.714295124395737E-7</v>
      </c>
      <c r="AR616" s="5">
        <f t="shared" si="875"/>
        <v>2.4337758204499363E-3</v>
      </c>
      <c r="AS616" s="5">
        <f t="shared" si="876"/>
        <v>7.4723451314176947E-4</v>
      </c>
      <c r="AT616" s="5">
        <f t="shared" si="877"/>
        <v>1.1471052776072702E-4</v>
      </c>
      <c r="AU616" s="5">
        <f t="shared" si="878"/>
        <v>1.1739737166599549E-5</v>
      </c>
      <c r="AV616" s="5">
        <f t="shared" si="879"/>
        <v>9.0110361771884492E-7</v>
      </c>
      <c r="AW616" s="5">
        <f t="shared" si="880"/>
        <v>4.8100428698166279E-10</v>
      </c>
      <c r="AX616" s="5">
        <f t="shared" si="881"/>
        <v>3.0882847644879736E-7</v>
      </c>
      <c r="AY616" s="5">
        <f t="shared" si="882"/>
        <v>3.1478306255611139E-7</v>
      </c>
      <c r="AZ616" s="5">
        <f t="shared" si="883"/>
        <v>1.6042623013851707E-7</v>
      </c>
      <c r="BA616" s="5">
        <f t="shared" si="884"/>
        <v>5.4506480553029114E-8</v>
      </c>
      <c r="BB616" s="5">
        <f t="shared" si="885"/>
        <v>1.3889357836211646E-8</v>
      </c>
      <c r="BC616" s="5">
        <f t="shared" si="886"/>
        <v>2.8314322868767654E-9</v>
      </c>
      <c r="BD616" s="5">
        <f t="shared" si="887"/>
        <v>4.1345032640001264E-4</v>
      </c>
      <c r="BE616" s="5">
        <f t="shared" si="888"/>
        <v>1.2694034954242582E-4</v>
      </c>
      <c r="BF616" s="5">
        <f t="shared" si="889"/>
        <v>1.9487047552071731E-5</v>
      </c>
      <c r="BG616" s="5">
        <f t="shared" si="890"/>
        <v>1.9943489135674019E-6</v>
      </c>
      <c r="BH616" s="5">
        <f t="shared" si="891"/>
        <v>1.5307966400833604E-7</v>
      </c>
      <c r="BI616" s="5">
        <f t="shared" si="892"/>
        <v>9.3999132743481617E-9</v>
      </c>
      <c r="BJ616" s="8">
        <f t="shared" si="893"/>
        <v>0.11030166888911185</v>
      </c>
      <c r="BK616" s="8">
        <f t="shared" si="894"/>
        <v>0.35525909794610627</v>
      </c>
      <c r="BL616" s="8">
        <f t="shared" si="895"/>
        <v>0.48749453338234311</v>
      </c>
      <c r="BM616" s="8">
        <f t="shared" si="896"/>
        <v>0.14889464514200729</v>
      </c>
      <c r="BN616" s="8">
        <f t="shared" si="897"/>
        <v>0.85101173645850925</v>
      </c>
    </row>
    <row r="617" spans="1:66" x14ac:dyDescent="0.25">
      <c r="A617" t="s">
        <v>154</v>
      </c>
      <c r="B617" t="s">
        <v>170</v>
      </c>
      <c r="C617" t="s">
        <v>167</v>
      </c>
      <c r="D617" t="s">
        <v>499</v>
      </c>
      <c r="E617">
        <f>VLOOKUP(A617,home!$A$2:$E$405,3,FALSE)</f>
        <v>1.30872483221477</v>
      </c>
      <c r="F617">
        <f>VLOOKUP(B617,home!$B$2:$E$405,3,FALSE)</f>
        <v>1.17</v>
      </c>
      <c r="G617">
        <f>VLOOKUP(C617,away!$B$2:$E$405,4,FALSE)</f>
        <v>0.56000000000000005</v>
      </c>
      <c r="H617">
        <f>VLOOKUP(A617,away!$A$2:$E$405,3,FALSE)</f>
        <v>1.0302013422818801</v>
      </c>
      <c r="I617">
        <f>VLOOKUP(C617,away!$B$2:$E$405,3,FALSE)</f>
        <v>0.97</v>
      </c>
      <c r="J617">
        <f>VLOOKUP(B617,home!$B$2:$E$405,4,FALSE)</f>
        <v>1.49</v>
      </c>
      <c r="K617" s="3">
        <f t="shared" si="842"/>
        <v>0.85747651006711734</v>
      </c>
      <c r="L617" s="3">
        <f t="shared" si="843"/>
        <v>1.4889500000000013</v>
      </c>
      <c r="M617" s="5">
        <f t="shared" si="844"/>
        <v>9.571057260661929E-2</v>
      </c>
      <c r="N617" s="5">
        <f t="shared" si="845"/>
        <v>8.2069567775249347E-2</v>
      </c>
      <c r="O617" s="5">
        <f t="shared" si="846"/>
        <v>0.14250825708262593</v>
      </c>
      <c r="P617" s="5">
        <f t="shared" si="847"/>
        <v>0.12219748293895764</v>
      </c>
      <c r="Q617" s="5">
        <f t="shared" si="848"/>
        <v>3.5186363279318782E-2</v>
      </c>
      <c r="R617" s="5">
        <f t="shared" si="849"/>
        <v>0.10609383469158803</v>
      </c>
      <c r="S617" s="5">
        <f t="shared" si="850"/>
        <v>3.9003592889340154E-2</v>
      </c>
      <c r="T617" s="5">
        <f t="shared" si="851"/>
        <v>5.2390735604741757E-2</v>
      </c>
      <c r="U617" s="5">
        <f t="shared" si="852"/>
        <v>9.0972971110980572E-2</v>
      </c>
      <c r="V617" s="5">
        <f t="shared" si="853"/>
        <v>5.5330481690211552E-3</v>
      </c>
      <c r="W617" s="5">
        <f t="shared" si="854"/>
        <v>1.0057159995568013E-2</v>
      </c>
      <c r="X617" s="5">
        <f t="shared" si="855"/>
        <v>1.4974608375401008E-2</v>
      </c>
      <c r="Y617" s="5">
        <f t="shared" si="856"/>
        <v>1.1148221570276675E-2</v>
      </c>
      <c r="Z617" s="5">
        <f t="shared" si="857"/>
        <v>5.265613838801337E-2</v>
      </c>
      <c r="AA617" s="5">
        <f t="shared" si="858"/>
        <v>4.5151401778564873E-2</v>
      </c>
      <c r="AB617" s="5">
        <f t="shared" si="859"/>
        <v>1.9358133210861019E-2</v>
      </c>
      <c r="AC617" s="5">
        <f t="shared" si="860"/>
        <v>4.4151637380578242E-4</v>
      </c>
      <c r="AD617" s="5">
        <f t="shared" si="861"/>
        <v>2.1559446135465711E-3</v>
      </c>
      <c r="AE617" s="5">
        <f t="shared" si="862"/>
        <v>3.2100937323401705E-3</v>
      </c>
      <c r="AF617" s="5">
        <f t="shared" si="863"/>
        <v>2.3898345313839507E-3</v>
      </c>
      <c r="AG617" s="5">
        <f t="shared" si="864"/>
        <v>1.1861147085013785E-3</v>
      </c>
      <c r="AH617" s="5">
        <f t="shared" si="865"/>
        <v>1.9600589313208152E-2</v>
      </c>
      <c r="AI617" s="5">
        <f t="shared" si="866"/>
        <v>1.6807044919548562E-2</v>
      </c>
      <c r="AJ617" s="5">
        <f t="shared" si="867"/>
        <v>7.2058231110778883E-3</v>
      </c>
      <c r="AK617" s="5">
        <f t="shared" si="868"/>
        <v>2.0596080178160148E-3</v>
      </c>
      <c r="AL617" s="5">
        <f t="shared" si="869"/>
        <v>2.2548058416556262E-5</v>
      </c>
      <c r="AM617" s="5">
        <f t="shared" si="870"/>
        <v>3.6973437262438288E-4</v>
      </c>
      <c r="AN617" s="5">
        <f t="shared" si="871"/>
        <v>5.5051599411907548E-4</v>
      </c>
      <c r="AO617" s="5">
        <f t="shared" si="872"/>
        <v>4.0984539472179907E-4</v>
      </c>
      <c r="AP617" s="5">
        <f t="shared" si="873"/>
        <v>2.0341310015700769E-4</v>
      </c>
      <c r="AQ617" s="5">
        <f t="shared" si="874"/>
        <v>7.5717983869694246E-5</v>
      </c>
      <c r="AR617" s="5">
        <f t="shared" si="875"/>
        <v>5.8368594915802589E-3</v>
      </c>
      <c r="AS617" s="5">
        <f t="shared" si="876"/>
        <v>5.0049699065923695E-3</v>
      </c>
      <c r="AT617" s="5">
        <f t="shared" si="877"/>
        <v>2.1458220642478856E-3</v>
      </c>
      <c r="AU617" s="5">
        <f t="shared" si="878"/>
        <v>6.1333067162543142E-4</v>
      </c>
      <c r="AV617" s="5">
        <f t="shared" si="879"/>
        <v>1.3147916095562404E-4</v>
      </c>
      <c r="AW617" s="5">
        <f t="shared" si="880"/>
        <v>7.9966667231575679E-7</v>
      </c>
      <c r="AX617" s="5">
        <f t="shared" si="881"/>
        <v>5.2839756581635144E-5</v>
      </c>
      <c r="AY617" s="5">
        <f t="shared" si="882"/>
        <v>7.8675755562225729E-5</v>
      </c>
      <c r="AZ617" s="5">
        <f t="shared" si="883"/>
        <v>5.8572133122188051E-5</v>
      </c>
      <c r="BA617" s="5">
        <f t="shared" si="884"/>
        <v>2.9070325870760651E-5</v>
      </c>
      <c r="BB617" s="5">
        <f t="shared" si="885"/>
        <v>1.0821065426317281E-5</v>
      </c>
      <c r="BC617" s="5">
        <f t="shared" si="886"/>
        <v>3.2224050733030251E-6</v>
      </c>
      <c r="BD617" s="5">
        <f t="shared" si="887"/>
        <v>1.4484653233314047E-3</v>
      </c>
      <c r="BE617" s="5">
        <f t="shared" si="888"/>
        <v>1.2420249904034517E-3</v>
      </c>
      <c r="BF617" s="5">
        <f t="shared" si="889"/>
        <v>5.3250362709364831E-4</v>
      </c>
      <c r="BG617" s="5">
        <f t="shared" si="890"/>
        <v>1.5220311725278106E-4</v>
      </c>
      <c r="BH617" s="5">
        <f t="shared" si="891"/>
        <v>3.262764945081274E-5</v>
      </c>
      <c r="BI617" s="5">
        <f t="shared" si="892"/>
        <v>5.5954885965552426E-6</v>
      </c>
      <c r="BJ617" s="8">
        <f t="shared" si="893"/>
        <v>0.21661107247345601</v>
      </c>
      <c r="BK617" s="8">
        <f t="shared" si="894"/>
        <v>0.26298743679172287</v>
      </c>
      <c r="BL617" s="8">
        <f t="shared" si="895"/>
        <v>0.46690354472740131</v>
      </c>
      <c r="BM617" s="8">
        <f t="shared" si="896"/>
        <v>0.41531423791734468</v>
      </c>
      <c r="BN617" s="8">
        <f t="shared" si="897"/>
        <v>0.58376607837435901</v>
      </c>
    </row>
    <row r="618" spans="1:66" x14ac:dyDescent="0.25">
      <c r="A618" t="s">
        <v>154</v>
      </c>
      <c r="B618" t="s">
        <v>166</v>
      </c>
      <c r="C618" t="s">
        <v>155</v>
      </c>
      <c r="D618" t="s">
        <v>499</v>
      </c>
      <c r="E618">
        <f>VLOOKUP(A618,home!$A$2:$E$405,3,FALSE)</f>
        <v>1.30872483221477</v>
      </c>
      <c r="F618">
        <f>VLOOKUP(B618,home!$B$2:$E$405,3,FALSE)</f>
        <v>0.87</v>
      </c>
      <c r="G618">
        <f>VLOOKUP(C618,away!$B$2:$E$405,4,FALSE)</f>
        <v>0.87</v>
      </c>
      <c r="H618">
        <f>VLOOKUP(A618,away!$A$2:$E$405,3,FALSE)</f>
        <v>1.0302013422818801</v>
      </c>
      <c r="I618">
        <f>VLOOKUP(C618,away!$B$2:$E$405,3,FALSE)</f>
        <v>1.07</v>
      </c>
      <c r="J618">
        <f>VLOOKUP(B618,home!$B$2:$E$405,4,FALSE)</f>
        <v>0.83</v>
      </c>
      <c r="K618" s="3">
        <f t="shared" si="842"/>
        <v>0.99057382550335937</v>
      </c>
      <c r="L618" s="3">
        <f t="shared" si="843"/>
        <v>0.91492181208053758</v>
      </c>
      <c r="M618" s="5">
        <f t="shared" si="844"/>
        <v>0.14874889880373562</v>
      </c>
      <c r="N618" s="5">
        <f t="shared" si="845"/>
        <v>0.14734676572742847</v>
      </c>
      <c r="O618" s="5">
        <f t="shared" si="846"/>
        <v>0.13609361203849829</v>
      </c>
      <c r="P618" s="5">
        <f t="shared" si="847"/>
        <v>0.13481076990354529</v>
      </c>
      <c r="Q618" s="5">
        <f t="shared" si="848"/>
        <v>7.2978924701083039E-2</v>
      </c>
      <c r="R618" s="5">
        <f t="shared" si="849"/>
        <v>6.2257507069424262E-2</v>
      </c>
      <c r="S618" s="5">
        <f t="shared" si="850"/>
        <v>3.0544669285192418E-2</v>
      </c>
      <c r="T618" s="5">
        <f t="shared" si="851"/>
        <v>6.6770010031204002E-2</v>
      </c>
      <c r="U618" s="5">
        <f t="shared" si="852"/>
        <v>6.1670656944062027E-2</v>
      </c>
      <c r="V618" s="5">
        <f t="shared" si="853"/>
        <v>3.075840049836129E-3</v>
      </c>
      <c r="W618" s="5">
        <f t="shared" si="854"/>
        <v>2.4097004207424486E-2</v>
      </c>
      <c r="X618" s="5">
        <f t="shared" si="855"/>
        <v>2.2046874755169147E-2</v>
      </c>
      <c r="Y618" s="5">
        <f t="shared" si="856"/>
        <v>1.0085583300856007E-2</v>
      </c>
      <c r="Z618" s="5">
        <f t="shared" si="857"/>
        <v>1.8986917061191506E-2</v>
      </c>
      <c r="AA618" s="5">
        <f t="shared" si="858"/>
        <v>1.8807943067819469E-2</v>
      </c>
      <c r="AB618" s="5">
        <f t="shared" si="859"/>
        <v>9.3153280572696607E-3</v>
      </c>
      <c r="AC618" s="5">
        <f t="shared" si="860"/>
        <v>1.7422665333714478E-4</v>
      </c>
      <c r="AD618" s="5">
        <f t="shared" si="861"/>
        <v>5.9674654102297537E-3</v>
      </c>
      <c r="AE618" s="5">
        <f t="shared" si="862"/>
        <v>5.4597642666553347E-3</v>
      </c>
      <c r="AF618" s="5">
        <f t="shared" si="863"/>
        <v>2.4976287081904329E-3</v>
      </c>
      <c r="AG618" s="5">
        <f t="shared" si="864"/>
        <v>7.6171166120065433E-4</v>
      </c>
      <c r="AH618" s="5">
        <f t="shared" si="865"/>
        <v>4.3428861408620519E-3</v>
      </c>
      <c r="AI618" s="5">
        <f t="shared" si="866"/>
        <v>4.3019493382792443E-3</v>
      </c>
      <c r="AJ618" s="5">
        <f t="shared" si="867"/>
        <v>2.130699206570458E-3</v>
      </c>
      <c r="AK618" s="5">
        <f t="shared" si="868"/>
        <v>7.0353828801649051E-4</v>
      </c>
      <c r="AL618" s="5">
        <f t="shared" si="869"/>
        <v>6.3160479070407029E-6</v>
      </c>
      <c r="AM618" s="5">
        <f t="shared" si="870"/>
        <v>1.1822430079940526E-3</v>
      </c>
      <c r="AN618" s="5">
        <f t="shared" si="871"/>
        <v>1.081659915193464E-3</v>
      </c>
      <c r="AO618" s="5">
        <f t="shared" si="872"/>
        <v>4.9481712483184239E-4</v>
      </c>
      <c r="AP618" s="5">
        <f t="shared" si="873"/>
        <v>1.5090632683321023E-4</v>
      </c>
      <c r="AQ618" s="5">
        <f t="shared" si="874"/>
        <v>3.4516872500164639E-5</v>
      </c>
      <c r="AR618" s="5">
        <f t="shared" si="875"/>
        <v>7.9468025153139237E-4</v>
      </c>
      <c r="AS618" s="5">
        <f t="shared" si="876"/>
        <v>7.871894568114232E-4</v>
      </c>
      <c r="AT618" s="5">
        <f t="shared" si="877"/>
        <v>3.8988463581480148E-4</v>
      </c>
      <c r="AU618" s="5">
        <f t="shared" si="878"/>
        <v>1.2873650506801737E-4</v>
      </c>
      <c r="AV618" s="5">
        <f t="shared" si="879"/>
        <v>3.1880753076789635E-5</v>
      </c>
      <c r="AW618" s="5">
        <f t="shared" si="880"/>
        <v>1.5900608488972428E-7</v>
      </c>
      <c r="AX618" s="5">
        <f t="shared" si="881"/>
        <v>1.9518316318387779E-4</v>
      </c>
      <c r="AY618" s="5">
        <f t="shared" si="882"/>
        <v>1.7857733334780476E-4</v>
      </c>
      <c r="AZ618" s="5">
        <f t="shared" si="883"/>
        <v>8.1692148711541863E-5</v>
      </c>
      <c r="BA618" s="5">
        <f t="shared" si="884"/>
        <v>2.4913976243972208E-5</v>
      </c>
      <c r="BB618" s="5">
        <f t="shared" si="885"/>
        <v>5.6985850728166296E-6</v>
      </c>
      <c r="BC618" s="5">
        <f t="shared" si="886"/>
        <v>1.0427519562232988E-6</v>
      </c>
      <c r="BD618" s="5">
        <f t="shared" si="887"/>
        <v>1.2117838262595312E-4</v>
      </c>
      <c r="BE618" s="5">
        <f t="shared" si="888"/>
        <v>1.200361340461002E-4</v>
      </c>
      <c r="BF618" s="5">
        <f t="shared" si="889"/>
        <v>5.9452326250339759E-5</v>
      </c>
      <c r="BG618" s="5">
        <f t="shared" si="890"/>
        <v>1.9630639416290952E-5</v>
      </c>
      <c r="BH618" s="5">
        <f t="shared" si="891"/>
        <v>4.8613993959180899E-6</v>
      </c>
      <c r="BI618" s="5">
        <f t="shared" si="892"/>
        <v>9.6311499938286083E-7</v>
      </c>
      <c r="BJ618" s="8">
        <f t="shared" si="893"/>
        <v>0.36144298397531049</v>
      </c>
      <c r="BK618" s="8">
        <f t="shared" si="894"/>
        <v>0.3175392980769014</v>
      </c>
      <c r="BL618" s="8">
        <f t="shared" si="895"/>
        <v>0.3020826137498383</v>
      </c>
      <c r="BM618" s="8">
        <f t="shared" si="896"/>
        <v>0.29763691629226391</v>
      </c>
      <c r="BN618" s="8">
        <f t="shared" si="897"/>
        <v>0.70223647824371493</v>
      </c>
    </row>
    <row r="619" spans="1:66" x14ac:dyDescent="0.25">
      <c r="A619" t="s">
        <v>154</v>
      </c>
      <c r="B619" t="s">
        <v>174</v>
      </c>
      <c r="C619" t="s">
        <v>156</v>
      </c>
      <c r="D619" t="s">
        <v>499</v>
      </c>
      <c r="E619">
        <f>VLOOKUP(A619,home!$A$2:$E$405,3,FALSE)</f>
        <v>1.30872483221477</v>
      </c>
      <c r="F619">
        <f>VLOOKUP(B619,home!$B$2:$E$405,3,FALSE)</f>
        <v>1.22</v>
      </c>
      <c r="G619">
        <f>VLOOKUP(C619,away!$B$2:$E$405,4,FALSE)</f>
        <v>0.76</v>
      </c>
      <c r="H619">
        <f>VLOOKUP(A619,away!$A$2:$E$405,3,FALSE)</f>
        <v>1.0302013422818801</v>
      </c>
      <c r="I619">
        <f>VLOOKUP(C619,away!$B$2:$E$405,3,FALSE)</f>
        <v>0.62</v>
      </c>
      <c r="J619">
        <f>VLOOKUP(B619,home!$B$2:$E$405,4,FALSE)</f>
        <v>0.97</v>
      </c>
      <c r="K619" s="3">
        <f t="shared" si="842"/>
        <v>1.2134496644295347</v>
      </c>
      <c r="L619" s="3">
        <f t="shared" si="843"/>
        <v>0.61956308724832265</v>
      </c>
      <c r="M619" s="5">
        <f t="shared" si="844"/>
        <v>0.15993100880987562</v>
      </c>
      <c r="N619" s="5">
        <f t="shared" si="845"/>
        <v>0.19406822897222054</v>
      </c>
      <c r="O619" s="5">
        <f t="shared" si="846"/>
        <v>9.908734956498523E-2</v>
      </c>
      <c r="P619" s="5">
        <f t="shared" si="847"/>
        <v>0.12023751107884333</v>
      </c>
      <c r="Q619" s="5">
        <f t="shared" si="848"/>
        <v>0.11774601366138759</v>
      </c>
      <c r="R619" s="5">
        <f t="shared" si="849"/>
        <v>3.0695432101867991E-2</v>
      </c>
      <c r="S619" s="5">
        <f t="shared" si="850"/>
        <v>2.2598899328555765E-2</v>
      </c>
      <c r="T619" s="5">
        <f t="shared" si="851"/>
        <v>7.2951083735232472E-2</v>
      </c>
      <c r="U619" s="5">
        <f t="shared" si="852"/>
        <v>3.7247361783531281E-2</v>
      </c>
      <c r="V619" s="5">
        <f t="shared" si="853"/>
        <v>1.8877830360917354E-3</v>
      </c>
      <c r="W619" s="5">
        <f t="shared" si="854"/>
        <v>4.7626286921775403E-2</v>
      </c>
      <c r="X619" s="5">
        <f t="shared" si="855"/>
        <v>2.9507489359429585E-2</v>
      </c>
      <c r="Y619" s="5">
        <f t="shared" si="856"/>
        <v>9.1408756022376102E-3</v>
      </c>
      <c r="Z619" s="5">
        <f t="shared" si="857"/>
        <v>6.3392522258182028E-3</v>
      </c>
      <c r="AA619" s="5">
        <f t="shared" si="858"/>
        <v>7.6923634861532789E-3</v>
      </c>
      <c r="AB619" s="5">
        <f t="shared" si="859"/>
        <v>4.6671479454713531E-3</v>
      </c>
      <c r="AC619" s="5">
        <f t="shared" si="860"/>
        <v>8.8703222488566437E-5</v>
      </c>
      <c r="AD619" s="5">
        <f t="shared" si="861"/>
        <v>1.4448025470813272E-2</v>
      </c>
      <c r="AE619" s="5">
        <f t="shared" si="862"/>
        <v>8.9514632653394707E-3</v>
      </c>
      <c r="AF619" s="5">
        <f t="shared" si="863"/>
        <v>2.7729981080318366E-3</v>
      </c>
      <c r="AG619" s="5">
        <f t="shared" si="864"/>
        <v>5.7268242291532096E-4</v>
      </c>
      <c r="AH619" s="5">
        <f t="shared" si="865"/>
        <v>9.8189166996843157E-4</v>
      </c>
      <c r="AI619" s="5">
        <f t="shared" si="866"/>
        <v>1.1914761174293487E-3</v>
      </c>
      <c r="AJ619" s="5">
        <f t="shared" si="867"/>
        <v>7.2289814743522432E-4</v>
      </c>
      <c r="AK619" s="5">
        <f t="shared" si="868"/>
        <v>2.9240017147400178E-4</v>
      </c>
      <c r="AL619" s="5">
        <f t="shared" si="869"/>
        <v>2.667513892662829E-6</v>
      </c>
      <c r="AM619" s="5">
        <f t="shared" si="870"/>
        <v>3.5063903318455461E-3</v>
      </c>
      <c r="AN619" s="5">
        <f t="shared" si="871"/>
        <v>2.1724300190958971E-3</v>
      </c>
      <c r="AO619" s="5">
        <f t="shared" si="872"/>
        <v>6.7297872473099317E-4</v>
      </c>
      <c r="AP619" s="5">
        <f t="shared" si="873"/>
        <v>1.3898425878225779E-4</v>
      </c>
      <c r="AQ619" s="5">
        <f t="shared" si="874"/>
        <v>2.1527379112513855E-5</v>
      </c>
      <c r="AR619" s="5">
        <f t="shared" si="875"/>
        <v>1.2166876687781055E-4</v>
      </c>
      <c r="AS619" s="5">
        <f t="shared" si="876"/>
        <v>1.4763892433943451E-4</v>
      </c>
      <c r="AT619" s="5">
        <f t="shared" si="877"/>
        <v>8.9576201598212161E-5</v>
      </c>
      <c r="AU619" s="5">
        <f t="shared" si="878"/>
        <v>3.6232070590074308E-5</v>
      </c>
      <c r="AV619" s="5">
        <f t="shared" si="879"/>
        <v>1.0991448474778217E-5</v>
      </c>
      <c r="AW619" s="5">
        <f t="shared" si="880"/>
        <v>5.5707220536454091E-8</v>
      </c>
      <c r="AX619" s="5">
        <f t="shared" si="881"/>
        <v>7.0913802858949113E-4</v>
      </c>
      <c r="AY619" s="5">
        <f t="shared" si="882"/>
        <v>4.3935574627809444E-4</v>
      </c>
      <c r="AZ619" s="5">
        <f t="shared" si="883"/>
        <v>1.3610430128217345E-4</v>
      </c>
      <c r="BA619" s="5">
        <f t="shared" si="884"/>
        <v>2.8108400363386418E-5</v>
      </c>
      <c r="BB619" s="5">
        <f t="shared" si="885"/>
        <v>4.3537318266878902E-6</v>
      </c>
      <c r="BC619" s="5">
        <f t="shared" si="886"/>
        <v>5.394823063188059E-7</v>
      </c>
      <c r="BD619" s="5">
        <f t="shared" si="887"/>
        <v>1.2563579471418791E-5</v>
      </c>
      <c r="BE619" s="5">
        <f t="shared" si="888"/>
        <v>1.5245271293626924E-5</v>
      </c>
      <c r="BF619" s="5">
        <f t="shared" si="889"/>
        <v>9.2496846676944087E-6</v>
      </c>
      <c r="BG619" s="5">
        <f t="shared" si="890"/>
        <v>3.7413422520309311E-6</v>
      </c>
      <c r="BH619" s="5">
        <f t="shared" si="891"/>
        <v>1.134982625060743E-6</v>
      </c>
      <c r="BI619" s="5">
        <f t="shared" si="892"/>
        <v>2.7544885710266212E-7</v>
      </c>
      <c r="BJ619" s="8">
        <f t="shared" si="893"/>
        <v>0.50561505792359651</v>
      </c>
      <c r="BK619" s="8">
        <f t="shared" si="894"/>
        <v>0.30518592873602568</v>
      </c>
      <c r="BL619" s="8">
        <f t="shared" si="895"/>
        <v>0.18302663870936339</v>
      </c>
      <c r="BM619" s="8">
        <f t="shared" si="896"/>
        <v>0.27796203336656605</v>
      </c>
      <c r="BN619" s="8">
        <f t="shared" si="897"/>
        <v>0.72176554418918026</v>
      </c>
    </row>
    <row r="620" spans="1:66" x14ac:dyDescent="0.25">
      <c r="A620" t="s">
        <v>154</v>
      </c>
      <c r="B620" t="s">
        <v>172</v>
      </c>
      <c r="C620" t="s">
        <v>168</v>
      </c>
      <c r="D620" t="s">
        <v>499</v>
      </c>
      <c r="E620">
        <f>VLOOKUP(A620,home!$A$2:$E$405,3,FALSE)</f>
        <v>1.30872483221477</v>
      </c>
      <c r="F620">
        <f>VLOOKUP(B620,home!$B$2:$E$405,3,FALSE)</f>
        <v>0.87</v>
      </c>
      <c r="G620">
        <f>VLOOKUP(C620,away!$B$2:$E$405,4,FALSE)</f>
        <v>1.17</v>
      </c>
      <c r="H620">
        <f>VLOOKUP(A620,away!$A$2:$E$405,3,FALSE)</f>
        <v>1.0302013422818801</v>
      </c>
      <c r="I620">
        <f>VLOOKUP(C620,away!$B$2:$E$405,3,FALSE)</f>
        <v>0.41</v>
      </c>
      <c r="J620">
        <f>VLOOKUP(B620,home!$B$2:$E$405,4,FALSE)</f>
        <v>0.97</v>
      </c>
      <c r="K620" s="3">
        <f t="shared" si="842"/>
        <v>1.3321510067114142</v>
      </c>
      <c r="L620" s="3">
        <f t="shared" si="843"/>
        <v>0.4097110738255037</v>
      </c>
      <c r="M620" s="5">
        <f t="shared" si="844"/>
        <v>0.17519387160118752</v>
      </c>
      <c r="N620" s="5">
        <f t="shared" si="845"/>
        <v>0.23338469242319215</v>
      </c>
      <c r="O620" s="5">
        <f t="shared" si="846"/>
        <v>7.1778869261369949E-2</v>
      </c>
      <c r="P620" s="5">
        <f t="shared" si="847"/>
        <v>9.5620292947140959E-2</v>
      </c>
      <c r="Q620" s="5">
        <f t="shared" si="848"/>
        <v>0.15545182648129466</v>
      </c>
      <c r="R620" s="5">
        <f t="shared" si="849"/>
        <v>1.4704298801528159E-2</v>
      </c>
      <c r="S620" s="5">
        <f t="shared" si="850"/>
        <v>1.3047317722549665E-2</v>
      </c>
      <c r="T620" s="5">
        <f t="shared" si="851"/>
        <v>6.3690334755787101E-2</v>
      </c>
      <c r="U620" s="5">
        <f t="shared" si="852"/>
        <v>1.9588346451441176E-2</v>
      </c>
      <c r="V620" s="5">
        <f t="shared" si="853"/>
        <v>7.912430138757885E-4</v>
      </c>
      <c r="W620" s="5">
        <f t="shared" si="854"/>
        <v>6.9028435714061587E-2</v>
      </c>
      <c r="X620" s="5">
        <f t="shared" si="855"/>
        <v>2.8281714520902924E-2</v>
      </c>
      <c r="Y620" s="5">
        <f t="shared" si="856"/>
        <v>5.7936658129927382E-3</v>
      </c>
      <c r="Z620" s="5">
        <f t="shared" si="857"/>
        <v>2.0081713506083904E-3</v>
      </c>
      <c r="AA620" s="5">
        <f t="shared" si="858"/>
        <v>2.6751874863619875E-3</v>
      </c>
      <c r="AB620" s="5">
        <f t="shared" si="859"/>
        <v>1.7818768515494503E-3</v>
      </c>
      <c r="AC620" s="5">
        <f t="shared" si="860"/>
        <v>2.6991129914996404E-5</v>
      </c>
      <c r="AD620" s="5">
        <f t="shared" si="861"/>
        <v>2.2989075032050332E-2</v>
      </c>
      <c r="AE620" s="5">
        <f t="shared" si="862"/>
        <v>9.4188786176364163E-3</v>
      </c>
      <c r="AF620" s="5">
        <f t="shared" si="863"/>
        <v>1.9295094363319459E-3</v>
      </c>
      <c r="AG620" s="5">
        <f t="shared" si="864"/>
        <v>2.6351379437200139E-4</v>
      </c>
      <c r="AH620" s="5">
        <f t="shared" si="865"/>
        <v>2.0569251012084384E-4</v>
      </c>
      <c r="AI620" s="5">
        <f t="shared" si="866"/>
        <v>2.7401348443047981E-4</v>
      </c>
      <c r="AJ620" s="5">
        <f t="shared" si="867"/>
        <v>1.8251366956828315E-4</v>
      </c>
      <c r="AK620" s="5">
        <f t="shared" si="868"/>
        <v>8.1045256217994271E-5</v>
      </c>
      <c r="AL620" s="5">
        <f t="shared" si="869"/>
        <v>5.8926713037576351E-7</v>
      </c>
      <c r="AM620" s="5">
        <f t="shared" si="870"/>
        <v>6.1249838894620098E-3</v>
      </c>
      <c r="AN620" s="5">
        <f t="shared" si="871"/>
        <v>2.5094737265153903E-3</v>
      </c>
      <c r="AO620" s="5">
        <f t="shared" si="872"/>
        <v>5.1407958761375439E-4</v>
      </c>
      <c r="AP620" s="5">
        <f t="shared" si="873"/>
        <v>7.0208033291001171E-5</v>
      </c>
      <c r="AQ620" s="5">
        <f t="shared" si="874"/>
        <v>7.1912521777081972E-6</v>
      </c>
      <c r="AR620" s="5">
        <f t="shared" si="875"/>
        <v>1.6854899839894842E-5</v>
      </c>
      <c r="AS620" s="5">
        <f t="shared" si="876"/>
        <v>2.2453271789735967E-5</v>
      </c>
      <c r="AT620" s="5">
        <f t="shared" si="877"/>
        <v>1.4955574309330888E-5</v>
      </c>
      <c r="AU620" s="5">
        <f t="shared" si="878"/>
        <v>6.6410277907075027E-6</v>
      </c>
      <c r="AV620" s="5">
        <f t="shared" si="879"/>
        <v>2.2117129642473708E-6</v>
      </c>
      <c r="AW620" s="5">
        <f t="shared" si="880"/>
        <v>8.9338956506483837E-9</v>
      </c>
      <c r="AX620" s="5">
        <f t="shared" si="881"/>
        <v>1.3599005757396682E-3</v>
      </c>
      <c r="AY620" s="5">
        <f t="shared" si="882"/>
        <v>5.5716632518222012E-4</v>
      </c>
      <c r="AZ620" s="5">
        <f t="shared" si="883"/>
        <v>1.1413860669490858E-4</v>
      </c>
      <c r="BA620" s="5">
        <f t="shared" si="884"/>
        <v>1.5587950371305946E-5</v>
      </c>
      <c r="BB620" s="5">
        <f t="shared" si="885"/>
        <v>1.5966389713416038E-6</v>
      </c>
      <c r="BC620" s="5">
        <f t="shared" si="886"/>
        <v>1.3083213349200324E-7</v>
      </c>
      <c r="BD620" s="5">
        <f t="shared" si="887"/>
        <v>1.1509398521041048E-6</v>
      </c>
      <c r="BE620" s="5">
        <f t="shared" si="888"/>
        <v>1.5332256826447691E-6</v>
      </c>
      <c r="BF620" s="5">
        <f t="shared" si="889"/>
        <v>1.0212440683255125E-6</v>
      </c>
      <c r="BG620" s="5">
        <f t="shared" si="890"/>
        <v>4.5348377123929732E-7</v>
      </c>
      <c r="BH620" s="5">
        <f t="shared" si="891"/>
        <v>1.5102721559592972E-7</v>
      </c>
      <c r="BI620" s="5">
        <f t="shared" si="892"/>
        <v>4.0238211459387866E-8</v>
      </c>
      <c r="BJ620" s="8">
        <f t="shared" si="893"/>
        <v>0.60150610400677473</v>
      </c>
      <c r="BK620" s="8">
        <f t="shared" si="894"/>
        <v>0.28523747200698152</v>
      </c>
      <c r="BL620" s="8">
        <f t="shared" si="895"/>
        <v>0.11133931041808359</v>
      </c>
      <c r="BM620" s="8">
        <f t="shared" si="896"/>
        <v>0.25340004887544815</v>
      </c>
      <c r="BN620" s="8">
        <f t="shared" si="897"/>
        <v>0.74613385151571332</v>
      </c>
    </row>
    <row r="621" spans="1:66" x14ac:dyDescent="0.25">
      <c r="A621" t="s">
        <v>154</v>
      </c>
      <c r="B621" t="s">
        <v>173</v>
      </c>
      <c r="C621" t="s">
        <v>163</v>
      </c>
      <c r="D621" t="s">
        <v>499</v>
      </c>
      <c r="E621">
        <f>VLOOKUP(A621,home!$A$2:$E$405,3,FALSE)</f>
        <v>1.30872483221477</v>
      </c>
      <c r="F621">
        <f>VLOOKUP(B621,home!$B$2:$E$405,3,FALSE)</f>
        <v>0.92</v>
      </c>
      <c r="G621">
        <f>VLOOKUP(C621,away!$B$2:$E$405,4,FALSE)</f>
        <v>1.02</v>
      </c>
      <c r="H621">
        <f>VLOOKUP(A621,away!$A$2:$E$405,3,FALSE)</f>
        <v>1.0302013422818801</v>
      </c>
      <c r="I621">
        <f>VLOOKUP(C621,away!$B$2:$E$405,3,FALSE)</f>
        <v>0.97</v>
      </c>
      <c r="J621">
        <f>VLOOKUP(B621,home!$B$2:$E$405,4,FALSE)</f>
        <v>0.97</v>
      </c>
      <c r="K621" s="3">
        <f t="shared" si="842"/>
        <v>1.2281073825503401</v>
      </c>
      <c r="L621" s="3">
        <f t="shared" si="843"/>
        <v>0.96931644295302088</v>
      </c>
      <c r="M621" s="5">
        <f t="shared" si="844"/>
        <v>0.11108897463127289</v>
      </c>
      <c r="N621" s="5">
        <f t="shared" si="845"/>
        <v>0.13642918986461372</v>
      </c>
      <c r="O621" s="5">
        <f t="shared" si="846"/>
        <v>0.10768036974088382</v>
      </c>
      <c r="P621" s="5">
        <f t="shared" si="847"/>
        <v>0.13224305703452971</v>
      </c>
      <c r="Q621" s="5">
        <f t="shared" si="848"/>
        <v>8.3774847634047078E-2</v>
      </c>
      <c r="R621" s="5">
        <f t="shared" si="849"/>
        <v>5.2188176486549796E-2</v>
      </c>
      <c r="S621" s="5">
        <f t="shared" si="850"/>
        <v>3.9356349700510065E-2</v>
      </c>
      <c r="T621" s="5">
        <f t="shared" si="851"/>
        <v>8.1204337317565808E-2</v>
      </c>
      <c r="U621" s="5">
        <f t="shared" si="852"/>
        <v>6.4092684824971893E-2</v>
      </c>
      <c r="V621" s="5">
        <f t="shared" si="853"/>
        <v>5.2056411092405849E-3</v>
      </c>
      <c r="W621" s="5">
        <f t="shared" si="854"/>
        <v>3.4294836283801033E-2</v>
      </c>
      <c r="X621" s="5">
        <f t="shared" si="855"/>
        <v>3.3242548718270218E-2</v>
      </c>
      <c r="Y621" s="5">
        <f t="shared" si="856"/>
        <v>1.6111274539143093E-2</v>
      </c>
      <c r="Z621" s="5">
        <f t="shared" si="857"/>
        <v>1.6862285865382312E-2</v>
      </c>
      <c r="AA621" s="5">
        <f t="shared" si="858"/>
        <v>2.0708697757950274E-2</v>
      </c>
      <c r="AB621" s="5">
        <f t="shared" si="859"/>
        <v>1.2716252299771203E-2</v>
      </c>
      <c r="AC621" s="5">
        <f t="shared" si="860"/>
        <v>3.8730772810463901E-4</v>
      </c>
      <c r="AD621" s="5">
        <f t="shared" si="861"/>
        <v>1.0529435405872832E-2</v>
      </c>
      <c r="AE621" s="5">
        <f t="shared" si="862"/>
        <v>1.0206354873924251E-2</v>
      </c>
      <c r="AF621" s="5">
        <f t="shared" si="863"/>
        <v>4.9465938009542413E-3</v>
      </c>
      <c r="AG621" s="5">
        <f t="shared" si="864"/>
        <v>1.5982715692914762E-3</v>
      </c>
      <c r="AH621" s="5">
        <f t="shared" si="865"/>
        <v>4.086222738772345E-3</v>
      </c>
      <c r="AI621" s="5">
        <f t="shared" si="866"/>
        <v>5.018320312231388E-3</v>
      </c>
      <c r="AJ621" s="5">
        <f t="shared" si="867"/>
        <v>3.0815181117268479E-3</v>
      </c>
      <c r="AK621" s="5">
        <f t="shared" si="868"/>
        <v>1.2614783808247753E-3</v>
      </c>
      <c r="AL621" s="5">
        <f t="shared" si="869"/>
        <v>1.8442427125702253E-5</v>
      </c>
      <c r="AM621" s="5">
        <f t="shared" si="870"/>
        <v>2.5862554712078726E-3</v>
      </c>
      <c r="AN621" s="5">
        <f t="shared" si="871"/>
        <v>2.5068999539190045E-3</v>
      </c>
      <c r="AO621" s="5">
        <f t="shared" si="872"/>
        <v>1.2149896730859304E-3</v>
      </c>
      <c r="AP621" s="5">
        <f t="shared" si="873"/>
        <v>3.9256982271343601E-4</v>
      </c>
      <c r="AQ621" s="5">
        <f t="shared" si="874"/>
        <v>9.5131096040821422E-5</v>
      </c>
      <c r="AR621" s="5">
        <f t="shared" si="875"/>
        <v>7.9216857805211247E-4</v>
      </c>
      <c r="AS621" s="5">
        <f t="shared" si="876"/>
        <v>9.7286807893020482E-4</v>
      </c>
      <c r="AT621" s="5">
        <f t="shared" si="877"/>
        <v>5.9739323499087582E-4</v>
      </c>
      <c r="AU621" s="5">
        <f t="shared" si="878"/>
        <v>2.4455434739264158E-4</v>
      </c>
      <c r="AV621" s="5">
        <f t="shared" si="879"/>
        <v>7.5084749866920919E-5</v>
      </c>
      <c r="AW621" s="5">
        <f t="shared" si="880"/>
        <v>6.098422334025872E-7</v>
      </c>
      <c r="AX621" s="5">
        <f t="shared" si="881"/>
        <v>5.2936657289193243E-4</v>
      </c>
      <c r="AY621" s="5">
        <f t="shared" si="882"/>
        <v>5.1312372345383903E-4</v>
      </c>
      <c r="AZ621" s="5">
        <f t="shared" si="883"/>
        <v>2.486896312065424E-4</v>
      </c>
      <c r="BA621" s="5">
        <f t="shared" si="884"/>
        <v>8.0352982906808088E-5</v>
      </c>
      <c r="BB621" s="5">
        <f t="shared" si="885"/>
        <v>1.9471866892973022E-5</v>
      </c>
      <c r="BC621" s="5">
        <f t="shared" si="886"/>
        <v>3.7748801508702614E-6</v>
      </c>
      <c r="BD621" s="5">
        <f t="shared" si="887"/>
        <v>1.2797700471610431E-4</v>
      </c>
      <c r="BE621" s="5">
        <f t="shared" si="888"/>
        <v>1.5716950428852741E-4</v>
      </c>
      <c r="BF621" s="5">
        <f t="shared" si="889"/>
        <v>9.651051426425894E-5</v>
      </c>
      <c r="BG621" s="5">
        <f t="shared" si="890"/>
        <v>3.9508425020555434E-5</v>
      </c>
      <c r="BH621" s="5">
        <f t="shared" si="891"/>
        <v>1.2130147110170177E-5</v>
      </c>
      <c r="BI621" s="5">
        <f t="shared" si="892"/>
        <v>2.9794246434843346E-6</v>
      </c>
      <c r="BJ621" s="8">
        <f t="shared" si="893"/>
        <v>0.42052831568195381</v>
      </c>
      <c r="BK621" s="8">
        <f t="shared" si="894"/>
        <v>0.2888128963542374</v>
      </c>
      <c r="BL621" s="8">
        <f t="shared" si="895"/>
        <v>0.27395206466295813</v>
      </c>
      <c r="BM621" s="8">
        <f t="shared" si="896"/>
        <v>0.3762384332914141</v>
      </c>
      <c r="BN621" s="8">
        <f t="shared" si="897"/>
        <v>0.62340461539189695</v>
      </c>
    </row>
    <row r="622" spans="1:66" x14ac:dyDescent="0.25">
      <c r="A622" t="s">
        <v>175</v>
      </c>
      <c r="B622" t="s">
        <v>179</v>
      </c>
      <c r="C622" t="s">
        <v>178</v>
      </c>
      <c r="D622" t="s">
        <v>499</v>
      </c>
      <c r="E622">
        <f>VLOOKUP(A622,home!$A$2:$E$405,3,FALSE)</f>
        <v>1.1957671957672</v>
      </c>
      <c r="F622">
        <f>VLOOKUP(B622,home!$B$2:$E$405,3,FALSE)</f>
        <v>0.9</v>
      </c>
      <c r="G622">
        <f>VLOOKUP(C622,away!$B$2:$E$405,4,FALSE)</f>
        <v>1.43</v>
      </c>
      <c r="H622">
        <f>VLOOKUP(A622,away!$A$2:$E$405,3,FALSE)</f>
        <v>1.0582010582010599</v>
      </c>
      <c r="I622">
        <f>VLOOKUP(C622,away!$B$2:$E$405,3,FALSE)</f>
        <v>0.78</v>
      </c>
      <c r="J622">
        <f>VLOOKUP(B622,home!$B$2:$E$405,4,FALSE)</f>
        <v>1.55</v>
      </c>
      <c r="K622" s="3">
        <f t="shared" si="842"/>
        <v>1.5389523809523866</v>
      </c>
      <c r="L622" s="3">
        <f t="shared" si="843"/>
        <v>1.2793650793650815</v>
      </c>
      <c r="M622" s="5">
        <f t="shared" si="844"/>
        <v>5.970631649061791E-2</v>
      </c>
      <c r="N622" s="5">
        <f t="shared" si="845"/>
        <v>9.1885177921133182E-2</v>
      </c>
      <c r="O622" s="5">
        <f t="shared" si="846"/>
        <v>7.6386176335616049E-2</v>
      </c>
      <c r="P622" s="5">
        <f t="shared" si="847"/>
        <v>0.11755468794354516</v>
      </c>
      <c r="Q622" s="5">
        <f t="shared" si="848"/>
        <v>7.0703456667980794E-2</v>
      </c>
      <c r="R622" s="5">
        <f t="shared" si="849"/>
        <v>4.8862903275005275E-2</v>
      </c>
      <c r="S622" s="5">
        <f t="shared" si="850"/>
        <v>5.7862825366541353E-2</v>
      </c>
      <c r="T622" s="5">
        <f t="shared" si="851"/>
        <v>9.0455533451416839E-2</v>
      </c>
      <c r="U622" s="5">
        <f t="shared" si="852"/>
        <v>7.5197681335315542E-2</v>
      </c>
      <c r="V622" s="5">
        <f t="shared" si="853"/>
        <v>1.2658341285780549E-2</v>
      </c>
      <c r="W622" s="5">
        <f t="shared" si="854"/>
        <v>3.6269750993584308E-2</v>
      </c>
      <c r="X622" s="5">
        <f t="shared" si="855"/>
        <v>4.6402252858458726E-2</v>
      </c>
      <c r="Y622" s="5">
        <f t="shared" si="856"/>
        <v>2.9682710955490316E-2</v>
      </c>
      <c r="Z622" s="5">
        <f t="shared" si="857"/>
        <v>2.0837830708811806E-2</v>
      </c>
      <c r="AA622" s="5">
        <f t="shared" si="858"/>
        <v>3.2068429183208687E-2</v>
      </c>
      <c r="AB622" s="5">
        <f t="shared" si="859"/>
        <v>2.467589272245101E-2</v>
      </c>
      <c r="AC622" s="5">
        <f t="shared" si="860"/>
        <v>1.5576737177868927E-3</v>
      </c>
      <c r="AD622" s="5">
        <f t="shared" si="861"/>
        <v>1.395435491203169E-2</v>
      </c>
      <c r="AE622" s="5">
        <f t="shared" si="862"/>
        <v>1.7852714379519935E-2</v>
      </c>
      <c r="AF622" s="5">
        <f t="shared" si="863"/>
        <v>1.142006967451833E-2</v>
      </c>
      <c r="AG622" s="5">
        <f t="shared" si="864"/>
        <v>4.8701461151649675E-3</v>
      </c>
      <c r="AH622" s="5">
        <f t="shared" si="865"/>
        <v>6.6647982346437866E-3</v>
      </c>
      <c r="AI622" s="5">
        <f t="shared" si="866"/>
        <v>1.0256807111772319E-2</v>
      </c>
      <c r="AJ622" s="5">
        <f t="shared" si="867"/>
        <v>7.8923688628156925E-3</v>
      </c>
      <c r="AK622" s="5">
        <f t="shared" si="868"/>
        <v>4.048659950928229E-3</v>
      </c>
      <c r="AL622" s="5">
        <f t="shared" si="869"/>
        <v>1.226750257427611E-4</v>
      </c>
      <c r="AM622" s="5">
        <f t="shared" si="870"/>
        <v>4.2950175433051577E-3</v>
      </c>
      <c r="AN622" s="5">
        <f t="shared" si="871"/>
        <v>5.4948954601650194E-3</v>
      </c>
      <c r="AO622" s="5">
        <f t="shared" si="872"/>
        <v>3.5149886832484237E-3</v>
      </c>
      <c r="AP622" s="5">
        <f t="shared" si="873"/>
        <v>1.4989845919038275E-3</v>
      </c>
      <c r="AQ622" s="5">
        <f t="shared" si="874"/>
        <v>4.7943713534701857E-4</v>
      </c>
      <c r="AR622" s="5">
        <f t="shared" si="875"/>
        <v>1.7053420244834598E-3</v>
      </c>
      <c r="AS622" s="5">
        <f t="shared" si="876"/>
        <v>2.6244401689169837E-3</v>
      </c>
      <c r="AT622" s="5">
        <f t="shared" si="877"/>
        <v>2.0194442233109383E-3</v>
      </c>
      <c r="AU622" s="5">
        <f t="shared" si="878"/>
        <v>1.0359428318883037E-3</v>
      </c>
      <c r="AV622" s="5">
        <f t="shared" si="879"/>
        <v>3.9856667191626573E-4</v>
      </c>
      <c r="AW622" s="5">
        <f t="shared" si="880"/>
        <v>6.7092400572255496E-6</v>
      </c>
      <c r="AX622" s="5">
        <f t="shared" si="881"/>
        <v>1.1016379124169575E-3</v>
      </c>
      <c r="AY622" s="5">
        <f t="shared" si="882"/>
        <v>1.4093970752509033E-3</v>
      </c>
      <c r="AZ622" s="5">
        <f t="shared" si="883"/>
        <v>9.0156670051764294E-4</v>
      </c>
      <c r="BA622" s="5">
        <f t="shared" si="884"/>
        <v>3.8447765112022299E-4</v>
      </c>
      <c r="BB622" s="5">
        <f t="shared" si="885"/>
        <v>1.2297182015988102E-4</v>
      </c>
      <c r="BC622" s="5">
        <f t="shared" si="886"/>
        <v>3.1465170491702927E-5</v>
      </c>
      <c r="BD622" s="5">
        <f t="shared" si="887"/>
        <v>3.6362583908298134E-4</v>
      </c>
      <c r="BE622" s="5">
        <f t="shared" si="888"/>
        <v>5.5960285083256356E-4</v>
      </c>
      <c r="BF622" s="5">
        <f t="shared" si="889"/>
        <v>4.3060106983825851E-4</v>
      </c>
      <c r="BG622" s="5">
        <f t="shared" si="890"/>
        <v>2.2089151388941092E-4</v>
      </c>
      <c r="BH622" s="5">
        <f t="shared" si="891"/>
        <v>8.4985380308071534E-5</v>
      </c>
      <c r="BI622" s="5">
        <f t="shared" si="892"/>
        <v>2.6157690674250133E-5</v>
      </c>
      <c r="BJ622" s="8">
        <f t="shared" si="893"/>
        <v>0.4327310076732257</v>
      </c>
      <c r="BK622" s="8">
        <f t="shared" si="894"/>
        <v>0.25087191690526556</v>
      </c>
      <c r="BL622" s="8">
        <f t="shared" si="895"/>
        <v>0.29552331727689812</v>
      </c>
      <c r="BM622" s="8">
        <f t="shared" si="896"/>
        <v>0.53346266609510906</v>
      </c>
      <c r="BN622" s="8">
        <f t="shared" si="897"/>
        <v>0.46509871863389834</v>
      </c>
    </row>
    <row r="623" spans="1:66" x14ac:dyDescent="0.25">
      <c r="A623" t="s">
        <v>175</v>
      </c>
      <c r="B623" t="s">
        <v>280</v>
      </c>
      <c r="C623" t="s">
        <v>278</v>
      </c>
      <c r="D623" t="s">
        <v>499</v>
      </c>
      <c r="E623">
        <f>VLOOKUP(A623,home!$A$2:$E$405,3,FALSE)</f>
        <v>1.1957671957672</v>
      </c>
      <c r="F623">
        <f>VLOOKUP(B623,home!$B$2:$E$405,3,FALSE)</f>
        <v>0.6</v>
      </c>
      <c r="G623">
        <f>VLOOKUP(C623,away!$B$2:$E$405,4,FALSE)</f>
        <v>1.1299999999999999</v>
      </c>
      <c r="H623">
        <f>VLOOKUP(A623,away!$A$2:$E$405,3,FALSE)</f>
        <v>1.0582010582010599</v>
      </c>
      <c r="I623">
        <f>VLOOKUP(C623,away!$B$2:$E$405,3,FALSE)</f>
        <v>0.6</v>
      </c>
      <c r="J623">
        <f>VLOOKUP(B623,home!$B$2:$E$405,4,FALSE)</f>
        <v>0.88</v>
      </c>
      <c r="K623" s="3">
        <f t="shared" si="842"/>
        <v>0.81073015873016152</v>
      </c>
      <c r="L623" s="3">
        <f t="shared" si="843"/>
        <v>0.55873015873015963</v>
      </c>
      <c r="M623" s="5">
        <f t="shared" si="844"/>
        <v>0.25424413365398607</v>
      </c>
      <c r="N623" s="5">
        <f t="shared" si="845"/>
        <v>0.2061233868335085</v>
      </c>
      <c r="O623" s="5">
        <f t="shared" si="846"/>
        <v>0.14205386515270355</v>
      </c>
      <c r="P623" s="5">
        <f t="shared" si="847"/>
        <v>0.11516735264348429</v>
      </c>
      <c r="Q623" s="5">
        <f t="shared" si="848"/>
        <v>8.3555223062764417E-2</v>
      </c>
      <c r="R623" s="5">
        <f t="shared" si="849"/>
        <v>3.9684889312501366E-2</v>
      </c>
      <c r="S623" s="5">
        <f t="shared" si="850"/>
        <v>1.3042109294997219E-2</v>
      </c>
      <c r="T623" s="5">
        <f t="shared" si="851"/>
        <v>4.6684823044592254E-2</v>
      </c>
      <c r="U623" s="5">
        <f t="shared" si="852"/>
        <v>3.2173736611513119E-2</v>
      </c>
      <c r="V623" s="5">
        <f t="shared" si="853"/>
        <v>6.5642296848254843E-4</v>
      </c>
      <c r="W623" s="5">
        <f t="shared" si="854"/>
        <v>2.2580246418803018E-2</v>
      </c>
      <c r="X623" s="5">
        <f t="shared" si="855"/>
        <v>1.2616264665743929E-2</v>
      </c>
      <c r="Y623" s="5">
        <f t="shared" si="856"/>
        <v>3.5245437796364043E-3</v>
      </c>
      <c r="Z623" s="5">
        <f t="shared" si="857"/>
        <v>7.391048168254236E-3</v>
      </c>
      <c r="AA623" s="5">
        <f t="shared" si="858"/>
        <v>5.9921456546310255E-3</v>
      </c>
      <c r="AB623" s="5">
        <f t="shared" si="859"/>
        <v>2.4290065988566293E-3</v>
      </c>
      <c r="AC623" s="5">
        <f t="shared" si="860"/>
        <v>1.8584129751592988E-5</v>
      </c>
      <c r="AD623" s="5">
        <f t="shared" si="861"/>
        <v>4.5766216908205825E-3</v>
      </c>
      <c r="AE623" s="5">
        <f t="shared" si="862"/>
        <v>2.5570965637600755E-3</v>
      </c>
      <c r="AF623" s="5">
        <f t="shared" si="863"/>
        <v>7.1436348447900626E-4</v>
      </c>
      <c r="AG623" s="5">
        <f t="shared" si="864"/>
        <v>1.3304547435799506E-4</v>
      </c>
      <c r="AH623" s="5">
        <f t="shared" si="865"/>
        <v>1.0324003790577361E-3</v>
      </c>
      <c r="AI623" s="5">
        <f t="shared" si="866"/>
        <v>8.3699812318655713E-4</v>
      </c>
      <c r="AJ623" s="5">
        <f t="shared" si="867"/>
        <v>3.392898106339424E-4</v>
      </c>
      <c r="AK623" s="5">
        <f t="shared" si="868"/>
        <v>9.1690827343594199E-5</v>
      </c>
      <c r="AL623" s="5">
        <f t="shared" si="869"/>
        <v>3.3672911054644861E-7</v>
      </c>
      <c r="AM623" s="5">
        <f t="shared" si="870"/>
        <v>7.4208104596937426E-4</v>
      </c>
      <c r="AN623" s="5">
        <f t="shared" si="871"/>
        <v>4.1462306060511135E-4</v>
      </c>
      <c r="AO623" s="5">
        <f t="shared" si="872"/>
        <v>1.1583120423253922E-4</v>
      </c>
      <c r="AP623" s="5">
        <f t="shared" si="873"/>
        <v>2.1572795708917396E-5</v>
      </c>
      <c r="AQ623" s="5">
        <f t="shared" si="874"/>
        <v>3.0133428926741804E-6</v>
      </c>
      <c r="AR623" s="5">
        <f t="shared" si="875"/>
        <v>1.1536664553280117E-4</v>
      </c>
      <c r="AS623" s="5">
        <f t="shared" si="876"/>
        <v>9.3531218844974162E-5</v>
      </c>
      <c r="AT623" s="5">
        <f t="shared" si="877"/>
        <v>3.7914289950205687E-5</v>
      </c>
      <c r="AU623" s="5">
        <f t="shared" si="878"/>
        <v>1.0246086103157209E-5</v>
      </c>
      <c r="AV623" s="5">
        <f t="shared" si="879"/>
        <v>2.0767027531938864E-6</v>
      </c>
      <c r="AW623" s="5">
        <f t="shared" si="880"/>
        <v>4.2369818661958028E-9</v>
      </c>
      <c r="AX623" s="5">
        <f t="shared" si="881"/>
        <v>1.0027124736489914E-4</v>
      </c>
      <c r="AY623" s="5">
        <f t="shared" si="882"/>
        <v>5.6024569956261194E-5</v>
      </c>
      <c r="AZ623" s="5">
        <f t="shared" si="883"/>
        <v>1.5651308432225371E-5</v>
      </c>
      <c r="BA623" s="5">
        <f t="shared" si="884"/>
        <v>2.9149526815573234E-6</v>
      </c>
      <c r="BB623" s="5">
        <f t="shared" si="885"/>
        <v>4.0716799361435685E-7</v>
      </c>
      <c r="BC623" s="5">
        <f t="shared" si="886"/>
        <v>4.5499407540398044E-8</v>
      </c>
      <c r="BD623" s="5">
        <f t="shared" si="887"/>
        <v>1.0743137361784674E-5</v>
      </c>
      <c r="BE623" s="5">
        <f t="shared" si="888"/>
        <v>8.7097854585796158E-6</v>
      </c>
      <c r="BF623" s="5">
        <f t="shared" si="889"/>
        <v>3.5306428736699524E-6</v>
      </c>
      <c r="BG623" s="5">
        <f t="shared" si="890"/>
        <v>9.541328857966515E-7</v>
      </c>
      <c r="BH623" s="5">
        <f t="shared" si="891"/>
        <v>1.9338607648789656E-7</v>
      </c>
      <c r="BI623" s="5">
        <f t="shared" si="892"/>
        <v>3.1356784897447109E-8</v>
      </c>
      <c r="BJ623" s="8">
        <f t="shared" si="893"/>
        <v>0.38453805121371087</v>
      </c>
      <c r="BK623" s="8">
        <f t="shared" si="894"/>
        <v>0.38318496398976848</v>
      </c>
      <c r="BL623" s="8">
        <f t="shared" si="895"/>
        <v>0.22491731985505306</v>
      </c>
      <c r="BM623" s="8">
        <f t="shared" si="896"/>
        <v>0.15914651223486412</v>
      </c>
      <c r="BN623" s="8">
        <f t="shared" si="897"/>
        <v>0.84082885065894819</v>
      </c>
    </row>
    <row r="624" spans="1:66" x14ac:dyDescent="0.25">
      <c r="A624" t="s">
        <v>175</v>
      </c>
      <c r="B624" t="s">
        <v>277</v>
      </c>
      <c r="C624" t="s">
        <v>285</v>
      </c>
      <c r="D624" t="s">
        <v>499</v>
      </c>
      <c r="E624">
        <f>VLOOKUP(A624,home!$A$2:$E$405,3,FALSE)</f>
        <v>1.1957671957672</v>
      </c>
      <c r="F624">
        <f>VLOOKUP(B624,home!$B$2:$E$405,3,FALSE)</f>
        <v>0.6</v>
      </c>
      <c r="G624">
        <f>VLOOKUP(C624,away!$B$2:$E$405,4,FALSE)</f>
        <v>1.1299999999999999</v>
      </c>
      <c r="H624">
        <f>VLOOKUP(A624,away!$A$2:$E$405,3,FALSE)</f>
        <v>1.0582010582010599</v>
      </c>
      <c r="I624">
        <f>VLOOKUP(C624,away!$B$2:$E$405,3,FALSE)</f>
        <v>0.48</v>
      </c>
      <c r="J624">
        <f>VLOOKUP(B624,home!$B$2:$E$405,4,FALSE)</f>
        <v>0.88</v>
      </c>
      <c r="K624" s="3">
        <f t="shared" si="842"/>
        <v>0.81073015873016152</v>
      </c>
      <c r="L624" s="3">
        <f t="shared" si="843"/>
        <v>0.44698412698412776</v>
      </c>
      <c r="M624" s="5">
        <f t="shared" si="844"/>
        <v>0.28430312009899794</v>
      </c>
      <c r="N624" s="5">
        <f t="shared" si="845"/>
        <v>0.23049311368534076</v>
      </c>
      <c r="O624" s="5">
        <f t="shared" si="846"/>
        <v>0.12707898193631423</v>
      </c>
      <c r="P624" s="5">
        <f t="shared" si="847"/>
        <v>0.10302676319649534</v>
      </c>
      <c r="Q624" s="5">
        <f t="shared" si="848"/>
        <v>9.3433859322162735E-2</v>
      </c>
      <c r="R624" s="5">
        <f t="shared" si="849"/>
        <v>2.8401143899417579E-2</v>
      </c>
      <c r="S624" s="5">
        <f t="shared" si="850"/>
        <v>9.3338000749434453E-3</v>
      </c>
      <c r="T624" s="5">
        <f t="shared" si="851"/>
        <v>4.1763452039874721E-2</v>
      </c>
      <c r="U624" s="5">
        <f t="shared" si="852"/>
        <v>2.3025663901692969E-2</v>
      </c>
      <c r="V624" s="5">
        <f t="shared" si="853"/>
        <v>3.7582391705717207E-4</v>
      </c>
      <c r="W624" s="5">
        <f t="shared" si="854"/>
        <v>2.524988253300953E-2</v>
      </c>
      <c r="X624" s="5">
        <f t="shared" si="855"/>
        <v>1.1286296700469042E-2</v>
      </c>
      <c r="Y624" s="5">
        <f t="shared" si="856"/>
        <v>2.522397738771498E-3</v>
      </c>
      <c r="Z624" s="5">
        <f t="shared" si="857"/>
        <v>4.2316201704105851E-3</v>
      </c>
      <c r="AA624" s="5">
        <f t="shared" si="858"/>
        <v>3.4307020924427261E-3</v>
      </c>
      <c r="AB624" s="5">
        <f t="shared" si="859"/>
        <v>1.3906868259809942E-3</v>
      </c>
      <c r="AC624" s="5">
        <f t="shared" si="860"/>
        <v>8.5120244399590567E-6</v>
      </c>
      <c r="AD624" s="5">
        <f t="shared" si="861"/>
        <v>5.1177103184761865E-3</v>
      </c>
      <c r="AE624" s="5">
        <f t="shared" si="862"/>
        <v>2.2875352788617404E-3</v>
      </c>
      <c r="AF624" s="5">
        <f t="shared" si="863"/>
        <v>5.1124597978370416E-4</v>
      </c>
      <c r="AG624" s="5">
        <f t="shared" si="864"/>
        <v>7.6172945982588028E-5</v>
      </c>
      <c r="AH624" s="5">
        <f t="shared" si="865"/>
        <v>4.7286676189985024E-4</v>
      </c>
      <c r="AI624" s="5">
        <f t="shared" si="866"/>
        <v>3.8336734493328302E-4</v>
      </c>
      <c r="AJ624" s="5">
        <f t="shared" si="867"/>
        <v>1.5540373420486057E-4</v>
      </c>
      <c r="AK624" s="5">
        <f t="shared" si="868"/>
        <v>4.199683136638882E-5</v>
      </c>
      <c r="AL624" s="5">
        <f t="shared" si="869"/>
        <v>1.2338469250609314E-7</v>
      </c>
      <c r="AM624" s="5">
        <f t="shared" si="870"/>
        <v>8.2981641976663696E-4</v>
      </c>
      <c r="AN624" s="5">
        <f t="shared" si="871"/>
        <v>3.7091476794648469E-4</v>
      </c>
      <c r="AO624" s="5">
        <f t="shared" si="872"/>
        <v>8.2896506868039891E-5</v>
      </c>
      <c r="AP624" s="5">
        <f t="shared" si="873"/>
        <v>1.2351140917481523E-5</v>
      </c>
      <c r="AQ624" s="5">
        <f t="shared" si="874"/>
        <v>1.3801909850646044E-6</v>
      </c>
      <c r="AR624" s="5">
        <f t="shared" si="875"/>
        <v>4.227278734952321E-5</v>
      </c>
      <c r="AS624" s="5">
        <f t="shared" si="876"/>
        <v>3.4271823597845309E-5</v>
      </c>
      <c r="AT624" s="5">
        <f t="shared" si="877"/>
        <v>1.3892600492726612E-5</v>
      </c>
      <c r="AU624" s="5">
        <f t="shared" si="878"/>
        <v>3.7543834008809892E-6</v>
      </c>
      <c r="AV624" s="5">
        <f t="shared" si="879"/>
        <v>7.6094796263253193E-7</v>
      </c>
      <c r="AW624" s="5">
        <f t="shared" si="880"/>
        <v>1.2420160617918401E-9</v>
      </c>
      <c r="AX624" s="5">
        <f t="shared" si="881"/>
        <v>1.1212619961904993E-4</v>
      </c>
      <c r="AY624" s="5">
        <f t="shared" si="882"/>
        <v>5.011863144876907E-5</v>
      </c>
      <c r="AZ624" s="5">
        <f t="shared" si="883"/>
        <v>1.1201116361883647E-5</v>
      </c>
      <c r="BA624" s="5">
        <f t="shared" si="884"/>
        <v>1.6689070727547305E-6</v>
      </c>
      <c r="BB624" s="5">
        <f t="shared" si="885"/>
        <v>1.8649374273322737E-7</v>
      </c>
      <c r="BC624" s="5">
        <f t="shared" si="886"/>
        <v>1.6671948556722836E-8</v>
      </c>
      <c r="BD624" s="5">
        <f t="shared" si="887"/>
        <v>3.1492108247687164E-6</v>
      </c>
      <c r="BE624" s="5">
        <f t="shared" si="888"/>
        <v>2.5531601918394839E-6</v>
      </c>
      <c r="BF624" s="5">
        <f t="shared" si="889"/>
        <v>1.0349619837967773E-6</v>
      </c>
      <c r="BG624" s="5">
        <f t="shared" si="890"/>
        <v>2.7969163113441473E-7</v>
      </c>
      <c r="BH624" s="5">
        <f t="shared" si="891"/>
        <v>5.6688610126275454E-8</v>
      </c>
      <c r="BI624" s="5">
        <f t="shared" si="892"/>
        <v>9.1918331771735096E-9</v>
      </c>
      <c r="BJ624" s="8">
        <f t="shared" si="893"/>
        <v>0.41421434358940995</v>
      </c>
      <c r="BK624" s="8">
        <f t="shared" si="894"/>
        <v>0.39709826132807513</v>
      </c>
      <c r="BL624" s="8">
        <f t="shared" si="895"/>
        <v>0.18448284877613141</v>
      </c>
      <c r="BM624" s="8">
        <f t="shared" si="896"/>
        <v>0.13323997433586579</v>
      </c>
      <c r="BN624" s="8">
        <f t="shared" si="897"/>
        <v>0.86673698213872863</v>
      </c>
    </row>
    <row r="625" spans="1:66" x14ac:dyDescent="0.25">
      <c r="A625" t="s">
        <v>175</v>
      </c>
      <c r="B625" t="s">
        <v>177</v>
      </c>
      <c r="C625" t="s">
        <v>281</v>
      </c>
      <c r="D625" t="s">
        <v>499</v>
      </c>
      <c r="E625">
        <f>VLOOKUP(A625,home!$A$2:$E$405,3,FALSE)</f>
        <v>1.1957671957672</v>
      </c>
      <c r="F625">
        <f>VLOOKUP(B625,home!$B$2:$E$405,3,FALSE)</f>
        <v>0.66</v>
      </c>
      <c r="G625">
        <f>VLOOKUP(C625,away!$B$2:$E$405,4,FALSE)</f>
        <v>1.19</v>
      </c>
      <c r="H625">
        <f>VLOOKUP(A625,away!$A$2:$E$405,3,FALSE)</f>
        <v>1.0582010582010599</v>
      </c>
      <c r="I625">
        <f>VLOOKUP(C625,away!$B$2:$E$405,3,FALSE)</f>
        <v>0.48</v>
      </c>
      <c r="J625">
        <f>VLOOKUP(B625,home!$B$2:$E$405,4,FALSE)</f>
        <v>1.21</v>
      </c>
      <c r="K625" s="3">
        <f t="shared" si="842"/>
        <v>0.93915555555555885</v>
      </c>
      <c r="L625" s="3">
        <f t="shared" si="843"/>
        <v>0.61460317460317559</v>
      </c>
      <c r="M625" s="5">
        <f t="shared" si="844"/>
        <v>0.21145168841488304</v>
      </c>
      <c r="N625" s="5">
        <f t="shared" si="845"/>
        <v>0.19858602790644042</v>
      </c>
      <c r="O625" s="5">
        <f t="shared" si="846"/>
        <v>0.12995887897498867</v>
      </c>
      <c r="P625" s="5">
        <f t="shared" si="847"/>
        <v>0.12205160318313311</v>
      </c>
      <c r="Q625" s="5">
        <f t="shared" si="848"/>
        <v>9.3251585682022367E-2</v>
      </c>
      <c r="R625" s="5">
        <f t="shared" si="849"/>
        <v>3.9936569792948955E-2</v>
      </c>
      <c r="S625" s="5">
        <f t="shared" si="850"/>
        <v>1.761229001201544E-2</v>
      </c>
      <c r="T625" s="5">
        <f t="shared" si="851"/>
        <v>5.7312720596950986E-2</v>
      </c>
      <c r="U625" s="5">
        <f t="shared" si="852"/>
        <v>3.7506651390880323E-2</v>
      </c>
      <c r="V625" s="5">
        <f t="shared" si="853"/>
        <v>1.1295504938619492E-3</v>
      </c>
      <c r="W625" s="5">
        <f t="shared" si="854"/>
        <v>2.9192581585878841E-2</v>
      </c>
      <c r="X625" s="5">
        <f t="shared" si="855"/>
        <v>1.7941853317543346E-2</v>
      </c>
      <c r="Y625" s="5">
        <f t="shared" si="856"/>
        <v>5.5135600036133282E-3</v>
      </c>
      <c r="Z625" s="5">
        <f t="shared" si="857"/>
        <v>8.1817141925025708E-3</v>
      </c>
      <c r="AA625" s="5">
        <f t="shared" si="858"/>
        <v>7.6839023378565529E-3</v>
      </c>
      <c r="AB625" s="5">
        <f t="shared" si="859"/>
        <v>3.6081897844721638E-3</v>
      </c>
      <c r="AC625" s="5">
        <f t="shared" si="860"/>
        <v>4.0749097845240671E-5</v>
      </c>
      <c r="AD625" s="5">
        <f t="shared" si="861"/>
        <v>6.8540937943467554E-3</v>
      </c>
      <c r="AE625" s="5">
        <f t="shared" si="862"/>
        <v>4.2125478050334415E-3</v>
      </c>
      <c r="AF625" s="5">
        <f t="shared" si="863"/>
        <v>1.294522627070596E-3</v>
      </c>
      <c r="AG625" s="5">
        <f t="shared" si="864"/>
        <v>2.6520590539774367E-4</v>
      </c>
      <c r="AH625" s="5">
        <f t="shared" si="865"/>
        <v>1.257126879101984E-3</v>
      </c>
      <c r="AI625" s="5">
        <f t="shared" si="866"/>
        <v>1.1806376925468497E-3</v>
      </c>
      <c r="AJ625" s="5">
        <f t="shared" si="867"/>
        <v>5.5440122402683478E-4</v>
      </c>
      <c r="AK625" s="5">
        <f t="shared" si="868"/>
        <v>1.7355632985053464E-4</v>
      </c>
      <c r="AL625" s="5">
        <f t="shared" si="869"/>
        <v>9.4082818776450539E-7</v>
      </c>
      <c r="AM625" s="5">
        <f t="shared" si="870"/>
        <v>1.2874120530519274E-3</v>
      </c>
      <c r="AN625" s="5">
        <f t="shared" si="871"/>
        <v>7.9124753482810652E-4</v>
      </c>
      <c r="AO625" s="5">
        <f t="shared" si="872"/>
        <v>2.4315162340114547E-4</v>
      </c>
      <c r="AP625" s="5">
        <f t="shared" si="873"/>
        <v>4.98139198840866E-5</v>
      </c>
      <c r="AQ625" s="5">
        <f t="shared" si="874"/>
        <v>7.6539483250469667E-6</v>
      </c>
      <c r="AR625" s="5">
        <f t="shared" si="875"/>
        <v>1.5452683415501247E-4</v>
      </c>
      <c r="AS625" s="5">
        <f t="shared" si="876"/>
        <v>1.4512473477909244E-4</v>
      </c>
      <c r="AT625" s="5">
        <f t="shared" si="877"/>
        <v>6.8147350458155832E-5</v>
      </c>
      <c r="AU625" s="5">
        <f t="shared" si="878"/>
        <v>2.1333654259722907E-5</v>
      </c>
      <c r="AV625" s="5">
        <f t="shared" si="879"/>
        <v>5.0089049795800702E-6</v>
      </c>
      <c r="AW625" s="5">
        <f t="shared" si="880"/>
        <v>1.5084820648019583E-8</v>
      </c>
      <c r="AX625" s="5">
        <f t="shared" si="881"/>
        <v>2.0151336365215083E-4</v>
      </c>
      <c r="AY625" s="5">
        <f t="shared" si="882"/>
        <v>1.2385075302557609E-4</v>
      </c>
      <c r="AZ625" s="5">
        <f t="shared" si="883"/>
        <v>3.8059532993256453E-5</v>
      </c>
      <c r="BA625" s="5">
        <f t="shared" si="884"/>
        <v>7.7971699338565728E-6</v>
      </c>
      <c r="BB625" s="5">
        <f t="shared" si="885"/>
        <v>1.1980413485671702E-6</v>
      </c>
      <c r="BC625" s="5">
        <f t="shared" si="886"/>
        <v>1.4726400322705057E-7</v>
      </c>
      <c r="BD625" s="5">
        <f t="shared" si="887"/>
        <v>1.5828780472174836E-5</v>
      </c>
      <c r="BE625" s="5">
        <f t="shared" si="888"/>
        <v>1.4865687118112338E-5</v>
      </c>
      <c r="BF625" s="5">
        <f t="shared" si="889"/>
        <v>6.9805963220629529E-6</v>
      </c>
      <c r="BG625" s="5">
        <f t="shared" si="890"/>
        <v>2.1852886056520414E-6</v>
      </c>
      <c r="BH625" s="5">
        <f t="shared" si="891"/>
        <v>5.1308148362259385E-7</v>
      </c>
      <c r="BI625" s="5">
        <f t="shared" si="892"/>
        <v>9.6372665159369515E-8</v>
      </c>
      <c r="BJ625" s="8">
        <f t="shared" si="893"/>
        <v>0.41717654442874469</v>
      </c>
      <c r="BK625" s="8">
        <f t="shared" si="894"/>
        <v>0.35241067278295207</v>
      </c>
      <c r="BL625" s="8">
        <f t="shared" si="895"/>
        <v>0.22229452569197122</v>
      </c>
      <c r="BM625" s="8">
        <f t="shared" si="896"/>
        <v>0.20470326747354917</v>
      </c>
      <c r="BN625" s="8">
        <f t="shared" si="897"/>
        <v>0.79523635395441661</v>
      </c>
    </row>
    <row r="626" spans="1:66" x14ac:dyDescent="0.25">
      <c r="A626" t="s">
        <v>24</v>
      </c>
      <c r="B626" t="s">
        <v>288</v>
      </c>
      <c r="C626" t="s">
        <v>180</v>
      </c>
      <c r="D626" t="s">
        <v>499</v>
      </c>
      <c r="E626">
        <f>VLOOKUP(A626,home!$A$2:$E$405,3,FALSE)</f>
        <v>1.59205776173285</v>
      </c>
      <c r="F626">
        <f>VLOOKUP(B626,home!$B$2:$E$405,3,FALSE)</f>
        <v>0.9</v>
      </c>
      <c r="G626">
        <f>VLOOKUP(C626,away!$B$2:$E$405,4,FALSE)</f>
        <v>0.96</v>
      </c>
      <c r="H626">
        <f>VLOOKUP(A626,away!$A$2:$E$405,3,FALSE)</f>
        <v>1.40794223826715</v>
      </c>
      <c r="I626">
        <f>VLOOKUP(C626,away!$B$2:$E$405,3,FALSE)</f>
        <v>0.63</v>
      </c>
      <c r="J626">
        <f>VLOOKUP(B626,home!$B$2:$E$405,4,FALSE)</f>
        <v>1.47</v>
      </c>
      <c r="K626" s="3">
        <f t="shared" si="842"/>
        <v>1.3755379061371822</v>
      </c>
      <c r="L626" s="3">
        <f t="shared" si="843"/>
        <v>1.3038953068592076</v>
      </c>
      <c r="M626" s="5">
        <f t="shared" si="844"/>
        <v>6.860202587393123E-2</v>
      </c>
      <c r="N626" s="5">
        <f t="shared" si="845"/>
        <v>9.4364687027396144E-2</v>
      </c>
      <c r="O626" s="5">
        <f t="shared" si="846"/>
        <v>8.9449859578052848E-2</v>
      </c>
      <c r="P626" s="5">
        <f t="shared" si="847"/>
        <v>0.12304167254825978</v>
      </c>
      <c r="Q626" s="5">
        <f t="shared" si="848"/>
        <v>6.4901102003477526E-2</v>
      </c>
      <c r="R626" s="5">
        <f t="shared" si="849"/>
        <v>5.831662605151914E-2</v>
      </c>
      <c r="S626" s="5">
        <f t="shared" si="850"/>
        <v>5.517057619877852E-2</v>
      </c>
      <c r="T626" s="5">
        <f t="shared" si="851"/>
        <v>8.4624242312325057E-2</v>
      </c>
      <c r="U626" s="5">
        <f t="shared" si="852"/>
        <v>8.0216729691891683E-2</v>
      </c>
      <c r="V626" s="5">
        <f t="shared" si="853"/>
        <v>1.0994621813232082E-2</v>
      </c>
      <c r="W626" s="5">
        <f t="shared" si="854"/>
        <v>2.9757975318619716E-2</v>
      </c>
      <c r="X626" s="5">
        <f t="shared" si="855"/>
        <v>3.8801284359580378E-2</v>
      </c>
      <c r="Y626" s="5">
        <f t="shared" si="856"/>
        <v>2.5296406288283221E-2</v>
      </c>
      <c r="Z626" s="5">
        <f t="shared" si="857"/>
        <v>2.5346258340146408E-2</v>
      </c>
      <c r="AA626" s="5">
        <f t="shared" si="858"/>
        <v>3.4864739125617071E-2</v>
      </c>
      <c r="AB626" s="5">
        <f t="shared" si="859"/>
        <v>2.3978885127435207E-2</v>
      </c>
      <c r="AC626" s="5">
        <f t="shared" si="860"/>
        <v>1.2324678459766513E-3</v>
      </c>
      <c r="AD626" s="5">
        <f t="shared" si="861"/>
        <v>1.0233305765164027E-2</v>
      </c>
      <c r="AE626" s="5">
        <f t="shared" si="862"/>
        <v>1.3343159360852647E-2</v>
      </c>
      <c r="AF626" s="5">
        <f t="shared" si="863"/>
        <v>8.699041434645137E-3</v>
      </c>
      <c r="AG626" s="5">
        <f t="shared" si="864"/>
        <v>3.7808797669358612E-3</v>
      </c>
      <c r="AH626" s="5">
        <f t="shared" si="865"/>
        <v>8.2622168240394887E-3</v>
      </c>
      <c r="AI626" s="5">
        <f t="shared" si="866"/>
        <v>1.1364992430190677E-2</v>
      </c>
      <c r="AJ626" s="5">
        <f t="shared" si="867"/>
        <v>7.8164889453447069E-3</v>
      </c>
      <c r="AK626" s="5">
        <f t="shared" si="868"/>
        <v>3.5839589457412964E-3</v>
      </c>
      <c r="AL626" s="5">
        <f t="shared" si="869"/>
        <v>8.8420074013320535E-5</v>
      </c>
      <c r="AM626" s="5">
        <f t="shared" si="870"/>
        <v>2.8152599970150565E-3</v>
      </c>
      <c r="AN626" s="5">
        <f t="shared" si="871"/>
        <v>3.6708042976963989E-3</v>
      </c>
      <c r="AO626" s="5">
        <f t="shared" si="872"/>
        <v>2.3931722480824728E-3</v>
      </c>
      <c r="AP626" s="5">
        <f t="shared" si="873"/>
        <v>1.0401486875934785E-3</v>
      </c>
      <c r="AQ626" s="5">
        <f t="shared" si="874"/>
        <v>3.3906124804722527E-4</v>
      </c>
      <c r="AR626" s="5">
        <f t="shared" si="875"/>
        <v>2.1546131482236552E-3</v>
      </c>
      <c r="AS626" s="5">
        <f t="shared" si="876"/>
        <v>2.9637520584432082E-3</v>
      </c>
      <c r="AT626" s="5">
        <f t="shared" si="877"/>
        <v>2.038376650390368E-3</v>
      </c>
      <c r="AU626" s="5">
        <f t="shared" si="878"/>
        <v>9.3462144986562984E-4</v>
      </c>
      <c r="AV626" s="5">
        <f t="shared" si="879"/>
        <v>3.2140180804476643E-4</v>
      </c>
      <c r="AW626" s="5">
        <f t="shared" si="880"/>
        <v>4.4051799956367428E-6</v>
      </c>
      <c r="AX626" s="5">
        <f t="shared" si="881"/>
        <v>6.4541614025430925E-4</v>
      </c>
      <c r="AY626" s="5">
        <f t="shared" si="882"/>
        <v>8.4155507624877792E-4</v>
      </c>
      <c r="AZ626" s="5">
        <f t="shared" si="883"/>
        <v>5.4864985719216221E-4</v>
      </c>
      <c r="BA626" s="5">
        <f t="shared" si="884"/>
        <v>2.3846065796727828E-4</v>
      </c>
      <c r="BB626" s="5">
        <f t="shared" si="885"/>
        <v>7.7731933198523236E-5</v>
      </c>
      <c r="BC626" s="5">
        <f t="shared" si="886"/>
        <v>2.0270860578129575E-5</v>
      </c>
      <c r="BD626" s="5">
        <f t="shared" si="887"/>
        <v>4.6823166201099403E-4</v>
      </c>
      <c r="BE626" s="5">
        <f t="shared" si="888"/>
        <v>6.440703999497355E-4</v>
      </c>
      <c r="BF626" s="5">
        <f t="shared" si="889"/>
        <v>4.4297162467589842E-4</v>
      </c>
      <c r="BG626" s="5">
        <f t="shared" si="890"/>
        <v>2.0310808702829036E-4</v>
      </c>
      <c r="BH626" s="5">
        <f t="shared" si="891"/>
        <v>6.984571818760576E-5</v>
      </c>
      <c r="BI626" s="5">
        <f t="shared" si="892"/>
        <v>1.9215086589685392E-5</v>
      </c>
      <c r="BJ626" s="8">
        <f t="shared" si="893"/>
        <v>0.38643261464115358</v>
      </c>
      <c r="BK626" s="8">
        <f t="shared" si="894"/>
        <v>0.25997133943044037</v>
      </c>
      <c r="BL626" s="8">
        <f t="shared" si="895"/>
        <v>0.32811470441324186</v>
      </c>
      <c r="BM626" s="8">
        <f t="shared" si="896"/>
        <v>0.50035179384609241</v>
      </c>
      <c r="BN626" s="8">
        <f t="shared" si="897"/>
        <v>0.49867597308263667</v>
      </c>
    </row>
    <row r="627" spans="1:66" x14ac:dyDescent="0.25">
      <c r="A627" t="s">
        <v>24</v>
      </c>
      <c r="B627" t="s">
        <v>183</v>
      </c>
      <c r="C627" t="s">
        <v>326</v>
      </c>
      <c r="D627" t="s">
        <v>499</v>
      </c>
      <c r="E627">
        <f>VLOOKUP(A627,home!$A$2:$E$405,3,FALSE)</f>
        <v>1.59205776173285</v>
      </c>
      <c r="F627">
        <f>VLOOKUP(B627,home!$B$2:$E$405,3,FALSE)</f>
        <v>0.76</v>
      </c>
      <c r="G627">
        <f>VLOOKUP(C627,away!$B$2:$E$405,4,FALSE)</f>
        <v>1.08</v>
      </c>
      <c r="H627">
        <f>VLOOKUP(A627,away!$A$2:$E$405,3,FALSE)</f>
        <v>1.40794223826715</v>
      </c>
      <c r="I627">
        <f>VLOOKUP(C627,away!$B$2:$E$405,3,FALSE)</f>
        <v>0.72</v>
      </c>
      <c r="J627">
        <f>VLOOKUP(B627,home!$B$2:$E$405,4,FALSE)</f>
        <v>1.17</v>
      </c>
      <c r="K627" s="3">
        <f t="shared" si="842"/>
        <v>1.3067610108303234</v>
      </c>
      <c r="L627" s="3">
        <f t="shared" si="843"/>
        <v>1.1860505415162472</v>
      </c>
      <c r="M627" s="5">
        <f t="shared" si="844"/>
        <v>8.2677188251654363E-2</v>
      </c>
      <c r="N627" s="5">
        <f t="shared" si="845"/>
        <v>0.10803932609234079</v>
      </c>
      <c r="O627" s="5">
        <f t="shared" si="846"/>
        <v>9.8059323896915365E-2</v>
      </c>
      <c r="P627" s="5">
        <f t="shared" si="847"/>
        <v>0.12814010121687122</v>
      </c>
      <c r="Q627" s="5">
        <f t="shared" si="848"/>
        <v>7.0590789486927111E-2</v>
      </c>
      <c r="R627" s="5">
        <f t="shared" si="849"/>
        <v>5.8151657104326793E-2</v>
      </c>
      <c r="S627" s="5">
        <f t="shared" si="850"/>
        <v>4.9650592524660052E-2</v>
      </c>
      <c r="T627" s="5">
        <f t="shared" si="851"/>
        <v>8.3724244097029318E-2</v>
      </c>
      <c r="U627" s="5">
        <f t="shared" si="852"/>
        <v>7.5990318219108441E-2</v>
      </c>
      <c r="V627" s="5">
        <f t="shared" si="853"/>
        <v>8.5502987732938764E-3</v>
      </c>
      <c r="W627" s="5">
        <f t="shared" si="854"/>
        <v>3.0748430475082463E-2</v>
      </c>
      <c r="X627" s="5">
        <f t="shared" si="855"/>
        <v>3.6469192615746236E-2</v>
      </c>
      <c r="Y627" s="5">
        <f t="shared" si="856"/>
        <v>2.1627152825283082E-2</v>
      </c>
      <c r="Z627" s="5">
        <f t="shared" si="857"/>
        <v>2.2990268132884635E-2</v>
      </c>
      <c r="AA627" s="5">
        <f t="shared" si="858"/>
        <v>3.00427860245885E-2</v>
      </c>
      <c r="AB627" s="5">
        <f t="shared" si="859"/>
        <v>1.9629370716825193E-2</v>
      </c>
      <c r="AC627" s="5">
        <f t="shared" si="860"/>
        <v>8.2824852705247617E-4</v>
      </c>
      <c r="AD627" s="5">
        <f t="shared" si="861"/>
        <v>1.0045212522266181E-2</v>
      </c>
      <c r="AE627" s="5">
        <f t="shared" si="862"/>
        <v>1.1914129751679591E-2</v>
      </c>
      <c r="AF627" s="5">
        <f t="shared" si="863"/>
        <v>7.0653800218372078E-3</v>
      </c>
      <c r="AG627" s="5">
        <f t="shared" si="864"/>
        <v>2.7932992669726978E-3</v>
      </c>
      <c r="AH627" s="5">
        <f t="shared" si="865"/>
        <v>6.8169049921528863E-3</v>
      </c>
      <c r="AI627" s="5">
        <f t="shared" si="866"/>
        <v>8.9080656582799841E-3</v>
      </c>
      <c r="AJ627" s="5">
        <f t="shared" si="867"/>
        <v>5.8203564420784221E-3</v>
      </c>
      <c r="AK627" s="5">
        <f t="shared" si="868"/>
        <v>2.5352716225477264E-3</v>
      </c>
      <c r="AL627" s="5">
        <f t="shared" si="869"/>
        <v>5.1347585632052484E-5</v>
      </c>
      <c r="AM627" s="5">
        <f t="shared" si="870"/>
        <v>2.6253384139203911E-3</v>
      </c>
      <c r="AN627" s="5">
        <f t="shared" si="871"/>
        <v>3.1137840474936857E-3</v>
      </c>
      <c r="AO627" s="5">
        <f t="shared" si="872"/>
        <v>1.8465526278472696E-3</v>
      </c>
      <c r="AP627" s="5">
        <f t="shared" si="873"/>
        <v>7.3003491473216768E-4</v>
      </c>
      <c r="AQ627" s="5">
        <f t="shared" si="874"/>
        <v>2.1646457648596371E-4</v>
      </c>
      <c r="AR627" s="5">
        <f t="shared" si="875"/>
        <v>1.6170387714815482E-3</v>
      </c>
      <c r="AS627" s="5">
        <f t="shared" si="876"/>
        <v>2.1130832195730524E-3</v>
      </c>
      <c r="AT627" s="5">
        <f t="shared" si="877"/>
        <v>1.3806473819889383E-3</v>
      </c>
      <c r="AU627" s="5">
        <f t="shared" si="878"/>
        <v>6.013920561627013E-4</v>
      </c>
      <c r="AV627" s="5">
        <f t="shared" si="879"/>
        <v>1.9646892280412474E-4</v>
      </c>
      <c r="AW627" s="5">
        <f t="shared" si="880"/>
        <v>2.2106342347439397E-6</v>
      </c>
      <c r="AX627" s="5">
        <f t="shared" si="881"/>
        <v>5.7178164659104768E-4</v>
      </c>
      <c r="AY627" s="5">
        <f t="shared" si="882"/>
        <v>6.7816193156836361E-4</v>
      </c>
      <c r="AZ627" s="5">
        <f t="shared" si="883"/>
        <v>4.021671630861811E-4</v>
      </c>
      <c r="BA627" s="5">
        <f t="shared" si="884"/>
        <v>1.5899686051947263E-4</v>
      </c>
      <c r="BB627" s="5">
        <f t="shared" si="885"/>
        <v>4.7144578129625933E-5</v>
      </c>
      <c r="BC627" s="5">
        <f t="shared" si="886"/>
        <v>1.1183170484039576E-5</v>
      </c>
      <c r="BD627" s="5">
        <f t="shared" si="887"/>
        <v>3.1964828509474259E-4</v>
      </c>
      <c r="BE627" s="5">
        <f t="shared" si="888"/>
        <v>4.1770391614058528E-4</v>
      </c>
      <c r="BF627" s="5">
        <f t="shared" si="889"/>
        <v>2.7291959584182797E-4</v>
      </c>
      <c r="BG627" s="5">
        <f t="shared" si="890"/>
        <v>1.1888022897922343E-4</v>
      </c>
      <c r="BH627" s="5">
        <f t="shared" si="891"/>
        <v>3.8837012047157618E-5</v>
      </c>
      <c r="BI627" s="5">
        <f t="shared" si="892"/>
        <v>1.0150138624074611E-5</v>
      </c>
      <c r="BJ627" s="8">
        <f t="shared" si="893"/>
        <v>0.39341876708602286</v>
      </c>
      <c r="BK627" s="8">
        <f t="shared" si="894"/>
        <v>0.27057593881073244</v>
      </c>
      <c r="BL627" s="8">
        <f t="shared" si="895"/>
        <v>0.31304082420556129</v>
      </c>
      <c r="BM627" s="8">
        <f t="shared" si="896"/>
        <v>0.45369146088883194</v>
      </c>
      <c r="BN627" s="8">
        <f t="shared" si="897"/>
        <v>0.5456583860490356</v>
      </c>
    </row>
    <row r="628" spans="1:66" x14ac:dyDescent="0.25">
      <c r="A628" t="s">
        <v>27</v>
      </c>
      <c r="B628" t="s">
        <v>298</v>
      </c>
      <c r="C628" t="s">
        <v>29</v>
      </c>
      <c r="D628" t="s">
        <v>499</v>
      </c>
      <c r="E628">
        <f>VLOOKUP(A628,home!$A$2:$E$405,3,FALSE)</f>
        <v>1.23411371237458</v>
      </c>
      <c r="F628">
        <f>VLOOKUP(B628,home!$B$2:$E$405,3,FALSE)</f>
        <v>1.4</v>
      </c>
      <c r="G628">
        <f>VLOOKUP(C628,away!$B$2:$E$405,4,FALSE)</f>
        <v>1.1299999999999999</v>
      </c>
      <c r="H628">
        <f>VLOOKUP(A628,away!$A$2:$E$405,3,FALSE)</f>
        <v>1.09364548494983</v>
      </c>
      <c r="I628">
        <f>VLOOKUP(C628,away!$B$2:$E$405,3,FALSE)</f>
        <v>0.54</v>
      </c>
      <c r="J628">
        <f>VLOOKUP(B628,home!$B$2:$E$405,4,FALSE)</f>
        <v>0.61</v>
      </c>
      <c r="K628" s="3">
        <f t="shared" si="842"/>
        <v>1.9523678929765853</v>
      </c>
      <c r="L628" s="3">
        <f t="shared" si="843"/>
        <v>0.36024682274247405</v>
      </c>
      <c r="M628" s="5">
        <f t="shared" si="844"/>
        <v>9.9002050620957599E-2</v>
      </c>
      <c r="N628" s="5">
        <f t="shared" si="845"/>
        <v>0.19328842497120019</v>
      </c>
      <c r="O628" s="5">
        <f t="shared" si="846"/>
        <v>3.5665174181189564E-2</v>
      </c>
      <c r="P628" s="5">
        <f t="shared" si="847"/>
        <v>6.9631540968771971E-2</v>
      </c>
      <c r="Q628" s="5">
        <f t="shared" si="848"/>
        <v>0.1886850574988925</v>
      </c>
      <c r="R628" s="5">
        <f t="shared" si="849"/>
        <v>6.4241328406652275E-3</v>
      </c>
      <c r="S628" s="5">
        <f t="shared" si="850"/>
        <v>1.2243563308221482E-2</v>
      </c>
      <c r="T628" s="5">
        <f t="shared" si="851"/>
        <v>6.7973192462957063E-2</v>
      </c>
      <c r="U628" s="5">
        <f t="shared" si="852"/>
        <v>1.2542270698331255E-2</v>
      </c>
      <c r="V628" s="5">
        <f t="shared" si="853"/>
        <v>9.5681315549965801E-4</v>
      </c>
      <c r="W628" s="5">
        <f t="shared" si="854"/>
        <v>0.12279421604842626</v>
      </c>
      <c r="X628" s="5">
        <f t="shared" si="855"/>
        <v>4.4236226182598481E-2</v>
      </c>
      <c r="Y628" s="5">
        <f t="shared" si="856"/>
        <v>7.9679799661992717E-3</v>
      </c>
      <c r="Z628" s="5">
        <f t="shared" si="857"/>
        <v>7.7142448157507771E-4</v>
      </c>
      <c r="AA628" s="5">
        <f t="shared" si="858"/>
        <v>1.506104389683289E-3</v>
      </c>
      <c r="AB628" s="5">
        <f t="shared" si="859"/>
        <v>1.4702349269443747E-3</v>
      </c>
      <c r="AC628" s="5">
        <f t="shared" si="860"/>
        <v>4.2059971244758974E-5</v>
      </c>
      <c r="AD628" s="5">
        <f t="shared" si="861"/>
        <v>5.9934871214044352E-2</v>
      </c>
      <c r="AE628" s="5">
        <f t="shared" si="862"/>
        <v>2.159134692633885E-2</v>
      </c>
      <c r="AF628" s="5">
        <f t="shared" si="863"/>
        <v>3.8891070644720264E-3</v>
      </c>
      <c r="AG628" s="5">
        <f t="shared" si="864"/>
        <v>4.67012821093786E-4</v>
      </c>
      <c r="AH628" s="5">
        <f t="shared" si="865"/>
        <v>6.9475804618295502E-5</v>
      </c>
      <c r="AI628" s="5">
        <f t="shared" si="866"/>
        <v>1.3564233027547448E-4</v>
      </c>
      <c r="AJ628" s="5">
        <f t="shared" si="867"/>
        <v>1.3241186527918113E-4</v>
      </c>
      <c r="AK628" s="5">
        <f t="shared" si="868"/>
        <v>8.617222480673814E-5</v>
      </c>
      <c r="AL628" s="5">
        <f t="shared" si="869"/>
        <v>1.1832888682630317E-6</v>
      </c>
      <c r="AM628" s="5">
        <f t="shared" si="870"/>
        <v>2.3402983645597356E-2</v>
      </c>
      <c r="AN628" s="5">
        <f t="shared" si="871"/>
        <v>8.4308505010205325E-3</v>
      </c>
      <c r="AO628" s="5">
        <f t="shared" si="872"/>
        <v>1.5185935530047207E-3</v>
      </c>
      <c r="AP628" s="5">
        <f t="shared" si="873"/>
        <v>1.823561675023852E-4</v>
      </c>
      <c r="AQ628" s="5">
        <f t="shared" si="874"/>
        <v>1.642330748755717E-5</v>
      </c>
      <c r="AR628" s="5">
        <f t="shared" si="875"/>
        <v>5.0056875742435747E-6</v>
      </c>
      <c r="AS628" s="5">
        <f t="shared" si="876"/>
        <v>9.7729437022250012E-6</v>
      </c>
      <c r="AT628" s="5">
        <f t="shared" si="877"/>
        <v>9.5401907520459101E-6</v>
      </c>
      <c r="AU628" s="5">
        <f t="shared" si="878"/>
        <v>6.2086540390555291E-6</v>
      </c>
      <c r="AV628" s="5">
        <f t="shared" si="879"/>
        <v>3.0303942011128501E-6</v>
      </c>
      <c r="AW628" s="5">
        <f t="shared" si="880"/>
        <v>2.3117991213189401E-8</v>
      </c>
      <c r="AX628" s="5">
        <f t="shared" si="881"/>
        <v>7.6152056449200704E-3</v>
      </c>
      <c r="AY628" s="5">
        <f t="shared" si="882"/>
        <v>2.7433536381130091E-3</v>
      </c>
      <c r="AZ628" s="5">
        <f t="shared" si="883"/>
        <v>4.9414221589460909E-4</v>
      </c>
      <c r="BA628" s="5">
        <f t="shared" si="884"/>
        <v>5.9337721086319546E-5</v>
      </c>
      <c r="BB628" s="5">
        <f t="shared" si="885"/>
        <v>5.3440563725314309E-6</v>
      </c>
      <c r="BC628" s="5">
        <f t="shared" si="886"/>
        <v>3.8503586575222412E-7</v>
      </c>
      <c r="BD628" s="5">
        <f t="shared" si="887"/>
        <v>3.005471740437881E-7</v>
      </c>
      <c r="BE628" s="5">
        <f t="shared" si="888"/>
        <v>5.8677865292793761E-7</v>
      </c>
      <c r="BF628" s="5">
        <f t="shared" si="889"/>
        <v>5.7280390113027844E-7</v>
      </c>
      <c r="BG628" s="5">
        <f t="shared" si="890"/>
        <v>3.7277464851283016E-7</v>
      </c>
      <c r="BH628" s="5">
        <f t="shared" si="891"/>
        <v>1.8194831376802024E-7</v>
      </c>
      <c r="BI628" s="5">
        <f t="shared" si="892"/>
        <v>7.1046009196382464E-8</v>
      </c>
      <c r="BJ628" s="8">
        <f t="shared" si="893"/>
        <v>0.7552964106430875</v>
      </c>
      <c r="BK628" s="8">
        <f t="shared" si="894"/>
        <v>0.18462056495167675</v>
      </c>
      <c r="BL628" s="8">
        <f t="shared" si="895"/>
        <v>5.8067263030761651E-2</v>
      </c>
      <c r="BM628" s="8">
        <f t="shared" si="896"/>
        <v>0.40331595150530225</v>
      </c>
      <c r="BN628" s="8">
        <f t="shared" si="897"/>
        <v>0.5926963810816771</v>
      </c>
    </row>
    <row r="629" spans="1:66" x14ac:dyDescent="0.25">
      <c r="A629" t="s">
        <v>27</v>
      </c>
      <c r="B629" t="s">
        <v>31</v>
      </c>
      <c r="C629" t="s">
        <v>195</v>
      </c>
      <c r="D629" t="s">
        <v>499</v>
      </c>
      <c r="E629">
        <f>VLOOKUP(A629,home!$A$2:$E$405,3,FALSE)</f>
        <v>1.23411371237458</v>
      </c>
      <c r="F629">
        <f>VLOOKUP(B629,home!$B$2:$E$405,3,FALSE)</f>
        <v>0.59</v>
      </c>
      <c r="G629">
        <f>VLOOKUP(C629,away!$B$2:$E$405,4,FALSE)</f>
        <v>0.81</v>
      </c>
      <c r="H629">
        <f>VLOOKUP(A629,away!$A$2:$E$405,3,FALSE)</f>
        <v>1.09364548494983</v>
      </c>
      <c r="I629">
        <f>VLOOKUP(C629,away!$B$2:$E$405,3,FALSE)</f>
        <v>1.51</v>
      </c>
      <c r="J629">
        <f>VLOOKUP(B629,home!$B$2:$E$405,4,FALSE)</f>
        <v>1.1000000000000001</v>
      </c>
      <c r="K629" s="3">
        <f t="shared" si="842"/>
        <v>0.58978294314381186</v>
      </c>
      <c r="L629" s="3">
        <f t="shared" si="843"/>
        <v>1.8165451505016679</v>
      </c>
      <c r="M629" s="5">
        <f t="shared" si="844"/>
        <v>9.0145694150046696E-2</v>
      </c>
      <c r="N629" s="5">
        <f t="shared" si="845"/>
        <v>5.3166392807556445E-2</v>
      </c>
      <c r="O629" s="5">
        <f t="shared" si="846"/>
        <v>0.16375372354687387</v>
      </c>
      <c r="P629" s="5">
        <f t="shared" si="847"/>
        <v>9.6579153024233408E-2</v>
      </c>
      <c r="Q629" s="5">
        <f t="shared" si="848"/>
        <v>1.5678315813190312E-2</v>
      </c>
      <c r="R629" s="5">
        <f t="shared" si="849"/>
        <v>0.14873301619283227</v>
      </c>
      <c r="S629" s="5">
        <f t="shared" si="850"/>
        <v>2.5867937694707577E-2</v>
      </c>
      <c r="T629" s="5">
        <f t="shared" si="851"/>
        <v>2.8480368558484473E-2</v>
      </c>
      <c r="U629" s="5">
        <f t="shared" si="852"/>
        <v>8.772019603286485E-2</v>
      </c>
      <c r="V629" s="5">
        <f t="shared" si="853"/>
        <v>3.0793404149116106E-3</v>
      </c>
      <c r="W629" s="5">
        <f t="shared" si="854"/>
        <v>3.082267747947183E-3</v>
      </c>
      <c r="X629" s="5">
        <f t="shared" si="855"/>
        <v>5.5990785300811521E-3</v>
      </c>
      <c r="Y629" s="5">
        <f t="shared" si="856"/>
        <v>5.085489475548462E-3</v>
      </c>
      <c r="Z629" s="5">
        <f t="shared" si="857"/>
        <v>9.0060079761525191E-2</v>
      </c>
      <c r="AA629" s="5">
        <f t="shared" si="858"/>
        <v>5.3115898901518778E-2</v>
      </c>
      <c r="AB629" s="5">
        <f t="shared" si="859"/>
        <v>1.566342559093345E-2</v>
      </c>
      <c r="AC629" s="5">
        <f t="shared" si="860"/>
        <v>2.0619404783385649E-4</v>
      </c>
      <c r="AD629" s="5">
        <f t="shared" si="861"/>
        <v>4.5446723598538451E-4</v>
      </c>
      <c r="AE629" s="5">
        <f t="shared" si="862"/>
        <v>8.2556025359114735E-4</v>
      </c>
      <c r="AF629" s="5">
        <f t="shared" si="863"/>
        <v>7.4983373755396299E-4</v>
      </c>
      <c r="AG629" s="5">
        <f t="shared" si="864"/>
        <v>4.5403561321206401E-4</v>
      </c>
      <c r="AH629" s="5">
        <f t="shared" si="865"/>
        <v>4.0899550286148001E-2</v>
      </c>
      <c r="AI629" s="5">
        <f t="shared" si="866"/>
        <v>2.41218571410227E-2</v>
      </c>
      <c r="AJ629" s="5">
        <f t="shared" si="867"/>
        <v>7.1133299493634705E-3</v>
      </c>
      <c r="AK629" s="5">
        <f t="shared" si="868"/>
        <v>1.39844022436287E-3</v>
      </c>
      <c r="AL629" s="5">
        <f t="shared" si="869"/>
        <v>8.8363827850880554E-6</v>
      </c>
      <c r="AM629" s="5">
        <f t="shared" si="870"/>
        <v>5.3607404800378673E-5</v>
      </c>
      <c r="AN629" s="5">
        <f t="shared" si="871"/>
        <v>9.7380271221107713E-5</v>
      </c>
      <c r="AO629" s="5">
        <f t="shared" si="872"/>
        <v>8.8447829720620174E-5</v>
      </c>
      <c r="AP629" s="5">
        <f t="shared" si="873"/>
        <v>5.3556492050463302E-5</v>
      </c>
      <c r="AQ629" s="5">
        <f t="shared" si="874"/>
        <v>2.4321946478037559E-5</v>
      </c>
      <c r="AR629" s="5">
        <f t="shared" si="875"/>
        <v>1.4859175946000258E-2</v>
      </c>
      <c r="AS629" s="5">
        <f t="shared" si="876"/>
        <v>8.7636885221237665E-3</v>
      </c>
      <c r="AT629" s="5">
        <f t="shared" si="877"/>
        <v>2.5843370046868988E-3</v>
      </c>
      <c r="AU629" s="5">
        <f t="shared" si="878"/>
        <v>5.0806596156656751E-4</v>
      </c>
      <c r="AV629" s="5">
        <f t="shared" si="879"/>
        <v>7.4912159530980227E-5</v>
      </c>
      <c r="AW629" s="5">
        <f t="shared" si="880"/>
        <v>2.6297255460490247E-7</v>
      </c>
      <c r="AX629" s="5">
        <f t="shared" si="881"/>
        <v>5.2694554962448387E-6</v>
      </c>
      <c r="AY629" s="5">
        <f t="shared" si="882"/>
        <v>9.5722038274879207E-6</v>
      </c>
      <c r="AZ629" s="5">
        <f t="shared" si="883"/>
        <v>8.6941702212183448E-6</v>
      </c>
      <c r="BA629" s="5">
        <f t="shared" si="884"/>
        <v>5.2644509176634003E-6</v>
      </c>
      <c r="BB629" s="5">
        <f t="shared" si="885"/>
        <v>2.3907781961338762E-6</v>
      </c>
      <c r="BC629" s="5">
        <f t="shared" si="886"/>
        <v>8.6859130762242411E-7</v>
      </c>
      <c r="BD629" s="5">
        <f t="shared" si="887"/>
        <v>4.4987273341929607E-3</v>
      </c>
      <c r="BE629" s="5">
        <f t="shared" si="888"/>
        <v>2.6532726475618396E-3</v>
      </c>
      <c r="BF629" s="5">
        <f t="shared" si="889"/>
        <v>7.8242747552099761E-4</v>
      </c>
      <c r="BG629" s="5">
        <f t="shared" si="890"/>
        <v>1.5382079310311895E-4</v>
      </c>
      <c r="BH629" s="5">
        <f t="shared" si="891"/>
        <v>2.2680220018268208E-5</v>
      </c>
      <c r="BI629" s="5">
        <f t="shared" si="892"/>
        <v>2.6752813827046844E-6</v>
      </c>
      <c r="BJ629" s="8">
        <f t="shared" si="893"/>
        <v>0.11392518336738761</v>
      </c>
      <c r="BK629" s="8">
        <f t="shared" si="894"/>
        <v>0.21589672791834577</v>
      </c>
      <c r="BL629" s="8">
        <f t="shared" si="895"/>
        <v>0.57742322121160861</v>
      </c>
      <c r="BM629" s="8">
        <f t="shared" si="896"/>
        <v>0.42923960749286111</v>
      </c>
      <c r="BN629" s="8">
        <f t="shared" si="897"/>
        <v>0.56805629553473302</v>
      </c>
    </row>
    <row r="630" spans="1:66" x14ac:dyDescent="0.25">
      <c r="A630" t="s">
        <v>27</v>
      </c>
      <c r="B630" t="s">
        <v>329</v>
      </c>
      <c r="C630" t="s">
        <v>189</v>
      </c>
      <c r="D630" t="s">
        <v>499</v>
      </c>
      <c r="E630">
        <f>VLOOKUP(A630,home!$A$2:$E$405,3,FALSE)</f>
        <v>1.23411371237458</v>
      </c>
      <c r="F630">
        <f>VLOOKUP(B630,home!$B$2:$E$405,3,FALSE)</f>
        <v>0.81</v>
      </c>
      <c r="G630">
        <f>VLOOKUP(C630,away!$B$2:$E$405,4,FALSE)</f>
        <v>0.81</v>
      </c>
      <c r="H630">
        <f>VLOOKUP(A630,away!$A$2:$E$405,3,FALSE)</f>
        <v>1.09364548494983</v>
      </c>
      <c r="I630">
        <f>VLOOKUP(C630,away!$B$2:$E$405,3,FALSE)</f>
        <v>0.76</v>
      </c>
      <c r="J630">
        <f>VLOOKUP(B630,home!$B$2:$E$405,4,FALSE)</f>
        <v>1.1000000000000001</v>
      </c>
      <c r="K630" s="3">
        <f t="shared" si="842"/>
        <v>0.80970200668896208</v>
      </c>
      <c r="L630" s="3">
        <f t="shared" si="843"/>
        <v>0.91428762541805808</v>
      </c>
      <c r="M630" s="5">
        <f t="shared" si="844"/>
        <v>0.1783531630778217</v>
      </c>
      <c r="N630" s="5">
        <f t="shared" si="845"/>
        <v>0.14441291404343592</v>
      </c>
      <c r="O630" s="5">
        <f t="shared" si="846"/>
        <v>0.16306608995622127</v>
      </c>
      <c r="P630" s="5">
        <f t="shared" si="847"/>
        <v>0.13203494026047516</v>
      </c>
      <c r="Q630" s="5">
        <f t="shared" si="848"/>
        <v>5.846571314638533E-2</v>
      </c>
      <c r="R630" s="5">
        <f t="shared" si="849"/>
        <v>7.4544654086140485E-2</v>
      </c>
      <c r="S630" s="5">
        <f t="shared" si="850"/>
        <v>2.4436383898025566E-2</v>
      </c>
      <c r="T630" s="5">
        <f t="shared" si="851"/>
        <v>5.3454478040981981E-2</v>
      </c>
      <c r="U630" s="5">
        <f t="shared" si="852"/>
        <v>6.0358956001482486E-2</v>
      </c>
      <c r="V630" s="5">
        <f t="shared" si="853"/>
        <v>2.0100297587346276E-3</v>
      </c>
      <c r="W630" s="5">
        <f t="shared" si="854"/>
        <v>1.5779935085709813E-2</v>
      </c>
      <c r="X630" s="5">
        <f t="shared" si="855"/>
        <v>1.4427399378764727E-2</v>
      </c>
      <c r="Y630" s="5">
        <f t="shared" si="856"/>
        <v>6.5953963594843823E-3</v>
      </c>
      <c r="Z630" s="5">
        <f t="shared" si="857"/>
        <v>2.2718418257342651E-2</v>
      </c>
      <c r="AA630" s="5">
        <f t="shared" si="858"/>
        <v>1.8395148851769495E-2</v>
      </c>
      <c r="AB630" s="5">
        <f t="shared" si="859"/>
        <v>7.4472944693099582E-3</v>
      </c>
      <c r="AC630" s="5">
        <f t="shared" si="860"/>
        <v>9.3001630352535116E-5</v>
      </c>
      <c r="AD630" s="5">
        <f t="shared" si="861"/>
        <v>3.1942612760801985E-3</v>
      </c>
      <c r="AE630" s="5">
        <f t="shared" si="862"/>
        <v>2.9204735570722202E-3</v>
      </c>
      <c r="AF630" s="5">
        <f t="shared" si="863"/>
        <v>1.3350764167958946E-3</v>
      </c>
      <c r="AG630" s="5">
        <f t="shared" si="864"/>
        <v>4.0688128228798953E-4</v>
      </c>
      <c r="AH630" s="5">
        <f t="shared" si="865"/>
        <v>5.1927921704400162E-3</v>
      </c>
      <c r="AI630" s="5">
        <f t="shared" si="866"/>
        <v>4.2046142407240117E-3</v>
      </c>
      <c r="AJ630" s="5">
        <f t="shared" si="867"/>
        <v>1.7022422940336094E-3</v>
      </c>
      <c r="AK630" s="5">
        <f t="shared" si="868"/>
        <v>4.5943633378327866E-4</v>
      </c>
      <c r="AL630" s="5">
        <f t="shared" si="869"/>
        <v>2.7539662310033299E-6</v>
      </c>
      <c r="AM630" s="5">
        <f t="shared" si="870"/>
        <v>5.1727995302619631E-4</v>
      </c>
      <c r="AN630" s="5">
        <f t="shared" si="871"/>
        <v>4.7294265992868566E-4</v>
      </c>
      <c r="AO630" s="5">
        <f t="shared" si="872"/>
        <v>2.1620281075254905E-4</v>
      </c>
      <c r="AP630" s="5">
        <f t="shared" si="873"/>
        <v>6.589051815055265E-5</v>
      </c>
      <c r="AQ630" s="5">
        <f t="shared" si="874"/>
        <v>1.5060721344358557E-5</v>
      </c>
      <c r="AR630" s="5">
        <f t="shared" si="875"/>
        <v>9.4954112456021743E-4</v>
      </c>
      <c r="AS630" s="5">
        <f t="shared" si="876"/>
        <v>7.6884535399010165E-4</v>
      </c>
      <c r="AT630" s="5">
        <f t="shared" si="877"/>
        <v>3.1126781297963533E-4</v>
      </c>
      <c r="AU630" s="5">
        <f t="shared" si="878"/>
        <v>8.4011390929098452E-5</v>
      </c>
      <c r="AV630" s="5">
        <f t="shared" si="879"/>
        <v>1.7006047955005468E-5</v>
      </c>
      <c r="AW630" s="5">
        <f t="shared" si="880"/>
        <v>5.6632295739491499E-8</v>
      </c>
      <c r="AX630" s="5">
        <f t="shared" si="881"/>
        <v>6.9807102664213832E-5</v>
      </c>
      <c r="AY630" s="5">
        <f t="shared" si="882"/>
        <v>6.3823770132178653E-5</v>
      </c>
      <c r="AZ630" s="5">
        <f t="shared" si="883"/>
        <v>2.9176641619688796E-5</v>
      </c>
      <c r="BA630" s="5">
        <f t="shared" si="884"/>
        <v>8.891947461379655E-6</v>
      </c>
      <c r="BB630" s="5">
        <f t="shared" si="885"/>
        <v>2.0324493824517333E-6</v>
      </c>
      <c r="BC630" s="5">
        <f t="shared" si="886"/>
        <v>3.716486639328388E-7</v>
      </c>
      <c r="BD630" s="5">
        <f t="shared" si="887"/>
        <v>1.4469228333515891E-4</v>
      </c>
      <c r="BE630" s="5">
        <f t="shared" si="888"/>
        <v>1.1715763216888602E-4</v>
      </c>
      <c r="BF630" s="5">
        <f t="shared" si="889"/>
        <v>4.7431384933037153E-5</v>
      </c>
      <c r="BG630" s="5">
        <f t="shared" si="890"/>
        <v>1.2801762520105598E-5</v>
      </c>
      <c r="BH630" s="5">
        <f t="shared" si="891"/>
        <v>2.5914032004212613E-6</v>
      </c>
      <c r="BI630" s="5">
        <f t="shared" si="892"/>
        <v>4.1965287430425887E-7</v>
      </c>
      <c r="BJ630" s="8">
        <f t="shared" si="893"/>
        <v>0.30245400881012469</v>
      </c>
      <c r="BK630" s="8">
        <f t="shared" si="894"/>
        <v>0.3369940963617728</v>
      </c>
      <c r="BL630" s="8">
        <f t="shared" si="895"/>
        <v>0.3378269942533505</v>
      </c>
      <c r="BM630" s="8">
        <f t="shared" si="896"/>
        <v>0.24905227597427437</v>
      </c>
      <c r="BN630" s="8">
        <f t="shared" si="897"/>
        <v>0.75087747457047993</v>
      </c>
    </row>
    <row r="631" spans="1:66" x14ac:dyDescent="0.25">
      <c r="A631" t="s">
        <v>27</v>
      </c>
      <c r="B631" t="s">
        <v>30</v>
      </c>
      <c r="C631" t="s">
        <v>296</v>
      </c>
      <c r="D631" t="s">
        <v>499</v>
      </c>
      <c r="E631">
        <f>VLOOKUP(A631,home!$A$2:$E$405,3,FALSE)</f>
        <v>1.23411371237458</v>
      </c>
      <c r="F631">
        <f>VLOOKUP(B631,home!$B$2:$E$405,3,FALSE)</f>
        <v>0.97</v>
      </c>
      <c r="G631">
        <f>VLOOKUP(C631,away!$B$2:$E$405,4,FALSE)</f>
        <v>1.24</v>
      </c>
      <c r="H631">
        <f>VLOOKUP(A631,away!$A$2:$E$405,3,FALSE)</f>
        <v>1.09364548494983</v>
      </c>
      <c r="I631">
        <f>VLOOKUP(C631,away!$B$2:$E$405,3,FALSE)</f>
        <v>0.49</v>
      </c>
      <c r="J631">
        <f>VLOOKUP(B631,home!$B$2:$E$405,4,FALSE)</f>
        <v>1.1000000000000001</v>
      </c>
      <c r="K631" s="3">
        <f t="shared" si="842"/>
        <v>1.4843919732441448</v>
      </c>
      <c r="L631" s="3">
        <f t="shared" si="843"/>
        <v>0.58947491638795835</v>
      </c>
      <c r="M631" s="5">
        <f t="shared" si="844"/>
        <v>0.1256987774168023</v>
      </c>
      <c r="N631" s="5">
        <f t="shared" si="845"/>
        <v>0.18658625624410369</v>
      </c>
      <c r="O631" s="5">
        <f t="shared" si="846"/>
        <v>7.4096276307838105E-2</v>
      </c>
      <c r="P631" s="5">
        <f t="shared" si="847"/>
        <v>0.10998791779863519</v>
      </c>
      <c r="Q631" s="5">
        <f t="shared" si="848"/>
        <v>0.13848357054321139</v>
      </c>
      <c r="R631" s="5">
        <f t="shared" si="849"/>
        <v>2.1838948140610957E-2</v>
      </c>
      <c r="S631" s="5">
        <f t="shared" si="850"/>
        <v>2.4060182426369144E-2</v>
      </c>
      <c r="T631" s="5">
        <f t="shared" si="851"/>
        <v>8.1632591167065463E-2</v>
      </c>
      <c r="U631" s="5">
        <f t="shared" si="852"/>
        <v>3.2417559324018047E-2</v>
      </c>
      <c r="V631" s="5">
        <f t="shared" si="853"/>
        <v>2.3392160398724403E-3</v>
      </c>
      <c r="W631" s="5">
        <f t="shared" si="854"/>
        <v>6.8521300180177408E-2</v>
      </c>
      <c r="X631" s="5">
        <f t="shared" si="855"/>
        <v>4.0391587694504273E-2</v>
      </c>
      <c r="Y631" s="5">
        <f t="shared" si="856"/>
        <v>1.1904913889497394E-2</v>
      </c>
      <c r="Z631" s="5">
        <f t="shared" si="857"/>
        <v>4.291170709729202E-3</v>
      </c>
      <c r="AA631" s="5">
        <f t="shared" si="858"/>
        <v>6.3697793573424073E-3</v>
      </c>
      <c r="AB631" s="5">
        <f t="shared" si="859"/>
        <v>4.7276246746876596E-3</v>
      </c>
      <c r="AC631" s="5">
        <f t="shared" si="860"/>
        <v>1.2792760736924801E-4</v>
      </c>
      <c r="AD631" s="5">
        <f t="shared" si="861"/>
        <v>2.542811699592698E-2</v>
      </c>
      <c r="AE631" s="5">
        <f t="shared" si="862"/>
        <v>1.4989237140077279E-2</v>
      </c>
      <c r="AF631" s="5">
        <f t="shared" si="863"/>
        <v>4.4178896549331662E-3</v>
      </c>
      <c r="AG631" s="5">
        <f t="shared" si="864"/>
        <v>8.680783783176515E-4</v>
      </c>
      <c r="AH631" s="5">
        <f t="shared" si="865"/>
        <v>6.3238437383101914E-4</v>
      </c>
      <c r="AI631" s="5">
        <f t="shared" si="866"/>
        <v>9.3870628851978942E-4</v>
      </c>
      <c r="AJ631" s="5">
        <f t="shared" si="867"/>
        <v>6.9670403995628907E-4</v>
      </c>
      <c r="AK631" s="5">
        <f t="shared" si="868"/>
        <v>3.447272948792944E-4</v>
      </c>
      <c r="AL631" s="5">
        <f t="shared" si="869"/>
        <v>4.4775268153480444E-6</v>
      </c>
      <c r="AM631" s="5">
        <f t="shared" si="870"/>
        <v>7.5490585526934058E-3</v>
      </c>
      <c r="AN631" s="5">
        <f t="shared" si="871"/>
        <v>4.4499806591567466E-3</v>
      </c>
      <c r="AO631" s="5">
        <f t="shared" si="872"/>
        <v>1.3115759884922272E-3</v>
      </c>
      <c r="AP631" s="5">
        <f t="shared" si="873"/>
        <v>2.5771371538430319E-4</v>
      </c>
      <c r="AQ631" s="5">
        <f t="shared" si="874"/>
        <v>3.7978942707048052E-5</v>
      </c>
      <c r="AR631" s="5">
        <f t="shared" si="875"/>
        <v>7.4554945177818328E-5</v>
      </c>
      <c r="AS631" s="5">
        <f t="shared" si="876"/>
        <v>1.1066876218761079E-4</v>
      </c>
      <c r="AT631" s="5">
        <f t="shared" si="877"/>
        <v>8.2137911140077317E-5</v>
      </c>
      <c r="AU631" s="5">
        <f t="shared" si="878"/>
        <v>4.064161866512385E-5</v>
      </c>
      <c r="AV631" s="5">
        <f t="shared" si="879"/>
        <v>1.5082023131539814E-5</v>
      </c>
      <c r="AW631" s="5">
        <f t="shared" si="880"/>
        <v>1.0883024866368072E-7</v>
      </c>
      <c r="AX631" s="5">
        <f t="shared" si="881"/>
        <v>1.8676269868613577E-3</v>
      </c>
      <c r="AY631" s="5">
        <f t="shared" si="882"/>
        <v>1.1009192619239932E-3</v>
      </c>
      <c r="AZ631" s="5">
        <f t="shared" si="883"/>
        <v>3.2448214493626933E-4</v>
      </c>
      <c r="BA631" s="5">
        <f t="shared" si="884"/>
        <v>6.3758028418564263E-5</v>
      </c>
      <c r="BB631" s="5">
        <f t="shared" si="885"/>
        <v>9.3959396177735572E-6</v>
      </c>
      <c r="BC631" s="5">
        <f t="shared" si="886"/>
        <v>1.1077341441146753E-6</v>
      </c>
      <c r="BD631" s="5">
        <f t="shared" si="887"/>
        <v>7.3247116791672069E-6</v>
      </c>
      <c r="BE631" s="5">
        <f t="shared" si="888"/>
        <v>1.0872743222883443E-5</v>
      </c>
      <c r="BF631" s="5">
        <f t="shared" si="889"/>
        <v>8.0697063835964306E-6</v>
      </c>
      <c r="BG631" s="5">
        <f t="shared" si="890"/>
        <v>3.9928691274158583E-6</v>
      </c>
      <c r="BH631" s="5">
        <f t="shared" si="891"/>
        <v>1.4817457207376132E-6</v>
      </c>
      <c r="BI631" s="5">
        <f t="shared" si="892"/>
        <v>4.3989829085035465E-7</v>
      </c>
      <c r="BJ631" s="8">
        <f t="shared" si="893"/>
        <v>0.5901971398421505</v>
      </c>
      <c r="BK631" s="8">
        <f t="shared" si="894"/>
        <v>0.26331941807778769</v>
      </c>
      <c r="BL631" s="8">
        <f t="shared" si="895"/>
        <v>0.14241797673641041</v>
      </c>
      <c r="BM631" s="8">
        <f t="shared" si="896"/>
        <v>0.34243314848320089</v>
      </c>
      <c r="BN631" s="8">
        <f t="shared" si="897"/>
        <v>0.65669174645120165</v>
      </c>
    </row>
    <row r="632" spans="1:66" x14ac:dyDescent="0.25">
      <c r="A632" t="s">
        <v>27</v>
      </c>
      <c r="B632" t="s">
        <v>188</v>
      </c>
      <c r="C632" t="s">
        <v>193</v>
      </c>
      <c r="D632" t="s">
        <v>499</v>
      </c>
      <c r="E632">
        <f>VLOOKUP(A632,home!$A$2:$E$405,3,FALSE)</f>
        <v>1.23411371237458</v>
      </c>
      <c r="F632">
        <f>VLOOKUP(B632,home!$B$2:$E$405,3,FALSE)</f>
        <v>1.24</v>
      </c>
      <c r="G632">
        <f>VLOOKUP(C632,away!$B$2:$E$405,4,FALSE)</f>
        <v>0.76</v>
      </c>
      <c r="H632">
        <f>VLOOKUP(A632,away!$A$2:$E$405,3,FALSE)</f>
        <v>1.09364548494983</v>
      </c>
      <c r="I632">
        <f>VLOOKUP(C632,away!$B$2:$E$405,3,FALSE)</f>
        <v>1.08</v>
      </c>
      <c r="J632">
        <f>VLOOKUP(B632,home!$B$2:$E$405,4,FALSE)</f>
        <v>0.73</v>
      </c>
      <c r="K632" s="3">
        <f t="shared" si="842"/>
        <v>1.1630287625418043</v>
      </c>
      <c r="L632" s="3">
        <f t="shared" si="843"/>
        <v>0.86223010033444614</v>
      </c>
      <c r="M632" s="5">
        <f t="shared" si="844"/>
        <v>0.13195967930400665</v>
      </c>
      <c r="N632" s="5">
        <f t="shared" si="845"/>
        <v>0.15347290252635221</v>
      </c>
      <c r="O632" s="5">
        <f t="shared" si="846"/>
        <v>0.11377960752639499</v>
      </c>
      <c r="P632" s="5">
        <f t="shared" si="847"/>
        <v>0.13232895614391535</v>
      </c>
      <c r="Q632" s="5">
        <f t="shared" si="848"/>
        <v>8.9246699954461189E-2</v>
      </c>
      <c r="R632" s="5">
        <f t="shared" si="849"/>
        <v>4.9052101206748716E-2</v>
      </c>
      <c r="S632" s="5">
        <f t="shared" si="850"/>
        <v>3.31748165926442E-2</v>
      </c>
      <c r="T632" s="5">
        <f t="shared" si="851"/>
        <v>7.6951191056253296E-2</v>
      </c>
      <c r="U632" s="5">
        <f t="shared" si="852"/>
        <v>5.7049004566560306E-2</v>
      </c>
      <c r="V632" s="5">
        <f t="shared" si="853"/>
        <v>3.6964059132174247E-3</v>
      </c>
      <c r="W632" s="5">
        <f t="shared" si="854"/>
        <v>3.4598826336325557E-2</v>
      </c>
      <c r="X632" s="5">
        <f t="shared" si="855"/>
        <v>2.9832149503424065E-2</v>
      </c>
      <c r="Y632" s="5">
        <f t="shared" si="856"/>
        <v>1.2861088629764761E-2</v>
      </c>
      <c r="Z632" s="5">
        <f t="shared" si="857"/>
        <v>1.4098066048370116E-2</v>
      </c>
      <c r="AA632" s="5">
        <f t="shared" si="858"/>
        <v>1.6396456310468523E-2</v>
      </c>
      <c r="AB632" s="5">
        <f t="shared" si="859"/>
        <v>9.5347751464174846E-3</v>
      </c>
      <c r="AC632" s="5">
        <f t="shared" si="860"/>
        <v>2.3167187249929837E-4</v>
      </c>
      <c r="AD632" s="5">
        <f t="shared" si="861"/>
        <v>1.0059857544833878E-2</v>
      </c>
      <c r="AE632" s="5">
        <f t="shared" si="862"/>
        <v>8.6739119802323513E-3</v>
      </c>
      <c r="AF632" s="5">
        <f t="shared" si="863"/>
        <v>3.7394539985039464E-3</v>
      </c>
      <c r="AG632" s="5">
        <f t="shared" si="864"/>
        <v>1.0747565987753679E-3</v>
      </c>
      <c r="AH632" s="5">
        <f t="shared" si="865"/>
        <v>3.0389442258519539E-3</v>
      </c>
      <c r="AI632" s="5">
        <f t="shared" si="866"/>
        <v>3.5343795424261594E-3</v>
      </c>
      <c r="AJ632" s="5">
        <f t="shared" si="867"/>
        <v>2.055292532790483E-3</v>
      </c>
      <c r="AK632" s="5">
        <f t="shared" si="868"/>
        <v>7.9678811035757506E-4</v>
      </c>
      <c r="AL632" s="5">
        <f t="shared" si="869"/>
        <v>9.2928073840226606E-6</v>
      </c>
      <c r="AM632" s="5">
        <f t="shared" si="870"/>
        <v>2.3399807343429937E-3</v>
      </c>
      <c r="AN632" s="5">
        <f t="shared" si="871"/>
        <v>2.0176018233532306E-3</v>
      </c>
      <c r="AO632" s="5">
        <f t="shared" si="872"/>
        <v>8.6981851129240854E-4</v>
      </c>
      <c r="AP632" s="5">
        <f t="shared" si="873"/>
        <v>2.4999456742147067E-4</v>
      </c>
      <c r="AQ632" s="5">
        <f t="shared" si="874"/>
        <v>5.3888210237720282E-5</v>
      </c>
      <c r="AR632" s="5">
        <f t="shared" si="875"/>
        <v>5.2405383695342336E-4</v>
      </c>
      <c r="AS632" s="5">
        <f t="shared" si="876"/>
        <v>6.0948968549722447E-4</v>
      </c>
      <c r="AT632" s="5">
        <f t="shared" si="877"/>
        <v>3.5442701735291537E-4</v>
      </c>
      <c r="AU632" s="5">
        <f t="shared" si="878"/>
        <v>1.374029384677812E-4</v>
      </c>
      <c r="AV632" s="5">
        <f t="shared" si="879"/>
        <v>3.9950892373947823E-5</v>
      </c>
      <c r="AW632" s="5">
        <f t="shared" si="880"/>
        <v>2.5885590104745485E-7</v>
      </c>
      <c r="AX632" s="5">
        <f t="shared" si="881"/>
        <v>4.5357748297243205E-4</v>
      </c>
      <c r="AY632" s="5">
        <f t="shared" si="882"/>
        <v>3.9108815865276567E-4</v>
      </c>
      <c r="AZ632" s="5">
        <f t="shared" si="883"/>
        <v>1.6860399113739392E-4</v>
      </c>
      <c r="BA632" s="5">
        <f t="shared" si="884"/>
        <v>4.8458478731727745E-5</v>
      </c>
      <c r="BB632" s="5">
        <f t="shared" si="885"/>
        <v>1.0445589744728059E-5</v>
      </c>
      <c r="BC632" s="5">
        <f t="shared" si="886"/>
        <v>1.8013003787298679E-6</v>
      </c>
      <c r="BD632" s="5">
        <f t="shared" si="887"/>
        <v>7.5309165402833581E-5</v>
      </c>
      <c r="BE632" s="5">
        <f t="shared" si="888"/>
        <v>8.7586725446513596E-5</v>
      </c>
      <c r="BF632" s="5">
        <f t="shared" si="889"/>
        <v>5.0932940455573748E-5</v>
      </c>
      <c r="BG632" s="5">
        <f t="shared" si="890"/>
        <v>1.974549157022044E-5</v>
      </c>
      <c r="BH632" s="5">
        <f t="shared" si="891"/>
        <v>5.7411436566732785E-6</v>
      </c>
      <c r="BI632" s="5">
        <f t="shared" si="892"/>
        <v>1.3354230405190892E-6</v>
      </c>
      <c r="BJ632" s="8">
        <f t="shared" si="893"/>
        <v>0.42711609697719222</v>
      </c>
      <c r="BK632" s="8">
        <f t="shared" si="894"/>
        <v>0.30179191079231971</v>
      </c>
      <c r="BL632" s="8">
        <f t="shared" si="895"/>
        <v>0.25714332442823379</v>
      </c>
      <c r="BM632" s="8">
        <f t="shared" si="896"/>
        <v>0.329918622281485</v>
      </c>
      <c r="BN632" s="8">
        <f t="shared" si="897"/>
        <v>0.66983994666187918</v>
      </c>
    </row>
    <row r="633" spans="1:66" x14ac:dyDescent="0.25">
      <c r="A633" t="s">
        <v>27</v>
      </c>
      <c r="B633" t="s">
        <v>328</v>
      </c>
      <c r="C633" t="s">
        <v>186</v>
      </c>
      <c r="D633" t="s">
        <v>499</v>
      </c>
      <c r="E633">
        <f>VLOOKUP(A633,home!$A$2:$E$405,3,FALSE)</f>
        <v>1.23411371237458</v>
      </c>
      <c r="F633">
        <f>VLOOKUP(B633,home!$B$2:$E$405,3,FALSE)</f>
        <v>1.19</v>
      </c>
      <c r="G633">
        <f>VLOOKUP(C633,away!$B$2:$E$405,4,FALSE)</f>
        <v>0.86</v>
      </c>
      <c r="H633">
        <f>VLOOKUP(A633,away!$A$2:$E$405,3,FALSE)</f>
        <v>1.09364548494983</v>
      </c>
      <c r="I633">
        <f>VLOOKUP(C633,away!$B$2:$E$405,3,FALSE)</f>
        <v>1.03</v>
      </c>
      <c r="J633">
        <f>VLOOKUP(B633,home!$B$2:$E$405,4,FALSE)</f>
        <v>0.91</v>
      </c>
      <c r="K633" s="3">
        <f t="shared" si="842"/>
        <v>1.2629919732441452</v>
      </c>
      <c r="L633" s="3">
        <f t="shared" si="843"/>
        <v>1.0250739130434758</v>
      </c>
      <c r="M633" s="5">
        <f t="shared" si="844"/>
        <v>0.10146251223711097</v>
      </c>
      <c r="N633" s="5">
        <f t="shared" si="845"/>
        <v>0.12814633854065702</v>
      </c>
      <c r="O633" s="5">
        <f t="shared" si="846"/>
        <v>0.10400657444611691</v>
      </c>
      <c r="P633" s="5">
        <f t="shared" si="847"/>
        <v>0.13135946869006529</v>
      </c>
      <c r="Q633" s="5">
        <f t="shared" si="848"/>
        <v>8.0923898488738349E-2</v>
      </c>
      <c r="R633" s="5">
        <f t="shared" si="849"/>
        <v>5.3307213124864312E-2</v>
      </c>
      <c r="S633" s="5">
        <f t="shared" si="850"/>
        <v>4.251646651083249E-2</v>
      </c>
      <c r="T633" s="5">
        <f t="shared" si="851"/>
        <v>8.2952977282584051E-2</v>
      </c>
      <c r="U633" s="5">
        <f t="shared" si="852"/>
        <v>6.7326582292718581E-2</v>
      </c>
      <c r="V633" s="5">
        <f t="shared" si="853"/>
        <v>6.1160415346203992E-3</v>
      </c>
      <c r="W633" s="5">
        <f t="shared" si="854"/>
        <v>3.4068744744966864E-2</v>
      </c>
      <c r="X633" s="5">
        <f t="shared" si="855"/>
        <v>3.492298148820254E-2</v>
      </c>
      <c r="Y633" s="5">
        <f t="shared" si="856"/>
        <v>1.789931864462832E-2</v>
      </c>
      <c r="Z633" s="5">
        <f t="shared" si="857"/>
        <v>1.8214611183782398E-2</v>
      </c>
      <c r="AA633" s="5">
        <f t="shared" si="858"/>
        <v>2.3004907720880208E-2</v>
      </c>
      <c r="AB633" s="5">
        <f t="shared" si="859"/>
        <v>1.4527506898346986E-2</v>
      </c>
      <c r="AC633" s="5">
        <f t="shared" si="860"/>
        <v>4.9488719328463391E-4</v>
      </c>
      <c r="AD633" s="5">
        <f t="shared" si="861"/>
        <v>1.0757137787849197E-2</v>
      </c>
      <c r="AE633" s="5">
        <f t="shared" si="862"/>
        <v>1.1026861325338417E-2</v>
      </c>
      <c r="AF633" s="5">
        <f t="shared" si="863"/>
        <v>5.6516739436762086E-3</v>
      </c>
      <c r="AG633" s="5">
        <f t="shared" si="864"/>
        <v>1.9311278415633415E-3</v>
      </c>
      <c r="AH633" s="5">
        <f t="shared" si="865"/>
        <v>4.6678306901813196E-3</v>
      </c>
      <c r="AI633" s="5">
        <f t="shared" si="866"/>
        <v>5.8954326941616855E-3</v>
      </c>
      <c r="AJ633" s="5">
        <f t="shared" si="867"/>
        <v>3.7229420857636578E-3</v>
      </c>
      <c r="AK633" s="5">
        <f t="shared" si="868"/>
        <v>1.5673486570574391E-3</v>
      </c>
      <c r="AL633" s="5">
        <f t="shared" si="869"/>
        <v>2.5628428604041509E-5</v>
      </c>
      <c r="AM633" s="5">
        <f t="shared" si="870"/>
        <v>2.7172357362269628E-3</v>
      </c>
      <c r="AN633" s="5">
        <f t="shared" si="871"/>
        <v>2.7853674687957431E-3</v>
      </c>
      <c r="AO633" s="5">
        <f t="shared" si="872"/>
        <v>1.4276037652512267E-3</v>
      </c>
      <c r="AP633" s="5">
        <f t="shared" si="873"/>
        <v>4.8779979264055825E-4</v>
      </c>
      <c r="AQ633" s="5">
        <f t="shared" si="874"/>
        <v>1.2500771055596327E-4</v>
      </c>
      <c r="AR633" s="5">
        <f t="shared" si="875"/>
        <v>9.5697429420171917E-4</v>
      </c>
      <c r="AS633" s="5">
        <f t="shared" si="876"/>
        <v>1.2086508521777525E-3</v>
      </c>
      <c r="AT633" s="5">
        <f t="shared" si="877"/>
        <v>7.6325816237759884E-4</v>
      </c>
      <c r="AU633" s="5">
        <f t="shared" si="878"/>
        <v>3.2132964419866135E-4</v>
      </c>
      <c r="AV633" s="5">
        <f t="shared" si="879"/>
        <v>1.0145919034707658E-4</v>
      </c>
      <c r="AW633" s="5">
        <f t="shared" si="880"/>
        <v>9.2166957106745405E-7</v>
      </c>
      <c r="AX633" s="5">
        <f t="shared" si="881"/>
        <v>5.7197448737779919E-4</v>
      </c>
      <c r="AY633" s="5">
        <f t="shared" si="882"/>
        <v>5.8631612593739682E-4</v>
      </c>
      <c r="AZ633" s="5">
        <f t="shared" si="883"/>
        <v>3.0050868274756931E-4</v>
      </c>
      <c r="BA633" s="5">
        <f t="shared" si="884"/>
        <v>1.0268120377586378E-4</v>
      </c>
      <c r="BB633" s="5">
        <f t="shared" si="885"/>
        <v>2.6313955837634801E-5</v>
      </c>
      <c r="BC633" s="5">
        <f t="shared" si="886"/>
        <v>5.3947499356275063E-6</v>
      </c>
      <c r="BD633" s="5">
        <f t="shared" si="887"/>
        <v>1.634948974065624E-4</v>
      </c>
      <c r="BE633" s="5">
        <f t="shared" si="888"/>
        <v>2.0649274309086332E-4</v>
      </c>
      <c r="BF633" s="5">
        <f t="shared" si="889"/>
        <v>1.3039933852846292E-4</v>
      </c>
      <c r="BG633" s="5">
        <f t="shared" si="890"/>
        <v>5.4897772625931576E-5</v>
      </c>
      <c r="BH633" s="5">
        <f t="shared" si="891"/>
        <v>1.733386154388343E-5</v>
      </c>
      <c r="BI633" s="5">
        <f t="shared" si="892"/>
        <v>4.3785055990500268E-6</v>
      </c>
      <c r="BJ633" s="8">
        <f t="shared" si="893"/>
        <v>0.41741726376728672</v>
      </c>
      <c r="BK633" s="8">
        <f t="shared" si="894"/>
        <v>0.2825613207204552</v>
      </c>
      <c r="BL633" s="8">
        <f t="shared" si="895"/>
        <v>0.28195500787218875</v>
      </c>
      <c r="BM633" s="8">
        <f t="shared" si="896"/>
        <v>0.40035680355979392</v>
      </c>
      <c r="BN633" s="8">
        <f t="shared" si="897"/>
        <v>0.59920600552755288</v>
      </c>
    </row>
    <row r="634" spans="1:66" x14ac:dyDescent="0.25">
      <c r="A634" t="s">
        <v>196</v>
      </c>
      <c r="B634" t="s">
        <v>204</v>
      </c>
      <c r="C634" t="s">
        <v>201</v>
      </c>
      <c r="D634" t="s">
        <v>499</v>
      </c>
      <c r="E634">
        <f>VLOOKUP(A634,home!$A$2:$E$405,3,FALSE)</f>
        <v>1.6239669421487599</v>
      </c>
      <c r="F634">
        <f>VLOOKUP(B634,home!$B$2:$E$405,3,FALSE)</f>
        <v>0.88</v>
      </c>
      <c r="G634">
        <f>VLOOKUP(C634,away!$B$2:$E$405,4,FALSE)</f>
        <v>0.67</v>
      </c>
      <c r="H634">
        <f>VLOOKUP(A634,away!$A$2:$E$405,3,FALSE)</f>
        <v>1.4214876033057899</v>
      </c>
      <c r="I634">
        <f>VLOOKUP(C634,away!$B$2:$E$405,3,FALSE)</f>
        <v>0.92</v>
      </c>
      <c r="J634">
        <f>VLOOKUP(B634,home!$B$2:$E$405,4,FALSE)</f>
        <v>1.36</v>
      </c>
      <c r="K634" s="3">
        <f t="shared" si="842"/>
        <v>0.95749090909090895</v>
      </c>
      <c r="L634" s="3">
        <f t="shared" si="843"/>
        <v>1.7785652892562045</v>
      </c>
      <c r="M634" s="5">
        <f t="shared" si="844"/>
        <v>6.4825502344503794E-2</v>
      </c>
      <c r="N634" s="5">
        <f t="shared" si="845"/>
        <v>6.2069829172113788E-2</v>
      </c>
      <c r="O634" s="5">
        <f t="shared" si="846"/>
        <v>0.11529638832853112</v>
      </c>
      <c r="P634" s="5">
        <f t="shared" si="847"/>
        <v>0.11039524367558373</v>
      </c>
      <c r="Q634" s="5">
        <f t="shared" si="848"/>
        <v>2.9715648580562318E-2</v>
      </c>
      <c r="R634" s="5">
        <f t="shared" si="849"/>
        <v>0.10253107712886486</v>
      </c>
      <c r="S634" s="5">
        <f t="shared" si="850"/>
        <v>4.6999673683303107E-2</v>
      </c>
      <c r="T634" s="5">
        <f t="shared" si="851"/>
        <v>5.2851221113123528E-2</v>
      </c>
      <c r="U634" s="5">
        <f t="shared" si="852"/>
        <v>9.8172574250186925E-2</v>
      </c>
      <c r="V634" s="5">
        <f t="shared" si="853"/>
        <v>8.8931743103330234E-3</v>
      </c>
      <c r="W634" s="5">
        <f t="shared" si="854"/>
        <v>9.4841544578761986E-3</v>
      </c>
      <c r="X634" s="5">
        <f t="shared" si="855"/>
        <v>1.68681879167231E-2</v>
      </c>
      <c r="Y634" s="5">
        <f t="shared" si="856"/>
        <v>1.5000586760667324E-2</v>
      </c>
      <c r="Z634" s="5">
        <f t="shared" si="857"/>
        <v>6.0786071617149912E-2</v>
      </c>
      <c r="AA634" s="5">
        <f t="shared" si="858"/>
        <v>5.820211097276997E-2</v>
      </c>
      <c r="AB634" s="5">
        <f t="shared" si="859"/>
        <v>2.7863996073163734E-2</v>
      </c>
      <c r="AC634" s="5">
        <f t="shared" si="860"/>
        <v>9.4654506090562389E-4</v>
      </c>
      <c r="AD634" s="5">
        <f t="shared" si="861"/>
        <v>2.2702479184576194E-3</v>
      </c>
      <c r="AE634" s="5">
        <f t="shared" si="862"/>
        <v>4.0377841457748705E-3</v>
      </c>
      <c r="AF634" s="5">
        <f t="shared" si="863"/>
        <v>3.5907313635921015E-3</v>
      </c>
      <c r="AG634" s="5">
        <f t="shared" si="864"/>
        <v>2.1287833887761705E-3</v>
      </c>
      <c r="AH634" s="5">
        <f t="shared" si="865"/>
        <v>2.7027999262126172E-2</v>
      </c>
      <c r="AI634" s="5">
        <f t="shared" si="866"/>
        <v>2.5879063584401604E-2</v>
      </c>
      <c r="AJ634" s="5">
        <f t="shared" si="867"/>
        <v>1.238948405892506E-2</v>
      </c>
      <c r="AK634" s="5">
        <f t="shared" si="868"/>
        <v>3.9542727849158276E-3</v>
      </c>
      <c r="AL634" s="5">
        <f t="shared" si="869"/>
        <v>6.4477138699693277E-5</v>
      </c>
      <c r="AM634" s="5">
        <f t="shared" si="870"/>
        <v>4.3474834866114612E-4</v>
      </c>
      <c r="AN634" s="5">
        <f t="shared" si="871"/>
        <v>7.732283224901684E-4</v>
      </c>
      <c r="AO634" s="5">
        <f t="shared" si="872"/>
        <v>6.8761852752540831E-4</v>
      </c>
      <c r="AP634" s="5">
        <f t="shared" si="873"/>
        <v>4.0765814843538441E-4</v>
      </c>
      <c r="AQ634" s="5">
        <f t="shared" si="874"/>
        <v>1.812616581724072E-4</v>
      </c>
      <c r="AR634" s="5">
        <f t="shared" si="875"/>
        <v>9.6142122651319741E-3</v>
      </c>
      <c r="AS634" s="5">
        <f t="shared" si="876"/>
        <v>9.2055208419341804E-3</v>
      </c>
      <c r="AT634" s="5">
        <f t="shared" si="877"/>
        <v>4.4071012597994329E-3</v>
      </c>
      <c r="AU634" s="5">
        <f t="shared" si="878"/>
        <v>1.40658646390035E-3</v>
      </c>
      <c r="AV634" s="5">
        <f t="shared" si="879"/>
        <v>3.3669843800872821E-4</v>
      </c>
      <c r="AW634" s="5">
        <f t="shared" si="880"/>
        <v>3.0500553969356434E-6</v>
      </c>
      <c r="AX634" s="5">
        <f t="shared" si="881"/>
        <v>6.9377931930888684E-5</v>
      </c>
      <c r="AY634" s="5">
        <f t="shared" si="882"/>
        <v>1.2339318157265826E-4</v>
      </c>
      <c r="AZ634" s="5">
        <f t="shared" si="883"/>
        <v>1.097314148380092E-4</v>
      </c>
      <c r="BA634" s="5">
        <f t="shared" si="884"/>
        <v>6.5054828523952127E-5</v>
      </c>
      <c r="BB634" s="5">
        <f t="shared" si="885"/>
        <v>2.8926064977803947E-5</v>
      </c>
      <c r="BC634" s="5">
        <f t="shared" si="886"/>
        <v>1.0289379024858319E-5</v>
      </c>
      <c r="BD634" s="5">
        <f t="shared" si="887"/>
        <v>2.8499173697174997E-3</v>
      </c>
      <c r="BE634" s="5">
        <f t="shared" si="888"/>
        <v>2.7287699731647812E-3</v>
      </c>
      <c r="BF634" s="5">
        <f t="shared" si="889"/>
        <v>1.3063862211527603E-3</v>
      </c>
      <c r="BG634" s="5">
        <f t="shared" si="890"/>
        <v>4.1695097683846469E-4</v>
      </c>
      <c r="BH634" s="5">
        <f t="shared" si="891"/>
        <v>9.9806692464851003E-5</v>
      </c>
      <c r="BI634" s="5">
        <f t="shared" si="892"/>
        <v>1.9112800140305398E-5</v>
      </c>
      <c r="BJ634" s="8">
        <f t="shared" si="893"/>
        <v>0.20090846262381967</v>
      </c>
      <c r="BK634" s="8">
        <f t="shared" si="894"/>
        <v>0.23224800939490162</v>
      </c>
      <c r="BL634" s="8">
        <f t="shared" si="895"/>
        <v>0.5037080297461386</v>
      </c>
      <c r="BM634" s="8">
        <f t="shared" si="896"/>
        <v>0.51269654102567452</v>
      </c>
      <c r="BN634" s="8">
        <f t="shared" si="897"/>
        <v>0.48483368923015957</v>
      </c>
    </row>
    <row r="635" spans="1:66" s="10" customFormat="1" x14ac:dyDescent="0.25">
      <c r="A635" t="s">
        <v>196</v>
      </c>
      <c r="B635" t="s">
        <v>307</v>
      </c>
      <c r="C635" t="s">
        <v>197</v>
      </c>
      <c r="D635" t="s">
        <v>499</v>
      </c>
      <c r="E635">
        <f>VLOOKUP(A635,home!$A$2:$E$405,3,FALSE)</f>
        <v>1.6239669421487599</v>
      </c>
      <c r="F635">
        <f>VLOOKUP(B635,home!$B$2:$E$405,3,FALSE)</f>
        <v>1.42</v>
      </c>
      <c r="G635">
        <f>VLOOKUP(C635,away!$B$2:$E$405,4,FALSE)</f>
        <v>0.97</v>
      </c>
      <c r="H635">
        <f>VLOOKUP(A635,away!$A$2:$E$405,3,FALSE)</f>
        <v>1.4214876033057899</v>
      </c>
      <c r="I635">
        <f>VLOOKUP(C635,away!$B$2:$E$405,3,FALSE)</f>
        <v>0.31</v>
      </c>
      <c r="J635">
        <f>VLOOKUP(B635,home!$B$2:$E$405,4,FALSE)</f>
        <v>0.54</v>
      </c>
      <c r="K635" s="3">
        <f t="shared" si="842"/>
        <v>2.2368520661157021</v>
      </c>
      <c r="L635" s="3">
        <f t="shared" si="843"/>
        <v>0.23795702479338923</v>
      </c>
      <c r="M635" s="5">
        <f t="shared" si="844"/>
        <v>8.4179059271080145E-2</v>
      </c>
      <c r="N635" s="5">
        <f t="shared" si="845"/>
        <v>0.18829610265419175</v>
      </c>
      <c r="O635" s="5">
        <f t="shared" si="846"/>
        <v>2.0030998494052602E-2</v>
      </c>
      <c r="P635" s="5">
        <f t="shared" si="847"/>
        <v>4.4806380367782069E-2</v>
      </c>
      <c r="Q635" s="5">
        <f t="shared" si="848"/>
        <v>0.21059526313178165</v>
      </c>
      <c r="R635" s="5">
        <f t="shared" si="849"/>
        <v>2.3832584026428081E-3</v>
      </c>
      <c r="S635" s="5">
        <f t="shared" si="850"/>
        <v>5.9623252476524334E-3</v>
      </c>
      <c r="T635" s="5">
        <f t="shared" si="851"/>
        <v>5.0112622250419694E-2</v>
      </c>
      <c r="U635" s="5">
        <f t="shared" si="852"/>
        <v>5.3309964820391726E-3</v>
      </c>
      <c r="V635" s="5">
        <f t="shared" si="853"/>
        <v>3.5262162880470591E-4</v>
      </c>
      <c r="W635" s="5">
        <f t="shared" si="854"/>
        <v>0.15702348315016854</v>
      </c>
      <c r="X635" s="5">
        <f t="shared" si="855"/>
        <v>3.7364840873108991E-2</v>
      </c>
      <c r="Y635" s="5">
        <f t="shared" si="856"/>
        <v>4.4456131830217195E-3</v>
      </c>
      <c r="Z635" s="5">
        <f t="shared" si="857"/>
        <v>1.8903769293557605E-4</v>
      </c>
      <c r="AA635" s="5">
        <f t="shared" si="858"/>
        <v>4.2284935401668889E-4</v>
      </c>
      <c r="AB635" s="5">
        <f t="shared" si="859"/>
        <v>4.7292572559396037E-4</v>
      </c>
      <c r="AC635" s="5">
        <f t="shared" si="860"/>
        <v>1.1730722405119675E-5</v>
      </c>
      <c r="AD635" s="5">
        <f t="shared" si="861"/>
        <v>8.7809575678284665E-2</v>
      </c>
      <c r="AE635" s="5">
        <f t="shared" si="862"/>
        <v>2.0894905376774572E-2</v>
      </c>
      <c r="AF635" s="5">
        <f t="shared" si="863"/>
        <v>2.4860447583983343E-3</v>
      </c>
      <c r="AG635" s="5">
        <f t="shared" si="864"/>
        <v>1.9719060473722267E-4</v>
      </c>
      <c r="AH635" s="5">
        <f t="shared" si="865"/>
        <v>1.1245711746188991E-5</v>
      </c>
      <c r="AI635" s="5">
        <f t="shared" si="866"/>
        <v>2.515499355440446E-5</v>
      </c>
      <c r="AJ635" s="5">
        <f t="shared" si="867"/>
        <v>2.8133999652648399E-5</v>
      </c>
      <c r="AK635" s="5">
        <f t="shared" si="868"/>
        <v>2.097719841704167E-5</v>
      </c>
      <c r="AL635" s="5">
        <f t="shared" si="869"/>
        <v>2.4975865238885135E-7</v>
      </c>
      <c r="AM635" s="5">
        <f t="shared" si="870"/>
        <v>3.9283406156142828E-2</v>
      </c>
      <c r="AN635" s="5">
        <f t="shared" si="871"/>
        <v>9.3477624526660582E-3</v>
      </c>
      <c r="AO635" s="5">
        <f t="shared" si="872"/>
        <v>1.112182870855885E-3</v>
      </c>
      <c r="AP635" s="5">
        <f t="shared" si="873"/>
        <v>8.8217242325012242E-5</v>
      </c>
      <c r="AQ635" s="5">
        <f t="shared" si="874"/>
        <v>5.24797812978434E-6</v>
      </c>
      <c r="AR635" s="5">
        <f t="shared" si="875"/>
        <v>5.3519922176144049E-7</v>
      </c>
      <c r="AS635" s="5">
        <f t="shared" si="876"/>
        <v>1.1971614849805937E-6</v>
      </c>
      <c r="AT635" s="5">
        <f t="shared" si="877"/>
        <v>1.338936570576492E-6</v>
      </c>
      <c r="AU635" s="5">
        <f t="shared" si="878"/>
        <v>9.9833434476396602E-7</v>
      </c>
      <c r="AV635" s="5">
        <f t="shared" si="879"/>
        <v>5.5828156043988585E-7</v>
      </c>
      <c r="AW635" s="5">
        <f t="shared" si="880"/>
        <v>3.6927834005743566E-9</v>
      </c>
      <c r="AX635" s="5">
        <f t="shared" si="881"/>
        <v>1.4645194704071739E-2</v>
      </c>
      <c r="AY635" s="5">
        <f t="shared" si="882"/>
        <v>3.4849269593008117E-3</v>
      </c>
      <c r="AZ635" s="5">
        <f t="shared" si="883"/>
        <v>4.146314254287468E-4</v>
      </c>
      <c r="BA635" s="5">
        <f t="shared" si="884"/>
        <v>3.2888153460288891E-5</v>
      </c>
      <c r="BB635" s="5">
        <f t="shared" si="885"/>
        <v>1.9564917870896879E-6</v>
      </c>
      <c r="BC635" s="5">
        <f t="shared" si="886"/>
        <v>9.3112192937712657E-8</v>
      </c>
      <c r="BD635" s="5">
        <f t="shared" si="887"/>
        <v>2.1225735747014959E-8</v>
      </c>
      <c r="BE635" s="5">
        <f t="shared" si="888"/>
        <v>4.7478830860536323E-8</v>
      </c>
      <c r="BF635" s="5">
        <f t="shared" si="889"/>
        <v>5.3101560453574324E-8</v>
      </c>
      <c r="BG635" s="5">
        <f t="shared" si="890"/>
        <v>3.9593445071515192E-8</v>
      </c>
      <c r="BH635" s="5">
        <f t="shared" si="891"/>
        <v>2.2141169853214333E-8</v>
      </c>
      <c r="BI635" s="5">
        <f t="shared" si="892"/>
        <v>9.905304306476233E-9</v>
      </c>
      <c r="BJ635" s="8">
        <f t="shared" si="893"/>
        <v>0.82764214920724821</v>
      </c>
      <c r="BK635" s="8">
        <f t="shared" si="894"/>
        <v>0.13879729395567769</v>
      </c>
      <c r="BL635" s="8">
        <f t="shared" si="895"/>
        <v>2.8731361720944325E-2</v>
      </c>
      <c r="BM635" s="8">
        <f t="shared" si="896"/>
        <v>0.44158385698875741</v>
      </c>
      <c r="BN635" s="8">
        <f t="shared" si="897"/>
        <v>0.55029106232153102</v>
      </c>
    </row>
    <row r="636" spans="1:66" x14ac:dyDescent="0.25">
      <c r="A636" t="s">
        <v>196</v>
      </c>
      <c r="B636" t="s">
        <v>300</v>
      </c>
      <c r="C636" t="s">
        <v>302</v>
      </c>
      <c r="D636" t="s">
        <v>499</v>
      </c>
      <c r="E636">
        <f>VLOOKUP(A636,home!$A$2:$E$405,3,FALSE)</f>
        <v>1.6239669421487599</v>
      </c>
      <c r="F636">
        <f>VLOOKUP(B636,home!$B$2:$E$405,3,FALSE)</f>
        <v>0.79</v>
      </c>
      <c r="G636">
        <f>VLOOKUP(C636,away!$B$2:$E$405,4,FALSE)</f>
        <v>1.04</v>
      </c>
      <c r="H636">
        <f>VLOOKUP(A636,away!$A$2:$E$405,3,FALSE)</f>
        <v>1.4214876033057899</v>
      </c>
      <c r="I636">
        <f>VLOOKUP(C636,away!$B$2:$E$405,3,FALSE)</f>
        <v>0.85</v>
      </c>
      <c r="J636">
        <f>VLOOKUP(B636,home!$B$2:$E$405,4,FALSE)</f>
        <v>1</v>
      </c>
      <c r="K636" s="3">
        <f t="shared" si="842"/>
        <v>1.3342512396694213</v>
      </c>
      <c r="L636" s="3">
        <f t="shared" si="843"/>
        <v>1.2082644628099215</v>
      </c>
      <c r="M636" s="5">
        <f t="shared" si="844"/>
        <v>7.8668244747258004E-2</v>
      </c>
      <c r="N636" s="5">
        <f t="shared" si="845"/>
        <v>0.10496320307664643</v>
      </c>
      <c r="O636" s="5">
        <f t="shared" si="846"/>
        <v>9.5052044479745121E-2</v>
      </c>
      <c r="P636" s="5">
        <f t="shared" si="847"/>
        <v>0.1268233081802129</v>
      </c>
      <c r="Q636" s="5">
        <f t="shared" si="848"/>
        <v>7.0023641912344364E-2</v>
      </c>
      <c r="R636" s="5">
        <f t="shared" si="849"/>
        <v>5.7424003731152001E-2</v>
      </c>
      <c r="S636" s="5">
        <f t="shared" si="850"/>
        <v>5.1113862872648727E-2</v>
      </c>
      <c r="T636" s="5">
        <f t="shared" si="851"/>
        <v>8.4607078079213069E-2</v>
      </c>
      <c r="U636" s="5">
        <f t="shared" si="852"/>
        <v>7.661804816507102E-2</v>
      </c>
      <c r="V636" s="5">
        <f t="shared" si="853"/>
        <v>9.1557897545368437E-3</v>
      </c>
      <c r="W636" s="5">
        <f t="shared" si="854"/>
        <v>3.1143043675904373E-2</v>
      </c>
      <c r="X636" s="5">
        <f t="shared" si="855"/>
        <v>3.7629032937332524E-2</v>
      </c>
      <c r="Y636" s="5">
        <f t="shared" si="856"/>
        <v>2.273291163404146E-2</v>
      </c>
      <c r="Z636" s="5">
        <f t="shared" si="857"/>
        <v>2.3127794340205111E-2</v>
      </c>
      <c r="AA636" s="5">
        <f t="shared" si="858"/>
        <v>3.0858288269238091E-2</v>
      </c>
      <c r="AB636" s="5">
        <f t="shared" si="859"/>
        <v>2.0586354688653642E-2</v>
      </c>
      <c r="AC636" s="5">
        <f t="shared" si="860"/>
        <v>9.2251926857797801E-4</v>
      </c>
      <c r="AD636" s="5">
        <f t="shared" si="861"/>
        <v>1.038816115791358E-2</v>
      </c>
      <c r="AE636" s="5">
        <f t="shared" si="862"/>
        <v>1.2551645961049344E-2</v>
      </c>
      <c r="AF636" s="5">
        <f t="shared" si="863"/>
        <v>7.5828538822538026E-3</v>
      </c>
      <c r="AG636" s="5">
        <f t="shared" si="864"/>
        <v>3.0540309575358407E-3</v>
      </c>
      <c r="AH636" s="5">
        <f t="shared" si="865"/>
        <v>6.986123001111566E-3</v>
      </c>
      <c r="AI636" s="5">
        <f t="shared" si="866"/>
        <v>9.3212432747161646E-3</v>
      </c>
      <c r="AJ636" s="5">
        <f t="shared" si="867"/>
        <v>6.2184401972751489E-3</v>
      </c>
      <c r="AK636" s="5">
        <f t="shared" si="868"/>
        <v>2.7656538473415098E-3</v>
      </c>
      <c r="AL636" s="5">
        <f t="shared" si="869"/>
        <v>5.9488778923151141E-5</v>
      </c>
      <c r="AM636" s="5">
        <f t="shared" si="870"/>
        <v>2.7720833805663834E-3</v>
      </c>
      <c r="AN636" s="5">
        <f t="shared" si="871"/>
        <v>3.3494098366843527E-3</v>
      </c>
      <c r="AO636" s="5">
        <f t="shared" si="872"/>
        <v>2.0234864385258429E-3</v>
      </c>
      <c r="AP636" s="5">
        <f t="shared" si="873"/>
        <v>8.1496891821619666E-4</v>
      </c>
      <c r="AQ636" s="5">
        <f t="shared" si="874"/>
        <v>2.4617449554381886E-4</v>
      </c>
      <c r="AR636" s="5">
        <f t="shared" si="875"/>
        <v>1.6882168310124205E-3</v>
      </c>
      <c r="AS636" s="5">
        <f t="shared" si="876"/>
        <v>2.2525053996091038E-3</v>
      </c>
      <c r="AT636" s="5">
        <f t="shared" si="877"/>
        <v>1.5027040608952562E-3</v>
      </c>
      <c r="AU636" s="5">
        <f t="shared" si="878"/>
        <v>6.6832825203525642E-4</v>
      </c>
      <c r="AV636" s="5">
        <f t="shared" si="879"/>
        <v>2.2292944969603447E-4</v>
      </c>
      <c r="AW636" s="5">
        <f t="shared" si="880"/>
        <v>2.663987429063734E-6</v>
      </c>
      <c r="AX636" s="5">
        <f t="shared" si="881"/>
        <v>6.1644261449795017E-4</v>
      </c>
      <c r="AY636" s="5">
        <f t="shared" si="882"/>
        <v>7.4482570445950935E-4</v>
      </c>
      <c r="AZ636" s="5">
        <f t="shared" si="883"/>
        <v>4.4997321484289521E-4</v>
      </c>
      <c r="BA636" s="5">
        <f t="shared" si="884"/>
        <v>1.8122888157033479E-4</v>
      </c>
      <c r="BB636" s="5">
        <f t="shared" si="885"/>
        <v>5.4743104309055853E-5</v>
      </c>
      <c r="BC636" s="5">
        <f t="shared" si="886"/>
        <v>1.3228829504105774E-5</v>
      </c>
      <c r="BD636" s="5">
        <f t="shared" si="887"/>
        <v>3.3996873373831507E-4</v>
      </c>
      <c r="BE636" s="5">
        <f t="shared" si="888"/>
        <v>4.5360370443919026E-4</v>
      </c>
      <c r="BF636" s="5">
        <f t="shared" si="889"/>
        <v>3.0261065248331573E-4</v>
      </c>
      <c r="BG636" s="5">
        <f t="shared" si="890"/>
        <v>1.3458621273767883E-4</v>
      </c>
      <c r="BH636" s="5">
        <f t="shared" si="891"/>
        <v>4.4892955296915083E-5</v>
      </c>
      <c r="BI636" s="5">
        <f t="shared" si="892"/>
        <v>1.1979696251466566E-5</v>
      </c>
      <c r="BJ636" s="8">
        <f t="shared" si="893"/>
        <v>0.39594216869295523</v>
      </c>
      <c r="BK636" s="8">
        <f t="shared" si="894"/>
        <v>0.26748803930661713</v>
      </c>
      <c r="BL636" s="8">
        <f t="shared" si="895"/>
        <v>0.3134525256024992</v>
      </c>
      <c r="BM636" s="8">
        <f t="shared" si="896"/>
        <v>0.46631392009788741</v>
      </c>
      <c r="BN636" s="8">
        <f t="shared" si="897"/>
        <v>0.53295444612735876</v>
      </c>
    </row>
    <row r="637" spans="1:66" x14ac:dyDescent="0.25">
      <c r="A637" t="s">
        <v>32</v>
      </c>
      <c r="B637" t="s">
        <v>207</v>
      </c>
      <c r="C637" t="s">
        <v>309</v>
      </c>
      <c r="D637" t="s">
        <v>499</v>
      </c>
      <c r="E637">
        <f>VLOOKUP(A637,home!$A$2:$E$405,3,FALSE)</f>
        <v>1.25462962962963</v>
      </c>
      <c r="F637">
        <f>VLOOKUP(B637,home!$B$2:$E$405,3,FALSE)</f>
        <v>1.39</v>
      </c>
      <c r="G637">
        <f>VLOOKUP(C637,away!$B$2:$E$405,4,FALSE)</f>
        <v>0.93</v>
      </c>
      <c r="H637">
        <f>VLOOKUP(A637,away!$A$2:$E$405,3,FALSE)</f>
        <v>1.1018518518518501</v>
      </c>
      <c r="I637">
        <f>VLOOKUP(C637,away!$B$2:$E$405,3,FALSE)</f>
        <v>0.53</v>
      </c>
      <c r="J637">
        <f>VLOOKUP(B637,home!$B$2:$E$405,4,FALSE)</f>
        <v>0.68</v>
      </c>
      <c r="K637" s="3">
        <f t="shared" si="842"/>
        <v>1.6218597222222226</v>
      </c>
      <c r="L637" s="3">
        <f t="shared" si="843"/>
        <v>0.3971074074074068</v>
      </c>
      <c r="M637" s="5">
        <f t="shared" si="844"/>
        <v>0.13279255176367027</v>
      </c>
      <c r="N637" s="5">
        <f t="shared" si="845"/>
        <v>0.21537089111660637</v>
      </c>
      <c r="O637" s="5">
        <f t="shared" si="846"/>
        <v>5.2732905953884954E-2</v>
      </c>
      <c r="P637" s="5">
        <f t="shared" si="847"/>
        <v>8.5525376202338438E-2</v>
      </c>
      <c r="Q637" s="5">
        <f t="shared" si="848"/>
        <v>0.17465068682056592</v>
      </c>
      <c r="R637" s="5">
        <f t="shared" si="849"/>
        <v>1.047031378420293E-2</v>
      </c>
      <c r="S637" s="5">
        <f t="shared" si="850"/>
        <v>1.3770708291623976E-2</v>
      </c>
      <c r="T637" s="5">
        <f t="shared" si="851"/>
        <v>6.9355081445237873E-2</v>
      </c>
      <c r="U637" s="5">
        <f t="shared" si="852"/>
        <v>1.6981380205626874E-2</v>
      </c>
      <c r="V637" s="5">
        <f t="shared" si="853"/>
        <v>9.8545102582244643E-4</v>
      </c>
      <c r="W637" s="5">
        <f t="shared" si="854"/>
        <v>9.4419638137574494E-2</v>
      </c>
      <c r="X637" s="5">
        <f t="shared" si="855"/>
        <v>3.7494737709157712E-2</v>
      </c>
      <c r="Y637" s="5">
        <f t="shared" si="856"/>
        <v>7.4447190415521747E-3</v>
      </c>
      <c r="Z637" s="5">
        <f t="shared" si="857"/>
        <v>1.3859463871956203E-3</v>
      </c>
      <c r="AA637" s="5">
        <f t="shared" si="858"/>
        <v>2.247810622551982E-3</v>
      </c>
      <c r="AB637" s="5">
        <f t="shared" si="859"/>
        <v>1.8228167559501596E-3</v>
      </c>
      <c r="AC637" s="5">
        <f t="shared" si="860"/>
        <v>3.9667637883805853E-5</v>
      </c>
      <c r="AD637" s="5">
        <f t="shared" si="861"/>
        <v>3.828385202053234E-2</v>
      </c>
      <c r="AE637" s="5">
        <f t="shared" si="862"/>
        <v>1.5202801221442406E-2</v>
      </c>
      <c r="AF637" s="5">
        <f t="shared" si="863"/>
        <v>3.0185724891885757E-3</v>
      </c>
      <c r="AG637" s="5">
        <f t="shared" si="864"/>
        <v>3.9956583175099935E-4</v>
      </c>
      <c r="AH637" s="5">
        <f t="shared" si="865"/>
        <v>1.3759239415622865E-4</v>
      </c>
      <c r="AI637" s="5">
        <f t="shared" si="866"/>
        <v>2.2315556216611157E-4</v>
      </c>
      <c r="AJ637" s="5">
        <f t="shared" si="867"/>
        <v>1.8096350903353683E-4</v>
      </c>
      <c r="AK637" s="5">
        <f t="shared" si="868"/>
        <v>9.7832475497830259E-5</v>
      </c>
      <c r="AL637" s="5">
        <f t="shared" si="869"/>
        <v>1.0219216689527549E-6</v>
      </c>
      <c r="AM637" s="5">
        <f t="shared" si="870"/>
        <v>1.2418207520723441E-2</v>
      </c>
      <c r="AN637" s="5">
        <f t="shared" si="871"/>
        <v>4.9313621932016456E-3</v>
      </c>
      <c r="AO637" s="5">
        <f t="shared" si="872"/>
        <v>9.7914022776460436E-4</v>
      </c>
      <c r="AP637" s="5">
        <f t="shared" si="873"/>
        <v>1.2960794577863331E-4</v>
      </c>
      <c r="AQ637" s="5">
        <f t="shared" si="874"/>
        <v>1.2867068831888203E-5</v>
      </c>
      <c r="AR637" s="5">
        <f t="shared" si="875"/>
        <v>1.0927791784471596E-5</v>
      </c>
      <c r="AS637" s="5">
        <f t="shared" si="876"/>
        <v>1.7723345348065391E-5</v>
      </c>
      <c r="AT637" s="5">
        <f t="shared" si="877"/>
        <v>1.437238998153093E-5</v>
      </c>
      <c r="AU637" s="5">
        <f t="shared" si="878"/>
        <v>7.7700001410384042E-6</v>
      </c>
      <c r="AV637" s="5">
        <f t="shared" si="879"/>
        <v>3.1504625676027948E-6</v>
      </c>
      <c r="AW637" s="5">
        <f t="shared" si="880"/>
        <v>1.8282533760304479E-8</v>
      </c>
      <c r="AX637" s="5">
        <f t="shared" si="881"/>
        <v>3.3567651000097455E-3</v>
      </c>
      <c r="AY637" s="5">
        <f t="shared" si="882"/>
        <v>1.3329962861405344E-3</v>
      </c>
      <c r="AZ637" s="5">
        <f t="shared" si="883"/>
        <v>2.6467134963648471E-4</v>
      </c>
      <c r="BA637" s="5">
        <f t="shared" si="884"/>
        <v>3.5034317823054587E-5</v>
      </c>
      <c r="BB637" s="5">
        <f t="shared" si="885"/>
        <v>3.4780967802500767E-6</v>
      </c>
      <c r="BC637" s="5">
        <f t="shared" si="886"/>
        <v>2.7623559902343138E-7</v>
      </c>
      <c r="BD637" s="5">
        <f t="shared" si="887"/>
        <v>7.2325117736991279E-7</v>
      </c>
      <c r="BE637" s="5">
        <f t="shared" si="888"/>
        <v>1.1730119536260623E-6</v>
      </c>
      <c r="BF637" s="5">
        <f t="shared" si="889"/>
        <v>9.512304206356561E-7</v>
      </c>
      <c r="BG637" s="5">
        <f t="shared" si="890"/>
        <v>5.1425410192715775E-7</v>
      </c>
      <c r="BH637" s="5">
        <f t="shared" si="891"/>
        <v>2.0851200372580471E-7</v>
      </c>
      <c r="BI637" s="5">
        <f t="shared" si="892"/>
        <v>6.7635444088546474E-8</v>
      </c>
      <c r="BJ637" s="8">
        <f t="shared" si="893"/>
        <v>0.67910495217589817</v>
      </c>
      <c r="BK637" s="8">
        <f t="shared" si="894"/>
        <v>0.23444777312914841</v>
      </c>
      <c r="BL637" s="8">
        <f t="shared" si="895"/>
        <v>8.4952353147994708E-2</v>
      </c>
      <c r="BM637" s="8">
        <f t="shared" si="896"/>
        <v>0.3270153211953612</v>
      </c>
      <c r="BN637" s="8">
        <f t="shared" si="897"/>
        <v>0.67154272564126893</v>
      </c>
    </row>
    <row r="638" spans="1:66" x14ac:dyDescent="0.25">
      <c r="A638" t="s">
        <v>32</v>
      </c>
      <c r="B638" t="s">
        <v>310</v>
      </c>
      <c r="C638" t="s">
        <v>211</v>
      </c>
      <c r="D638" t="s">
        <v>499</v>
      </c>
      <c r="E638">
        <f>VLOOKUP(A638,home!$A$2:$E$405,3,FALSE)</f>
        <v>1.25462962962963</v>
      </c>
      <c r="F638">
        <f>VLOOKUP(B638,home!$B$2:$E$405,3,FALSE)</f>
        <v>0.86</v>
      </c>
      <c r="G638">
        <f>VLOOKUP(C638,away!$B$2:$E$405,4,FALSE)</f>
        <v>1.93</v>
      </c>
      <c r="H638">
        <f>VLOOKUP(A638,away!$A$2:$E$405,3,FALSE)</f>
        <v>1.1018518518518501</v>
      </c>
      <c r="I638">
        <f>VLOOKUP(C638,away!$B$2:$E$405,3,FALSE)</f>
        <v>0.66</v>
      </c>
      <c r="J638">
        <f>VLOOKUP(B638,home!$B$2:$E$405,4,FALSE)</f>
        <v>0.91</v>
      </c>
      <c r="K638" s="3">
        <f t="shared" si="842"/>
        <v>2.08243425925926</v>
      </c>
      <c r="L638" s="3">
        <f t="shared" si="843"/>
        <v>0.66177222222222121</v>
      </c>
      <c r="M638" s="5">
        <f t="shared" si="844"/>
        <v>6.4299303394103807E-2</v>
      </c>
      <c r="N638" s="5">
        <f t="shared" si="845"/>
        <v>0.13389907223438702</v>
      </c>
      <c r="O638" s="5">
        <f t="shared" si="846"/>
        <v>4.2551492894456894E-2</v>
      </c>
      <c r="P638" s="5">
        <f t="shared" si="847"/>
        <v>8.8610686586044013E-2</v>
      </c>
      <c r="Q638" s="5">
        <f t="shared" si="848"/>
        <v>0.13941800765195891</v>
      </c>
      <c r="R638" s="5">
        <f t="shared" si="849"/>
        <v>1.4079698005818896E-2</v>
      </c>
      <c r="S638" s="5">
        <f t="shared" si="850"/>
        <v>3.0528533602939958E-2</v>
      </c>
      <c r="T638" s="5">
        <f t="shared" si="851"/>
        <v>9.2262964741631495E-2</v>
      </c>
      <c r="U638" s="5">
        <f t="shared" si="852"/>
        <v>2.9320045487341559E-2</v>
      </c>
      <c r="V638" s="5">
        <f t="shared" si="853"/>
        <v>4.6745872302174996E-3</v>
      </c>
      <c r="W638" s="5">
        <f t="shared" si="854"/>
        <v>9.6776278497369639E-2</v>
      </c>
      <c r="X638" s="5">
        <f t="shared" si="855"/>
        <v>6.4043852879600877E-2</v>
      </c>
      <c r="Y638" s="5">
        <f t="shared" si="856"/>
        <v>2.1191221419903233E-2</v>
      </c>
      <c r="Z638" s="5">
        <f t="shared" si="857"/>
        <v>3.1058510125095162E-3</v>
      </c>
      <c r="AA638" s="5">
        <f t="shared" si="858"/>
        <v>6.4677305526048773E-3</v>
      </c>
      <c r="AB638" s="5">
        <f t="shared" si="859"/>
        <v>6.7343118412011111E-3</v>
      </c>
      <c r="AC638" s="5">
        <f t="shared" si="860"/>
        <v>4.0262720794684954E-4</v>
      </c>
      <c r="AD638" s="5">
        <f t="shared" si="861"/>
        <v>5.0382559456634467E-2</v>
      </c>
      <c r="AE638" s="5">
        <f t="shared" si="862"/>
        <v>3.3341778332860179E-2</v>
      </c>
      <c r="AF638" s="5">
        <f t="shared" si="863"/>
        <v>1.1032331370088794E-2</v>
      </c>
      <c r="AG638" s="5">
        <f t="shared" si="864"/>
        <v>2.4336301490251945E-3</v>
      </c>
      <c r="AH638" s="5">
        <f t="shared" si="865"/>
        <v>5.1384148160988946E-4</v>
      </c>
      <c r="AI638" s="5">
        <f t="shared" si="866"/>
        <v>1.070041105132971E-3</v>
      </c>
      <c r="AJ638" s="5">
        <f t="shared" si="867"/>
        <v>1.1141451280722689E-3</v>
      </c>
      <c r="AK638" s="5">
        <f t="shared" si="868"/>
        <v>7.73377994828163E-4</v>
      </c>
      <c r="AL638" s="5">
        <f t="shared" si="869"/>
        <v>2.2194376269192248E-5</v>
      </c>
      <c r="AM638" s="5">
        <f t="shared" si="870"/>
        <v>2.0983673576332445E-2</v>
      </c>
      <c r="AN638" s="5">
        <f t="shared" si="871"/>
        <v>1.3886412292995226E-2</v>
      </c>
      <c r="AO638" s="5">
        <f t="shared" si="872"/>
        <v>4.594820960914711E-3</v>
      </c>
      <c r="AP638" s="5">
        <f t="shared" si="873"/>
        <v>1.0135749593392566E-3</v>
      </c>
      <c r="AQ638" s="5">
        <f t="shared" si="874"/>
        <v>1.6768893830768433E-4</v>
      </c>
      <c r="AR638" s="5">
        <f t="shared" si="875"/>
        <v>6.8009203830987047E-5</v>
      </c>
      <c r="AS638" s="5">
        <f t="shared" si="876"/>
        <v>1.4162469600259356E-4</v>
      </c>
      <c r="AT638" s="5">
        <f t="shared" si="877"/>
        <v>1.4746205945648938E-4</v>
      </c>
      <c r="AU638" s="5">
        <f t="shared" si="878"/>
        <v>1.0236001485103981E-4</v>
      </c>
      <c r="AV638" s="5">
        <f t="shared" si="879"/>
        <v>5.3289500426023012E-5</v>
      </c>
      <c r="AW638" s="5">
        <f t="shared" si="880"/>
        <v>8.496112951247114E-7</v>
      </c>
      <c r="AX638" s="5">
        <f t="shared" si="881"/>
        <v>7.2828534567446609E-3</v>
      </c>
      <c r="AY638" s="5">
        <f t="shared" si="882"/>
        <v>4.8195901161886996E-3</v>
      </c>
      <c r="AZ638" s="5">
        <f t="shared" si="883"/>
        <v>1.5947354306952246E-3</v>
      </c>
      <c r="BA638" s="5">
        <f t="shared" si="884"/>
        <v>3.5178386994256329E-4</v>
      </c>
      <c r="BB638" s="5">
        <f t="shared" si="885"/>
        <v>5.8200198338455724E-5</v>
      </c>
      <c r="BC638" s="5">
        <f t="shared" si="886"/>
        <v>7.7030549176427776E-6</v>
      </c>
      <c r="BD638" s="5">
        <f t="shared" si="887"/>
        <v>7.5011003251327143E-6</v>
      </c>
      <c r="BE638" s="5">
        <f t="shared" si="888"/>
        <v>1.5620548299197142E-5</v>
      </c>
      <c r="BF638" s="5">
        <f t="shared" si="889"/>
        <v>1.6264382463331044E-5</v>
      </c>
      <c r="BG638" s="5">
        <f t="shared" si="890"/>
        <v>1.1289835749112028E-5</v>
      </c>
      <c r="BH638" s="5">
        <f t="shared" si="891"/>
        <v>5.8775851863402071E-6</v>
      </c>
      <c r="BI638" s="5">
        <f t="shared" si="892"/>
        <v>2.4479369507499137E-6</v>
      </c>
      <c r="BJ638" s="8">
        <f t="shared" si="893"/>
        <v>0.69954273358817642</v>
      </c>
      <c r="BK638" s="8">
        <f t="shared" si="894"/>
        <v>0.19335752251371</v>
      </c>
      <c r="BL638" s="8">
        <f t="shared" si="895"/>
        <v>0.10319643135460763</v>
      </c>
      <c r="BM638" s="8">
        <f t="shared" si="896"/>
        <v>0.51152553719734062</v>
      </c>
      <c r="BN638" s="8">
        <f t="shared" si="897"/>
        <v>0.48285826076676952</v>
      </c>
    </row>
    <row r="639" spans="1:66" x14ac:dyDescent="0.25">
      <c r="A639" t="s">
        <v>32</v>
      </c>
      <c r="B639" t="s">
        <v>330</v>
      </c>
      <c r="C639" t="s">
        <v>35</v>
      </c>
      <c r="D639" t="s">
        <v>499</v>
      </c>
      <c r="E639">
        <f>VLOOKUP(A639,home!$A$2:$E$405,3,FALSE)</f>
        <v>1.25462962962963</v>
      </c>
      <c r="F639">
        <f>VLOOKUP(B639,home!$B$2:$E$405,3,FALSE)</f>
        <v>1</v>
      </c>
      <c r="G639">
        <f>VLOOKUP(C639,away!$B$2:$E$405,4,FALSE)</f>
        <v>0.8</v>
      </c>
      <c r="H639">
        <f>VLOOKUP(A639,away!$A$2:$E$405,3,FALSE)</f>
        <v>1.1018518518518501</v>
      </c>
      <c r="I639">
        <f>VLOOKUP(C639,away!$B$2:$E$405,3,FALSE)</f>
        <v>1.73</v>
      </c>
      <c r="J639">
        <f>VLOOKUP(B639,home!$B$2:$E$405,4,FALSE)</f>
        <v>0.76</v>
      </c>
      <c r="K639" s="3">
        <f t="shared" si="842"/>
        <v>1.003703703703704</v>
      </c>
      <c r="L639" s="3">
        <f t="shared" si="843"/>
        <v>1.4487148148148126</v>
      </c>
      <c r="M639" s="5">
        <f t="shared" si="844"/>
        <v>8.608513603465337E-2</v>
      </c>
      <c r="N639" s="5">
        <f t="shared" si="845"/>
        <v>8.6403969871818781E-2</v>
      </c>
      <c r="O639" s="5">
        <f t="shared" si="846"/>
        <v>0.12471281190875079</v>
      </c>
      <c r="P639" s="5">
        <f t="shared" si="847"/>
        <v>0.12517471121211657</v>
      </c>
      <c r="Q639" s="5">
        <f t="shared" si="848"/>
        <v>4.3361992287523875E-2</v>
      </c>
      <c r="R639" s="5">
        <f t="shared" si="849"/>
        <v>9.0336649104710259E-2</v>
      </c>
      <c r="S639" s="5">
        <f t="shared" si="850"/>
        <v>4.5503524327153835E-2</v>
      </c>
      <c r="T639" s="5">
        <f t="shared" si="851"/>
        <v>6.2819160626821469E-2</v>
      </c>
      <c r="U639" s="5">
        <f t="shared" si="852"/>
        <v>9.0671229286579585E-2</v>
      </c>
      <c r="V639" s="5">
        <f t="shared" si="853"/>
        <v>7.3517537781721074E-3</v>
      </c>
      <c r="W639" s="5">
        <f t="shared" si="854"/>
        <v>1.4507530752986388E-2</v>
      </c>
      <c r="X639" s="5">
        <f t="shared" si="855"/>
        <v>2.1017274728232872E-2</v>
      </c>
      <c r="Y639" s="5">
        <f t="shared" si="856"/>
        <v>1.5224018632911967E-2</v>
      </c>
      <c r="Z639" s="5">
        <f t="shared" si="857"/>
        <v>4.3624013959573688E-2</v>
      </c>
      <c r="AA639" s="5">
        <f t="shared" si="858"/>
        <v>4.3785584381646196E-2</v>
      </c>
      <c r="AB639" s="5">
        <f t="shared" si="859"/>
        <v>2.1973876606344669E-2</v>
      </c>
      <c r="AC639" s="5">
        <f t="shared" si="860"/>
        <v>6.6812757875154118E-4</v>
      </c>
      <c r="AD639" s="5">
        <f t="shared" si="861"/>
        <v>3.6403155870919561E-3</v>
      </c>
      <c r="AE639" s="5">
        <f t="shared" si="862"/>
        <v>5.273779121621398E-3</v>
      </c>
      <c r="AF639" s="5">
        <f t="shared" si="863"/>
        <v>3.8201009717769852E-3</v>
      </c>
      <c r="AG639" s="5">
        <f t="shared" si="864"/>
        <v>1.8447456239672607E-3</v>
      </c>
      <c r="AH639" s="5">
        <f t="shared" si="865"/>
        <v>1.5799688826230639E-2</v>
      </c>
      <c r="AI639" s="5">
        <f t="shared" si="866"/>
        <v>1.585820619225372E-2</v>
      </c>
      <c r="AJ639" s="5">
        <f t="shared" si="867"/>
        <v>7.9584701446310351E-3</v>
      </c>
      <c r="AK639" s="5">
        <f t="shared" si="868"/>
        <v>2.6626486533271741E-3</v>
      </c>
      <c r="AL639" s="5">
        <f t="shared" si="869"/>
        <v>3.8860449353025923E-5</v>
      </c>
      <c r="AM639" s="5">
        <f t="shared" si="870"/>
        <v>7.3075964748290419E-4</v>
      </c>
      <c r="AN639" s="5">
        <f t="shared" si="871"/>
        <v>1.0586623273773331E-3</v>
      </c>
      <c r="AO639" s="5">
        <f t="shared" si="872"/>
        <v>7.6684989877893604E-4</v>
      </c>
      <c r="AP639" s="5">
        <f t="shared" si="873"/>
        <v>3.7031560303342812E-4</v>
      </c>
      <c r="AQ639" s="5">
        <f t="shared" si="874"/>
        <v>1.3412042506790204E-4</v>
      </c>
      <c r="AR639" s="5">
        <f t="shared" si="875"/>
        <v>4.5778486544048765E-3</v>
      </c>
      <c r="AS639" s="5">
        <f t="shared" si="876"/>
        <v>4.5948036494211919E-3</v>
      </c>
      <c r="AT639" s="5">
        <f t="shared" si="877"/>
        <v>2.3059107203576724E-3</v>
      </c>
      <c r="AU639" s="5">
        <f t="shared" si="878"/>
        <v>7.7148371014435738E-4</v>
      </c>
      <c r="AV639" s="5">
        <f t="shared" si="879"/>
        <v>1.9358526430474158E-4</v>
      </c>
      <c r="AW639" s="5">
        <f t="shared" si="880"/>
        <v>1.5696171866740992E-6</v>
      </c>
      <c r="AX639" s="5">
        <f t="shared" si="881"/>
        <v>1.2224436078263394E-4</v>
      </c>
      <c r="AY639" s="5">
        <f t="shared" si="882"/>
        <v>1.7709721649336864E-4</v>
      </c>
      <c r="AZ639" s="5">
        <f t="shared" si="883"/>
        <v>1.2828168059820469E-4</v>
      </c>
      <c r="BA639" s="5">
        <f t="shared" si="884"/>
        <v>6.1947857050653708E-5</v>
      </c>
      <c r="BB639" s="5">
        <f t="shared" si="885"/>
        <v>2.2436194563828055E-5</v>
      </c>
      <c r="BC639" s="5">
        <f t="shared" si="886"/>
        <v>6.5007294905370514E-6</v>
      </c>
      <c r="BD639" s="5">
        <f t="shared" si="887"/>
        <v>1.1053328609360688E-3</v>
      </c>
      <c r="BE639" s="5">
        <f t="shared" si="888"/>
        <v>1.1094266863469434E-3</v>
      </c>
      <c r="BF639" s="5">
        <f t="shared" si="889"/>
        <v>5.5676783703707724E-4</v>
      </c>
      <c r="BG639" s="5">
        <f t="shared" si="890"/>
        <v>1.8627664671240493E-4</v>
      </c>
      <c r="BH639" s="5">
        <f t="shared" si="891"/>
        <v>4.6741640054686801E-5</v>
      </c>
      <c r="BI639" s="5">
        <f t="shared" si="892"/>
        <v>9.3829514480149119E-6</v>
      </c>
      <c r="BJ639" s="8">
        <f t="shared" si="893"/>
        <v>0.26149210414547269</v>
      </c>
      <c r="BK639" s="8">
        <f t="shared" si="894"/>
        <v>0.26499921059669385</v>
      </c>
      <c r="BL639" s="8">
        <f t="shared" si="895"/>
        <v>0.42921672572564207</v>
      </c>
      <c r="BM639" s="8">
        <f t="shared" si="896"/>
        <v>0.44308125640850182</v>
      </c>
      <c r="BN639" s="8">
        <f t="shared" si="897"/>
        <v>0.55607527041957361</v>
      </c>
    </row>
    <row r="640" spans="1:66" x14ac:dyDescent="0.25">
      <c r="A640" t="s">
        <v>32</v>
      </c>
      <c r="B640" t="s">
        <v>33</v>
      </c>
      <c r="C640" t="s">
        <v>209</v>
      </c>
      <c r="D640" t="s">
        <v>499</v>
      </c>
      <c r="E640">
        <f>VLOOKUP(A640,home!$A$2:$E$405,3,FALSE)</f>
        <v>1.25462962962963</v>
      </c>
      <c r="F640">
        <f>VLOOKUP(B640,home!$B$2:$E$405,3,FALSE)</f>
        <v>1.53</v>
      </c>
      <c r="G640">
        <f>VLOOKUP(C640,away!$B$2:$E$405,4,FALSE)</f>
        <v>0.66</v>
      </c>
      <c r="H640">
        <f>VLOOKUP(A640,away!$A$2:$E$405,3,FALSE)</f>
        <v>1.1018518518518501</v>
      </c>
      <c r="I640">
        <f>VLOOKUP(C640,away!$B$2:$E$405,3,FALSE)</f>
        <v>0.93</v>
      </c>
      <c r="J640">
        <f>VLOOKUP(B640,home!$B$2:$E$405,4,FALSE)</f>
        <v>0.45</v>
      </c>
      <c r="K640" s="3">
        <f t="shared" si="842"/>
        <v>1.2669250000000003</v>
      </c>
      <c r="L640" s="3">
        <f t="shared" si="843"/>
        <v>0.46112499999999923</v>
      </c>
      <c r="M640" s="5">
        <f t="shared" si="844"/>
        <v>0.17763045185050072</v>
      </c>
      <c r="N640" s="5">
        <f t="shared" si="845"/>
        <v>0.22504446021069566</v>
      </c>
      <c r="O640" s="5">
        <f t="shared" si="846"/>
        <v>8.1909842109562023E-2</v>
      </c>
      <c r="P640" s="5">
        <f t="shared" si="847"/>
        <v>0.10377362671465688</v>
      </c>
      <c r="Q640" s="5">
        <f t="shared" si="848"/>
        <v>0.1425572263762179</v>
      </c>
      <c r="R640" s="5">
        <f t="shared" si="849"/>
        <v>1.8885337971385859E-2</v>
      </c>
      <c r="S640" s="5">
        <f t="shared" si="850"/>
        <v>1.5156418127248312E-2</v>
      </c>
      <c r="T640" s="5">
        <f t="shared" si="851"/>
        <v>6.5736701012733378E-2</v>
      </c>
      <c r="U640" s="5">
        <f t="shared" si="852"/>
        <v>2.3926306809398033E-2</v>
      </c>
      <c r="V640" s="5">
        <f t="shared" si="853"/>
        <v>9.8383811301808914E-4</v>
      </c>
      <c r="W640" s="5">
        <f t="shared" si="854"/>
        <v>6.0203104675563286E-2</v>
      </c>
      <c r="X640" s="5">
        <f t="shared" si="855"/>
        <v>2.7761156643519077E-2</v>
      </c>
      <c r="Y640" s="5">
        <f t="shared" si="856"/>
        <v>6.4006816786213554E-3</v>
      </c>
      <c r="Z640" s="5">
        <f t="shared" si="857"/>
        <v>2.9028338240184295E-3</v>
      </c>
      <c r="AA640" s="5">
        <f t="shared" si="858"/>
        <v>3.6776727424945497E-3</v>
      </c>
      <c r="AB640" s="5">
        <f t="shared" si="859"/>
        <v>2.3296677696424553E-3</v>
      </c>
      <c r="AC640" s="5">
        <f t="shared" si="860"/>
        <v>3.5923052615831568E-5</v>
      </c>
      <c r="AD640" s="5">
        <f t="shared" si="861"/>
        <v>1.9068204597772007E-2</v>
      </c>
      <c r="AE640" s="5">
        <f t="shared" si="862"/>
        <v>8.7928258451476036E-3</v>
      </c>
      <c r="AF640" s="5">
        <f t="shared" si="863"/>
        <v>2.0272959089218407E-3</v>
      </c>
      <c r="AG640" s="5">
        <f t="shared" si="864"/>
        <v>3.116122753338607E-4</v>
      </c>
      <c r="AH640" s="5">
        <f t="shared" si="865"/>
        <v>3.3464231177512401E-4</v>
      </c>
      <c r="AI640" s="5">
        <f t="shared" si="866"/>
        <v>4.239667108456991E-4</v>
      </c>
      <c r="AJ640" s="5">
        <f t="shared" si="867"/>
        <v>2.6856701256909382E-4</v>
      </c>
      <c r="AK640" s="5">
        <f t="shared" si="868"/>
        <v>1.1341808746636639E-4</v>
      </c>
      <c r="AL640" s="5">
        <f t="shared" si="869"/>
        <v>8.3946539881433654E-7</v>
      </c>
      <c r="AM640" s="5">
        <f t="shared" si="870"/>
        <v>4.83159702200646E-3</v>
      </c>
      <c r="AN640" s="5">
        <f t="shared" si="871"/>
        <v>2.2279701767727251E-3</v>
      </c>
      <c r="AO640" s="5">
        <f t="shared" si="872"/>
        <v>5.1368637388216054E-4</v>
      </c>
      <c r="AP640" s="5">
        <f t="shared" si="873"/>
        <v>7.8957876385470281E-5</v>
      </c>
      <c r="AQ640" s="5">
        <f t="shared" si="874"/>
        <v>9.1023626870624815E-6</v>
      </c>
      <c r="AR640" s="5">
        <f t="shared" si="875"/>
        <v>3.0862387203460786E-5</v>
      </c>
      <c r="AS640" s="5">
        <f t="shared" si="876"/>
        <v>3.9100329907744564E-5</v>
      </c>
      <c r="AT640" s="5">
        <f t="shared" si="877"/>
        <v>2.4768592734184655E-5</v>
      </c>
      <c r="AU640" s="5">
        <f t="shared" si="878"/>
        <v>1.0459983116585632E-5</v>
      </c>
      <c r="AV640" s="5">
        <f t="shared" si="879"/>
        <v>3.3130035274950633E-6</v>
      </c>
      <c r="AW640" s="5">
        <f t="shared" si="880"/>
        <v>1.3622909565101465E-8</v>
      </c>
      <c r="AX640" s="5">
        <f t="shared" si="881"/>
        <v>1.0202118428509215E-3</v>
      </c>
      <c r="AY640" s="5">
        <f t="shared" si="882"/>
        <v>4.7044518603463041E-4</v>
      </c>
      <c r="AZ640" s="5">
        <f t="shared" si="883"/>
        <v>1.0846701820510927E-4</v>
      </c>
      <c r="BA640" s="5">
        <f t="shared" si="884"/>
        <v>1.6672284589943641E-5</v>
      </c>
      <c r="BB640" s="5">
        <f t="shared" si="885"/>
        <v>1.9220018078844374E-6</v>
      </c>
      <c r="BC640" s="5">
        <f t="shared" si="886"/>
        <v>1.7725661673214205E-7</v>
      </c>
      <c r="BD640" s="5">
        <f t="shared" si="887"/>
        <v>2.3719030498659693E-6</v>
      </c>
      <c r="BE640" s="5">
        <f t="shared" si="888"/>
        <v>3.0050232714514438E-6</v>
      </c>
      <c r="BF640" s="5">
        <f t="shared" si="889"/>
        <v>1.9035695540918113E-6</v>
      </c>
      <c r="BG640" s="5">
        <f t="shared" si="890"/>
        <v>8.0389328577258938E-7</v>
      </c>
      <c r="BH640" s="5">
        <f t="shared" si="891"/>
        <v>2.5461812526935951E-7</v>
      </c>
      <c r="BI640" s="5">
        <f t="shared" si="892"/>
        <v>6.4516413671376654E-8</v>
      </c>
      <c r="BJ640" s="8">
        <f t="shared" si="893"/>
        <v>0.56718247862636495</v>
      </c>
      <c r="BK640" s="8">
        <f t="shared" si="894"/>
        <v>0.2980515425094733</v>
      </c>
      <c r="BL640" s="8">
        <f t="shared" si="895"/>
        <v>0.13198632934532878</v>
      </c>
      <c r="BM640" s="8">
        <f t="shared" si="896"/>
        <v>0.24985180750904143</v>
      </c>
      <c r="BN640" s="8">
        <f t="shared" si="897"/>
        <v>0.74980094523301899</v>
      </c>
    </row>
    <row r="641" spans="1:66" x14ac:dyDescent="0.25">
      <c r="A641" t="s">
        <v>213</v>
      </c>
      <c r="B641" t="s">
        <v>217</v>
      </c>
      <c r="C641" t="s">
        <v>221</v>
      </c>
      <c r="D641" t="s">
        <v>499</v>
      </c>
      <c r="E641">
        <f>VLOOKUP(A641,home!$A$2:$E$405,3,FALSE)</f>
        <v>1.24242424242424</v>
      </c>
      <c r="F641">
        <f>VLOOKUP(B641,home!$B$2:$E$405,3,FALSE)</f>
        <v>0.9</v>
      </c>
      <c r="G641">
        <f>VLOOKUP(C641,away!$B$2:$E$405,4,FALSE)</f>
        <v>0.75</v>
      </c>
      <c r="H641">
        <f>VLOOKUP(A641,away!$A$2:$E$405,3,FALSE)</f>
        <v>1.1565656565656599</v>
      </c>
      <c r="I641">
        <f>VLOOKUP(C641,away!$B$2:$E$405,3,FALSE)</f>
        <v>0.5</v>
      </c>
      <c r="J641">
        <f>VLOOKUP(B641,home!$B$2:$E$405,4,FALSE)</f>
        <v>1.02</v>
      </c>
      <c r="K641" s="3">
        <f t="shared" si="842"/>
        <v>0.83863636363636196</v>
      </c>
      <c r="L641" s="3">
        <f t="shared" si="843"/>
        <v>0.58984848484848651</v>
      </c>
      <c r="M641" s="5">
        <f t="shared" si="844"/>
        <v>0.23967178634751127</v>
      </c>
      <c r="N641" s="5">
        <f t="shared" si="845"/>
        <v>0.20099747536870791</v>
      </c>
      <c r="O641" s="5">
        <f t="shared" si="846"/>
        <v>0.14137004003800971</v>
      </c>
      <c r="P641" s="5">
        <f t="shared" si="847"/>
        <v>0.11855805630460335</v>
      </c>
      <c r="Q641" s="5">
        <f t="shared" si="848"/>
        <v>8.4281895921651209E-2</v>
      </c>
      <c r="R641" s="5">
        <f t="shared" si="849"/>
        <v>4.1693451959694934E-2</v>
      </c>
      <c r="S641" s="5">
        <f t="shared" si="850"/>
        <v>1.4661730661890492E-2</v>
      </c>
      <c r="T641" s="5">
        <f t="shared" si="851"/>
        <v>4.9713548609543801E-2</v>
      </c>
      <c r="U641" s="5">
        <f t="shared" si="852"/>
        <v>3.4965644938925906E-2</v>
      </c>
      <c r="V641" s="5">
        <f t="shared" si="853"/>
        <v>8.0585496423427332E-4</v>
      </c>
      <c r="W641" s="5">
        <f t="shared" si="854"/>
        <v>2.3560620905370637E-2</v>
      </c>
      <c r="X641" s="5">
        <f t="shared" si="855"/>
        <v>1.3897196543122445E-2</v>
      </c>
      <c r="Y641" s="5">
        <f t="shared" si="856"/>
        <v>4.0986201623011984E-3</v>
      </c>
      <c r="Z641" s="5">
        <f t="shared" si="857"/>
        <v>8.1976064888430733E-3</v>
      </c>
      <c r="AA641" s="5">
        <f t="shared" si="858"/>
        <v>6.8748108963252001E-3</v>
      </c>
      <c r="AB641" s="5">
        <f t="shared" si="859"/>
        <v>2.8827332053909019E-3</v>
      </c>
      <c r="AC641" s="5">
        <f t="shared" si="860"/>
        <v>2.4914436029117728E-5</v>
      </c>
      <c r="AD641" s="5">
        <f t="shared" si="861"/>
        <v>4.939698360273719E-3</v>
      </c>
      <c r="AE641" s="5">
        <f t="shared" si="862"/>
        <v>2.9136735934160067E-3</v>
      </c>
      <c r="AF641" s="5">
        <f t="shared" si="863"/>
        <v>8.5931297720973803E-4</v>
      </c>
      <c r="AG641" s="5">
        <f t="shared" si="864"/>
        <v>1.6895481920593537E-4</v>
      </c>
      <c r="AH641" s="5">
        <f t="shared" si="865"/>
        <v>1.2088364417070518E-3</v>
      </c>
      <c r="AI641" s="5">
        <f t="shared" si="866"/>
        <v>1.0137741977043209E-3</v>
      </c>
      <c r="AJ641" s="5">
        <f t="shared" si="867"/>
        <v>4.2509395335556092E-4</v>
      </c>
      <c r="AK641" s="5">
        <f t="shared" si="868"/>
        <v>1.1883308241530432E-4</v>
      </c>
      <c r="AL641" s="5">
        <f t="shared" si="869"/>
        <v>4.9297535676639356E-7</v>
      </c>
      <c r="AM641" s="5">
        <f t="shared" si="870"/>
        <v>8.2852213406409071E-4</v>
      </c>
      <c r="AN641" s="5">
        <f t="shared" si="871"/>
        <v>4.8870252544113855E-4</v>
      </c>
      <c r="AO641" s="5">
        <f t="shared" si="872"/>
        <v>1.4413022208654218E-4</v>
      </c>
      <c r="AP641" s="5">
        <f t="shared" si="873"/>
        <v>2.8338331039540932E-5</v>
      </c>
      <c r="AQ641" s="5">
        <f t="shared" si="874"/>
        <v>4.1788304067020125E-6</v>
      </c>
      <c r="AR641" s="5">
        <f t="shared" si="875"/>
        <v>1.4260606871410814E-4</v>
      </c>
      <c r="AS641" s="5">
        <f t="shared" si="876"/>
        <v>1.1959463489887682E-4</v>
      </c>
      <c r="AT641" s="5">
        <f t="shared" si="877"/>
        <v>5.0148204861006192E-5</v>
      </c>
      <c r="AU641" s="5">
        <f t="shared" si="878"/>
        <v>1.4018702722508523E-5</v>
      </c>
      <c r="AV641" s="5">
        <f t="shared" si="879"/>
        <v>2.9391484685259287E-6</v>
      </c>
      <c r="AW641" s="5">
        <f t="shared" si="880"/>
        <v>6.7738701463114957E-9</v>
      </c>
      <c r="AX641" s="5">
        <f t="shared" si="881"/>
        <v>1.1580479828395784E-4</v>
      </c>
      <c r="AY641" s="5">
        <f t="shared" si="882"/>
        <v>6.8307284805977137E-5</v>
      </c>
      <c r="AZ641" s="5">
        <f t="shared" si="883"/>
        <v>2.0145474223459822E-5</v>
      </c>
      <c r="BA641" s="5">
        <f t="shared" si="884"/>
        <v>3.9609258157540065E-6</v>
      </c>
      <c r="BB641" s="5">
        <f t="shared" si="885"/>
        <v>5.8408652275493883E-7</v>
      </c>
      <c r="BC641" s="5">
        <f t="shared" si="886"/>
        <v>6.8904510093484383E-8</v>
      </c>
      <c r="BD641" s="5">
        <f t="shared" si="887"/>
        <v>1.4019328926869295E-5</v>
      </c>
      <c r="BE641" s="5">
        <f t="shared" si="888"/>
        <v>1.1757119031851725E-5</v>
      </c>
      <c r="BF641" s="5">
        <f t="shared" si="889"/>
        <v>4.9299737758559976E-6</v>
      </c>
      <c r="BG641" s="5">
        <f t="shared" si="890"/>
        <v>1.378151760068833E-6</v>
      </c>
      <c r="BH641" s="5">
        <f t="shared" si="891"/>
        <v>2.8894204515079452E-7</v>
      </c>
      <c r="BI641" s="5">
        <f t="shared" si="892"/>
        <v>4.8463461209383183E-8</v>
      </c>
      <c r="BJ641" s="8">
        <f t="shared" si="893"/>
        <v>0.38713374077800261</v>
      </c>
      <c r="BK641" s="8">
        <f t="shared" si="894"/>
        <v>0.37379114297443128</v>
      </c>
      <c r="BL641" s="8">
        <f t="shared" si="895"/>
        <v>0.23091494745219487</v>
      </c>
      <c r="BM641" s="8">
        <f t="shared" si="896"/>
        <v>0.17339643124235762</v>
      </c>
      <c r="BN641" s="8">
        <f t="shared" si="897"/>
        <v>0.82657270594017851</v>
      </c>
    </row>
    <row r="642" spans="1:66" x14ac:dyDescent="0.25">
      <c r="A642" t="s">
        <v>213</v>
      </c>
      <c r="B642" t="s">
        <v>216</v>
      </c>
      <c r="C642" t="s">
        <v>223</v>
      </c>
      <c r="D642" t="s">
        <v>499</v>
      </c>
      <c r="E642">
        <f>VLOOKUP(A642,home!$A$2:$E$405,3,FALSE)</f>
        <v>1.24242424242424</v>
      </c>
      <c r="F642">
        <f>VLOOKUP(B642,home!$B$2:$E$405,3,FALSE)</f>
        <v>0.65</v>
      </c>
      <c r="G642">
        <f>VLOOKUP(C642,away!$B$2:$E$405,4,FALSE)</f>
        <v>0.86</v>
      </c>
      <c r="H642">
        <f>VLOOKUP(A642,away!$A$2:$E$405,3,FALSE)</f>
        <v>1.1565656565656599</v>
      </c>
      <c r="I642">
        <f>VLOOKUP(C642,away!$B$2:$E$405,3,FALSE)</f>
        <v>0.8</v>
      </c>
      <c r="J642">
        <f>VLOOKUP(B642,home!$B$2:$E$405,4,FALSE)</f>
        <v>1.35</v>
      </c>
      <c r="K642" s="3">
        <f t="shared" si="842"/>
        <v>0.6945151515151502</v>
      </c>
      <c r="L642" s="3">
        <f t="shared" si="843"/>
        <v>1.2490909090909128</v>
      </c>
      <c r="M642" s="5">
        <f t="shared" si="844"/>
        <v>0.14318667784298322</v>
      </c>
      <c r="N642" s="5">
        <f t="shared" si="845"/>
        <v>9.9445317257070509E-2</v>
      </c>
      <c r="O642" s="5">
        <f t="shared" si="846"/>
        <v>0.17885317759659958</v>
      </c>
      <c r="P642" s="5">
        <f t="shared" si="847"/>
        <v>0.12421624173746844</v>
      </c>
      <c r="Q642" s="5">
        <f t="shared" si="848"/>
        <v>3.4533139791133247E-2</v>
      </c>
      <c r="R642" s="5">
        <f t="shared" si="849"/>
        <v>0.11170193909896757</v>
      </c>
      <c r="S642" s="5">
        <f t="shared" si="850"/>
        <v>2.6939787527407388E-2</v>
      </c>
      <c r="T642" s="5">
        <f t="shared" si="851"/>
        <v>4.3135030975470202E-2</v>
      </c>
      <c r="U642" s="5">
        <f t="shared" si="852"/>
        <v>7.7578689157855554E-2</v>
      </c>
      <c r="V642" s="5">
        <f t="shared" si="853"/>
        <v>2.5967337885768405E-3</v>
      </c>
      <c r="W642" s="5">
        <f t="shared" si="854"/>
        <v>7.9945962714442556E-3</v>
      </c>
      <c r="X642" s="5">
        <f t="shared" si="855"/>
        <v>9.9859775245131292E-3</v>
      </c>
      <c r="Y642" s="5">
        <f t="shared" si="856"/>
        <v>6.2366968721277657E-3</v>
      </c>
      <c r="Z642" s="5">
        <f t="shared" si="857"/>
        <v>4.6508625552115712E-2</v>
      </c>
      <c r="AA642" s="5">
        <f t="shared" si="858"/>
        <v>3.2300945122089031E-2</v>
      </c>
      <c r="AB642" s="5">
        <f t="shared" si="859"/>
        <v>1.1216747897775107E-2</v>
      </c>
      <c r="AC642" s="5">
        <f t="shared" si="860"/>
        <v>1.4079369885733396E-4</v>
      </c>
      <c r="AD642" s="5">
        <f t="shared" si="861"/>
        <v>1.3880920601911401E-3</v>
      </c>
      <c r="AE642" s="5">
        <f t="shared" si="862"/>
        <v>1.7338531733660295E-3</v>
      </c>
      <c r="AF642" s="5">
        <f t="shared" si="863"/>
        <v>1.0828701182749693E-3</v>
      </c>
      <c r="AG642" s="5">
        <f t="shared" si="864"/>
        <v>4.508677401544884E-4</v>
      </c>
      <c r="AH642" s="5">
        <f t="shared" si="865"/>
        <v>1.4523375342865279E-2</v>
      </c>
      <c r="AI642" s="5">
        <f t="shared" si="866"/>
        <v>1.0086704226761478E-2</v>
      </c>
      <c r="AJ642" s="5">
        <f t="shared" si="867"/>
        <v>3.5026844571688759E-3</v>
      </c>
      <c r="AK642" s="5">
        <f t="shared" si="868"/>
        <v>8.1088914216013454E-4</v>
      </c>
      <c r="AL642" s="5">
        <f t="shared" si="869"/>
        <v>4.8856120962742042E-6</v>
      </c>
      <c r="AM642" s="5">
        <f t="shared" si="870"/>
        <v>1.9281019350012542E-4</v>
      </c>
      <c r="AN642" s="5">
        <f t="shared" si="871"/>
        <v>2.4083745988106648E-4</v>
      </c>
      <c r="AO642" s="5">
        <f t="shared" si="872"/>
        <v>1.5041394085299383E-4</v>
      </c>
      <c r="AP642" s="5">
        <f t="shared" si="873"/>
        <v>6.2626895373337599E-5</v>
      </c>
      <c r="AQ642" s="5">
        <f t="shared" si="874"/>
        <v>1.9556671418855952E-5</v>
      </c>
      <c r="AR642" s="5">
        <f t="shared" si="875"/>
        <v>3.628203222017623E-3</v>
      </c>
      <c r="AS642" s="5">
        <f t="shared" si="876"/>
        <v>2.5198421104673258E-3</v>
      </c>
      <c r="AT642" s="5">
        <f t="shared" si="877"/>
        <v>8.7503426257273516E-4</v>
      </c>
      <c r="AU642" s="5">
        <f t="shared" si="878"/>
        <v>2.0257485115055028E-4</v>
      </c>
      <c r="AV642" s="5">
        <f t="shared" si="879"/>
        <v>3.517282585999585E-5</v>
      </c>
      <c r="AW642" s="5">
        <f t="shared" si="880"/>
        <v>1.1773138518045211E-7</v>
      </c>
      <c r="AX642" s="5">
        <f t="shared" si="881"/>
        <v>2.2318266792067495E-5</v>
      </c>
      <c r="AY642" s="5">
        <f t="shared" si="882"/>
        <v>2.7877544156637116E-5</v>
      </c>
      <c r="AZ642" s="5">
        <f t="shared" si="883"/>
        <v>1.7410793486917967E-5</v>
      </c>
      <c r="BA642" s="5">
        <f t="shared" si="884"/>
        <v>7.2492212881895E-6</v>
      </c>
      <c r="BB642" s="5">
        <f t="shared" si="885"/>
        <v>2.2637341022664569E-6</v>
      </c>
      <c r="BC642" s="5">
        <f t="shared" si="886"/>
        <v>5.655219375480213E-7</v>
      </c>
      <c r="BD642" s="5">
        <f t="shared" si="887"/>
        <v>7.5532594349276237E-4</v>
      </c>
      <c r="BE642" s="5">
        <f t="shared" si="888"/>
        <v>5.2458531208819973E-4</v>
      </c>
      <c r="BF642" s="5">
        <f t="shared" si="889"/>
        <v>1.8216622375377917E-4</v>
      </c>
      <c r="BG642" s="5">
        <f t="shared" si="890"/>
        <v>4.2172400830432893E-5</v>
      </c>
      <c r="BH642" s="5">
        <f t="shared" si="891"/>
        <v>7.3223428381264348E-6</v>
      </c>
      <c r="BI642" s="5">
        <f t="shared" si="892"/>
        <v>1.0170956091334516E-6</v>
      </c>
      <c r="BJ642" s="8">
        <f t="shared" si="893"/>
        <v>0.20673037202653574</v>
      </c>
      <c r="BK642" s="8">
        <f t="shared" si="894"/>
        <v>0.29711299775154609</v>
      </c>
      <c r="BL642" s="8">
        <f t="shared" si="895"/>
        <v>0.44934856863292338</v>
      </c>
      <c r="BM642" s="8">
        <f t="shared" si="896"/>
        <v>0.30773631082612701</v>
      </c>
      <c r="BN642" s="8">
        <f t="shared" si="897"/>
        <v>0.69193649332422258</v>
      </c>
    </row>
    <row r="643" spans="1:66" x14ac:dyDescent="0.25">
      <c r="A643" t="s">
        <v>213</v>
      </c>
      <c r="B643" t="s">
        <v>219</v>
      </c>
      <c r="C643" t="s">
        <v>314</v>
      </c>
      <c r="D643" t="s">
        <v>499</v>
      </c>
      <c r="E643">
        <f>VLOOKUP(A643,home!$A$2:$E$405,3,FALSE)</f>
        <v>1.24242424242424</v>
      </c>
      <c r="F643">
        <f>VLOOKUP(B643,home!$B$2:$E$405,3,FALSE)</f>
        <v>1.1100000000000001</v>
      </c>
      <c r="G643">
        <f>VLOOKUP(C643,away!$B$2:$E$405,4,FALSE)</f>
        <v>1.04</v>
      </c>
      <c r="H643">
        <f>VLOOKUP(A643,away!$A$2:$E$405,3,FALSE)</f>
        <v>1.1565656565656599</v>
      </c>
      <c r="I643">
        <f>VLOOKUP(C643,away!$B$2:$E$405,3,FALSE)</f>
        <v>0.76</v>
      </c>
      <c r="J643">
        <f>VLOOKUP(B643,home!$B$2:$E$405,4,FALSE)</f>
        <v>1.19</v>
      </c>
      <c r="K643" s="3">
        <f t="shared" si="842"/>
        <v>1.4342545454545428</v>
      </c>
      <c r="L643" s="3">
        <f t="shared" si="843"/>
        <v>1.0459979797979828</v>
      </c>
      <c r="M643" s="5">
        <f t="shared" si="844"/>
        <v>8.3722080982892244E-2</v>
      </c>
      <c r="N643" s="5">
        <f t="shared" si="845"/>
        <v>0.12007877520462655</v>
      </c>
      <c r="O643" s="5">
        <f t="shared" si="846"/>
        <v>8.7573127572588394E-2</v>
      </c>
      <c r="P643" s="5">
        <f t="shared" si="847"/>
        <v>0.12560215628065546</v>
      </c>
      <c r="Q643" s="5">
        <f t="shared" si="848"/>
        <v>8.6111764574924962E-2</v>
      </c>
      <c r="R643" s="5">
        <f t="shared" si="849"/>
        <v>4.580065726275924E-2</v>
      </c>
      <c r="S643" s="5">
        <f t="shared" si="850"/>
        <v>4.7107947739539129E-2</v>
      </c>
      <c r="T643" s="5">
        <f t="shared" si="851"/>
        <v>9.0072731782210994E-2</v>
      </c>
      <c r="U643" s="5">
        <f t="shared" si="852"/>
        <v>6.5689800863918069E-2</v>
      </c>
      <c r="V643" s="5">
        <f t="shared" si="853"/>
        <v>7.8525146593201416E-3</v>
      </c>
      <c r="W643" s="5">
        <f t="shared" si="854"/>
        <v>4.1168729919565855E-2</v>
      </c>
      <c r="X643" s="5">
        <f t="shared" si="855"/>
        <v>4.3062408326714652E-2</v>
      </c>
      <c r="Y643" s="5">
        <f t="shared" si="856"/>
        <v>2.2521596057489678E-2</v>
      </c>
      <c r="Z643" s="5">
        <f t="shared" si="857"/>
        <v>1.5969131656755328E-2</v>
      </c>
      <c r="AA643" s="5">
        <f t="shared" si="858"/>
        <v>2.2903799665663364E-2</v>
      </c>
      <c r="AB643" s="5">
        <f t="shared" si="859"/>
        <v>1.6424939389328964E-2</v>
      </c>
      <c r="AC643" s="5">
        <f t="shared" si="860"/>
        <v>7.3628483210242085E-4</v>
      </c>
      <c r="AD643" s="5">
        <f t="shared" si="861"/>
        <v>1.4761609504431932E-2</v>
      </c>
      <c r="AE643" s="5">
        <f t="shared" si="862"/>
        <v>1.5440613720202501E-2</v>
      </c>
      <c r="AF643" s="5">
        <f t="shared" si="863"/>
        <v>8.0754253790864157E-3</v>
      </c>
      <c r="AG643" s="5">
        <f t="shared" si="864"/>
        <v>2.8156262108445839E-3</v>
      </c>
      <c r="AH643" s="5">
        <f t="shared" si="865"/>
        <v>4.1759198630235209E-3</v>
      </c>
      <c r="AI643" s="5">
        <f t="shared" si="866"/>
        <v>5.9893320449953963E-3</v>
      </c>
      <c r="AJ643" s="5">
        <f t="shared" si="867"/>
        <v>4.2951133548856006E-3</v>
      </c>
      <c r="AK643" s="5">
        <f t="shared" si="868"/>
        <v>2.0534286174957277E-3</v>
      </c>
      <c r="AL643" s="5">
        <f t="shared" si="869"/>
        <v>4.4183785908380197E-5</v>
      </c>
      <c r="AM643" s="5">
        <f t="shared" si="870"/>
        <v>4.2343811059912971E-3</v>
      </c>
      <c r="AN643" s="5">
        <f t="shared" si="871"/>
        <v>4.4291540825616444E-3</v>
      </c>
      <c r="AO643" s="5">
        <f t="shared" si="872"/>
        <v>2.3164431112867338E-3</v>
      </c>
      <c r="AP643" s="5">
        <f t="shared" si="873"/>
        <v>8.0766493824095925E-4</v>
      </c>
      <c r="AQ643" s="5">
        <f t="shared" si="874"/>
        <v>2.1120397343842641E-4</v>
      </c>
      <c r="AR643" s="5">
        <f t="shared" si="875"/>
        <v>8.7360074810417484E-4</v>
      </c>
      <c r="AS643" s="5">
        <f t="shared" si="876"/>
        <v>1.252965843880902E-3</v>
      </c>
      <c r="AT643" s="5">
        <f t="shared" si="877"/>
        <v>8.9853597844273547E-4</v>
      </c>
      <c r="AU643" s="5">
        <f t="shared" si="878"/>
        <v>4.2957643711197941E-4</v>
      </c>
      <c r="AV643" s="5">
        <f t="shared" si="879"/>
        <v>1.540304893870059E-4</v>
      </c>
      <c r="AW643" s="5">
        <f t="shared" si="880"/>
        <v>1.8412701210639281E-6</v>
      </c>
      <c r="AX643" s="5">
        <f t="shared" si="881"/>
        <v>1.0121967247424743E-3</v>
      </c>
      <c r="AY643" s="5">
        <f t="shared" si="882"/>
        <v>1.0587557292387629E-3</v>
      </c>
      <c r="AZ643" s="5">
        <f t="shared" si="883"/>
        <v>5.5372817694164295E-4</v>
      </c>
      <c r="BA643" s="5">
        <f t="shared" si="884"/>
        <v>1.9306618481272622E-4</v>
      </c>
      <c r="BB643" s="5">
        <f t="shared" si="885"/>
        <v>5.0486709820353886E-5</v>
      </c>
      <c r="BC643" s="5">
        <f t="shared" si="886"/>
        <v>1.0561799295747435E-5</v>
      </c>
      <c r="BD643" s="5">
        <f t="shared" si="887"/>
        <v>1.522974362778288E-4</v>
      </c>
      <c r="BE643" s="5">
        <f t="shared" si="888"/>
        <v>2.1843329024254956E-4</v>
      </c>
      <c r="BF643" s="5">
        <f t="shared" si="889"/>
        <v>1.566444697044841E-4</v>
      </c>
      <c r="BG643" s="5">
        <f t="shared" si="890"/>
        <v>7.4889347564657563E-5</v>
      </c>
      <c r="BH643" s="5">
        <f t="shared" si="891"/>
        <v>2.6852596787683788E-5</v>
      </c>
      <c r="BI643" s="5">
        <f t="shared" si="892"/>
        <v>7.7026917999987073E-6</v>
      </c>
      <c r="BJ643" s="8">
        <f t="shared" si="893"/>
        <v>0.45898692321646889</v>
      </c>
      <c r="BK643" s="8">
        <f t="shared" si="894"/>
        <v>0.26612392400965651</v>
      </c>
      <c r="BL643" s="8">
        <f t="shared" si="895"/>
        <v>0.25915164796396228</v>
      </c>
      <c r="BM643" s="8">
        <f t="shared" si="896"/>
        <v>0.4502861505092785</v>
      </c>
      <c r="BN643" s="8">
        <f t="shared" si="897"/>
        <v>0.54888856187844692</v>
      </c>
    </row>
    <row r="644" spans="1:66" x14ac:dyDescent="0.25">
      <c r="A644" t="s">
        <v>213</v>
      </c>
      <c r="B644" t="s">
        <v>215</v>
      </c>
      <c r="C644" t="s">
        <v>218</v>
      </c>
      <c r="D644" t="s">
        <v>499</v>
      </c>
      <c r="E644">
        <f>VLOOKUP(A644,home!$A$2:$E$405,3,FALSE)</f>
        <v>1.24242424242424</v>
      </c>
      <c r="F644">
        <f>VLOOKUP(B644,home!$B$2:$E$405,3,FALSE)</f>
        <v>0.9</v>
      </c>
      <c r="G644">
        <f>VLOOKUP(C644,away!$B$2:$E$405,4,FALSE)</f>
        <v>0.56999999999999995</v>
      </c>
      <c r="H644">
        <f>VLOOKUP(A644,away!$A$2:$E$405,3,FALSE)</f>
        <v>1.1565656565656599</v>
      </c>
      <c r="I644">
        <f>VLOOKUP(C644,away!$B$2:$E$405,3,FALSE)</f>
        <v>1.18</v>
      </c>
      <c r="J644">
        <f>VLOOKUP(B644,home!$B$2:$E$405,4,FALSE)</f>
        <v>1.02</v>
      </c>
      <c r="K644" s="3">
        <f t="shared" si="842"/>
        <v>0.63736363636363502</v>
      </c>
      <c r="L644" s="3">
        <f t="shared" si="843"/>
        <v>1.3920424242424283</v>
      </c>
      <c r="M644" s="5">
        <f t="shared" si="844"/>
        <v>0.13141354965813543</v>
      </c>
      <c r="N644" s="5">
        <f t="shared" si="845"/>
        <v>8.375821787756231E-2</v>
      </c>
      <c r="O644" s="5">
        <f t="shared" si="846"/>
        <v>0.18293323624441357</v>
      </c>
      <c r="P644" s="5">
        <f t="shared" si="847"/>
        <v>0.11659499266450735</v>
      </c>
      <c r="Q644" s="5">
        <f t="shared" si="848"/>
        <v>2.6692221160890369E-2</v>
      </c>
      <c r="R644" s="5">
        <f t="shared" si="849"/>
        <v>0.12732541282809318</v>
      </c>
      <c r="S644" s="5">
        <f t="shared" si="850"/>
        <v>2.5861854332756271E-2</v>
      </c>
      <c r="T644" s="5">
        <f t="shared" si="851"/>
        <v>3.715670425322088E-2</v>
      </c>
      <c r="U644" s="5">
        <f t="shared" si="852"/>
        <v>8.115258812161448E-2</v>
      </c>
      <c r="V644" s="5">
        <f t="shared" si="853"/>
        <v>2.549511086745759E-3</v>
      </c>
      <c r="W644" s="5">
        <f t="shared" si="854"/>
        <v>5.6708837139091512E-3</v>
      </c>
      <c r="X644" s="5">
        <f t="shared" si="855"/>
        <v>7.8941107127070004E-3</v>
      </c>
      <c r="Y644" s="5">
        <f t="shared" si="856"/>
        <v>5.4944685068773888E-3</v>
      </c>
      <c r="Z644" s="5">
        <f t="shared" si="857"/>
        <v>5.908079211362894E-2</v>
      </c>
      <c r="AA644" s="5">
        <f t="shared" si="858"/>
        <v>3.7655948500786511E-2</v>
      </c>
      <c r="AB644" s="5">
        <f t="shared" si="859"/>
        <v>1.2000266133591531E-2</v>
      </c>
      <c r="AC644" s="5">
        <f t="shared" si="860"/>
        <v>1.4137632079725925E-4</v>
      </c>
      <c r="AD644" s="5">
        <f t="shared" si="861"/>
        <v>9.0360376632311315E-4</v>
      </c>
      <c r="AE644" s="5">
        <f t="shared" si="862"/>
        <v>1.2578547774270152E-3</v>
      </c>
      <c r="AF644" s="5">
        <f t="shared" si="863"/>
        <v>8.7549360685721116E-4</v>
      </c>
      <c r="AG644" s="5">
        <f t="shared" si="864"/>
        <v>4.0624141429941997E-4</v>
      </c>
      <c r="AH644" s="5">
        <f t="shared" si="865"/>
        <v>2.0560742270004734E-2</v>
      </c>
      <c r="AI644" s="5">
        <f t="shared" si="866"/>
        <v>1.3104669459545717E-2</v>
      </c>
      <c r="AJ644" s="5">
        <f t="shared" si="867"/>
        <v>4.1762198900397651E-3</v>
      </c>
      <c r="AK644" s="5">
        <f t="shared" si="868"/>
        <v>8.8725689845662811E-4</v>
      </c>
      <c r="AL644" s="5">
        <f t="shared" si="869"/>
        <v>5.0173733619320198E-6</v>
      </c>
      <c r="AM644" s="5">
        <f t="shared" si="870"/>
        <v>1.1518483646711519E-4</v>
      </c>
      <c r="AN644" s="5">
        <f t="shared" si="871"/>
        <v>1.6034217899165069E-4</v>
      </c>
      <c r="AO644" s="5">
        <f t="shared" si="872"/>
        <v>1.116015577759254E-4</v>
      </c>
      <c r="AP644" s="5">
        <f t="shared" si="873"/>
        <v>5.1784701011876881E-5</v>
      </c>
      <c r="AQ644" s="5">
        <f t="shared" si="874"/>
        <v>1.80216251838106E-5</v>
      </c>
      <c r="AR644" s="5">
        <f t="shared" si="875"/>
        <v>5.7242851027522303E-3</v>
      </c>
      <c r="AS644" s="5">
        <f t="shared" si="876"/>
        <v>3.6484511686723457E-3</v>
      </c>
      <c r="AT644" s="5">
        <f t="shared" si="877"/>
        <v>1.16269505198008E-3</v>
      </c>
      <c r="AU644" s="5">
        <f t="shared" si="878"/>
        <v>2.4701984877067648E-4</v>
      </c>
      <c r="AV644" s="5">
        <f t="shared" si="879"/>
        <v>3.9360367266618392E-5</v>
      </c>
      <c r="AW644" s="5">
        <f t="shared" si="880"/>
        <v>1.2365556668906895E-7</v>
      </c>
      <c r="AX644" s="5">
        <f t="shared" si="881"/>
        <v>1.223577103743852E-5</v>
      </c>
      <c r="AY644" s="5">
        <f t="shared" si="882"/>
        <v>1.703271237743121E-5</v>
      </c>
      <c r="AZ644" s="5">
        <f t="shared" si="883"/>
        <v>1.185512911465168E-5</v>
      </c>
      <c r="BA644" s="5">
        <f t="shared" si="884"/>
        <v>5.5009475574889063E-6</v>
      </c>
      <c r="BB644" s="5">
        <f t="shared" si="885"/>
        <v>1.91438809338933E-6</v>
      </c>
      <c r="BC644" s="5">
        <f t="shared" si="886"/>
        <v>5.3298188849250441E-7</v>
      </c>
      <c r="BD644" s="5">
        <f t="shared" si="887"/>
        <v>1.3280746185816725E-3</v>
      </c>
      <c r="BE644" s="5">
        <f t="shared" si="888"/>
        <v>8.464664682614623E-4</v>
      </c>
      <c r="BF644" s="5">
        <f t="shared" si="889"/>
        <v>2.6975347313550453E-4</v>
      </c>
      <c r="BG644" s="5">
        <f t="shared" si="890"/>
        <v>5.7310351519788435E-5</v>
      </c>
      <c r="BH644" s="5">
        <f t="shared" si="891"/>
        <v>9.1318835114826341E-6</v>
      </c>
      <c r="BI644" s="5">
        <f t="shared" si="892"/>
        <v>1.1640660963455389E-6</v>
      </c>
      <c r="BJ644" s="8">
        <f t="shared" si="893"/>
        <v>0.1706158066195731</v>
      </c>
      <c r="BK644" s="8">
        <f t="shared" si="894"/>
        <v>0.27658333414868141</v>
      </c>
      <c r="BL644" s="8">
        <f t="shared" si="895"/>
        <v>0.49313005274709432</v>
      </c>
      <c r="BM644" s="8">
        <f t="shared" si="896"/>
        <v>0.33067544613856475</v>
      </c>
      <c r="BN644" s="8">
        <f t="shared" si="897"/>
        <v>0.66871763043360211</v>
      </c>
    </row>
    <row r="645" spans="1:66" x14ac:dyDescent="0.25">
      <c r="A645" t="s">
        <v>213</v>
      </c>
      <c r="B645" t="s">
        <v>222</v>
      </c>
      <c r="C645" t="s">
        <v>220</v>
      </c>
      <c r="D645" t="s">
        <v>499</v>
      </c>
      <c r="E645">
        <f>VLOOKUP(A645,home!$A$2:$E$405,3,FALSE)</f>
        <v>1.24242424242424</v>
      </c>
      <c r="F645">
        <f>VLOOKUP(B645,home!$B$2:$E$405,3,FALSE)</f>
        <v>0.4</v>
      </c>
      <c r="G645">
        <f>VLOOKUP(C645,away!$B$2:$E$405,4,FALSE)</f>
        <v>1.41</v>
      </c>
      <c r="H645">
        <f>VLOOKUP(A645,away!$A$2:$E$405,3,FALSE)</f>
        <v>1.1565656565656599</v>
      </c>
      <c r="I645">
        <f>VLOOKUP(C645,away!$B$2:$E$405,3,FALSE)</f>
        <v>0.5</v>
      </c>
      <c r="J645">
        <f>VLOOKUP(B645,home!$B$2:$E$405,4,FALSE)</f>
        <v>0.7</v>
      </c>
      <c r="K645" s="3">
        <f t="shared" si="842"/>
        <v>0.70072727272727131</v>
      </c>
      <c r="L645" s="3">
        <f t="shared" si="843"/>
        <v>0.40479797979798093</v>
      </c>
      <c r="M645" s="5">
        <f t="shared" si="844"/>
        <v>0.33103695857061483</v>
      </c>
      <c r="N645" s="5">
        <f t="shared" si="845"/>
        <v>0.23196662515111763</v>
      </c>
      <c r="O645" s="5">
        <f t="shared" si="846"/>
        <v>0.1340030920678528</v>
      </c>
      <c r="P645" s="5">
        <f t="shared" si="847"/>
        <v>9.3899621241727946E-2</v>
      </c>
      <c r="Q645" s="5">
        <f t="shared" si="848"/>
        <v>8.1272670302945937E-2</v>
      </c>
      <c r="R645" s="5">
        <f t="shared" si="849"/>
        <v>2.7122090477874818E-2</v>
      </c>
      <c r="S645" s="5">
        <f t="shared" si="850"/>
        <v>6.6587269495613889E-3</v>
      </c>
      <c r="T645" s="5">
        <f t="shared" si="851"/>
        <v>3.2899012751419876E-2</v>
      </c>
      <c r="U645" s="5">
        <f t="shared" si="852"/>
        <v>1.9005188491223519E-2</v>
      </c>
      <c r="V645" s="5">
        <f t="shared" si="853"/>
        <v>2.0986308571965215E-4</v>
      </c>
      <c r="W645" s="5">
        <f t="shared" si="854"/>
        <v>1.8983325536215338E-2</v>
      </c>
      <c r="X645" s="5">
        <f t="shared" si="855"/>
        <v>7.6844118269073919E-3</v>
      </c>
      <c r="Y645" s="5">
        <f t="shared" si="856"/>
        <v>1.5553171917339118E-3</v>
      </c>
      <c r="Z645" s="5">
        <f t="shared" si="857"/>
        <v>3.6596558111139273E-3</v>
      </c>
      <c r="AA645" s="5">
        <f t="shared" si="858"/>
        <v>2.5644206356423725E-3</v>
      </c>
      <c r="AB645" s="5">
        <f t="shared" si="859"/>
        <v>8.9847973906960748E-4</v>
      </c>
      <c r="AC645" s="5">
        <f t="shared" si="860"/>
        <v>3.720518161096059E-6</v>
      </c>
      <c r="AD645" s="5">
        <f t="shared" si="861"/>
        <v>3.3255334825715347E-3</v>
      </c>
      <c r="AE645" s="5">
        <f t="shared" si="862"/>
        <v>1.3461692354955013E-3</v>
      </c>
      <c r="AF645" s="5">
        <f t="shared" si="863"/>
        <v>2.724632934973856E-4</v>
      </c>
      <c r="AG645" s="5">
        <f t="shared" si="864"/>
        <v>3.676419692561535E-5</v>
      </c>
      <c r="AH645" s="5">
        <f t="shared" si="865"/>
        <v>3.7035531977371478E-4</v>
      </c>
      <c r="AI645" s="5">
        <f t="shared" si="866"/>
        <v>2.5951807316507163E-4</v>
      </c>
      <c r="AJ645" s="5">
        <f t="shared" si="867"/>
        <v>9.0925695816198524E-5</v>
      </c>
      <c r="AK645" s="5">
        <f t="shared" si="868"/>
        <v>2.1238038283371423E-5</v>
      </c>
      <c r="AL645" s="5">
        <f t="shared" si="869"/>
        <v>4.2213443194786689E-8</v>
      </c>
      <c r="AM645" s="5">
        <f t="shared" si="870"/>
        <v>4.6605840152111534E-4</v>
      </c>
      <c r="AN645" s="5">
        <f t="shared" si="871"/>
        <v>1.8865949940362374E-4</v>
      </c>
      <c r="AO645" s="5">
        <f t="shared" si="872"/>
        <v>3.8184492114142634E-5</v>
      </c>
      <c r="AP645" s="5">
        <f t="shared" si="873"/>
        <v>5.1523350891389569E-6</v>
      </c>
      <c r="AQ645" s="5">
        <f t="shared" si="874"/>
        <v>5.2141370883142495E-7</v>
      </c>
      <c r="AR645" s="5">
        <f t="shared" si="875"/>
        <v>2.9983817050366987E-5</v>
      </c>
      <c r="AS645" s="5">
        <f t="shared" si="876"/>
        <v>2.1010478347657119E-5</v>
      </c>
      <c r="AT645" s="5">
        <f t="shared" si="877"/>
        <v>7.3613075956245774E-6</v>
      </c>
      <c r="AU645" s="5">
        <f t="shared" si="878"/>
        <v>1.7194229983961859E-6</v>
      </c>
      <c r="AV645" s="5">
        <f t="shared" si="879"/>
        <v>3.0121164708267669E-7</v>
      </c>
      <c r="AW645" s="5">
        <f t="shared" si="880"/>
        <v>3.3261025398754044E-10</v>
      </c>
      <c r="AX645" s="5">
        <f t="shared" si="881"/>
        <v>5.4429972104920429E-5</v>
      </c>
      <c r="AY645" s="5">
        <f t="shared" si="882"/>
        <v>2.2033142748532247E-5</v>
      </c>
      <c r="AZ645" s="5">
        <f t="shared" si="883"/>
        <v>4.4594858366031918E-6</v>
      </c>
      <c r="BA645" s="5">
        <f t="shared" si="884"/>
        <v>6.0173028586489365E-7</v>
      </c>
      <c r="BB645" s="5">
        <f t="shared" si="885"/>
        <v>6.0894801025342627E-8</v>
      </c>
      <c r="BC645" s="5">
        <f t="shared" si="886"/>
        <v>4.9300184870517426E-9</v>
      </c>
      <c r="BD645" s="5">
        <f t="shared" si="887"/>
        <v>2.0228980947701344E-6</v>
      </c>
      <c r="BE645" s="5">
        <f t="shared" si="888"/>
        <v>1.4174998649534695E-6</v>
      </c>
      <c r="BF645" s="5">
        <f t="shared" si="889"/>
        <v>4.9664040723005994E-7</v>
      </c>
      <c r="BG645" s="5">
        <f t="shared" si="890"/>
        <v>1.1600315936149379E-7</v>
      </c>
      <c r="BH645" s="5">
        <f t="shared" si="891"/>
        <v>2.0321644371781641E-8</v>
      </c>
      <c r="BI645" s="5">
        <f t="shared" si="892"/>
        <v>2.8479860875944115E-9</v>
      </c>
      <c r="BJ645" s="8">
        <f t="shared" si="893"/>
        <v>0.38012245926646243</v>
      </c>
      <c r="BK645" s="8">
        <f t="shared" si="894"/>
        <v>0.4318309657219766</v>
      </c>
      <c r="BL645" s="8">
        <f t="shared" si="895"/>
        <v>0.18439976098749741</v>
      </c>
      <c r="BM645" s="8">
        <f t="shared" si="896"/>
        <v>0.10068975116477807</v>
      </c>
      <c r="BN645" s="8">
        <f t="shared" si="897"/>
        <v>0.89930105781213387</v>
      </c>
    </row>
    <row r="646" spans="1:66" x14ac:dyDescent="0.25">
      <c r="A646" t="s">
        <v>37</v>
      </c>
      <c r="B646" t="s">
        <v>229</v>
      </c>
      <c r="C646" t="s">
        <v>225</v>
      </c>
      <c r="D646" t="s">
        <v>499</v>
      </c>
      <c r="E646">
        <f>VLOOKUP(A646,home!$A$2:$E$405,3,FALSE)</f>
        <v>1.5436893203883499</v>
      </c>
      <c r="F646">
        <f>VLOOKUP(B646,home!$B$2:$E$405,3,FALSE)</f>
        <v>0.59</v>
      </c>
      <c r="G646">
        <f>VLOOKUP(C646,away!$B$2:$E$405,4,FALSE)</f>
        <v>0.52</v>
      </c>
      <c r="H646">
        <f>VLOOKUP(A646,away!$A$2:$E$405,3,FALSE)</f>
        <v>1.2815533980582501</v>
      </c>
      <c r="I646">
        <f>VLOOKUP(C646,away!$B$2:$E$405,3,FALSE)</f>
        <v>0.97</v>
      </c>
      <c r="J646">
        <f>VLOOKUP(B646,home!$B$2:$E$405,4,FALSE)</f>
        <v>0.71</v>
      </c>
      <c r="K646" s="3">
        <f t="shared" si="842"/>
        <v>0.47360388349514576</v>
      </c>
      <c r="L646" s="3">
        <f t="shared" si="843"/>
        <v>0.8826058252427168</v>
      </c>
      <c r="M646" s="5">
        <f t="shared" si="844"/>
        <v>0.25763544201915589</v>
      </c>
      <c r="N646" s="5">
        <f t="shared" si="845"/>
        <v>0.1220171458662607</v>
      </c>
      <c r="O646" s="5">
        <f t="shared" si="846"/>
        <v>0.22739054191508917</v>
      </c>
      <c r="P646" s="5">
        <f t="shared" si="847"/>
        <v>0.10769304372105196</v>
      </c>
      <c r="Q646" s="5">
        <f t="shared" si="848"/>
        <v>2.8893897067627367E-2</v>
      </c>
      <c r="R646" s="5">
        <f t="shared" si="849"/>
        <v>0.10034810844967794</v>
      </c>
      <c r="S646" s="5">
        <f t="shared" si="850"/>
        <v>1.1254072396842514E-2</v>
      </c>
      <c r="T646" s="5">
        <f t="shared" si="851"/>
        <v>2.5501921865851367E-2</v>
      </c>
      <c r="U646" s="5">
        <f t="shared" si="852"/>
        <v>4.7525253863159526E-2</v>
      </c>
      <c r="V646" s="5">
        <f t="shared" si="853"/>
        <v>5.2269607575658981E-4</v>
      </c>
      <c r="W646" s="5">
        <f t="shared" si="854"/>
        <v>4.5614206201791078E-3</v>
      </c>
      <c r="X646" s="5">
        <f t="shared" si="855"/>
        <v>4.0259364107523262E-3</v>
      </c>
      <c r="Y646" s="5">
        <f t="shared" si="856"/>
        <v>1.7766574640933792E-3</v>
      </c>
      <c r="Z646" s="5">
        <f t="shared" si="857"/>
        <v>2.9522608356591214E-2</v>
      </c>
      <c r="AA646" s="5">
        <f t="shared" si="858"/>
        <v>1.3982021968587843E-2</v>
      </c>
      <c r="AB646" s="5">
        <f t="shared" si="859"/>
        <v>3.3109699517188227E-3</v>
      </c>
      <c r="AC646" s="5">
        <f t="shared" si="860"/>
        <v>1.3655616172728318E-5</v>
      </c>
      <c r="AD646" s="5">
        <f t="shared" si="861"/>
        <v>5.4007662999291538E-4</v>
      </c>
      <c r="AE646" s="5">
        <f t="shared" si="862"/>
        <v>4.7667477970920243E-4</v>
      </c>
      <c r="AF646" s="5">
        <f t="shared" si="863"/>
        <v>2.1035796865881545E-4</v>
      </c>
      <c r="AG646" s="5">
        <f t="shared" si="864"/>
        <v>6.1887722841498448E-5</v>
      </c>
      <c r="AH646" s="5">
        <f t="shared" si="865"/>
        <v>6.5142065279716783E-3</v>
      </c>
      <c r="AI646" s="5">
        <f t="shared" si="866"/>
        <v>3.085153509536817E-3</v>
      </c>
      <c r="AJ646" s="5">
        <f t="shared" si="867"/>
        <v>7.3057034164765737E-4</v>
      </c>
      <c r="AK646" s="5">
        <f t="shared" si="868"/>
        <v>1.1533365032356864E-4</v>
      </c>
      <c r="AL646" s="5">
        <f t="shared" si="869"/>
        <v>2.2832493200499828E-7</v>
      </c>
      <c r="AM646" s="5">
        <f t="shared" si="870"/>
        <v>5.115647786992316E-5</v>
      </c>
      <c r="AN646" s="5">
        <f t="shared" si="871"/>
        <v>4.5151005366894302E-5</v>
      </c>
      <c r="AO646" s="5">
        <f t="shared" si="872"/>
        <v>1.9925270176193043E-5</v>
      </c>
      <c r="AP646" s="5">
        <f t="shared" si="873"/>
        <v>5.8620531756809842E-6</v>
      </c>
      <c r="AQ646" s="5">
        <f t="shared" si="874"/>
        <v>1.2934705701846508E-6</v>
      </c>
      <c r="AR646" s="5">
        <f t="shared" si="875"/>
        <v>1.1498953256843874E-3</v>
      </c>
      <c r="AS646" s="5">
        <f t="shared" si="876"/>
        <v>5.4459489185704137E-4</v>
      </c>
      <c r="AT646" s="5">
        <f t="shared" si="877"/>
        <v>1.2896112785755685E-4</v>
      </c>
      <c r="AU646" s="5">
        <f t="shared" si="878"/>
        <v>2.0358830324417648E-5</v>
      </c>
      <c r="AV646" s="5">
        <f t="shared" si="879"/>
        <v>2.4105052762657338E-6</v>
      </c>
      <c r="AW646" s="5">
        <f t="shared" si="880"/>
        <v>2.6511413324008482E-9</v>
      </c>
      <c r="AX646" s="5">
        <f t="shared" si="881"/>
        <v>4.0379844308548457E-6</v>
      </c>
      <c r="AY646" s="5">
        <f t="shared" si="882"/>
        <v>3.5639485809118826E-6</v>
      </c>
      <c r="AZ646" s="5">
        <f t="shared" si="883"/>
        <v>1.5727808891891709E-6</v>
      </c>
      <c r="BA646" s="5">
        <f t="shared" si="884"/>
        <v>4.627151915429274E-7</v>
      </c>
      <c r="BB646" s="5">
        <f t="shared" si="885"/>
        <v>1.0209878087102178E-7</v>
      </c>
      <c r="BC646" s="5">
        <f t="shared" si="886"/>
        <v>1.8022595749388702E-8</v>
      </c>
      <c r="BD646" s="5">
        <f t="shared" si="887"/>
        <v>1.6915071881140183E-4</v>
      </c>
      <c r="BE646" s="5">
        <f t="shared" si="888"/>
        <v>8.0110437325075327E-5</v>
      </c>
      <c r="BF646" s="5">
        <f t="shared" si="889"/>
        <v>1.8970307112825073E-5</v>
      </c>
      <c r="BG646" s="5">
        <f t="shared" si="890"/>
        <v>2.9948037065765137E-6</v>
      </c>
      <c r="BH646" s="5">
        <f t="shared" si="891"/>
        <v>3.545876664350734E-7</v>
      </c>
      <c r="BI646" s="5">
        <f t="shared" si="892"/>
        <v>3.358681917262644E-8</v>
      </c>
      <c r="BJ646" s="8">
        <f t="shared" si="893"/>
        <v>0.18819912222359472</v>
      </c>
      <c r="BK646" s="8">
        <f t="shared" si="894"/>
        <v>0.3771227021024926</v>
      </c>
      <c r="BL646" s="8">
        <f t="shared" si="895"/>
        <v>0.40511999530015419</v>
      </c>
      <c r="BM646" s="8">
        <f t="shared" si="896"/>
        <v>0.15598268764653009</v>
      </c>
      <c r="BN646" s="8">
        <f t="shared" si="897"/>
        <v>0.84397817903886285</v>
      </c>
    </row>
    <row r="647" spans="1:66" x14ac:dyDescent="0.25">
      <c r="A647" t="s">
        <v>37</v>
      </c>
      <c r="B647" t="s">
        <v>227</v>
      </c>
      <c r="C647" t="s">
        <v>230</v>
      </c>
      <c r="D647" t="s">
        <v>499</v>
      </c>
      <c r="E647">
        <f>VLOOKUP(A647,home!$A$2:$E$405,3,FALSE)</f>
        <v>1.5436893203883499</v>
      </c>
      <c r="F647">
        <f>VLOOKUP(B647,home!$B$2:$E$405,3,FALSE)</f>
        <v>0.65</v>
      </c>
      <c r="G647">
        <f>VLOOKUP(C647,away!$B$2:$E$405,4,FALSE)</f>
        <v>0.88</v>
      </c>
      <c r="H647">
        <f>VLOOKUP(A647,away!$A$2:$E$405,3,FALSE)</f>
        <v>1.2815533980582501</v>
      </c>
      <c r="I647">
        <f>VLOOKUP(C647,away!$B$2:$E$405,3,FALSE)</f>
        <v>1</v>
      </c>
      <c r="J647">
        <f>VLOOKUP(B647,home!$B$2:$E$405,4,FALSE)</f>
        <v>0.62</v>
      </c>
      <c r="K647" s="3">
        <f t="shared" si="842"/>
        <v>0.88299029126213624</v>
      </c>
      <c r="L647" s="3">
        <f t="shared" si="843"/>
        <v>0.79456310679611508</v>
      </c>
      <c r="M647" s="5">
        <f t="shared" si="844"/>
        <v>0.18683051723062921</v>
      </c>
      <c r="N647" s="5">
        <f t="shared" si="845"/>
        <v>0.16496953282612883</v>
      </c>
      <c r="O647" s="5">
        <f t="shared" si="846"/>
        <v>0.14844863621509385</v>
      </c>
      <c r="P647" s="5">
        <f t="shared" si="847"/>
        <v>0.13107870452903261</v>
      </c>
      <c r="Q647" s="5">
        <f t="shared" si="848"/>
        <v>7.2833247919761021E-2</v>
      </c>
      <c r="R647" s="5">
        <f t="shared" si="849"/>
        <v>5.8975904795355624E-2</v>
      </c>
      <c r="S647" s="5">
        <f t="shared" si="850"/>
        <v>2.299092653021979E-2</v>
      </c>
      <c r="T647" s="5">
        <f t="shared" si="851"/>
        <v>5.7870611745176999E-2</v>
      </c>
      <c r="U647" s="5">
        <f t="shared" si="852"/>
        <v>5.2075151352699071E-2</v>
      </c>
      <c r="V647" s="5">
        <f t="shared" si="853"/>
        <v>1.7922487599837009E-3</v>
      </c>
      <c r="W647" s="5">
        <f t="shared" si="854"/>
        <v>2.1437016931412388E-2</v>
      </c>
      <c r="X647" s="5">
        <f t="shared" si="855"/>
        <v>1.7033062773463947E-2</v>
      </c>
      <c r="Y647" s="5">
        <f t="shared" si="856"/>
        <v>6.7669216377683828E-3</v>
      </c>
      <c r="Z647" s="5">
        <f t="shared" si="857"/>
        <v>1.562002604676989E-2</v>
      </c>
      <c r="AA647" s="5">
        <f t="shared" si="858"/>
        <v>1.3792331348559499E-2</v>
      </c>
      <c r="AB647" s="5">
        <f t="shared" si="859"/>
        <v>6.0892473373242214E-3</v>
      </c>
      <c r="AC647" s="5">
        <f t="shared" si="860"/>
        <v>7.8589157012030496E-5</v>
      </c>
      <c r="AD647" s="5">
        <f t="shared" si="861"/>
        <v>4.7321694560147924E-3</v>
      </c>
      <c r="AE647" s="5">
        <f t="shared" si="862"/>
        <v>3.7600072648567955E-3</v>
      </c>
      <c r="AF647" s="5">
        <f t="shared" si="863"/>
        <v>1.493781526970289E-3</v>
      </c>
      <c r="AG647" s="5">
        <f t="shared" si="864"/>
        <v>3.9563456364805262E-4</v>
      </c>
      <c r="AH647" s="5">
        <f t="shared" si="865"/>
        <v>3.1027741059894303E-3</v>
      </c>
      <c r="AI647" s="5">
        <f t="shared" si="866"/>
        <v>2.7397194115682212E-3</v>
      </c>
      <c r="AJ647" s="5">
        <f t="shared" si="867"/>
        <v>1.209572820598576E-3</v>
      </c>
      <c r="AK647" s="5">
        <f t="shared" si="868"/>
        <v>3.5601368572103347E-4</v>
      </c>
      <c r="AL647" s="5">
        <f t="shared" si="869"/>
        <v>2.2054994106662753E-6</v>
      </c>
      <c r="AM647" s="5">
        <f t="shared" si="870"/>
        <v>8.3569193725365756E-4</v>
      </c>
      <c r="AN647" s="5">
        <f t="shared" si="871"/>
        <v>6.6400998198873026E-4</v>
      </c>
      <c r="AO647" s="5">
        <f t="shared" si="872"/>
        <v>2.637989171162989E-4</v>
      </c>
      <c r="AP647" s="5">
        <f t="shared" si="873"/>
        <v>6.986829571779246E-5</v>
      </c>
      <c r="AQ647" s="5">
        <f t="shared" si="874"/>
        <v>1.3878692528019715E-5</v>
      </c>
      <c r="AR647" s="5">
        <f t="shared" si="875"/>
        <v>4.9306996666830015E-4</v>
      </c>
      <c r="AS647" s="5">
        <f t="shared" si="876"/>
        <v>4.3537599348105415E-4</v>
      </c>
      <c r="AT647" s="5">
        <f t="shared" si="877"/>
        <v>1.9221638764618893E-4</v>
      </c>
      <c r="AU647" s="5">
        <f t="shared" si="878"/>
        <v>5.6575068037688025E-5</v>
      </c>
      <c r="AV647" s="5">
        <f t="shared" si="879"/>
        <v>1.2488808951193331E-5</v>
      </c>
      <c r="AW647" s="5">
        <f t="shared" si="880"/>
        <v>4.2982212773327742E-8</v>
      </c>
      <c r="AX647" s="5">
        <f t="shared" si="881"/>
        <v>1.2298464451350428E-4</v>
      </c>
      <c r="AY647" s="5">
        <f t="shared" si="882"/>
        <v>9.7719061232865747E-5</v>
      </c>
      <c r="AZ647" s="5">
        <f t="shared" si="883"/>
        <v>3.8821980443192799E-5</v>
      </c>
      <c r="BA647" s="5">
        <f t="shared" si="884"/>
        <v>1.0282171130973766E-5</v>
      </c>
      <c r="BB647" s="5">
        <f t="shared" si="885"/>
        <v>2.0424584596089596E-6</v>
      </c>
      <c r="BC647" s="5">
        <f t="shared" si="886"/>
        <v>3.2457242783378055E-7</v>
      </c>
      <c r="BD647" s="5">
        <f t="shared" si="887"/>
        <v>6.5295867430636886E-5</v>
      </c>
      <c r="BE647" s="5">
        <f t="shared" si="888"/>
        <v>5.7655617000791898E-5</v>
      </c>
      <c r="BF647" s="5">
        <f t="shared" si="889"/>
        <v>2.5454675024213704E-5</v>
      </c>
      <c r="BG647" s="5">
        <f t="shared" si="890"/>
        <v>7.4920769712044952E-6</v>
      </c>
      <c r="BH647" s="5">
        <f t="shared" si="891"/>
        <v>1.6538578067405501E-6</v>
      </c>
      <c r="BI647" s="5">
        <f t="shared" si="892"/>
        <v>2.9206807729599932E-7</v>
      </c>
      <c r="BJ647" s="8">
        <f t="shared" si="893"/>
        <v>0.35341140935801385</v>
      </c>
      <c r="BK647" s="8">
        <f t="shared" si="894"/>
        <v>0.34287091076752085</v>
      </c>
      <c r="BL647" s="8">
        <f t="shared" si="895"/>
        <v>0.28813692146000491</v>
      </c>
      <c r="BM647" s="8">
        <f t="shared" si="896"/>
        <v>0.23680504803728838</v>
      </c>
      <c r="BN647" s="8">
        <f t="shared" si="897"/>
        <v>0.76313654351600113</v>
      </c>
    </row>
    <row r="648" spans="1:66" x14ac:dyDescent="0.25">
      <c r="A648" t="s">
        <v>37</v>
      </c>
      <c r="B648" t="s">
        <v>39</v>
      </c>
      <c r="C648" t="s">
        <v>231</v>
      </c>
      <c r="D648" t="s">
        <v>499</v>
      </c>
      <c r="E648">
        <f>VLOOKUP(A648,home!$A$2:$E$405,3,FALSE)</f>
        <v>1.5436893203883499</v>
      </c>
      <c r="F648">
        <f>VLOOKUP(B648,home!$B$2:$E$405,3,FALSE)</f>
        <v>1.1000000000000001</v>
      </c>
      <c r="G648">
        <f>VLOOKUP(C648,away!$B$2:$E$405,4,FALSE)</f>
        <v>0.77</v>
      </c>
      <c r="H648">
        <f>VLOOKUP(A648,away!$A$2:$E$405,3,FALSE)</f>
        <v>1.2815533980582501</v>
      </c>
      <c r="I648">
        <f>VLOOKUP(C648,away!$B$2:$E$405,3,FALSE)</f>
        <v>0.88</v>
      </c>
      <c r="J648">
        <f>VLOOKUP(B648,home!$B$2:$E$405,4,FALSE)</f>
        <v>0.7</v>
      </c>
      <c r="K648" s="3">
        <f t="shared" si="842"/>
        <v>1.3075048543689325</v>
      </c>
      <c r="L648" s="3">
        <f t="shared" si="843"/>
        <v>0.78943689320388211</v>
      </c>
      <c r="M648" s="5">
        <f t="shared" si="844"/>
        <v>0.12283150416798726</v>
      </c>
      <c r="N648" s="5">
        <f t="shared" si="845"/>
        <v>0.16060278796908112</v>
      </c>
      <c r="O648" s="5">
        <f t="shared" si="846"/>
        <v>9.6967721037935564E-2</v>
      </c>
      <c r="P648" s="5">
        <f t="shared" si="847"/>
        <v>0.12678576597419322</v>
      </c>
      <c r="Q648" s="5">
        <f t="shared" si="848"/>
        <v>0.10499446244737901</v>
      </c>
      <c r="R648" s="5">
        <f t="shared" si="849"/>
        <v>3.8274948218624281E-2</v>
      </c>
      <c r="S648" s="5">
        <f t="shared" si="850"/>
        <v>3.2716831407679517E-2</v>
      </c>
      <c r="T648" s="5">
        <f t="shared" si="851"/>
        <v>8.2886502238070564E-2</v>
      </c>
      <c r="U648" s="5">
        <f t="shared" si="852"/>
        <v>5.0044680596570773E-2</v>
      </c>
      <c r="V648" s="5">
        <f t="shared" si="853"/>
        <v>3.7522300328480425E-3</v>
      </c>
      <c r="W648" s="5">
        <f t="shared" si="854"/>
        <v>4.5760256443934895E-2</v>
      </c>
      <c r="X648" s="5">
        <f t="shared" si="855"/>
        <v>3.6124834679312892E-2</v>
      </c>
      <c r="Y648" s="5">
        <f t="shared" si="856"/>
        <v>1.4259138628370312E-2</v>
      </c>
      <c r="Z648" s="5">
        <f t="shared" si="857"/>
        <v>1.0071885403083406E-2</v>
      </c>
      <c r="AA648" s="5">
        <f t="shared" si="858"/>
        <v>1.3169039057179147E-2</v>
      </c>
      <c r="AB648" s="5">
        <f t="shared" si="859"/>
        <v>8.6092912473179056E-3</v>
      </c>
      <c r="AC648" s="5">
        <f t="shared" si="860"/>
        <v>2.420639975715189E-4</v>
      </c>
      <c r="AD648" s="5">
        <f t="shared" si="861"/>
        <v>1.4957939359403019E-2</v>
      </c>
      <c r="AE648" s="5">
        <f t="shared" si="862"/>
        <v>1.1808349176619187E-2</v>
      </c>
      <c r="AF648" s="5">
        <f t="shared" si="863"/>
        <v>4.6609732439284344E-3</v>
      </c>
      <c r="AG648" s="5">
        <f t="shared" si="864"/>
        <v>1.2265147456644282E-3</v>
      </c>
      <c r="AH648" s="5">
        <f t="shared" si="865"/>
        <v>1.9877794803289232E-3</v>
      </c>
      <c r="AI648" s="5">
        <f t="shared" si="866"/>
        <v>2.5990313199450213E-3</v>
      </c>
      <c r="AJ648" s="5">
        <f t="shared" si="867"/>
        <v>1.6991230337425052E-3</v>
      </c>
      <c r="AK648" s="5">
        <f t="shared" si="868"/>
        <v>7.4053720492946455E-4</v>
      </c>
      <c r="AL648" s="5">
        <f t="shared" si="869"/>
        <v>9.9942663911067964E-6</v>
      </c>
      <c r="AM648" s="5">
        <f t="shared" si="870"/>
        <v>3.9115156647551086E-3</v>
      </c>
      <c r="AN648" s="5">
        <f t="shared" si="871"/>
        <v>3.0878947741025914E-3</v>
      </c>
      <c r="AO648" s="5">
        <f t="shared" si="872"/>
        <v>1.2188490285040263E-3</v>
      </c>
      <c r="AP648" s="5">
        <f t="shared" si="873"/>
        <v>3.2073479678226287E-4</v>
      </c>
      <c r="AQ648" s="5">
        <f t="shared" si="874"/>
        <v>6.3299970378542011E-5</v>
      </c>
      <c r="AR648" s="5">
        <f t="shared" si="875"/>
        <v>3.1384529146505856E-4</v>
      </c>
      <c r="AS648" s="5">
        <f t="shared" si="876"/>
        <v>4.1035424211139661E-4</v>
      </c>
      <c r="AT648" s="5">
        <f t="shared" si="877"/>
        <v>2.682700817857677E-4</v>
      </c>
      <c r="AU648" s="5">
        <f t="shared" si="878"/>
        <v>1.1692147807228064E-4</v>
      </c>
      <c r="AV648" s="5">
        <f t="shared" si="879"/>
        <v>3.8218850039874399E-5</v>
      </c>
      <c r="AW648" s="5">
        <f t="shared" si="880"/>
        <v>2.865557642311314E-7</v>
      </c>
      <c r="AX648" s="5">
        <f t="shared" si="881"/>
        <v>8.5238761993457191E-4</v>
      </c>
      <c r="AY648" s="5">
        <f t="shared" si="882"/>
        <v>6.7290623448659998E-4</v>
      </c>
      <c r="AZ648" s="5">
        <f t="shared" si="883"/>
        <v>2.656085035853122E-4</v>
      </c>
      <c r="BA648" s="5">
        <f t="shared" si="884"/>
        <v>6.9893717292973692E-5</v>
      </c>
      <c r="BB648" s="5">
        <f t="shared" si="885"/>
        <v>1.3794169758558898E-5</v>
      </c>
      <c r="BC648" s="5">
        <f t="shared" si="886"/>
        <v>2.1779253037047368E-6</v>
      </c>
      <c r="BD648" s="5">
        <f t="shared" si="887"/>
        <v>4.1293508640140436E-5</v>
      </c>
      <c r="BE648" s="5">
        <f t="shared" si="888"/>
        <v>5.3991463000909082E-5</v>
      </c>
      <c r="BF648" s="5">
        <f t="shared" si="889"/>
        <v>3.5297049984084632E-5</v>
      </c>
      <c r="BG648" s="5">
        <f t="shared" si="890"/>
        <v>1.5383688066364507E-5</v>
      </c>
      <c r="BH648" s="5">
        <f t="shared" si="891"/>
        <v>5.0285617062172506E-6</v>
      </c>
      <c r="BI648" s="5">
        <f t="shared" si="892"/>
        <v>1.3149737682745537E-6</v>
      </c>
      <c r="BJ648" s="8">
        <f t="shared" si="893"/>
        <v>0.48776082133664811</v>
      </c>
      <c r="BK648" s="8">
        <f t="shared" si="894"/>
        <v>0.28701129608115727</v>
      </c>
      <c r="BL648" s="8">
        <f t="shared" si="895"/>
        <v>0.21539207038521391</v>
      </c>
      <c r="BM648" s="8">
        <f t="shared" si="896"/>
        <v>0.34910626371217979</v>
      </c>
      <c r="BN648" s="8">
        <f t="shared" si="897"/>
        <v>0.65045718981520051</v>
      </c>
    </row>
    <row r="649" spans="1:66" x14ac:dyDescent="0.25">
      <c r="A649" t="s">
        <v>37</v>
      </c>
      <c r="B649" t="s">
        <v>38</v>
      </c>
      <c r="C649" t="s">
        <v>228</v>
      </c>
      <c r="D649" t="s">
        <v>499</v>
      </c>
      <c r="E649">
        <f>VLOOKUP(A649,home!$A$2:$E$405,3,FALSE)</f>
        <v>1.5436893203883499</v>
      </c>
      <c r="F649">
        <f>VLOOKUP(B649,home!$B$2:$E$405,3,FALSE)</f>
        <v>0.71</v>
      </c>
      <c r="G649">
        <f>VLOOKUP(C649,away!$B$2:$E$405,4,FALSE)</f>
        <v>1.3</v>
      </c>
      <c r="H649">
        <f>VLOOKUP(A649,away!$A$2:$E$405,3,FALSE)</f>
        <v>1.2815533980582501</v>
      </c>
      <c r="I649">
        <f>VLOOKUP(C649,away!$B$2:$E$405,3,FALSE)</f>
        <v>1</v>
      </c>
      <c r="J649">
        <f>VLOOKUP(B649,home!$B$2:$E$405,4,FALSE)</f>
        <v>0.92</v>
      </c>
      <c r="K649" s="3">
        <f t="shared" si="842"/>
        <v>1.4248252427184471</v>
      </c>
      <c r="L649" s="3">
        <f t="shared" si="843"/>
        <v>1.1790291262135901</v>
      </c>
      <c r="M649" s="5">
        <f t="shared" si="844"/>
        <v>7.3987851443920241E-2</v>
      </c>
      <c r="N649" s="5">
        <f t="shared" si="845"/>
        <v>0.10541975839180008</v>
      </c>
      <c r="O649" s="5">
        <f t="shared" si="846"/>
        <v>8.7233831838346196E-2</v>
      </c>
      <c r="P649" s="5">
        <f t="shared" si="847"/>
        <v>0.12429296562233183</v>
      </c>
      <c r="Q649" s="5">
        <f t="shared" si="848"/>
        <v>7.5102366418958288E-2</v>
      </c>
      <c r="R649" s="5">
        <f t="shared" si="849"/>
        <v>5.1425614264314301E-2</v>
      </c>
      <c r="S649" s="5">
        <f t="shared" si="850"/>
        <v>5.2200263292223305E-2</v>
      </c>
      <c r="T649" s="5">
        <f t="shared" si="851"/>
        <v>8.8547877455517274E-2</v>
      </c>
      <c r="U649" s="5">
        <f t="shared" si="852"/>
        <v>7.3272513326096869E-2</v>
      </c>
      <c r="V649" s="5">
        <f t="shared" si="853"/>
        <v>9.7435298186527471E-3</v>
      </c>
      <c r="W649" s="5">
        <f t="shared" si="854"/>
        <v>3.5669249153874004E-2</v>
      </c>
      <c r="X649" s="5">
        <f t="shared" si="855"/>
        <v>4.2055083662586902E-2</v>
      </c>
      <c r="Y649" s="5">
        <f t="shared" si="856"/>
        <v>2.479208427176964E-2</v>
      </c>
      <c r="Z649" s="5">
        <f t="shared" si="857"/>
        <v>2.0210765683683869E-2</v>
      </c>
      <c r="AA649" s="5">
        <f t="shared" si="858"/>
        <v>2.8796809120780531E-2</v>
      </c>
      <c r="AB649" s="5">
        <f t="shared" si="859"/>
        <v>2.0515210272516456E-2</v>
      </c>
      <c r="AC649" s="5">
        <f t="shared" si="860"/>
        <v>1.0230161042957672E-3</v>
      </c>
      <c r="AD649" s="5">
        <f t="shared" si="861"/>
        <v>1.2705611645813327E-2</v>
      </c>
      <c r="AE649" s="5">
        <f t="shared" si="862"/>
        <v>1.49802861967725E-2</v>
      </c>
      <c r="AF649" s="5">
        <f t="shared" si="863"/>
        <v>8.831096872505096E-3</v>
      </c>
      <c r="AG649" s="5">
        <f t="shared" si="864"/>
        <v>3.4707068096990826E-3</v>
      </c>
      <c r="AH649" s="5">
        <f t="shared" si="865"/>
        <v>5.9572703510353542E-3</v>
      </c>
      <c r="AI649" s="5">
        <f t="shared" si="866"/>
        <v>8.4880691738533579E-3</v>
      </c>
      <c r="AJ649" s="5">
        <f t="shared" si="867"/>
        <v>6.0470076104232901E-3</v>
      </c>
      <c r="AK649" s="5">
        <f t="shared" si="868"/>
        <v>2.871976362080554E-3</v>
      </c>
      <c r="AL649" s="5">
        <f t="shared" si="869"/>
        <v>6.8743018212227884E-5</v>
      </c>
      <c r="AM649" s="5">
        <f t="shared" si="870"/>
        <v>3.6206552394264574E-3</v>
      </c>
      <c r="AN649" s="5">
        <f t="shared" si="871"/>
        <v>4.2688579832616327E-3</v>
      </c>
      <c r="AO649" s="5">
        <f t="shared" si="872"/>
        <v>2.5165539489674367E-3</v>
      </c>
      <c r="AP649" s="5">
        <f t="shared" si="873"/>
        <v>9.8903013450681184E-4</v>
      </c>
      <c r="AQ649" s="5">
        <f t="shared" si="874"/>
        <v>2.9152383382161914E-4</v>
      </c>
      <c r="AR649" s="5">
        <f t="shared" si="875"/>
        <v>1.4047590513198683E-3</v>
      </c>
      <c r="AS649" s="5">
        <f t="shared" si="876"/>
        <v>2.0015361562577671E-3</v>
      </c>
      <c r="AT649" s="5">
        <f t="shared" si="877"/>
        <v>1.4259196198248602E-3</v>
      </c>
      <c r="AU649" s="5">
        <f t="shared" si="878"/>
        <v>6.7722875613798414E-4</v>
      </c>
      <c r="AV649" s="5">
        <f t="shared" si="879"/>
        <v>2.4123315671005388E-4</v>
      </c>
      <c r="AW649" s="5">
        <f t="shared" si="880"/>
        <v>3.2078365391828148E-6</v>
      </c>
      <c r="AX649" s="5">
        <f t="shared" si="881"/>
        <v>8.5980016338593572E-4</v>
      </c>
      <c r="AY649" s="5">
        <f t="shared" si="882"/>
        <v>1.0137294353552218E-3</v>
      </c>
      <c r="AZ649" s="5">
        <f t="shared" si="883"/>
        <v>5.976082651919318E-4</v>
      </c>
      <c r="BA649" s="5">
        <f t="shared" si="884"/>
        <v>2.3486585024242086E-4</v>
      </c>
      <c r="BB649" s="5">
        <f t="shared" si="885"/>
        <v>6.922841954718338E-5</v>
      </c>
      <c r="BC649" s="5">
        <f t="shared" si="886"/>
        <v>1.632446460157269E-5</v>
      </c>
      <c r="BD649" s="5">
        <f t="shared" si="887"/>
        <v>2.7604197280304876E-4</v>
      </c>
      <c r="BE649" s="5">
        <f t="shared" si="888"/>
        <v>3.9331157089958295E-4</v>
      </c>
      <c r="BF649" s="5">
        <f t="shared" si="889"/>
        <v>2.8020012723548596E-4</v>
      </c>
      <c r="BG649" s="5">
        <f t="shared" si="890"/>
        <v>1.3307873809934704E-4</v>
      </c>
      <c r="BH649" s="5">
        <f t="shared" si="891"/>
        <v>4.7403486328266714E-5</v>
      </c>
      <c r="BI649" s="5">
        <f t="shared" si="892"/>
        <v>1.3508336782674631E-5</v>
      </c>
      <c r="BJ649" s="8">
        <f t="shared" si="893"/>
        <v>0.42605229861760452</v>
      </c>
      <c r="BK649" s="8">
        <f t="shared" si="894"/>
        <v>0.26233009873499136</v>
      </c>
      <c r="BL649" s="8">
        <f t="shared" si="895"/>
        <v>0.29150252329184584</v>
      </c>
      <c r="BM649" s="8">
        <f t="shared" si="896"/>
        <v>0.48162277674963866</v>
      </c>
      <c r="BN649" s="8">
        <f t="shared" si="897"/>
        <v>0.51746238797967092</v>
      </c>
    </row>
    <row r="650" spans="1:66" x14ac:dyDescent="0.25">
      <c r="A650" t="s">
        <v>337</v>
      </c>
      <c r="B650" t="s">
        <v>367</v>
      </c>
      <c r="C650" t="s">
        <v>374</v>
      </c>
      <c r="D650" t="s">
        <v>499</v>
      </c>
      <c r="E650">
        <f>VLOOKUP(A650,home!$A$2:$E$405,3,FALSE)</f>
        <v>1.25454545454545</v>
      </c>
      <c r="F650">
        <f>VLOOKUP(B650,home!$B$2:$E$405,3,FALSE)</f>
        <v>0.93</v>
      </c>
      <c r="G650">
        <f>VLOOKUP(C650,away!$B$2:$E$405,4,FALSE)</f>
        <v>1.59</v>
      </c>
      <c r="H650">
        <f>VLOOKUP(A650,away!$A$2:$E$405,3,FALSE)</f>
        <v>1.0909090909090899</v>
      </c>
      <c r="I650">
        <f>VLOOKUP(C650,away!$B$2:$E$405,3,FALSE)</f>
        <v>0.8</v>
      </c>
      <c r="J650">
        <f>VLOOKUP(B650,home!$B$2:$E$405,4,FALSE)</f>
        <v>2.14</v>
      </c>
      <c r="K650" s="3">
        <f t="shared" si="842"/>
        <v>1.8550963636363571</v>
      </c>
      <c r="L650" s="3">
        <f t="shared" si="843"/>
        <v>1.8676363636363622</v>
      </c>
      <c r="M650" s="5">
        <f t="shared" si="844"/>
        <v>2.4167833425656184E-2</v>
      </c>
      <c r="N650" s="5">
        <f t="shared" si="845"/>
        <v>4.4833659904903983E-2</v>
      </c>
      <c r="O650" s="5">
        <f t="shared" si="846"/>
        <v>4.513672453606183E-2</v>
      </c>
      <c r="P650" s="5">
        <f t="shared" si="847"/>
        <v>8.3732973553304224E-2</v>
      </c>
      <c r="Q650" s="5">
        <f t="shared" si="848"/>
        <v>4.1585379729048272E-2</v>
      </c>
      <c r="R650" s="5">
        <f t="shared" si="849"/>
        <v>4.2149494039493356E-2</v>
      </c>
      <c r="S650" s="5">
        <f t="shared" si="850"/>
        <v>7.252626597297053E-2</v>
      </c>
      <c r="T650" s="5">
        <f t="shared" si="851"/>
        <v>7.7666367377596982E-2</v>
      </c>
      <c r="U650" s="5">
        <f t="shared" si="852"/>
        <v>7.8191373121776417E-2</v>
      </c>
      <c r="V650" s="5">
        <f t="shared" si="853"/>
        <v>2.7919755080494824E-2</v>
      </c>
      <c r="W650" s="5">
        <f t="shared" si="854"/>
        <v>2.5714962238598173E-2</v>
      </c>
      <c r="X650" s="5">
        <f t="shared" si="855"/>
        <v>4.8026198566341854E-2</v>
      </c>
      <c r="Y650" s="5">
        <f t="shared" si="856"/>
        <v>4.4847737424860291E-2</v>
      </c>
      <c r="Z650" s="5">
        <f t="shared" si="857"/>
        <v>2.6239975925677297E-2</v>
      </c>
      <c r="AA650" s="5">
        <f t="shared" si="858"/>
        <v>4.8677683921629494E-2</v>
      </c>
      <c r="AB650" s="5">
        <f t="shared" si="859"/>
        <v>4.5150897216627434E-2</v>
      </c>
      <c r="AC650" s="5">
        <f t="shared" si="860"/>
        <v>6.0457532347728766E-3</v>
      </c>
      <c r="AD650" s="5">
        <f t="shared" si="861"/>
        <v>1.1925933234967427E-2</v>
      </c>
      <c r="AE650" s="5">
        <f t="shared" si="862"/>
        <v>2.2273306579924601E-2</v>
      </c>
      <c r="AF650" s="5">
        <f t="shared" si="863"/>
        <v>2.0799218653544123E-2</v>
      </c>
      <c r="AG650" s="5">
        <f t="shared" si="864"/>
        <v>1.2948459030860913E-2</v>
      </c>
      <c r="AH650" s="5">
        <f t="shared" si="865"/>
        <v>1.2251683304934416E-2</v>
      </c>
      <c r="AI650" s="5">
        <f t="shared" si="866"/>
        <v>2.2728053147408094E-2</v>
      </c>
      <c r="AJ650" s="5">
        <f t="shared" si="867"/>
        <v>2.1081364373145315E-2</v>
      </c>
      <c r="AK650" s="5">
        <f t="shared" si="868"/>
        <v>1.3035987463038306E-2</v>
      </c>
      <c r="AL650" s="5">
        <f t="shared" si="869"/>
        <v>8.3785565185108633E-4</v>
      </c>
      <c r="AM650" s="5">
        <f t="shared" si="870"/>
        <v>4.4247510754316126E-3</v>
      </c>
      <c r="AN650" s="5">
        <f t="shared" si="871"/>
        <v>8.2638260085151783E-3</v>
      </c>
      <c r="AO650" s="5">
        <f t="shared" si="872"/>
        <v>7.7169109781334419E-3</v>
      </c>
      <c r="AP650" s="5">
        <f t="shared" si="873"/>
        <v>4.8041278525688879E-3</v>
      </c>
      <c r="AQ650" s="5">
        <f t="shared" si="874"/>
        <v>2.2430909682539823E-3</v>
      </c>
      <c r="AR650" s="5">
        <f t="shared" si="875"/>
        <v>4.5763378512104057E-3</v>
      </c>
      <c r="AS650" s="5">
        <f t="shared" si="876"/>
        <v>8.4895477065518414E-3</v>
      </c>
      <c r="AT650" s="5">
        <f t="shared" si="877"/>
        <v>7.8744645396708508E-3</v>
      </c>
      <c r="AU650" s="5">
        <f t="shared" si="878"/>
        <v>4.8692968443756115E-3</v>
      </c>
      <c r="AV650" s="5">
        <f t="shared" si="879"/>
        <v>2.2582537173667966E-3</v>
      </c>
      <c r="AW650" s="5">
        <f t="shared" si="880"/>
        <v>8.0635354235694369E-5</v>
      </c>
      <c r="AX650" s="5">
        <f t="shared" si="881"/>
        <v>1.3680566050048731E-3</v>
      </c>
      <c r="AY650" s="5">
        <f t="shared" si="882"/>
        <v>2.5550322630200077E-3</v>
      </c>
      <c r="AZ650" s="5">
        <f t="shared" si="883"/>
        <v>2.3859355823401371E-3</v>
      </c>
      <c r="BA650" s="5">
        <f t="shared" si="884"/>
        <v>1.4853533516241131E-3</v>
      </c>
      <c r="BB650" s="5">
        <f t="shared" si="885"/>
        <v>6.9352498308558575E-4</v>
      </c>
      <c r="BC650" s="5">
        <f t="shared" si="886"/>
        <v>2.5905049550018649E-4</v>
      </c>
      <c r="BD650" s="5">
        <f t="shared" si="887"/>
        <v>1.4244891638676748E-3</v>
      </c>
      <c r="BE650" s="5">
        <f t="shared" si="888"/>
        <v>2.6425646679303178E-3</v>
      </c>
      <c r="BF650" s="5">
        <f t="shared" si="889"/>
        <v>2.4511060530757254E-3</v>
      </c>
      <c r="BG650" s="5">
        <f t="shared" si="890"/>
        <v>1.5156793086492806E-3</v>
      </c>
      <c r="BH650" s="5">
        <f t="shared" si="891"/>
        <v>7.0293279347853708E-4</v>
      </c>
      <c r="BI650" s="5">
        <f t="shared" si="892"/>
        <v>2.6080161381255624E-4</v>
      </c>
      <c r="BJ650" s="8">
        <f t="shared" si="893"/>
        <v>0.38682088290412453</v>
      </c>
      <c r="BK650" s="8">
        <f t="shared" si="894"/>
        <v>0.21778546918206976</v>
      </c>
      <c r="BL650" s="8">
        <f t="shared" si="895"/>
        <v>0.36546873538410435</v>
      </c>
      <c r="BM650" s="8">
        <f t="shared" si="896"/>
        <v>0.71223460129872407</v>
      </c>
      <c r="BN650" s="8">
        <f t="shared" si="897"/>
        <v>0.28160606518846781</v>
      </c>
    </row>
    <row r="651" spans="1:66" x14ac:dyDescent="0.25">
      <c r="A651" t="s">
        <v>337</v>
      </c>
      <c r="B651" t="s">
        <v>373</v>
      </c>
      <c r="C651" t="s">
        <v>383</v>
      </c>
      <c r="D651" t="s">
        <v>499</v>
      </c>
      <c r="E651">
        <f>VLOOKUP(A651,home!$A$2:$E$405,3,FALSE)</f>
        <v>1.25454545454545</v>
      </c>
      <c r="F651">
        <f>VLOOKUP(B651,home!$B$2:$E$405,3,FALSE)</f>
        <v>0.4</v>
      </c>
      <c r="G651">
        <f>VLOOKUP(C651,away!$B$2:$E$405,4,FALSE)</f>
        <v>0.8</v>
      </c>
      <c r="H651">
        <f>VLOOKUP(A651,away!$A$2:$E$405,3,FALSE)</f>
        <v>1.0909090909090899</v>
      </c>
      <c r="I651">
        <f>VLOOKUP(C651,away!$B$2:$E$405,3,FALSE)</f>
        <v>0.4</v>
      </c>
      <c r="J651">
        <f>VLOOKUP(B651,home!$B$2:$E$405,4,FALSE)</f>
        <v>0.92</v>
      </c>
      <c r="K651" s="3">
        <f t="shared" si="842"/>
        <v>0.40145454545454407</v>
      </c>
      <c r="L651" s="3">
        <f t="shared" si="843"/>
        <v>0.40145454545454512</v>
      </c>
      <c r="M651" s="5">
        <f t="shared" si="844"/>
        <v>0.44802372476298674</v>
      </c>
      <c r="N651" s="5">
        <f t="shared" si="845"/>
        <v>0.17986116077757658</v>
      </c>
      <c r="O651" s="5">
        <f t="shared" si="846"/>
        <v>0.17986116077757708</v>
      </c>
      <c r="P651" s="5">
        <f t="shared" si="847"/>
        <v>7.2206080544888862E-2</v>
      </c>
      <c r="Q651" s="5">
        <f t="shared" si="848"/>
        <v>3.6103040272444341E-2</v>
      </c>
      <c r="R651" s="5">
        <f t="shared" si="849"/>
        <v>3.6103040272444535E-2</v>
      </c>
      <c r="S651" s="5">
        <f t="shared" si="850"/>
        <v>2.9092868186908726E-3</v>
      </c>
      <c r="T651" s="5">
        <f t="shared" si="851"/>
        <v>1.4493729622101279E-2</v>
      </c>
      <c r="U651" s="5">
        <f t="shared" si="852"/>
        <v>1.4493729622101315E-2</v>
      </c>
      <c r="V651" s="5">
        <f t="shared" si="853"/>
        <v>5.2097488678927747E-5</v>
      </c>
      <c r="W651" s="5">
        <f t="shared" si="854"/>
        <v>4.8312432073670808E-3</v>
      </c>
      <c r="X651" s="5">
        <f t="shared" si="855"/>
        <v>1.9395245457939103E-3</v>
      </c>
      <c r="Y651" s="5">
        <f t="shared" si="856"/>
        <v>3.8931547246481363E-4</v>
      </c>
      <c r="Z651" s="5">
        <f t="shared" si="857"/>
        <v>4.831243207367119E-3</v>
      </c>
      <c r="AA651" s="5">
        <f t="shared" si="858"/>
        <v>1.93952454579392E-3</v>
      </c>
      <c r="AB651" s="5">
        <f t="shared" si="859"/>
        <v>3.8931547246481466E-4</v>
      </c>
      <c r="AC651" s="5">
        <f t="shared" si="860"/>
        <v>5.2477068398095626E-7</v>
      </c>
      <c r="AD651" s="5">
        <f t="shared" si="861"/>
        <v>4.8488113644847616E-4</v>
      </c>
      <c r="AE651" s="5">
        <f t="shared" si="862"/>
        <v>1.9465773623240627E-4</v>
      </c>
      <c r="AF651" s="5">
        <f t="shared" si="863"/>
        <v>3.9073116509195693E-5</v>
      </c>
      <c r="AG651" s="5">
        <f t="shared" si="864"/>
        <v>5.2286934092305477E-6</v>
      </c>
      <c r="AH651" s="5">
        <f t="shared" si="865"/>
        <v>4.8488113644848131E-4</v>
      </c>
      <c r="AI651" s="5">
        <f t="shared" si="866"/>
        <v>1.9465773623240779E-4</v>
      </c>
      <c r="AJ651" s="5">
        <f t="shared" si="867"/>
        <v>3.9073116509195903E-5</v>
      </c>
      <c r="AK651" s="5">
        <f t="shared" si="868"/>
        <v>5.2286934092305621E-6</v>
      </c>
      <c r="AL651" s="5">
        <f t="shared" si="869"/>
        <v>3.3830024778416172E-9</v>
      </c>
      <c r="AM651" s="5">
        <f t="shared" si="870"/>
        <v>3.893154724648116E-5</v>
      </c>
      <c r="AN651" s="5">
        <f t="shared" si="871"/>
        <v>1.5629246603678242E-5</v>
      </c>
      <c r="AO651" s="5">
        <f t="shared" si="872"/>
        <v>3.1372160455383206E-6</v>
      </c>
      <c r="AP651" s="5">
        <f t="shared" si="873"/>
        <v>4.1981654718476407E-7</v>
      </c>
      <c r="AQ651" s="5">
        <f t="shared" si="874"/>
        <v>4.2134315281089005E-8</v>
      </c>
      <c r="AR651" s="5">
        <f t="shared" si="875"/>
        <v>3.8931547246481675E-5</v>
      </c>
      <c r="AS651" s="5">
        <f t="shared" si="876"/>
        <v>1.5629246603678405E-5</v>
      </c>
      <c r="AT651" s="5">
        <f t="shared" si="877"/>
        <v>3.1372160455383456E-6</v>
      </c>
      <c r="AU651" s="5">
        <f t="shared" si="878"/>
        <v>4.1981654718476629E-7</v>
      </c>
      <c r="AV651" s="5">
        <f t="shared" si="879"/>
        <v>4.2134315281089117E-8</v>
      </c>
      <c r="AW651" s="5">
        <f t="shared" si="880"/>
        <v>1.5145114960635397E-11</v>
      </c>
      <c r="AX651" s="5">
        <f t="shared" si="881"/>
        <v>2.6048744339463655E-6</v>
      </c>
      <c r="AY651" s="5">
        <f t="shared" si="882"/>
        <v>1.0457386818461036E-6</v>
      </c>
      <c r="AZ651" s="5">
        <f t="shared" si="883"/>
        <v>2.0990827359238135E-7</v>
      </c>
      <c r="BA651" s="5">
        <f t="shared" si="884"/>
        <v>2.8089543520725921E-8</v>
      </c>
      <c r="BB651" s="5">
        <f t="shared" si="885"/>
        <v>2.8191687315346713E-9</v>
      </c>
      <c r="BC651" s="5">
        <f t="shared" si="886"/>
        <v>2.2635362033558365E-10</v>
      </c>
      <c r="BD651" s="5">
        <f t="shared" si="887"/>
        <v>2.604874433946407E-6</v>
      </c>
      <c r="BE651" s="5">
        <f t="shared" si="888"/>
        <v>1.0457386818461173E-6</v>
      </c>
      <c r="BF651" s="5">
        <f t="shared" si="889"/>
        <v>2.0990827359238357E-7</v>
      </c>
      <c r="BG651" s="5">
        <f t="shared" si="890"/>
        <v>2.8089543520726146E-8</v>
      </c>
      <c r="BH651" s="5">
        <f t="shared" si="891"/>
        <v>2.8191687315346862E-9</v>
      </c>
      <c r="BI651" s="5">
        <f t="shared" si="892"/>
        <v>2.2635362033558427E-10</v>
      </c>
      <c r="BJ651" s="8">
        <f t="shared" si="893"/>
        <v>0.23840390619756077</v>
      </c>
      <c r="BK651" s="8">
        <f t="shared" si="894"/>
        <v>0.52319276350761368</v>
      </c>
      <c r="BL651" s="8">
        <f t="shared" si="895"/>
        <v>0.23357266299019444</v>
      </c>
      <c r="BM651" s="8">
        <f t="shared" si="896"/>
        <v>4.7841322771281086E-2</v>
      </c>
      <c r="BN651" s="8">
        <f t="shared" si="897"/>
        <v>0.95215820740791812</v>
      </c>
    </row>
    <row r="652" spans="1:66" x14ac:dyDescent="0.25">
      <c r="A652" t="s">
        <v>337</v>
      </c>
      <c r="B652" t="s">
        <v>382</v>
      </c>
      <c r="C652" t="s">
        <v>403</v>
      </c>
      <c r="D652" t="s">
        <v>499</v>
      </c>
      <c r="E652">
        <f>VLOOKUP(A652,home!$A$2:$E$405,3,FALSE)</f>
        <v>1.25454545454545</v>
      </c>
      <c r="F652">
        <f>VLOOKUP(B652,home!$B$2:$E$405,3,FALSE)</f>
        <v>0.91</v>
      </c>
      <c r="G652">
        <f>VLOOKUP(C652,away!$B$2:$E$405,4,FALSE)</f>
        <v>1.25</v>
      </c>
      <c r="H652">
        <f>VLOOKUP(A652,away!$A$2:$E$405,3,FALSE)</f>
        <v>1.0909090909090899</v>
      </c>
      <c r="I652">
        <f>VLOOKUP(C652,away!$B$2:$E$405,3,FALSE)</f>
        <v>1.25</v>
      </c>
      <c r="J652">
        <f>VLOOKUP(B652,home!$B$2:$E$405,4,FALSE)</f>
        <v>0.39</v>
      </c>
      <c r="K652" s="3">
        <f t="shared" si="842"/>
        <v>1.4270454545454494</v>
      </c>
      <c r="L652" s="3">
        <f t="shared" si="843"/>
        <v>0.53181818181818141</v>
      </c>
      <c r="M652" s="5">
        <f t="shared" si="844"/>
        <v>0.14101857828972644</v>
      </c>
      <c r="N652" s="5">
        <f t="shared" si="845"/>
        <v>0.2012399211548157</v>
      </c>
      <c r="O652" s="5">
        <f t="shared" si="846"/>
        <v>7.4996243908627178E-2</v>
      </c>
      <c r="P652" s="5">
        <f t="shared" si="847"/>
        <v>0.10702304897778825</v>
      </c>
      <c r="Q652" s="5">
        <f t="shared" si="848"/>
        <v>0.14358925737853223</v>
      </c>
      <c r="R652" s="5">
        <f t="shared" si="849"/>
        <v>1.9942183039339478E-2</v>
      </c>
      <c r="S652" s="5">
        <f t="shared" si="850"/>
        <v>2.0305716366267809E-2</v>
      </c>
      <c r="T652" s="5">
        <f t="shared" si="851"/>
        <v>7.6363377787673895E-2</v>
      </c>
      <c r="U652" s="5">
        <f t="shared" si="852"/>
        <v>2.8458401660002755E-2</v>
      </c>
      <c r="V652" s="5">
        <f t="shared" si="853"/>
        <v>1.7122879233774134E-3</v>
      </c>
      <c r="W652" s="5">
        <f t="shared" si="854"/>
        <v>6.8302799021197055E-2</v>
      </c>
      <c r="X652" s="5">
        <f t="shared" si="855"/>
        <v>3.6324670388545671E-2</v>
      </c>
      <c r="Y652" s="5">
        <f t="shared" si="856"/>
        <v>9.6590600805905435E-3</v>
      </c>
      <c r="Z652" s="5">
        <f t="shared" si="857"/>
        <v>3.5352051751556322E-3</v>
      </c>
      <c r="AA652" s="5">
        <f t="shared" si="858"/>
        <v>5.0448984760913945E-3</v>
      </c>
      <c r="AB652" s="5">
        <f t="shared" si="859"/>
        <v>3.5996497194747457E-3</v>
      </c>
      <c r="AC652" s="5">
        <f t="shared" si="860"/>
        <v>8.1219030016383459E-5</v>
      </c>
      <c r="AD652" s="5">
        <f t="shared" si="861"/>
        <v>2.4367799718982643E-2</v>
      </c>
      <c r="AE652" s="5">
        <f t="shared" si="862"/>
        <v>1.295923894145894E-2</v>
      </c>
      <c r="AF652" s="5">
        <f t="shared" si="863"/>
        <v>3.445979445797033E-3</v>
      </c>
      <c r="AG652" s="5">
        <f t="shared" si="864"/>
        <v>6.1087817448220085E-4</v>
      </c>
      <c r="AH652" s="5">
        <f t="shared" si="865"/>
        <v>4.7002159715137343E-4</v>
      </c>
      <c r="AI652" s="5">
        <f t="shared" si="866"/>
        <v>6.7074218375305975E-4</v>
      </c>
      <c r="AJ652" s="5">
        <f t="shared" si="867"/>
        <v>4.7858979224834643E-4</v>
      </c>
      <c r="AK652" s="5">
        <f t="shared" si="868"/>
        <v>2.2765646253995134E-4</v>
      </c>
      <c r="AL652" s="5">
        <f t="shared" si="869"/>
        <v>2.465578176377095E-6</v>
      </c>
      <c r="AM652" s="5">
        <f t="shared" si="870"/>
        <v>6.9547915652496068E-3</v>
      </c>
      <c r="AN652" s="5">
        <f t="shared" si="871"/>
        <v>3.698684605155469E-3</v>
      </c>
      <c r="AO652" s="5">
        <f t="shared" si="872"/>
        <v>9.8351386091633962E-4</v>
      </c>
      <c r="AP652" s="5">
        <f t="shared" si="873"/>
        <v>1.7435018443516919E-4</v>
      </c>
      <c r="AQ652" s="5">
        <f t="shared" si="874"/>
        <v>2.3180649521494066E-5</v>
      </c>
      <c r="AR652" s="5">
        <f t="shared" si="875"/>
        <v>4.9993206242464242E-5</v>
      </c>
      <c r="AS652" s="5">
        <f t="shared" si="876"/>
        <v>7.1342577726461786E-5</v>
      </c>
      <c r="AT652" s="5">
        <f t="shared" si="877"/>
        <v>5.0904550630051374E-5</v>
      </c>
      <c r="AU652" s="5">
        <f t="shared" si="878"/>
        <v>2.4214369197431181E-5</v>
      </c>
      <c r="AV652" s="5">
        <f t="shared" si="879"/>
        <v>8.6387513744698731E-6</v>
      </c>
      <c r="AW652" s="5">
        <f t="shared" si="880"/>
        <v>5.1977724639238688E-8</v>
      </c>
      <c r="AX652" s="5">
        <f t="shared" si="881"/>
        <v>1.6541339484167478E-3</v>
      </c>
      <c r="AY652" s="5">
        <f t="shared" si="882"/>
        <v>8.7969850893072411E-4</v>
      </c>
      <c r="AZ652" s="5">
        <f t="shared" si="883"/>
        <v>2.3391983078385143E-4</v>
      </c>
      <c r="BA652" s="5">
        <f t="shared" si="884"/>
        <v>4.1467606366228178E-5</v>
      </c>
      <c r="BB652" s="5">
        <f t="shared" si="885"/>
        <v>5.5133067555098777E-6</v>
      </c>
      <c r="BC652" s="5">
        <f t="shared" si="886"/>
        <v>5.8641535490423225E-7</v>
      </c>
      <c r="BD652" s="5">
        <f t="shared" si="887"/>
        <v>4.4312160078547792E-6</v>
      </c>
      <c r="BE652" s="5">
        <f t="shared" si="888"/>
        <v>6.3235466621181939E-6</v>
      </c>
      <c r="BF652" s="5">
        <f t="shared" si="889"/>
        <v>4.5119942603909109E-6</v>
      </c>
      <c r="BG652" s="5">
        <f t="shared" si="890"/>
        <v>2.1462736334086697E-6</v>
      </c>
      <c r="BH652" s="5">
        <f t="shared" si="891"/>
        <v>7.6570750819164666E-7</v>
      </c>
      <c r="BI652" s="5">
        <f t="shared" si="892"/>
        <v>2.1853988381524218E-7</v>
      </c>
      <c r="BJ652" s="8">
        <f t="shared" si="893"/>
        <v>0.59151282257396187</v>
      </c>
      <c r="BK652" s="8">
        <f t="shared" si="894"/>
        <v>0.27102301467428341</v>
      </c>
      <c r="BL652" s="8">
        <f t="shared" si="895"/>
        <v>0.13411187757235496</v>
      </c>
      <c r="BM652" s="8">
        <f t="shared" si="896"/>
        <v>0.31149404071572057</v>
      </c>
      <c r="BN652" s="8">
        <f t="shared" si="897"/>
        <v>0.68780923274882932</v>
      </c>
    </row>
    <row r="653" spans="1:66" x14ac:dyDescent="0.25">
      <c r="A653" t="s">
        <v>337</v>
      </c>
      <c r="B653" t="s">
        <v>407</v>
      </c>
      <c r="C653" t="s">
        <v>368</v>
      </c>
      <c r="D653" t="s">
        <v>499</v>
      </c>
      <c r="E653">
        <f>VLOOKUP(A653,home!$A$2:$E$405,3,FALSE)</f>
        <v>1.25454545454545</v>
      </c>
      <c r="F653">
        <f>VLOOKUP(B653,home!$B$2:$E$405,3,FALSE)</f>
        <v>0.93</v>
      </c>
      <c r="G653">
        <f>VLOOKUP(C653,away!$B$2:$E$405,4,FALSE)</f>
        <v>0.53</v>
      </c>
      <c r="H653">
        <f>VLOOKUP(A653,away!$A$2:$E$405,3,FALSE)</f>
        <v>1.0909090909090899</v>
      </c>
      <c r="I653">
        <f>VLOOKUP(C653,away!$B$2:$E$405,3,FALSE)</f>
        <v>0.66</v>
      </c>
      <c r="J653">
        <f>VLOOKUP(B653,home!$B$2:$E$405,4,FALSE)</f>
        <v>0.76</v>
      </c>
      <c r="K653" s="3">
        <f t="shared" si="842"/>
        <v>0.61836545454545244</v>
      </c>
      <c r="L653" s="3">
        <f t="shared" si="843"/>
        <v>0.54719999999999958</v>
      </c>
      <c r="M653" s="5">
        <f t="shared" si="844"/>
        <v>0.3117463338030686</v>
      </c>
      <c r="N653" s="5">
        <f t="shared" si="845"/>
        <v>0.19277316340501285</v>
      </c>
      <c r="O653" s="5">
        <f t="shared" si="846"/>
        <v>0.170587593857039</v>
      </c>
      <c r="P653" s="5">
        <f t="shared" si="847"/>
        <v>0.10548547501522294</v>
      </c>
      <c r="Q653" s="5">
        <f t="shared" si="848"/>
        <v>5.9602132406552773E-2</v>
      </c>
      <c r="R653" s="5">
        <f t="shared" si="849"/>
        <v>4.6672765679285827E-2</v>
      </c>
      <c r="S653" s="5">
        <f t="shared" si="850"/>
        <v>8.9232688829440337E-3</v>
      </c>
      <c r="T653" s="5">
        <f t="shared" si="851"/>
        <v>3.2614286852865652E-2</v>
      </c>
      <c r="U653" s="5">
        <f t="shared" si="852"/>
        <v>2.8860825964164973E-2</v>
      </c>
      <c r="V653" s="5">
        <f t="shared" si="853"/>
        <v>3.3548474610504503E-4</v>
      </c>
      <c r="W653" s="5">
        <f t="shared" si="854"/>
        <v>1.2285299899152084E-2</v>
      </c>
      <c r="X653" s="5">
        <f t="shared" si="855"/>
        <v>6.7225161048160157E-3</v>
      </c>
      <c r="Y653" s="5">
        <f t="shared" si="856"/>
        <v>1.8392804062776602E-3</v>
      </c>
      <c r="Z653" s="5">
        <f t="shared" si="857"/>
        <v>8.513112459901731E-3</v>
      </c>
      <c r="AA653" s="5">
        <f t="shared" si="858"/>
        <v>5.2642146558636877E-3</v>
      </c>
      <c r="AB653" s="5">
        <f t="shared" si="859"/>
        <v>1.627604244248991E-3</v>
      </c>
      <c r="AC653" s="5">
        <f t="shared" si="860"/>
        <v>7.0948644711262554E-6</v>
      </c>
      <c r="AD653" s="5">
        <f t="shared" si="861"/>
        <v>1.8992012640915944E-3</v>
      </c>
      <c r="AE653" s="5">
        <f t="shared" si="862"/>
        <v>1.0392429317109197E-3</v>
      </c>
      <c r="AF653" s="5">
        <f t="shared" si="863"/>
        <v>2.8433686611610732E-4</v>
      </c>
      <c r="AG653" s="5">
        <f t="shared" si="864"/>
        <v>5.1863044379577949E-5</v>
      </c>
      <c r="AH653" s="5">
        <f t="shared" si="865"/>
        <v>1.1645937845145553E-3</v>
      </c>
      <c r="AI653" s="5">
        <f t="shared" si="866"/>
        <v>7.2014456492215163E-4</v>
      </c>
      <c r="AJ653" s="5">
        <f t="shared" si="867"/>
        <v>2.2265626061326169E-4</v>
      </c>
      <c r="AK653" s="5">
        <f t="shared" si="868"/>
        <v>4.5894313267170103E-5</v>
      </c>
      <c r="AL653" s="5">
        <f t="shared" si="869"/>
        <v>9.6027451521293932E-8</v>
      </c>
      <c r="AM653" s="5">
        <f t="shared" si="870"/>
        <v>2.3488009058865943E-4</v>
      </c>
      <c r="AN653" s="5">
        <f t="shared" si="871"/>
        <v>1.2852638557011434E-4</v>
      </c>
      <c r="AO653" s="5">
        <f t="shared" si="872"/>
        <v>3.5164819091983249E-5</v>
      </c>
      <c r="AP653" s="5">
        <f t="shared" si="873"/>
        <v>6.4140630023777415E-6</v>
      </c>
      <c r="AQ653" s="5">
        <f t="shared" si="874"/>
        <v>8.7744381872527395E-7</v>
      </c>
      <c r="AR653" s="5">
        <f t="shared" si="875"/>
        <v>1.2745314377727288E-4</v>
      </c>
      <c r="AS653" s="5">
        <f t="shared" si="876"/>
        <v>7.8812621185080239E-5</v>
      </c>
      <c r="AT653" s="5">
        <f t="shared" si="877"/>
        <v>2.4367501161515349E-5</v>
      </c>
      <c r="AU653" s="5">
        <f t="shared" si="878"/>
        <v>5.0226736439590933E-6</v>
      </c>
      <c r="AV653" s="5">
        <f t="shared" si="879"/>
        <v>7.7646196772005699E-7</v>
      </c>
      <c r="AW653" s="5">
        <f t="shared" si="880"/>
        <v>9.0257689237385502E-10</v>
      </c>
      <c r="AX653" s="5">
        <f t="shared" si="881"/>
        <v>2.4206955663422226E-5</v>
      </c>
      <c r="AY653" s="5">
        <f t="shared" si="882"/>
        <v>1.3246046139024633E-5</v>
      </c>
      <c r="AZ653" s="5">
        <f t="shared" si="883"/>
        <v>3.6241182236371359E-6</v>
      </c>
      <c r="BA653" s="5">
        <f t="shared" si="884"/>
        <v>6.6103916399141329E-7</v>
      </c>
      <c r="BB653" s="5">
        <f t="shared" si="885"/>
        <v>9.0430157634025228E-8</v>
      </c>
      <c r="BC653" s="5">
        <f t="shared" si="886"/>
        <v>9.8966764514677157E-9</v>
      </c>
      <c r="BD653" s="5">
        <f t="shared" si="887"/>
        <v>1.1623726712487279E-5</v>
      </c>
      <c r="BE653" s="5">
        <f t="shared" si="888"/>
        <v>7.1877110520793133E-6</v>
      </c>
      <c r="BF653" s="5">
        <f t="shared" si="889"/>
        <v>2.2223161059301982E-6</v>
      </c>
      <c r="BG653" s="5">
        <f t="shared" si="890"/>
        <v>4.5806783632906903E-7</v>
      </c>
      <c r="BH653" s="5">
        <f t="shared" si="891"/>
        <v>7.0813331456069151E-8</v>
      </c>
      <c r="BI653" s="5">
        <f t="shared" si="892"/>
        <v>8.7577035787420004E-9</v>
      </c>
      <c r="BJ653" s="8">
        <f t="shared" si="893"/>
        <v>0.3095590244690713</v>
      </c>
      <c r="BK653" s="8">
        <f t="shared" si="894"/>
        <v>0.42651099938540232</v>
      </c>
      <c r="BL653" s="8">
        <f t="shared" si="895"/>
        <v>0.25542429711839704</v>
      </c>
      <c r="BM653" s="8">
        <f t="shared" si="896"/>
        <v>0.11312672412302818</v>
      </c>
      <c r="BN653" s="8">
        <f t="shared" si="897"/>
        <v>0.88686746416618201</v>
      </c>
    </row>
    <row r="654" spans="1:66" x14ac:dyDescent="0.25">
      <c r="A654" t="s">
        <v>337</v>
      </c>
      <c r="B654" t="s">
        <v>408</v>
      </c>
      <c r="C654" t="s">
        <v>338</v>
      </c>
      <c r="D654" t="s">
        <v>499</v>
      </c>
      <c r="E654">
        <f>VLOOKUP(A654,home!$A$2:$E$405,3,FALSE)</f>
        <v>1.25454545454545</v>
      </c>
      <c r="F654">
        <f>VLOOKUP(B654,home!$B$2:$E$405,3,FALSE)</f>
        <v>0.66</v>
      </c>
      <c r="G654">
        <f>VLOOKUP(C654,away!$B$2:$E$405,4,FALSE)</f>
        <v>1.06</v>
      </c>
      <c r="H654">
        <f>VLOOKUP(A654,away!$A$2:$E$405,3,FALSE)</f>
        <v>1.0909090909090899</v>
      </c>
      <c r="I654">
        <f>VLOOKUP(C654,away!$B$2:$E$405,3,FALSE)</f>
        <v>1.2</v>
      </c>
      <c r="J654">
        <f>VLOOKUP(B654,home!$B$2:$E$405,4,FALSE)</f>
        <v>0.76</v>
      </c>
      <c r="K654" s="3">
        <f t="shared" si="842"/>
        <v>0.87767999999999691</v>
      </c>
      <c r="L654" s="3">
        <f t="shared" si="843"/>
        <v>0.99490909090909008</v>
      </c>
      <c r="M654" s="5">
        <f t="shared" si="844"/>
        <v>0.15372513777355909</v>
      </c>
      <c r="N654" s="5">
        <f t="shared" si="845"/>
        <v>0.13492147892109685</v>
      </c>
      <c r="O654" s="5">
        <f t="shared" si="846"/>
        <v>0.15294253707216629</v>
      </c>
      <c r="P654" s="5">
        <f t="shared" si="847"/>
        <v>0.13423460593749842</v>
      </c>
      <c r="Q654" s="5">
        <f t="shared" si="848"/>
        <v>5.9208941809733934E-2</v>
      </c>
      <c r="R654" s="5">
        <f t="shared" si="849"/>
        <v>7.6081960259899384E-2</v>
      </c>
      <c r="S654" s="5">
        <f t="shared" si="850"/>
        <v>2.9303810834337671E-2</v>
      </c>
      <c r="T654" s="5">
        <f t="shared" si="851"/>
        <v>5.8907514469611608E-2</v>
      </c>
      <c r="U654" s="5">
        <f t="shared" si="852"/>
        <v>6.6775614880908246E-2</v>
      </c>
      <c r="V654" s="5">
        <f t="shared" si="853"/>
        <v>2.8431593027988143E-3</v>
      </c>
      <c r="W654" s="5">
        <f t="shared" si="854"/>
        <v>1.7322168015855701E-2</v>
      </c>
      <c r="X654" s="5">
        <f t="shared" si="855"/>
        <v>1.723398243322951E-2</v>
      </c>
      <c r="Y654" s="5">
        <f t="shared" si="856"/>
        <v>8.5731228976938002E-3</v>
      </c>
      <c r="Z654" s="5">
        <f t="shared" si="857"/>
        <v>2.5231544638919339E-2</v>
      </c>
      <c r="AA654" s="5">
        <f t="shared" si="858"/>
        <v>2.2145222098686645E-2</v>
      </c>
      <c r="AB654" s="5">
        <f t="shared" si="859"/>
        <v>9.7182092657876144E-3</v>
      </c>
      <c r="AC654" s="5">
        <f t="shared" si="860"/>
        <v>1.5516751771874808E-4</v>
      </c>
      <c r="AD654" s="5">
        <f t="shared" si="861"/>
        <v>3.8008301060390433E-3</v>
      </c>
      <c r="AE654" s="5">
        <f t="shared" si="862"/>
        <v>3.7814804254992051E-3</v>
      </c>
      <c r="AF654" s="5">
        <f t="shared" si="863"/>
        <v>1.8811146262119665E-3</v>
      </c>
      <c r="AG654" s="5">
        <f t="shared" si="864"/>
        <v>6.2384601422011353E-4</v>
      </c>
      <c r="AH654" s="5">
        <f t="shared" si="865"/>
        <v>6.27577328473484E-3</v>
      </c>
      <c r="AI654" s="5">
        <f t="shared" si="866"/>
        <v>5.5081206965460552E-3</v>
      </c>
      <c r="AJ654" s="5">
        <f t="shared" si="867"/>
        <v>2.4171836864722625E-3</v>
      </c>
      <c r="AK654" s="5">
        <f t="shared" si="868"/>
        <v>7.0717125931432266E-4</v>
      </c>
      <c r="AL654" s="5">
        <f t="shared" si="869"/>
        <v>5.419764365658239E-6</v>
      </c>
      <c r="AM654" s="5">
        <f t="shared" si="870"/>
        <v>6.671825134936674E-4</v>
      </c>
      <c r="AN654" s="5">
        <f t="shared" si="871"/>
        <v>6.637859479704264E-4</v>
      </c>
      <c r="AO654" s="5">
        <f t="shared" si="872"/>
        <v>3.3020333702674272E-4</v>
      </c>
      <c r="AP654" s="5">
        <f t="shared" si="873"/>
        <v>1.0950743395214151E-4</v>
      </c>
      <c r="AQ654" s="5">
        <f t="shared" si="874"/>
        <v>2.7237485390278078E-5</v>
      </c>
      <c r="AR654" s="5">
        <f t="shared" si="875"/>
        <v>1.2487647786934193E-3</v>
      </c>
      <c r="AS654" s="5">
        <f t="shared" si="876"/>
        <v>1.0960158709636362E-3</v>
      </c>
      <c r="AT654" s="5">
        <f t="shared" si="877"/>
        <v>4.8097560481368044E-4</v>
      </c>
      <c r="AU654" s="5">
        <f t="shared" si="878"/>
        <v>1.4071422294428986E-4</v>
      </c>
      <c r="AV654" s="5">
        <f t="shared" si="879"/>
        <v>3.0875514798435968E-5</v>
      </c>
      <c r="AW654" s="5">
        <f t="shared" si="880"/>
        <v>1.3146117378991575E-7</v>
      </c>
      <c r="AX654" s="5">
        <f t="shared" si="881"/>
        <v>9.7595458073853307E-5</v>
      </c>
      <c r="AY654" s="5">
        <f t="shared" si="882"/>
        <v>9.7098608469113607E-5</v>
      </c>
      <c r="AZ654" s="5">
        <f t="shared" si="883"/>
        <v>4.8302144140271739E-5</v>
      </c>
      <c r="BA654" s="5">
        <f t="shared" si="884"/>
        <v>1.6018747438519197E-5</v>
      </c>
      <c r="BB654" s="5">
        <f t="shared" si="885"/>
        <v>3.9842993628898625E-6</v>
      </c>
      <c r="BC654" s="5">
        <f t="shared" si="886"/>
        <v>7.9280313140848416E-7</v>
      </c>
      <c r="BD654" s="5">
        <f t="shared" si="887"/>
        <v>2.0706790512152671E-4</v>
      </c>
      <c r="BE654" s="5">
        <f t="shared" si="888"/>
        <v>1.817393589670609E-4</v>
      </c>
      <c r="BF654" s="5">
        <f t="shared" si="889"/>
        <v>7.9754500289104735E-5</v>
      </c>
      <c r="BG654" s="5">
        <f t="shared" si="890"/>
        <v>2.3332976604580397E-5</v>
      </c>
      <c r="BH654" s="5">
        <f t="shared" si="891"/>
        <v>5.1197217265770121E-6</v>
      </c>
      <c r="BI654" s="5">
        <f t="shared" si="892"/>
        <v>8.9869547299641955E-7</v>
      </c>
      <c r="BJ654" s="8">
        <f t="shared" si="893"/>
        <v>0.30831618849764109</v>
      </c>
      <c r="BK654" s="8">
        <f t="shared" si="894"/>
        <v>0.32036439973874753</v>
      </c>
      <c r="BL654" s="8">
        <f t="shared" si="895"/>
        <v>0.34606705165491086</v>
      </c>
      <c r="BM654" s="8">
        <f t="shared" si="896"/>
        <v>0.28876755560896961</v>
      </c>
      <c r="BN654" s="8">
        <f t="shared" si="897"/>
        <v>0.7111146617739541</v>
      </c>
    </row>
    <row r="655" spans="1:66" x14ac:dyDescent="0.25">
      <c r="A655" t="s">
        <v>344</v>
      </c>
      <c r="B655" t="s">
        <v>350</v>
      </c>
      <c r="C655" t="s">
        <v>370</v>
      </c>
      <c r="D655" t="s">
        <v>499</v>
      </c>
      <c r="E655">
        <f>VLOOKUP(A655,home!$A$2:$E$405,3,FALSE)</f>
        <v>1.4615384615384599</v>
      </c>
      <c r="F655">
        <f>VLOOKUP(B655,home!$B$2:$E$405,3,FALSE)</f>
        <v>0.55000000000000004</v>
      </c>
      <c r="G655">
        <f>VLOOKUP(C655,away!$B$2:$E$405,4,FALSE)</f>
        <v>1.0900000000000001</v>
      </c>
      <c r="H655">
        <f>VLOOKUP(A655,away!$A$2:$E$405,3,FALSE)</f>
        <v>1.3846153846153799</v>
      </c>
      <c r="I655">
        <f>VLOOKUP(C655,away!$B$2:$E$405,3,FALSE)</f>
        <v>0.41</v>
      </c>
      <c r="J655">
        <f>VLOOKUP(B655,home!$B$2:$E$405,4,FALSE)</f>
        <v>1.44</v>
      </c>
      <c r="K655" s="3">
        <f t="shared" si="842"/>
        <v>0.87619230769230683</v>
      </c>
      <c r="L655" s="3">
        <f t="shared" si="843"/>
        <v>0.81747692307692021</v>
      </c>
      <c r="M655" s="5">
        <f t="shared" si="844"/>
        <v>0.18384371987686954</v>
      </c>
      <c r="N655" s="5">
        <f t="shared" si="845"/>
        <v>0.16108245317365233</v>
      </c>
      <c r="O655" s="5">
        <f t="shared" si="846"/>
        <v>0.15028799845195853</v>
      </c>
      <c r="P655" s="5">
        <f t="shared" si="847"/>
        <v>0.13168118818207938</v>
      </c>
      <c r="Q655" s="5">
        <f t="shared" si="848"/>
        <v>7.0569603187480193E-2</v>
      </c>
      <c r="R655" s="5">
        <f t="shared" si="849"/>
        <v>6.1428485274947993E-2</v>
      </c>
      <c r="S655" s="5">
        <f t="shared" si="850"/>
        <v>2.3579722131190733E-2</v>
      </c>
      <c r="T655" s="5">
        <f t="shared" si="851"/>
        <v>5.7689022076460525E-2</v>
      </c>
      <c r="U655" s="5">
        <f t="shared" si="852"/>
        <v>5.3823166271099572E-2</v>
      </c>
      <c r="V655" s="5">
        <f t="shared" si="853"/>
        <v>1.8765974040451719E-3</v>
      </c>
      <c r="W655" s="5">
        <f t="shared" si="854"/>
        <v>2.0610847823256218E-2</v>
      </c>
      <c r="X655" s="5">
        <f t="shared" si="855"/>
        <v>1.6848892460562131E-2</v>
      </c>
      <c r="Y655" s="5">
        <f t="shared" si="856"/>
        <v>6.8867903829571238E-3</v>
      </c>
      <c r="Z655" s="5">
        <f t="shared" si="857"/>
        <v>1.6738789710613468E-2</v>
      </c>
      <c r="AA655" s="5">
        <f t="shared" si="858"/>
        <v>1.4666398784518654E-2</v>
      </c>
      <c r="AB655" s="5">
        <f t="shared" si="859"/>
        <v>6.4252928982715214E-3</v>
      </c>
      <c r="AC655" s="5">
        <f t="shared" si="860"/>
        <v>8.400904857858995E-5</v>
      </c>
      <c r="AD655" s="5">
        <f t="shared" si="861"/>
        <v>4.5147665794384555E-3</v>
      </c>
      <c r="AE655" s="5">
        <f t="shared" si="862"/>
        <v>3.6907174917698597E-3</v>
      </c>
      <c r="AF655" s="5">
        <f t="shared" si="863"/>
        <v>1.5085381895590965E-3</v>
      </c>
      <c r="AG655" s="5">
        <f t="shared" si="864"/>
        <v>4.1106505251493279E-4</v>
      </c>
      <c r="AH655" s="5">
        <f t="shared" si="865"/>
        <v>3.4208935771659764E-3</v>
      </c>
      <c r="AI655" s="5">
        <f t="shared" si="866"/>
        <v>2.9973606377468472E-3</v>
      </c>
      <c r="AJ655" s="5">
        <f t="shared" si="867"/>
        <v>1.3131321670867473E-3</v>
      </c>
      <c r="AK655" s="5">
        <f t="shared" si="868"/>
        <v>3.8351876792824569E-4</v>
      </c>
      <c r="AL655" s="5">
        <f t="shared" si="869"/>
        <v>2.4069163400923086E-6</v>
      </c>
      <c r="AM655" s="5">
        <f t="shared" si="870"/>
        <v>7.9116074958605681E-4</v>
      </c>
      <c r="AN655" s="5">
        <f t="shared" si="871"/>
        <v>6.4675565523083947E-4</v>
      </c>
      <c r="AO655" s="5">
        <f t="shared" si="872"/>
        <v>2.64353911510352E-4</v>
      </c>
      <c r="AP655" s="5">
        <f t="shared" si="873"/>
        <v>7.2034407394943676E-5</v>
      </c>
      <c r="AQ655" s="5">
        <f t="shared" si="874"/>
        <v>1.4721616428221974E-5</v>
      </c>
      <c r="AR655" s="5">
        <f t="shared" si="875"/>
        <v>5.5930031112704837E-4</v>
      </c>
      <c r="AS655" s="5">
        <f t="shared" si="876"/>
        <v>4.9005463029943371E-4</v>
      </c>
      <c r="AT655" s="5">
        <f t="shared" si="877"/>
        <v>2.1469104870868054E-4</v>
      </c>
      <c r="AU655" s="5">
        <f t="shared" si="878"/>
        <v>6.270354846964676E-5</v>
      </c>
      <c r="AV655" s="5">
        <f t="shared" si="879"/>
        <v>1.3735091708529049E-5</v>
      </c>
      <c r="AW655" s="5">
        <f t="shared" si="880"/>
        <v>4.7888742395276015E-8</v>
      </c>
      <c r="AX655" s="5">
        <f t="shared" si="881"/>
        <v>1.1553482715589702E-4</v>
      </c>
      <c r="AY655" s="5">
        <f t="shared" si="882"/>
        <v>9.4447055011626492E-5</v>
      </c>
      <c r="AZ655" s="5">
        <f t="shared" si="883"/>
        <v>3.8604143962290512E-5</v>
      </c>
      <c r="BA655" s="5">
        <f t="shared" si="884"/>
        <v>1.0519332274770575E-5</v>
      </c>
      <c r="BB655" s="5">
        <f t="shared" si="885"/>
        <v>2.149827845200797E-6</v>
      </c>
      <c r="BC655" s="5">
        <f t="shared" si="886"/>
        <v>3.5148693040796671E-7</v>
      </c>
      <c r="BD655" s="5">
        <f t="shared" si="887"/>
        <v>7.6202516236017258E-5</v>
      </c>
      <c r="BE655" s="5">
        <f t="shared" si="888"/>
        <v>6.6768058552796436E-5</v>
      </c>
      <c r="BF655" s="5">
        <f t="shared" si="889"/>
        <v>2.9250829651754886E-5</v>
      </c>
      <c r="BG655" s="5">
        <f t="shared" si="890"/>
        <v>8.543117311495224E-6</v>
      </c>
      <c r="BH655" s="5">
        <f t="shared" si="891"/>
        <v>1.8713534180112738E-6</v>
      </c>
      <c r="BI655" s="5">
        <f t="shared" si="892"/>
        <v>3.2793309396703697E-7</v>
      </c>
      <c r="BJ655" s="8">
        <f t="shared" si="893"/>
        <v>0.34586332943098141</v>
      </c>
      <c r="BK655" s="8">
        <f t="shared" si="894"/>
        <v>0.34116209061411512</v>
      </c>
      <c r="BL655" s="8">
        <f t="shared" si="895"/>
        <v>0.29626969526930158</v>
      </c>
      <c r="BM655" s="8">
        <f t="shared" si="896"/>
        <v>0.24104605771175427</v>
      </c>
      <c r="BN655" s="8">
        <f t="shared" si="897"/>
        <v>0.758893448146988</v>
      </c>
    </row>
    <row r="656" spans="1:66" x14ac:dyDescent="0.25">
      <c r="A656" t="s">
        <v>344</v>
      </c>
      <c r="B656" t="s">
        <v>379</v>
      </c>
      <c r="C656" t="s">
        <v>376</v>
      </c>
      <c r="D656" t="s">
        <v>499</v>
      </c>
      <c r="E656">
        <f>VLOOKUP(A656,home!$A$2:$E$405,3,FALSE)</f>
        <v>1.4615384615384599</v>
      </c>
      <c r="F656">
        <f>VLOOKUP(B656,home!$B$2:$E$405,3,FALSE)</f>
        <v>1.37</v>
      </c>
      <c r="G656">
        <f>VLOOKUP(C656,away!$B$2:$E$405,4,FALSE)</f>
        <v>0.91</v>
      </c>
      <c r="H656">
        <f>VLOOKUP(A656,away!$A$2:$E$405,3,FALSE)</f>
        <v>1.3846153846153799</v>
      </c>
      <c r="I656">
        <f>VLOOKUP(C656,away!$B$2:$E$405,3,FALSE)</f>
        <v>1.82</v>
      </c>
      <c r="J656">
        <f>VLOOKUP(B656,home!$B$2:$E$405,4,FALSE)</f>
        <v>0.6</v>
      </c>
      <c r="K656" s="3">
        <f t="shared" si="842"/>
        <v>1.8220999999999983</v>
      </c>
      <c r="L656" s="3">
        <f t="shared" si="843"/>
        <v>1.5119999999999949</v>
      </c>
      <c r="M656" s="5">
        <f t="shared" si="844"/>
        <v>3.5646653767197903E-2</v>
      </c>
      <c r="N656" s="5">
        <f t="shared" si="845"/>
        <v>6.4951767829211235E-2</v>
      </c>
      <c r="O656" s="5">
        <f t="shared" si="846"/>
        <v>5.3897740496003051E-2</v>
      </c>
      <c r="P656" s="5">
        <f t="shared" si="847"/>
        <v>9.8207072957767053E-2</v>
      </c>
      <c r="Q656" s="5">
        <f t="shared" si="848"/>
        <v>5.9174308080802852E-2</v>
      </c>
      <c r="R656" s="5">
        <f t="shared" si="849"/>
        <v>4.074669181497817E-2</v>
      </c>
      <c r="S656" s="5">
        <f t="shared" si="850"/>
        <v>6.7640494686539029E-2</v>
      </c>
      <c r="T656" s="5">
        <f t="shared" si="851"/>
        <v>8.9471553818173608E-2</v>
      </c>
      <c r="U656" s="5">
        <f t="shared" si="852"/>
        <v>7.424454715607165E-2</v>
      </c>
      <c r="V656" s="5">
        <f t="shared" si="853"/>
        <v>2.0705621221881489E-2</v>
      </c>
      <c r="W656" s="5">
        <f t="shared" si="854"/>
        <v>3.5940502251343591E-2</v>
      </c>
      <c r="X656" s="5">
        <f t="shared" si="855"/>
        <v>5.4342039404031324E-2</v>
      </c>
      <c r="Y656" s="5">
        <f t="shared" si="856"/>
        <v>4.1082581789447549E-2</v>
      </c>
      <c r="Z656" s="5">
        <f t="shared" si="857"/>
        <v>2.0536332674748921E-2</v>
      </c>
      <c r="AA656" s="5">
        <f t="shared" si="858"/>
        <v>3.7419251766659972E-2</v>
      </c>
      <c r="AB656" s="5">
        <f t="shared" si="859"/>
        <v>3.4090809322015539E-2</v>
      </c>
      <c r="AC656" s="5">
        <f t="shared" si="860"/>
        <v>3.5652688244828677E-3</v>
      </c>
      <c r="AD656" s="5">
        <f t="shared" si="861"/>
        <v>1.6371797288043284E-2</v>
      </c>
      <c r="AE656" s="5">
        <f t="shared" si="862"/>
        <v>2.4754157499521364E-2</v>
      </c>
      <c r="AF656" s="5">
        <f t="shared" si="863"/>
        <v>1.8714143069638089E-2</v>
      </c>
      <c r="AG656" s="5">
        <f t="shared" si="864"/>
        <v>9.4319281070975626E-3</v>
      </c>
      <c r="AH656" s="5">
        <f t="shared" si="865"/>
        <v>7.7627337510550688E-3</v>
      </c>
      <c r="AI656" s="5">
        <f t="shared" si="866"/>
        <v>1.4144477167797426E-2</v>
      </c>
      <c r="AJ656" s="5">
        <f t="shared" si="867"/>
        <v>1.2886325923721836E-2</v>
      </c>
      <c r="AK656" s="5">
        <f t="shared" si="868"/>
        <v>7.8267248218711789E-3</v>
      </c>
      <c r="AL656" s="5">
        <f t="shared" si="869"/>
        <v>3.9289479214145499E-4</v>
      </c>
      <c r="AM656" s="5">
        <f t="shared" si="870"/>
        <v>5.9662103677087268E-3</v>
      </c>
      <c r="AN656" s="5">
        <f t="shared" si="871"/>
        <v>9.0209100759755627E-3</v>
      </c>
      <c r="AO656" s="5">
        <f t="shared" si="872"/>
        <v>6.8198080174375038E-3</v>
      </c>
      <c r="AP656" s="5">
        <f t="shared" si="873"/>
        <v>3.4371832407884893E-3</v>
      </c>
      <c r="AQ656" s="5">
        <f t="shared" si="874"/>
        <v>1.2992552650180449E-3</v>
      </c>
      <c r="AR656" s="5">
        <f t="shared" si="875"/>
        <v>2.347450686319042E-3</v>
      </c>
      <c r="AS656" s="5">
        <f t="shared" si="876"/>
        <v>4.277289895541922E-3</v>
      </c>
      <c r="AT656" s="5">
        <f t="shared" si="877"/>
        <v>3.8968249593334652E-3</v>
      </c>
      <c r="AU656" s="5">
        <f t="shared" si="878"/>
        <v>2.3668015861338337E-3</v>
      </c>
      <c r="AV656" s="5">
        <f t="shared" si="879"/>
        <v>1.0781372925236143E-3</v>
      </c>
      <c r="AW656" s="5">
        <f t="shared" si="880"/>
        <v>3.0067531231959571E-5</v>
      </c>
      <c r="AX656" s="5">
        <f t="shared" si="881"/>
        <v>1.8118386518336772E-3</v>
      </c>
      <c r="AY656" s="5">
        <f t="shared" si="882"/>
        <v>2.7395000415725104E-3</v>
      </c>
      <c r="AZ656" s="5">
        <f t="shared" si="883"/>
        <v>2.0710620314288112E-3</v>
      </c>
      <c r="BA656" s="5">
        <f t="shared" si="884"/>
        <v>1.0438152638401171E-3</v>
      </c>
      <c r="BB656" s="5">
        <f t="shared" si="885"/>
        <v>3.94562169731563E-4</v>
      </c>
      <c r="BC656" s="5">
        <f t="shared" si="886"/>
        <v>1.1931560012682412E-4</v>
      </c>
      <c r="BD656" s="5">
        <f t="shared" si="887"/>
        <v>5.9155757295239651E-4</v>
      </c>
      <c r="BE656" s="5">
        <f t="shared" si="888"/>
        <v>1.0778770536765607E-3</v>
      </c>
      <c r="BF656" s="5">
        <f t="shared" si="889"/>
        <v>9.8199988975202976E-4</v>
      </c>
      <c r="BG656" s="5">
        <f t="shared" si="890"/>
        <v>5.9643399970572396E-4</v>
      </c>
      <c r="BH656" s="5">
        <f t="shared" si="891"/>
        <v>2.7169059771594981E-4</v>
      </c>
      <c r="BI656" s="5">
        <f t="shared" si="892"/>
        <v>9.9009487619646308E-5</v>
      </c>
      <c r="BJ656" s="8">
        <f t="shared" si="893"/>
        <v>0.44895823986277233</v>
      </c>
      <c r="BK656" s="8">
        <f t="shared" si="894"/>
        <v>0.22889750629158231</v>
      </c>
      <c r="BL656" s="8">
        <f t="shared" si="895"/>
        <v>0.30060437524144801</v>
      </c>
      <c r="BM656" s="8">
        <f t="shared" si="896"/>
        <v>0.64366278661425069</v>
      </c>
      <c r="BN656" s="8">
        <f t="shared" si="897"/>
        <v>0.35262423494596029</v>
      </c>
    </row>
    <row r="657" spans="1:66" x14ac:dyDescent="0.25">
      <c r="A657" t="s">
        <v>344</v>
      </c>
      <c r="B657" t="s">
        <v>411</v>
      </c>
      <c r="C657" t="s">
        <v>424</v>
      </c>
      <c r="D657" t="s">
        <v>499</v>
      </c>
      <c r="E657">
        <f>VLOOKUP(A657,home!$A$2:$E$405,3,FALSE)</f>
        <v>1.4615384615384599</v>
      </c>
      <c r="F657">
        <f>VLOOKUP(B657,home!$B$2:$E$405,3,FALSE)</f>
        <v>1.92</v>
      </c>
      <c r="G657">
        <f>VLOOKUP(C657,away!$B$2:$E$405,4,FALSE)</f>
        <v>0.96</v>
      </c>
      <c r="H657">
        <f>VLOOKUP(A657,away!$A$2:$E$405,3,FALSE)</f>
        <v>1.3846153846153799</v>
      </c>
      <c r="I657">
        <f>VLOOKUP(C657,away!$B$2:$E$405,3,FALSE)</f>
        <v>1.0900000000000001</v>
      </c>
      <c r="J657">
        <f>VLOOKUP(B657,home!$B$2:$E$405,4,FALSE)</f>
        <v>0.57999999999999996</v>
      </c>
      <c r="K657" s="3">
        <f t="shared" si="842"/>
        <v>2.6939076923076892</v>
      </c>
      <c r="L657" s="3">
        <f t="shared" si="843"/>
        <v>0.87535384615384326</v>
      </c>
      <c r="M657" s="5">
        <f t="shared" si="844"/>
        <v>2.8176653374267509E-2</v>
      </c>
      <c r="N657" s="5">
        <f t="shared" si="845"/>
        <v>7.5905303268426649E-2</v>
      </c>
      <c r="O657" s="5">
        <f t="shared" si="846"/>
        <v>2.4664541902908729E-2</v>
      </c>
      <c r="P657" s="5">
        <f t="shared" si="847"/>
        <v>6.6443999159491146E-2</v>
      </c>
      <c r="Q657" s="5">
        <f t="shared" si="848"/>
        <v>0.1022409401808813</v>
      </c>
      <c r="R657" s="5">
        <f t="shared" si="849"/>
        <v>1.0795100809166893E-2</v>
      </c>
      <c r="S657" s="5">
        <f t="shared" si="850"/>
        <v>3.9170771681656738E-2</v>
      </c>
      <c r="T657" s="5">
        <f t="shared" si="851"/>
        <v>8.9497000221719455E-2</v>
      </c>
      <c r="U657" s="5">
        <f t="shared" si="852"/>
        <v>2.908100510905165E-2</v>
      </c>
      <c r="V657" s="5">
        <f t="shared" si="853"/>
        <v>1.026327516268217E-2</v>
      </c>
      <c r="W657" s="5">
        <f t="shared" si="854"/>
        <v>9.1809218407348819E-2</v>
      </c>
      <c r="X657" s="5">
        <f t="shared" si="855"/>
        <v>8.0365552445251009E-2</v>
      </c>
      <c r="Y657" s="5">
        <f t="shared" si="856"/>
        <v>3.5174147715614432E-2</v>
      </c>
      <c r="Z657" s="5">
        <f t="shared" si="857"/>
        <v>3.149844337640902E-3</v>
      </c>
      <c r="AA657" s="5">
        <f t="shared" si="858"/>
        <v>8.4853898907426423E-3</v>
      </c>
      <c r="AB657" s="5">
        <f t="shared" si="859"/>
        <v>1.1429428549450758E-2</v>
      </c>
      <c r="AC657" s="5">
        <f t="shared" si="860"/>
        <v>1.5126287294148191E-3</v>
      </c>
      <c r="AD657" s="5">
        <f t="shared" si="861"/>
        <v>6.183138992307842E-2</v>
      </c>
      <c r="AE657" s="5">
        <f t="shared" si="862"/>
        <v>5.4124344982204677E-2</v>
      </c>
      <c r="AF657" s="5">
        <f t="shared" si="863"/>
        <v>2.3688976775365165E-2</v>
      </c>
      <c r="AG657" s="5">
        <f t="shared" si="864"/>
        <v>6.9120789772549882E-3</v>
      </c>
      <c r="AH657" s="5">
        <f t="shared" si="865"/>
        <v>6.8930708893496704E-4</v>
      </c>
      <c r="AI657" s="5">
        <f t="shared" si="866"/>
        <v>1.856929669244128E-3</v>
      </c>
      <c r="AJ657" s="5">
        <f t="shared" si="867"/>
        <v>2.5011985600255655E-3</v>
      </c>
      <c r="AK657" s="5">
        <f t="shared" si="868"/>
        <v>2.2459993469472624E-3</v>
      </c>
      <c r="AL657" s="5">
        <f t="shared" si="869"/>
        <v>1.4267855119749217E-4</v>
      </c>
      <c r="AM657" s="5">
        <f t="shared" si="870"/>
        <v>3.3313611387971412E-2</v>
      </c>
      <c r="AN657" s="5">
        <f t="shared" si="871"/>
        <v>2.9161197857735247E-2</v>
      </c>
      <c r="AO657" s="5">
        <f t="shared" si="872"/>
        <v>1.276318335161088E-2</v>
      </c>
      <c r="AP657" s="5">
        <f t="shared" si="873"/>
        <v>3.7241005453330948E-3</v>
      </c>
      <c r="AQ657" s="5">
        <f t="shared" si="874"/>
        <v>8.1497643395523733E-4</v>
      </c>
      <c r="AR657" s="5">
        <f t="shared" si="875"/>
        <v>1.2067752229606657E-4</v>
      </c>
      <c r="AS657" s="5">
        <f t="shared" si="876"/>
        <v>3.2509410560200636E-4</v>
      </c>
      <c r="AT657" s="5">
        <f t="shared" si="877"/>
        <v>4.3788675590256674E-4</v>
      </c>
      <c r="AU657" s="5">
        <f t="shared" si="878"/>
        <v>3.9320883336186138E-4</v>
      </c>
      <c r="AV657" s="5">
        <f t="shared" si="879"/>
        <v>2.6481707521921268E-4</v>
      </c>
      <c r="AW657" s="5">
        <f t="shared" si="880"/>
        <v>9.3459304469002667E-6</v>
      </c>
      <c r="AX657" s="5">
        <f t="shared" si="881"/>
        <v>1.4957298996100878E-2</v>
      </c>
      <c r="AY657" s="5">
        <f t="shared" si="882"/>
        <v>1.3092929204309921E-2</v>
      </c>
      <c r="AZ657" s="5">
        <f t="shared" si="883"/>
        <v>5.730472968206334E-3</v>
      </c>
      <c r="BA657" s="5">
        <f t="shared" si="884"/>
        <v>1.6720638510000149E-3</v>
      </c>
      <c r="BB657" s="5">
        <f t="shared" si="885"/>
        <v>3.6591188074691741E-4</v>
      </c>
      <c r="BC657" s="5">
        <f t="shared" si="886"/>
        <v>6.4060474433040129E-5</v>
      </c>
      <c r="BD657" s="5">
        <f t="shared" si="887"/>
        <v>1.7605922214363003E-5</v>
      </c>
      <c r="BE657" s="5">
        <f t="shared" si="888"/>
        <v>4.7428729283443307E-5</v>
      </c>
      <c r="BF657" s="5">
        <f t="shared" si="889"/>
        <v>6.3884309326523461E-5</v>
      </c>
      <c r="BG657" s="5">
        <f t="shared" si="890"/>
        <v>5.736614410416181E-5</v>
      </c>
      <c r="BH657" s="5">
        <f t="shared" si="891"/>
        <v>3.8634774220058225E-5</v>
      </c>
      <c r="BI657" s="5">
        <f t="shared" si="892"/>
        <v>2.0815703092397128E-5</v>
      </c>
      <c r="BJ657" s="8">
        <f t="shared" si="893"/>
        <v>0.73720875984854806</v>
      </c>
      <c r="BK657" s="8">
        <f t="shared" si="894"/>
        <v>0.1588029358630198</v>
      </c>
      <c r="BL657" s="8">
        <f t="shared" si="895"/>
        <v>9.3536320801095238E-2</v>
      </c>
      <c r="BM657" s="8">
        <f t="shared" si="896"/>
        <v>0.67138773888129899</v>
      </c>
      <c r="BN657" s="8">
        <f t="shared" si="897"/>
        <v>0.30822653869514222</v>
      </c>
    </row>
    <row r="658" spans="1:66" x14ac:dyDescent="0.25">
      <c r="A658" t="s">
        <v>344</v>
      </c>
      <c r="B658" t="s">
        <v>421</v>
      </c>
      <c r="C658" t="s">
        <v>345</v>
      </c>
      <c r="D658" t="s">
        <v>499</v>
      </c>
      <c r="E658">
        <f>VLOOKUP(A658,home!$A$2:$E$405,3,FALSE)</f>
        <v>1.4615384615384599</v>
      </c>
      <c r="F658">
        <f>VLOOKUP(B658,home!$B$2:$E$405,3,FALSE)</f>
        <v>1.25</v>
      </c>
      <c r="G658">
        <f>VLOOKUP(C658,away!$B$2:$E$405,4,FALSE)</f>
        <v>2.0499999999999998</v>
      </c>
      <c r="H658">
        <f>VLOOKUP(A658,away!$A$2:$E$405,3,FALSE)</f>
        <v>1.3846153846153799</v>
      </c>
      <c r="I658">
        <f>VLOOKUP(C658,away!$B$2:$E$405,3,FALSE)</f>
        <v>0.68</v>
      </c>
      <c r="J658">
        <f>VLOOKUP(B658,home!$B$2:$E$405,4,FALSE)</f>
        <v>0.84</v>
      </c>
      <c r="K658" s="3">
        <f t="shared" si="842"/>
        <v>3.745192307692303</v>
      </c>
      <c r="L658" s="3">
        <f t="shared" si="843"/>
        <v>0.79089230769230501</v>
      </c>
      <c r="M658" s="5">
        <f t="shared" si="844"/>
        <v>1.0715278965141725E-2</v>
      </c>
      <c r="N658" s="5">
        <f t="shared" si="845"/>
        <v>4.013078035502593E-2</v>
      </c>
      <c r="O658" s="5">
        <f t="shared" si="846"/>
        <v>8.4746317083077526E-3</v>
      </c>
      <c r="P658" s="5">
        <f t="shared" si="847"/>
        <v>3.1739125484479477E-2</v>
      </c>
      <c r="Q658" s="5">
        <f t="shared" si="848"/>
        <v>7.514874494366626E-2</v>
      </c>
      <c r="R658" s="5">
        <f t="shared" si="849"/>
        <v>3.3512605143129494E-3</v>
      </c>
      <c r="S658" s="5">
        <f t="shared" si="850"/>
        <v>2.3503169861387986E-2</v>
      </c>
      <c r="T658" s="5">
        <f t="shared" si="851"/>
        <v>5.9434564308676642E-2</v>
      </c>
      <c r="U658" s="5">
        <f t="shared" si="852"/>
        <v>1.2551115099277812E-2</v>
      </c>
      <c r="V658" s="5">
        <f t="shared" si="853"/>
        <v>7.735268695812491E-3</v>
      </c>
      <c r="W658" s="5">
        <f t="shared" si="854"/>
        <v>9.3815500498583254E-2</v>
      </c>
      <c r="X658" s="5">
        <f t="shared" si="855"/>
        <v>7.4197957686633106E-2</v>
      </c>
      <c r="Y658" s="5">
        <f t="shared" si="856"/>
        <v>2.9341296990418628E-2</v>
      </c>
      <c r="Z658" s="5">
        <f t="shared" si="857"/>
        <v>8.8349538728102321E-4</v>
      </c>
      <c r="AA658" s="5">
        <f t="shared" si="858"/>
        <v>3.3088601283265207E-3</v>
      </c>
      <c r="AB658" s="5">
        <f t="shared" si="859"/>
        <v>6.1961587499191262E-3</v>
      </c>
      <c r="AC658" s="5">
        <f t="shared" si="860"/>
        <v>1.4320127863168474E-3</v>
      </c>
      <c r="AD658" s="5">
        <f t="shared" si="861"/>
        <v>8.7839272702399357E-2</v>
      </c>
      <c r="AE658" s="5">
        <f t="shared" si="862"/>
        <v>6.9471405093614325E-2</v>
      </c>
      <c r="AF658" s="5">
        <f t="shared" si="863"/>
        <v>2.747219994655779E-2</v>
      </c>
      <c r="AG658" s="5">
        <f t="shared" si="864"/>
        <v>7.2425172043725028E-3</v>
      </c>
      <c r="AH658" s="5">
        <f t="shared" si="865"/>
        <v>1.7468742642054878E-4</v>
      </c>
      <c r="AI658" s="5">
        <f t="shared" si="866"/>
        <v>6.5423800568080448E-4</v>
      </c>
      <c r="AJ658" s="5">
        <f t="shared" si="867"/>
        <v>1.2251235731378513E-3</v>
      </c>
      <c r="AK658" s="5">
        <f t="shared" si="868"/>
        <v>1.5294411273627966E-3</v>
      </c>
      <c r="AL658" s="5">
        <f t="shared" si="869"/>
        <v>1.6966738306355749E-4</v>
      </c>
      <c r="AM658" s="5">
        <f t="shared" si="870"/>
        <v>6.5794993687662506E-2</v>
      </c>
      <c r="AN658" s="5">
        <f t="shared" si="871"/>
        <v>5.203675439223604E-2</v>
      </c>
      <c r="AO658" s="5">
        <f t="shared" si="872"/>
        <v>2.0577734383046626E-2</v>
      </c>
      <c r="AP658" s="5">
        <f t="shared" si="873"/>
        <v>5.4249239444290115E-3</v>
      </c>
      <c r="AQ658" s="5">
        <f t="shared" si="874"/>
        <v>1.0726326543661756E-3</v>
      </c>
      <c r="AR658" s="5">
        <f t="shared" si="875"/>
        <v>2.7631788361315516E-5</v>
      </c>
      <c r="AS658" s="5">
        <f t="shared" si="876"/>
        <v>1.0348636121858059E-4</v>
      </c>
      <c r="AT658" s="5">
        <f t="shared" si="877"/>
        <v>1.9378816199344754E-4</v>
      </c>
      <c r="AU658" s="5">
        <f t="shared" si="878"/>
        <v>2.419246445398966E-4</v>
      </c>
      <c r="AV658" s="5">
        <f t="shared" si="879"/>
        <v>2.2651357944300388E-4</v>
      </c>
      <c r="AW658" s="5">
        <f t="shared" si="880"/>
        <v>1.3960061607137355E-5</v>
      </c>
      <c r="AX658" s="5">
        <f t="shared" si="881"/>
        <v>4.1069150707282849E-2</v>
      </c>
      <c r="AY658" s="5">
        <f t="shared" si="882"/>
        <v>3.2481275377845995E-2</v>
      </c>
      <c r="AZ658" s="5">
        <f t="shared" si="883"/>
        <v>1.2844595420186932E-2</v>
      </c>
      <c r="BA658" s="5">
        <f t="shared" si="884"/>
        <v>3.386230571081885E-3</v>
      </c>
      <c r="BB658" s="5">
        <f t="shared" si="885"/>
        <v>6.6953592768529584E-4</v>
      </c>
      <c r="BC658" s="5">
        <f t="shared" si="886"/>
        <v>1.059061629859864E-4</v>
      </c>
      <c r="BD658" s="5">
        <f t="shared" si="887"/>
        <v>3.6422948104576996E-6</v>
      </c>
      <c r="BE658" s="5">
        <f t="shared" si="888"/>
        <v>1.3641094506473772E-5</v>
      </c>
      <c r="BF658" s="5">
        <f t="shared" si="889"/>
        <v>2.5544261107074653E-5</v>
      </c>
      <c r="BG658" s="5">
        <f t="shared" si="890"/>
        <v>3.188939006796656E-5</v>
      </c>
      <c r="BH658" s="5">
        <f t="shared" si="891"/>
        <v>2.9857974594886922E-5</v>
      </c>
      <c r="BI658" s="5">
        <f t="shared" si="892"/>
        <v>2.2364771355208539E-5</v>
      </c>
      <c r="BJ658" s="8">
        <f t="shared" si="893"/>
        <v>0.7995579729587573</v>
      </c>
      <c r="BK658" s="8">
        <f t="shared" si="894"/>
        <v>0.10777579855404806</v>
      </c>
      <c r="BL658" s="8">
        <f t="shared" si="895"/>
        <v>3.8385800654744472E-2</v>
      </c>
      <c r="BM658" s="8">
        <f t="shared" si="896"/>
        <v>0.74457593026765778</v>
      </c>
      <c r="BN658" s="8">
        <f t="shared" si="897"/>
        <v>0.16955982197093411</v>
      </c>
    </row>
    <row r="659" spans="1:66" x14ac:dyDescent="0.25">
      <c r="A659" t="s">
        <v>344</v>
      </c>
      <c r="B659" t="s">
        <v>422</v>
      </c>
      <c r="C659" t="s">
        <v>358</v>
      </c>
      <c r="D659" t="s">
        <v>499</v>
      </c>
      <c r="E659">
        <f>VLOOKUP(A659,home!$A$2:$E$405,3,FALSE)</f>
        <v>1.4615384615384599</v>
      </c>
      <c r="F659">
        <f>VLOOKUP(B659,home!$B$2:$E$405,3,FALSE)</f>
        <v>0.55000000000000004</v>
      </c>
      <c r="G659">
        <f>VLOOKUP(C659,away!$B$2:$E$405,4,FALSE)</f>
        <v>1.27</v>
      </c>
      <c r="H659">
        <f>VLOOKUP(A659,away!$A$2:$E$405,3,FALSE)</f>
        <v>1.3846153846153799</v>
      </c>
      <c r="I659">
        <f>VLOOKUP(C659,away!$B$2:$E$405,3,FALSE)</f>
        <v>0.28999999999999998</v>
      </c>
      <c r="J659">
        <f>VLOOKUP(B659,home!$B$2:$E$405,4,FALSE)</f>
        <v>0.28999999999999998</v>
      </c>
      <c r="K659" s="3">
        <f t="shared" si="842"/>
        <v>1.0208846153846143</v>
      </c>
      <c r="L659" s="3">
        <f t="shared" si="843"/>
        <v>0.11644615384615342</v>
      </c>
      <c r="M659" s="5">
        <f t="shared" si="844"/>
        <v>0.32067383292645096</v>
      </c>
      <c r="N659" s="5">
        <f t="shared" si="845"/>
        <v>0.32737098259102998</v>
      </c>
      <c r="O659" s="5">
        <f t="shared" si="846"/>
        <v>3.7341234483389218E-2</v>
      </c>
      <c r="P659" s="5">
        <f t="shared" si="847"/>
        <v>3.8121091803561498E-2</v>
      </c>
      <c r="Q659" s="5">
        <f t="shared" si="848"/>
        <v>0.16710399982526344</v>
      </c>
      <c r="R659" s="5">
        <f t="shared" si="849"/>
        <v>2.1741215677290155E-3</v>
      </c>
      <c r="S659" s="5">
        <f t="shared" si="850"/>
        <v>1.1329406168205109E-3</v>
      </c>
      <c r="T659" s="5">
        <f t="shared" si="851"/>
        <v>1.9458618071960226E-2</v>
      </c>
      <c r="U659" s="5">
        <f t="shared" si="852"/>
        <v>2.2195272604704302E-3</v>
      </c>
      <c r="V659" s="5">
        <f t="shared" si="853"/>
        <v>1.4964645910234492E-5</v>
      </c>
      <c r="W659" s="5">
        <f t="shared" si="854"/>
        <v>5.686463419694824E-2</v>
      </c>
      <c r="X659" s="5">
        <f t="shared" si="855"/>
        <v>6.621667942103073E-3</v>
      </c>
      <c r="Y659" s="5">
        <f t="shared" si="856"/>
        <v>3.8553388195213835E-4</v>
      </c>
      <c r="Z659" s="5">
        <f t="shared" si="857"/>
        <v>8.4389364852004452E-5</v>
      </c>
      <c r="AA659" s="5">
        <f t="shared" si="858"/>
        <v>8.6151804279490442E-5</v>
      </c>
      <c r="AB659" s="5">
        <f t="shared" si="859"/>
        <v>4.3975525788279084E-5</v>
      </c>
      <c r="AC659" s="5">
        <f t="shared" si="860"/>
        <v>1.1118552988596226E-7</v>
      </c>
      <c r="AD659" s="5">
        <f t="shared" si="861"/>
        <v>1.4513057552784571E-2</v>
      </c>
      <c r="AE659" s="5">
        <f t="shared" si="862"/>
        <v>1.6899897325696313E-3</v>
      </c>
      <c r="AF659" s="5">
        <f t="shared" si="863"/>
        <v>9.8396402198611504E-5</v>
      </c>
      <c r="AG659" s="5">
        <f t="shared" si="864"/>
        <v>3.8192941961091704E-6</v>
      </c>
      <c r="AH659" s="5">
        <f t="shared" si="865"/>
        <v>2.4567042406339193E-6</v>
      </c>
      <c r="AI659" s="5">
        <f t="shared" si="866"/>
        <v>2.5080115638133097E-6</v>
      </c>
      <c r="AJ659" s="5">
        <f t="shared" si="867"/>
        <v>1.2801952103518579E-6</v>
      </c>
      <c r="AK659" s="5">
        <f t="shared" si="868"/>
        <v>4.356438649790939E-7</v>
      </c>
      <c r="AL659" s="5">
        <f t="shared" si="869"/>
        <v>5.2870092371803024E-10</v>
      </c>
      <c r="AM659" s="5">
        <f t="shared" si="870"/>
        <v>2.9632314355658501E-3</v>
      </c>
      <c r="AN659" s="5">
        <f t="shared" si="871"/>
        <v>3.4505690362765913E-4</v>
      </c>
      <c r="AO659" s="5">
        <f t="shared" si="872"/>
        <v>2.0090274642751869E-5</v>
      </c>
      <c r="AP659" s="5">
        <f t="shared" si="873"/>
        <v>7.7981173728712008E-7</v>
      </c>
      <c r="AQ659" s="5">
        <f t="shared" si="874"/>
        <v>2.2701519382793031E-8</v>
      </c>
      <c r="AR659" s="5">
        <f t="shared" si="875"/>
        <v>5.7214751991870979E-8</v>
      </c>
      <c r="AS659" s="5">
        <f t="shared" si="876"/>
        <v>5.8409660081547299E-8</v>
      </c>
      <c r="AT659" s="5">
        <f t="shared" si="877"/>
        <v>2.9814761683548236E-8</v>
      </c>
      <c r="AU659" s="5">
        <f t="shared" si="878"/>
        <v>1.0145810504697692E-8</v>
      </c>
      <c r="AV659" s="5">
        <f t="shared" si="879"/>
        <v>2.5894254637133704E-9</v>
      </c>
      <c r="AW659" s="5">
        <f t="shared" si="880"/>
        <v>1.7458598443707471E-12</v>
      </c>
      <c r="AX659" s="5">
        <f t="shared" si="881"/>
        <v>5.0418623073220678E-4</v>
      </c>
      <c r="AY659" s="5">
        <f t="shared" si="882"/>
        <v>5.8710547390954767E-5</v>
      </c>
      <c r="AZ659" s="5">
        <f t="shared" si="883"/>
        <v>3.4183087169395004E-6</v>
      </c>
      <c r="BA659" s="5">
        <f t="shared" si="884"/>
        <v>1.3268296758212822E-7</v>
      </c>
      <c r="BB659" s="5">
        <f t="shared" si="885"/>
        <v>3.8626053139581702E-9</v>
      </c>
      <c r="BC659" s="5">
        <f t="shared" si="886"/>
        <v>8.9957106527228575E-11</v>
      </c>
      <c r="BD659" s="5">
        <f t="shared" si="887"/>
        <v>1.1104063021191548E-9</v>
      </c>
      <c r="BE659" s="5">
        <f t="shared" si="888"/>
        <v>1.1335967106595652E-9</v>
      </c>
      <c r="BF659" s="5">
        <f t="shared" si="889"/>
        <v>5.7863572098147703E-10</v>
      </c>
      <c r="BG659" s="5">
        <f t="shared" si="890"/>
        <v>1.9690676848732471E-10</v>
      </c>
      <c r="BH659" s="5">
        <f t="shared" si="891"/>
        <v>5.025477265345244E-11</v>
      </c>
      <c r="BI659" s="5">
        <f t="shared" si="892"/>
        <v>1.0260864850312208E-11</v>
      </c>
      <c r="BJ659" s="8">
        <f t="shared" si="893"/>
        <v>0.59800633234046918</v>
      </c>
      <c r="BK659" s="8">
        <f t="shared" si="894"/>
        <v>0.36000165225436492</v>
      </c>
      <c r="BL659" s="8">
        <f t="shared" si="895"/>
        <v>4.1871852451007073E-2</v>
      </c>
      <c r="BM659" s="8">
        <f t="shared" si="896"/>
        <v>0.10712025266762394</v>
      </c>
      <c r="BN659" s="8">
        <f t="shared" si="897"/>
        <v>0.89278526319742413</v>
      </c>
    </row>
    <row r="660" spans="1:66" x14ac:dyDescent="0.25">
      <c r="A660" t="s">
        <v>340</v>
      </c>
      <c r="B660" t="s">
        <v>352</v>
      </c>
      <c r="C660" t="s">
        <v>377</v>
      </c>
      <c r="D660" t="s">
        <v>499</v>
      </c>
      <c r="E660">
        <f>VLOOKUP(A660,home!$A$2:$E$405,3,FALSE)</f>
        <v>1.35357142857143</v>
      </c>
      <c r="F660">
        <f>VLOOKUP(B660,home!$B$2:$E$405,3,FALSE)</f>
        <v>1.21</v>
      </c>
      <c r="G660">
        <f>VLOOKUP(C660,away!$B$2:$E$405,4,FALSE)</f>
        <v>0.84</v>
      </c>
      <c r="H660">
        <f>VLOOKUP(A660,away!$A$2:$E$405,3,FALSE)</f>
        <v>1.1285714285714299</v>
      </c>
      <c r="I660">
        <f>VLOOKUP(C660,away!$B$2:$E$405,3,FALSE)</f>
        <v>0.74</v>
      </c>
      <c r="J660">
        <f>VLOOKUP(B660,home!$B$2:$E$405,4,FALSE)</f>
        <v>0.82</v>
      </c>
      <c r="K660" s="3">
        <f t="shared" si="842"/>
        <v>1.3757700000000015</v>
      </c>
      <c r="L660" s="3">
        <f t="shared" si="843"/>
        <v>0.68481714285714357</v>
      </c>
      <c r="M660" s="5">
        <f t="shared" si="844"/>
        <v>0.12737915817151588</v>
      </c>
      <c r="N660" s="5">
        <f t="shared" si="845"/>
        <v>0.17524442443762661</v>
      </c>
      <c r="O660" s="5">
        <f t="shared" si="846"/>
        <v>8.7231431158565687E-2</v>
      </c>
      <c r="P660" s="5">
        <f t="shared" si="847"/>
        <v>0.12001038604502005</v>
      </c>
      <c r="Q660" s="5">
        <f t="shared" si="848"/>
        <v>0.12054801090427693</v>
      </c>
      <c r="R660" s="5">
        <f t="shared" si="849"/>
        <v>2.986878972667428E-2</v>
      </c>
      <c r="S660" s="5">
        <f t="shared" si="850"/>
        <v>2.8266972724222676E-2</v>
      </c>
      <c r="T660" s="5">
        <f t="shared" si="851"/>
        <v>8.2553344404578718E-2</v>
      </c>
      <c r="U660" s="5">
        <f t="shared" si="852"/>
        <v>4.1092584842266723E-2</v>
      </c>
      <c r="V660" s="5">
        <f t="shared" si="853"/>
        <v>2.9590836938700304E-3</v>
      </c>
      <c r="W660" s="5">
        <f t="shared" si="854"/>
        <v>5.5282112320592436E-2</v>
      </c>
      <c r="X660" s="5">
        <f t="shared" si="855"/>
        <v>3.7858138210495808E-2</v>
      </c>
      <c r="Y660" s="5">
        <f t="shared" si="856"/>
        <v>1.2962951021601296E-2</v>
      </c>
      <c r="Z660" s="5">
        <f t="shared" si="857"/>
        <v>6.8182197470739612E-3</v>
      </c>
      <c r="AA660" s="5">
        <f t="shared" si="858"/>
        <v>9.3803021814319546E-3</v>
      </c>
      <c r="AB660" s="5">
        <f t="shared" si="859"/>
        <v>6.4525691660743279E-3</v>
      </c>
      <c r="AC660" s="5">
        <f t="shared" si="860"/>
        <v>1.7424395675208137E-4</v>
      </c>
      <c r="AD660" s="5">
        <f t="shared" si="861"/>
        <v>1.9013867916825394E-2</v>
      </c>
      <c r="AE660" s="5">
        <f t="shared" si="862"/>
        <v>1.3021022701463476E-2</v>
      </c>
      <c r="AF660" s="5">
        <f t="shared" si="863"/>
        <v>4.4585097817471109E-3</v>
      </c>
      <c r="AG660" s="5">
        <f t="shared" si="864"/>
        <v>1.0177546433788945E-3</v>
      </c>
      <c r="AH660" s="5">
        <f t="shared" si="865"/>
        <v>1.1673084416408362E-3</v>
      </c>
      <c r="AI660" s="5">
        <f t="shared" si="866"/>
        <v>1.6059479347562153E-3</v>
      </c>
      <c r="AJ660" s="5">
        <f t="shared" si="867"/>
        <v>1.1047074950997805E-3</v>
      </c>
      <c r="AK660" s="5">
        <f t="shared" si="868"/>
        <v>5.0660781017780913E-4</v>
      </c>
      <c r="AL660" s="5">
        <f t="shared" si="869"/>
        <v>6.566563891927216E-6</v>
      </c>
      <c r="AM660" s="5">
        <f t="shared" si="870"/>
        <v>5.2317418127861741E-3</v>
      </c>
      <c r="AN660" s="5">
        <f t="shared" si="871"/>
        <v>3.5827864803984811E-3</v>
      </c>
      <c r="AO660" s="5">
        <f t="shared" si="872"/>
        <v>1.2267768004868445E-3</v>
      </c>
      <c r="AP660" s="5">
        <f t="shared" si="873"/>
        <v>2.8003926114427634E-4</v>
      </c>
      <c r="AQ660" s="5">
        <f t="shared" si="874"/>
        <v>4.7943921676162195E-5</v>
      </c>
      <c r="AR660" s="5">
        <f t="shared" si="875"/>
        <v>1.598785663675005E-4</v>
      </c>
      <c r="AS660" s="5">
        <f t="shared" si="876"/>
        <v>2.1995613525141642E-4</v>
      </c>
      <c r="AT660" s="5">
        <f t="shared" si="877"/>
        <v>1.5130452609742078E-4</v>
      </c>
      <c r="AU660" s="5">
        <f t="shared" si="878"/>
        <v>6.9386742623016293E-5</v>
      </c>
      <c r="AV660" s="5">
        <f t="shared" si="879"/>
        <v>2.3865049724616818E-5</v>
      </c>
      <c r="AW660" s="5">
        <f t="shared" si="880"/>
        <v>1.7185260981897306E-7</v>
      </c>
      <c r="AX660" s="5">
        <f t="shared" si="881"/>
        <v>1.1996122389628097E-3</v>
      </c>
      <c r="AY660" s="5">
        <f t="shared" si="882"/>
        <v>8.2151502602297239E-4</v>
      </c>
      <c r="AZ660" s="5">
        <f t="shared" si="883"/>
        <v>2.8129378646763191E-4</v>
      </c>
      <c r="BA660" s="5">
        <f t="shared" si="884"/>
        <v>6.4211602384077053E-5</v>
      </c>
      <c r="BB660" s="5">
        <f t="shared" si="885"/>
        <v>1.0993301520735647E-5</v>
      </c>
      <c r="BC660" s="5">
        <f t="shared" si="886"/>
        <v>1.5056802675994557E-6</v>
      </c>
      <c r="BD660" s="5">
        <f t="shared" si="887"/>
        <v>1.8247930503981311E-5</v>
      </c>
      <c r="BE660" s="5">
        <f t="shared" si="888"/>
        <v>2.5104955349462397E-5</v>
      </c>
      <c r="BF660" s="5">
        <f t="shared" si="889"/>
        <v>1.7269322210564962E-5</v>
      </c>
      <c r="BG660" s="5">
        <f t="shared" si="890"/>
        <v>7.919538472542998E-6</v>
      </c>
      <c r="BH660" s="5">
        <f t="shared" si="891"/>
        <v>2.7238658610926243E-6</v>
      </c>
      <c r="BI660" s="5">
        <f t="shared" si="892"/>
        <v>7.4948258714307988E-7</v>
      </c>
      <c r="BJ660" s="8">
        <f t="shared" si="893"/>
        <v>0.53470855625470459</v>
      </c>
      <c r="BK660" s="8">
        <f t="shared" si="894"/>
        <v>0.27961792618129561</v>
      </c>
      <c r="BL660" s="8">
        <f t="shared" si="895"/>
        <v>0.17910665487173641</v>
      </c>
      <c r="BM660" s="8">
        <f t="shared" si="896"/>
        <v>0.33914781343771777</v>
      </c>
      <c r="BN660" s="8">
        <f t="shared" si="897"/>
        <v>0.66028220044367936</v>
      </c>
    </row>
    <row r="661" spans="1:66" x14ac:dyDescent="0.25">
      <c r="A661" t="s">
        <v>340</v>
      </c>
      <c r="B661" t="s">
        <v>365</v>
      </c>
      <c r="C661" t="s">
        <v>413</v>
      </c>
      <c r="D661" t="s">
        <v>499</v>
      </c>
      <c r="E661">
        <f>VLOOKUP(A661,home!$A$2:$E$405,3,FALSE)</f>
        <v>1.35357142857143</v>
      </c>
      <c r="F661">
        <f>VLOOKUP(B661,home!$B$2:$E$405,3,FALSE)</f>
        <v>1.06</v>
      </c>
      <c r="G661">
        <f>VLOOKUP(C661,away!$B$2:$E$405,4,FALSE)</f>
        <v>0.69</v>
      </c>
      <c r="H661">
        <f>VLOOKUP(A661,away!$A$2:$E$405,3,FALSE)</f>
        <v>1.1285714285714299</v>
      </c>
      <c r="I661">
        <f>VLOOKUP(C661,away!$B$2:$E$405,3,FALSE)</f>
        <v>1.28</v>
      </c>
      <c r="J661">
        <f>VLOOKUP(B661,home!$B$2:$E$405,4,FALSE)</f>
        <v>1.39</v>
      </c>
      <c r="K661" s="3">
        <f t="shared" si="842"/>
        <v>0.99000214285714383</v>
      </c>
      <c r="L661" s="3">
        <f t="shared" si="843"/>
        <v>2.007954285714288</v>
      </c>
      <c r="M661" s="5">
        <f t="shared" si="844"/>
        <v>4.988891582912916E-2</v>
      </c>
      <c r="N661" s="5">
        <f t="shared" si="845"/>
        <v>4.9390133575657545E-2</v>
      </c>
      <c r="O661" s="5">
        <f t="shared" si="846"/>
        <v>0.10017466234873929</v>
      </c>
      <c r="P661" s="5">
        <f t="shared" si="847"/>
        <v>9.9173130385242739E-2</v>
      </c>
      <c r="Q661" s="5">
        <f t="shared" si="848"/>
        <v>2.4448169037950766E-2</v>
      </c>
      <c r="R661" s="5">
        <f t="shared" si="849"/>
        <v>0.10057307129156641</v>
      </c>
      <c r="S661" s="5">
        <f t="shared" si="850"/>
        <v>4.9286046945250066E-2</v>
      </c>
      <c r="T661" s="5">
        <f t="shared" si="851"/>
        <v>4.909080579762061E-2</v>
      </c>
      <c r="U661" s="5">
        <f t="shared" si="852"/>
        <v>9.9567556092375026E-2</v>
      </c>
      <c r="V661" s="5">
        <f t="shared" si="853"/>
        <v>1.0886077773747263E-2</v>
      </c>
      <c r="W661" s="5">
        <f t="shared" si="854"/>
        <v>8.0679132455016463E-3</v>
      </c>
      <c r="X661" s="5">
        <f t="shared" si="855"/>
        <v>1.6200000978076105E-2</v>
      </c>
      <c r="Y661" s="5">
        <f t="shared" si="856"/>
        <v>1.6264430696251789E-2</v>
      </c>
      <c r="Z661" s="5">
        <f t="shared" si="857"/>
        <v>6.7315376509116454E-2</v>
      </c>
      <c r="AA661" s="5">
        <f t="shared" si="858"/>
        <v>6.6642366991260721E-2</v>
      </c>
      <c r="AB661" s="5">
        <f t="shared" si="859"/>
        <v>3.2988043063210147E-2</v>
      </c>
      <c r="AC661" s="5">
        <f t="shared" si="860"/>
        <v>1.3525128684613663E-3</v>
      </c>
      <c r="AD661" s="5">
        <f t="shared" si="861"/>
        <v>1.9968128503580402E-3</v>
      </c>
      <c r="AE661" s="5">
        <f t="shared" si="862"/>
        <v>4.0095089206457907E-3</v>
      </c>
      <c r="AF661" s="5">
        <f t="shared" si="863"/>
        <v>4.025455310410193E-3</v>
      </c>
      <c r="AG661" s="5">
        <f t="shared" si="864"/>
        <v>2.6943100808298286E-3</v>
      </c>
      <c r="AH661" s="5">
        <f t="shared" si="865"/>
        <v>3.3791549688987829E-2</v>
      </c>
      <c r="AI661" s="5">
        <f t="shared" si="866"/>
        <v>3.3453706602561604E-2</v>
      </c>
      <c r="AJ661" s="5">
        <f t="shared" si="867"/>
        <v>1.6559620611525081E-2</v>
      </c>
      <c r="AK661" s="5">
        <f t="shared" si="868"/>
        <v>5.4646866301037199E-3</v>
      </c>
      <c r="AL661" s="5">
        <f t="shared" si="869"/>
        <v>1.0754527960563148E-4</v>
      </c>
      <c r="AM661" s="5">
        <f t="shared" si="870"/>
        <v>3.9536980014782844E-4</v>
      </c>
      <c r="AN661" s="5">
        <f t="shared" si="871"/>
        <v>7.9388448464883378E-4</v>
      </c>
      <c r="AO661" s="5">
        <f t="shared" si="872"/>
        <v>7.970418766563524E-4</v>
      </c>
      <c r="AP661" s="5">
        <f t="shared" si="873"/>
        <v>5.3347455070862717E-4</v>
      </c>
      <c r="AQ661" s="5">
        <f t="shared" si="874"/>
        <v>2.6779812760372313E-4</v>
      </c>
      <c r="AR661" s="5">
        <f t="shared" si="875"/>
        <v>1.3570377403786081E-2</v>
      </c>
      <c r="AS661" s="5">
        <f t="shared" si="876"/>
        <v>1.3434702709128384E-2</v>
      </c>
      <c r="AT661" s="5">
        <f t="shared" si="877"/>
        <v>6.6501922353428876E-3</v>
      </c>
      <c r="AU661" s="5">
        <f t="shared" si="878"/>
        <v>2.1945681878004662E-3</v>
      </c>
      <c r="AV661" s="5">
        <f t="shared" si="879"/>
        <v>5.4315680214214496E-4</v>
      </c>
      <c r="AW661" s="5">
        <f t="shared" si="880"/>
        <v>5.9385279939717782E-6</v>
      </c>
      <c r="AX661" s="5">
        <f t="shared" si="881"/>
        <v>6.5236158227891777E-5</v>
      </c>
      <c r="AY661" s="5">
        <f t="shared" si="882"/>
        <v>1.3099122349723071E-4</v>
      </c>
      <c r="AZ661" s="5">
        <f t="shared" si="883"/>
        <v>1.3151219430611132E-4</v>
      </c>
      <c r="BA661" s="5">
        <f t="shared" si="884"/>
        <v>8.802349139354877E-5</v>
      </c>
      <c r="BB661" s="5">
        <f t="shared" si="885"/>
        <v>4.4186786696802767E-5</v>
      </c>
      <c r="BC661" s="5">
        <f t="shared" si="886"/>
        <v>1.7745009543957635E-5</v>
      </c>
      <c r="BD661" s="5">
        <f t="shared" si="887"/>
        <v>4.5414495777820986E-3</v>
      </c>
      <c r="BE661" s="5">
        <f t="shared" si="888"/>
        <v>4.4960448136819485E-3</v>
      </c>
      <c r="BF661" s="5">
        <f t="shared" si="889"/>
        <v>2.2255469999634381E-3</v>
      </c>
      <c r="BG661" s="5">
        <f t="shared" si="890"/>
        <v>7.3443209966436403E-4</v>
      </c>
      <c r="BH661" s="5">
        <f t="shared" si="891"/>
        <v>1.8177233811269788E-4</v>
      </c>
      <c r="BI661" s="5">
        <f t="shared" si="892"/>
        <v>3.5991000848744857E-5</v>
      </c>
      <c r="BJ661" s="8">
        <f t="shared" si="893"/>
        <v>0.17945280419673323</v>
      </c>
      <c r="BK661" s="8">
        <f t="shared" si="894"/>
        <v>0.21082522030493345</v>
      </c>
      <c r="BL661" s="8">
        <f t="shared" si="895"/>
        <v>0.53782349748858316</v>
      </c>
      <c r="BM661" s="8">
        <f t="shared" si="896"/>
        <v>0.57164376333557709</v>
      </c>
      <c r="BN661" s="8">
        <f t="shared" si="897"/>
        <v>0.42364808246828589</v>
      </c>
    </row>
    <row r="662" spans="1:66" x14ac:dyDescent="0.25">
      <c r="A662" t="s">
        <v>340</v>
      </c>
      <c r="B662" t="s">
        <v>390</v>
      </c>
      <c r="C662" t="s">
        <v>405</v>
      </c>
      <c r="D662" t="s">
        <v>499</v>
      </c>
      <c r="E662">
        <f>VLOOKUP(A662,home!$A$2:$E$405,3,FALSE)</f>
        <v>1.35357142857143</v>
      </c>
      <c r="F662">
        <f>VLOOKUP(B662,home!$B$2:$E$405,3,FALSE)</f>
        <v>0.63</v>
      </c>
      <c r="G662">
        <f>VLOOKUP(C662,away!$B$2:$E$405,4,FALSE)</f>
        <v>0.84</v>
      </c>
      <c r="H662">
        <f>VLOOKUP(A662,away!$A$2:$E$405,3,FALSE)</f>
        <v>1.1285714285714299</v>
      </c>
      <c r="I662">
        <f>VLOOKUP(C662,away!$B$2:$E$405,3,FALSE)</f>
        <v>0.53</v>
      </c>
      <c r="J662">
        <f>VLOOKUP(B662,home!$B$2:$E$405,4,FALSE)</f>
        <v>1.1399999999999999</v>
      </c>
      <c r="K662" s="3">
        <f t="shared" si="842"/>
        <v>0.71631000000000078</v>
      </c>
      <c r="L662" s="3">
        <f t="shared" si="843"/>
        <v>0.6818828571428579</v>
      </c>
      <c r="M662" s="5">
        <f t="shared" si="844"/>
        <v>0.24704300279015773</v>
      </c>
      <c r="N662" s="5">
        <f t="shared" si="845"/>
        <v>0.17695937332861805</v>
      </c>
      <c r="O662" s="5">
        <f t="shared" si="846"/>
        <v>0.16845438857970374</v>
      </c>
      <c r="P662" s="5">
        <f t="shared" si="847"/>
        <v>0.1206655630835277</v>
      </c>
      <c r="Q662" s="5">
        <f t="shared" si="848"/>
        <v>6.3378884354511264E-2</v>
      </c>
      <c r="R662" s="5">
        <f t="shared" si="849"/>
        <v>5.7433079891490796E-2</v>
      </c>
      <c r="S662" s="5">
        <f t="shared" si="850"/>
        <v>1.4734457108498286E-2</v>
      </c>
      <c r="T662" s="5">
        <f t="shared" si="851"/>
        <v>4.3216974746180907E-2</v>
      </c>
      <c r="U662" s="5">
        <f t="shared" si="852"/>
        <v>4.1139889457073815E-2</v>
      </c>
      <c r="V662" s="5">
        <f t="shared" si="853"/>
        <v>7.9965455570558475E-4</v>
      </c>
      <c r="W662" s="5">
        <f t="shared" si="854"/>
        <v>1.5132976217326672E-2</v>
      </c>
      <c r="X662" s="5">
        <f t="shared" si="855"/>
        <v>1.0318917060145627E-2</v>
      </c>
      <c r="Y662" s="5">
        <f t="shared" si="856"/>
        <v>3.5181463237961398E-3</v>
      </c>
      <c r="Z662" s="5">
        <f t="shared" si="857"/>
        <v>1.3054210870307923E-2</v>
      </c>
      <c r="AA662" s="5">
        <f t="shared" si="858"/>
        <v>9.3508617885102781E-3</v>
      </c>
      <c r="AB662" s="5">
        <f t="shared" si="859"/>
        <v>3.3490579038639016E-3</v>
      </c>
      <c r="AC662" s="5">
        <f t="shared" si="860"/>
        <v>2.4411429929894464E-5</v>
      </c>
      <c r="AD662" s="5">
        <f t="shared" si="861"/>
        <v>2.7099755485583189E-3</v>
      </c>
      <c r="AE662" s="5">
        <f t="shared" si="862"/>
        <v>1.8478858698382299E-3</v>
      </c>
      <c r="AF662" s="5">
        <f t="shared" si="863"/>
        <v>6.3002084829960375E-4</v>
      </c>
      <c r="AG662" s="5">
        <f t="shared" si="864"/>
        <v>1.4320013869936694E-4</v>
      </c>
      <c r="AH662" s="5">
        <f t="shared" si="865"/>
        <v>2.2253606514977295E-3</v>
      </c>
      <c r="AI662" s="5">
        <f t="shared" si="866"/>
        <v>1.5940480882743403E-3</v>
      </c>
      <c r="AJ662" s="5">
        <f t="shared" si="867"/>
        <v>5.7091629305589691E-4</v>
      </c>
      <c r="AK662" s="5">
        <f t="shared" si="868"/>
        <v>1.3631768329295667E-4</v>
      </c>
      <c r="AL662" s="5">
        <f t="shared" si="869"/>
        <v>4.7694027434840659E-7</v>
      </c>
      <c r="AM662" s="5">
        <f t="shared" si="870"/>
        <v>3.8823651703756253E-4</v>
      </c>
      <c r="AN662" s="5">
        <f t="shared" si="871"/>
        <v>2.6473182548476495E-4</v>
      </c>
      <c r="AO662" s="5">
        <f t="shared" si="872"/>
        <v>9.0258046769097969E-5</v>
      </c>
      <c r="AP662" s="5">
        <f t="shared" si="873"/>
        <v>2.0515138270348743E-5</v>
      </c>
      <c r="AQ662" s="5">
        <f t="shared" si="874"/>
        <v>3.4972302746165465E-6</v>
      </c>
      <c r="AR662" s="5">
        <f t="shared" si="875"/>
        <v>3.0348705584331279E-4</v>
      </c>
      <c r="AS662" s="5">
        <f t="shared" si="876"/>
        <v>2.1739081297112361E-4</v>
      </c>
      <c r="AT662" s="5">
        <f t="shared" si="877"/>
        <v>7.7859606619672857E-5</v>
      </c>
      <c r="AU662" s="5">
        <f t="shared" si="878"/>
        <v>1.859053827257931E-5</v>
      </c>
      <c r="AV662" s="5">
        <f t="shared" si="879"/>
        <v>3.3291471175078235E-6</v>
      </c>
      <c r="AW662" s="5">
        <f t="shared" si="880"/>
        <v>6.4710131559954834E-9</v>
      </c>
      <c r="AX662" s="5">
        <f t="shared" si="881"/>
        <v>4.6349616586529433E-5</v>
      </c>
      <c r="AY662" s="5">
        <f t="shared" si="882"/>
        <v>3.1605008985498678E-5</v>
      </c>
      <c r="AZ662" s="5">
        <f t="shared" si="883"/>
        <v>1.0775456913528767E-5</v>
      </c>
      <c r="BA662" s="5">
        <f t="shared" si="884"/>
        <v>2.4491997824055861E-6</v>
      </c>
      <c r="BB662" s="5">
        <f t="shared" si="885"/>
        <v>4.1751683633509662E-7</v>
      </c>
      <c r="BC662" s="5">
        <f t="shared" si="886"/>
        <v>5.6939514653084554E-8</v>
      </c>
      <c r="BD662" s="5">
        <f t="shared" si="887"/>
        <v>3.4490436790718683E-5</v>
      </c>
      <c r="BE662" s="5">
        <f t="shared" si="888"/>
        <v>2.4705844777559722E-5</v>
      </c>
      <c r="BF662" s="5">
        <f t="shared" si="889"/>
        <v>8.8485218363069123E-6</v>
      </c>
      <c r="BG662" s="5">
        <f t="shared" si="890"/>
        <v>2.1127615588550035E-6</v>
      </c>
      <c r="BH662" s="5">
        <f t="shared" si="891"/>
        <v>3.7834805805585721E-7</v>
      </c>
      <c r="BI662" s="5">
        <f t="shared" si="892"/>
        <v>5.4202899493198304E-8</v>
      </c>
      <c r="BJ662" s="8">
        <f t="shared" si="893"/>
        <v>0.31871524693242959</v>
      </c>
      <c r="BK662" s="8">
        <f t="shared" si="894"/>
        <v>0.38329917091707905</v>
      </c>
      <c r="BL662" s="8">
        <f t="shared" si="895"/>
        <v>0.28494516761350869</v>
      </c>
      <c r="BM662" s="8">
        <f t="shared" si="896"/>
        <v>0.16604790576734346</v>
      </c>
      <c r="BN662" s="8">
        <f t="shared" si="897"/>
        <v>0.83393429202800928</v>
      </c>
    </row>
    <row r="663" spans="1:66" x14ac:dyDescent="0.25">
      <c r="A663" t="s">
        <v>340</v>
      </c>
      <c r="B663" t="s">
        <v>429</v>
      </c>
      <c r="C663" t="s">
        <v>415</v>
      </c>
      <c r="D663" t="s">
        <v>499</v>
      </c>
      <c r="E663">
        <f>VLOOKUP(A663,home!$A$2:$E$405,3,FALSE)</f>
        <v>1.35357142857143</v>
      </c>
      <c r="F663">
        <f>VLOOKUP(B663,home!$B$2:$E$405,3,FALSE)</f>
        <v>0.79</v>
      </c>
      <c r="G663">
        <f>VLOOKUP(C663,away!$B$2:$E$405,4,FALSE)</f>
        <v>0.63</v>
      </c>
      <c r="H663">
        <f>VLOOKUP(A663,away!$A$2:$E$405,3,FALSE)</f>
        <v>1.1285714285714299</v>
      </c>
      <c r="I663">
        <f>VLOOKUP(C663,away!$B$2:$E$405,3,FALSE)</f>
        <v>0.9</v>
      </c>
      <c r="J663">
        <f>VLOOKUP(B663,home!$B$2:$E$405,4,FALSE)</f>
        <v>1.39</v>
      </c>
      <c r="K663" s="3">
        <f t="shared" si="842"/>
        <v>0.67367250000000067</v>
      </c>
      <c r="L663" s="3">
        <f t="shared" si="843"/>
        <v>1.4118428571428587</v>
      </c>
      <c r="M663" s="5">
        <f t="shared" si="844"/>
        <v>0.12424307410820778</v>
      </c>
      <c r="N663" s="5">
        <f t="shared" si="845"/>
        <v>8.3699142342161706E-2</v>
      </c>
      <c r="O663" s="5">
        <f t="shared" si="846"/>
        <v>0.175411696729144</v>
      </c>
      <c r="P663" s="5">
        <f t="shared" si="847"/>
        <v>0.1181700362647644</v>
      </c>
      <c r="Q663" s="5">
        <f t="shared" si="848"/>
        <v>2.8192905234749991E-2</v>
      </c>
      <c r="R663" s="5">
        <f t="shared" si="849"/>
        <v>0.12382687554317569</v>
      </c>
      <c r="S663" s="5">
        <f t="shared" si="850"/>
        <v>2.8098462572356035E-2</v>
      </c>
      <c r="T663" s="5">
        <f t="shared" si="851"/>
        <v>3.9803951877787284E-2</v>
      </c>
      <c r="U663" s="5">
        <f t="shared" si="852"/>
        <v>8.3418760814360116E-2</v>
      </c>
      <c r="V663" s="5">
        <f t="shared" si="853"/>
        <v>2.9694446104430411E-3</v>
      </c>
      <c r="W663" s="5">
        <f t="shared" si="854"/>
        <v>6.3309283172523767E-3</v>
      </c>
      <c r="X663" s="5">
        <f t="shared" si="855"/>
        <v>8.938275923796226E-3</v>
      </c>
      <c r="Y663" s="5">
        <f t="shared" si="856"/>
        <v>6.3097205090918455E-3</v>
      </c>
      <c r="Z663" s="5">
        <f t="shared" si="857"/>
        <v>5.8274696585983443E-2</v>
      </c>
      <c r="AA663" s="5">
        <f t="shared" si="858"/>
        <v>3.9258060535820968E-2</v>
      </c>
      <c r="AB663" s="5">
        <f t="shared" si="859"/>
        <v>1.322353789315894E-2</v>
      </c>
      <c r="AC663" s="5">
        <f t="shared" si="860"/>
        <v>1.7651858052297362E-4</v>
      </c>
      <c r="AD663" s="5">
        <f t="shared" si="861"/>
        <v>1.0662430767010512E-3</v>
      </c>
      <c r="AE663" s="5">
        <f t="shared" si="862"/>
        <v>1.5053676718184046E-3</v>
      </c>
      <c r="AF663" s="5">
        <f t="shared" si="863"/>
        <v>1.0626712974152949E-3</v>
      </c>
      <c r="AG663" s="5">
        <f t="shared" si="864"/>
        <v>5.0010829358217287E-4</v>
      </c>
      <c r="AH663" s="5">
        <f t="shared" si="865"/>
        <v>2.0568678531772015E-2</v>
      </c>
      <c r="AI663" s="5">
        <f t="shared" si="866"/>
        <v>1.3856553088195198E-2</v>
      </c>
      <c r="AJ663" s="5">
        <f t="shared" si="867"/>
        <v>4.6673893801535936E-3</v>
      </c>
      <c r="AK663" s="5">
        <f t="shared" si="868"/>
        <v>1.0480972907338415E-3</v>
      </c>
      <c r="AL663" s="5">
        <f t="shared" si="869"/>
        <v>6.7156120247435273E-6</v>
      </c>
      <c r="AM663" s="5">
        <f t="shared" si="870"/>
        <v>1.4365972781777803E-4</v>
      </c>
      <c r="AN663" s="5">
        <f t="shared" si="871"/>
        <v>2.0282496057861713E-4</v>
      </c>
      <c r="AO663" s="5">
        <f t="shared" si="872"/>
        <v>1.4317848592160129E-4</v>
      </c>
      <c r="AP663" s="5">
        <f t="shared" si="873"/>
        <v>6.7381840881647364E-5</v>
      </c>
      <c r="AQ663" s="5">
        <f t="shared" si="874"/>
        <v>2.3783142687472629E-5</v>
      </c>
      <c r="AR663" s="5">
        <f t="shared" si="875"/>
        <v>5.8079483731899957E-3</v>
      </c>
      <c r="AS663" s="5">
        <f t="shared" si="876"/>
        <v>3.9126551004378413E-3</v>
      </c>
      <c r="AT663" s="5">
        <f t="shared" si="877"/>
        <v>1.3179240715748572E-3</v>
      </c>
      <c r="AU663" s="5">
        <f t="shared" si="878"/>
        <v>2.9594973470267125E-4</v>
      </c>
      <c r="AV663" s="5">
        <f t="shared" si="879"/>
        <v>4.9843299412871365E-5</v>
      </c>
      <c r="AW663" s="5">
        <f t="shared" si="880"/>
        <v>1.7742641506941582E-7</v>
      </c>
      <c r="AX663" s="5">
        <f t="shared" si="881"/>
        <v>1.6129934664720346E-5</v>
      </c>
      <c r="AY663" s="5">
        <f t="shared" si="882"/>
        <v>2.2772933042566415E-5</v>
      </c>
      <c r="AZ663" s="5">
        <f t="shared" si="883"/>
        <v>1.6075901426169993E-5</v>
      </c>
      <c r="BA663" s="5">
        <f t="shared" si="884"/>
        <v>7.5655488668902662E-6</v>
      </c>
      <c r="BB663" s="5">
        <f t="shared" si="885"/>
        <v>2.6703415320210678E-6</v>
      </c>
      <c r="BC663" s="5">
        <f t="shared" si="886"/>
        <v>7.5402052362317253E-7</v>
      </c>
      <c r="BD663" s="5">
        <f t="shared" si="887"/>
        <v>1.366651737557131E-3</v>
      </c>
      <c r="BE663" s="5">
        <f t="shared" si="888"/>
        <v>9.2067569266945741E-4</v>
      </c>
      <c r="BF663" s="5">
        <f t="shared" si="889"/>
        <v>3.1011694778493282E-4</v>
      </c>
      <c r="BG663" s="5">
        <f t="shared" si="890"/>
        <v>6.9639086502215115E-5</v>
      </c>
      <c r="BH663" s="5">
        <f t="shared" si="891"/>
        <v>1.1728484375415887E-5</v>
      </c>
      <c r="BI663" s="5">
        <f t="shared" si="892"/>
        <v>1.5802314780794743E-6</v>
      </c>
      <c r="BJ663" s="8">
        <f t="shared" si="893"/>
        <v>0.17805611138229943</v>
      </c>
      <c r="BK663" s="8">
        <f t="shared" si="894"/>
        <v>0.27368702468136158</v>
      </c>
      <c r="BL663" s="8">
        <f t="shared" si="895"/>
        <v>0.4893443625661999</v>
      </c>
      <c r="BM663" s="8">
        <f t="shared" si="896"/>
        <v>0.34579586948701324</v>
      </c>
      <c r="BN663" s="8">
        <f t="shared" si="897"/>
        <v>0.65354373022220369</v>
      </c>
    </row>
    <row r="664" spans="1:66" x14ac:dyDescent="0.25">
      <c r="A664" t="s">
        <v>342</v>
      </c>
      <c r="B664" t="s">
        <v>414</v>
      </c>
      <c r="C664" t="s">
        <v>420</v>
      </c>
      <c r="D664" t="s">
        <v>499</v>
      </c>
      <c r="E664">
        <f>VLOOKUP(A664,home!$A$2:$E$405,3,FALSE)</f>
        <v>1.17575757575758</v>
      </c>
      <c r="F664">
        <f>VLOOKUP(B664,home!$B$2:$E$405,3,FALSE)</f>
        <v>0.68</v>
      </c>
      <c r="G664">
        <f>VLOOKUP(C664,away!$B$2:$E$405,4,FALSE)</f>
        <v>0.79</v>
      </c>
      <c r="H664">
        <f>VLOOKUP(A664,away!$A$2:$E$405,3,FALSE)</f>
        <v>0.84848484848484795</v>
      </c>
      <c r="I664">
        <f>VLOOKUP(C664,away!$B$2:$E$405,3,FALSE)</f>
        <v>0.79</v>
      </c>
      <c r="J664">
        <f>VLOOKUP(B664,home!$B$2:$E$405,4,FALSE)</f>
        <v>1.26</v>
      </c>
      <c r="K664" s="3">
        <f t="shared" si="842"/>
        <v>0.63161696969697212</v>
      </c>
      <c r="L664" s="3">
        <f t="shared" si="843"/>
        <v>0.84458181818181777</v>
      </c>
      <c r="M664" s="5">
        <f t="shared" si="844"/>
        <v>0.22850463420272901</v>
      </c>
      <c r="N664" s="5">
        <f t="shared" si="845"/>
        <v>0.14432740461684276</v>
      </c>
      <c r="O664" s="5">
        <f t="shared" si="846"/>
        <v>0.19299085941791205</v>
      </c>
      <c r="P664" s="5">
        <f t="shared" si="847"/>
        <v>0.12189630180475595</v>
      </c>
      <c r="Q664" s="5">
        <f t="shared" si="848"/>
        <v>4.5579818974159504E-2</v>
      </c>
      <c r="R664" s="5">
        <f t="shared" si="849"/>
        <v>8.1498285469825862E-2</v>
      </c>
      <c r="S664" s="5">
        <f t="shared" si="850"/>
        <v>1.6256462856343561E-2</v>
      </c>
      <c r="T664" s="5">
        <f t="shared" si="851"/>
        <v>3.849588638159375E-2</v>
      </c>
      <c r="U664" s="5">
        <f t="shared" si="852"/>
        <v>5.1475700103950181E-2</v>
      </c>
      <c r="V664" s="5">
        <f t="shared" si="853"/>
        <v>9.6356066841495178E-4</v>
      </c>
      <c r="W664" s="5">
        <f t="shared" si="854"/>
        <v>9.5963290465983942E-3</v>
      </c>
      <c r="X664" s="5">
        <f t="shared" si="855"/>
        <v>8.1048850340470612E-3</v>
      </c>
      <c r="Y664" s="5">
        <f t="shared" si="856"/>
        <v>3.4226192691050351E-3</v>
      </c>
      <c r="Z664" s="5">
        <f t="shared" si="857"/>
        <v>2.2943990040268786E-2</v>
      </c>
      <c r="AA664" s="5">
        <f t="shared" si="858"/>
        <v>1.4491813461992079E-2</v>
      </c>
      <c r="AB664" s="5">
        <f t="shared" si="859"/>
        <v>4.5766376521386111E-3</v>
      </c>
      <c r="AC664" s="5">
        <f t="shared" si="860"/>
        <v>3.2125847921561152E-5</v>
      </c>
      <c r="AD664" s="5">
        <f t="shared" si="861"/>
        <v>1.5153010681568779E-3</v>
      </c>
      <c r="AE664" s="5">
        <f t="shared" si="862"/>
        <v>1.2797957312367864E-3</v>
      </c>
      <c r="AF664" s="5">
        <f t="shared" si="863"/>
        <v>5.4044610279464702E-4</v>
      </c>
      <c r="AG664" s="5">
        <f t="shared" si="864"/>
        <v>1.521503173758602E-4</v>
      </c>
      <c r="AH664" s="5">
        <f t="shared" si="865"/>
        <v>4.8445192061389308E-3</v>
      </c>
      <c r="AI664" s="5">
        <f t="shared" si="866"/>
        <v>3.0598805406202526E-3</v>
      </c>
      <c r="AJ664" s="5">
        <f t="shared" si="867"/>
        <v>9.6633623735064829E-4</v>
      </c>
      <c r="AK664" s="5">
        <f t="shared" si="868"/>
        <v>2.0345145531459684E-4</v>
      </c>
      <c r="AL664" s="5">
        <f t="shared" si="869"/>
        <v>6.8550418115477194E-7</v>
      </c>
      <c r="AM664" s="5">
        <f t="shared" si="870"/>
        <v>1.9141797376956646E-4</v>
      </c>
      <c r="AN664" s="5">
        <f t="shared" si="871"/>
        <v>1.6166814031897994E-4</v>
      </c>
      <c r="AO664" s="5">
        <f t="shared" si="872"/>
        <v>6.8270985946338659E-5</v>
      </c>
      <c r="AP664" s="5">
        <f t="shared" si="873"/>
        <v>1.9220144479874681E-5</v>
      </c>
      <c r="AQ664" s="5">
        <f t="shared" si="874"/>
        <v>4.058246142632445E-6</v>
      </c>
      <c r="AR664" s="5">
        <f t="shared" si="875"/>
        <v>8.1831856786751111E-4</v>
      </c>
      <c r="AS664" s="5">
        <f t="shared" si="876"/>
        <v>5.1686389408324331E-4</v>
      </c>
      <c r="AT664" s="5">
        <f t="shared" si="877"/>
        <v>1.6323000326331745E-4</v>
      </c>
      <c r="AU664" s="5">
        <f t="shared" si="878"/>
        <v>3.4366280008267816E-5</v>
      </c>
      <c r="AV664" s="5">
        <f t="shared" si="879"/>
        <v>5.4265814096449382E-6</v>
      </c>
      <c r="AW664" s="5">
        <f t="shared" si="880"/>
        <v>1.0157881096763112E-8</v>
      </c>
      <c r="AX664" s="5">
        <f t="shared" si="881"/>
        <v>2.0150473422978004E-5</v>
      </c>
      <c r="AY664" s="5">
        <f t="shared" si="882"/>
        <v>1.7018723480803162E-5</v>
      </c>
      <c r="AZ664" s="5">
        <f t="shared" si="883"/>
        <v>7.1868522102751627E-6</v>
      </c>
      <c r="BA664" s="5">
        <f t="shared" si="884"/>
        <v>2.0232949022527378E-6</v>
      </c>
      <c r="BB664" s="5">
        <f t="shared" si="885"/>
        <v>4.2720952181565507E-7</v>
      </c>
      <c r="BC664" s="5">
        <f t="shared" si="886"/>
        <v>7.2162678935930186E-8</v>
      </c>
      <c r="BD664" s="5">
        <f t="shared" si="887"/>
        <v>1.1518949731691395E-4</v>
      </c>
      <c r="BE664" s="5">
        <f t="shared" si="888"/>
        <v>7.2755641236226692E-5</v>
      </c>
      <c r="BF664" s="5">
        <f t="shared" si="889"/>
        <v>2.2976848822992781E-5</v>
      </c>
      <c r="BG664" s="5">
        <f t="shared" si="890"/>
        <v>4.8375225422547143E-6</v>
      </c>
      <c r="BH664" s="5">
        <f t="shared" si="891"/>
        <v>7.6386533224492882E-7</v>
      </c>
      <c r="BI664" s="5">
        <f t="shared" si="892"/>
        <v>9.6494061281822565E-8</v>
      </c>
      <c r="BJ664" s="8">
        <f t="shared" si="893"/>
        <v>0.25350615074878513</v>
      </c>
      <c r="BK664" s="8">
        <f t="shared" si="894"/>
        <v>0.36767078960782701</v>
      </c>
      <c r="BL664" s="8">
        <f t="shared" si="895"/>
        <v>0.35586230874118707</v>
      </c>
      <c r="BM664" s="8">
        <f t="shared" si="896"/>
        <v>0.18516892608624319</v>
      </c>
      <c r="BN664" s="8">
        <f t="shared" si="897"/>
        <v>0.81479730448622512</v>
      </c>
    </row>
    <row r="665" spans="1:66" x14ac:dyDescent="0.25">
      <c r="A665" t="s">
        <v>342</v>
      </c>
      <c r="B665" t="s">
        <v>400</v>
      </c>
      <c r="C665" t="s">
        <v>406</v>
      </c>
      <c r="D665" t="s">
        <v>499</v>
      </c>
      <c r="E665">
        <f>VLOOKUP(A665,home!$A$2:$E$405,3,FALSE)</f>
        <v>1.17575757575758</v>
      </c>
      <c r="F665">
        <f>VLOOKUP(B665,home!$B$2:$E$405,3,FALSE)</f>
        <v>1.28</v>
      </c>
      <c r="G665">
        <f>VLOOKUP(C665,away!$B$2:$E$405,4,FALSE)</f>
        <v>0.79</v>
      </c>
      <c r="H665">
        <f>VLOOKUP(A665,away!$A$2:$E$405,3,FALSE)</f>
        <v>0.84848484848484795</v>
      </c>
      <c r="I665">
        <f>VLOOKUP(C665,away!$B$2:$E$405,3,FALSE)</f>
        <v>0.68</v>
      </c>
      <c r="J665">
        <f>VLOOKUP(B665,home!$B$2:$E$405,4,FALSE)</f>
        <v>0.74</v>
      </c>
      <c r="K665" s="3">
        <f t="shared" si="842"/>
        <v>1.188926060606065</v>
      </c>
      <c r="L665" s="3">
        <f t="shared" si="843"/>
        <v>0.42695757575757554</v>
      </c>
      <c r="M665" s="5">
        <f t="shared" si="844"/>
        <v>0.19871500103739609</v>
      </c>
      <c r="N665" s="5">
        <f t="shared" si="845"/>
        <v>0.2362574433667215</v>
      </c>
      <c r="O665" s="5">
        <f t="shared" si="846"/>
        <v>8.4842875109590737E-2</v>
      </c>
      <c r="P665" s="5">
        <f t="shared" si="847"/>
        <v>0.1008719052745381</v>
      </c>
      <c r="Q665" s="5">
        <f t="shared" si="848"/>
        <v>0.14044631571542837</v>
      </c>
      <c r="R665" s="5">
        <f t="shared" si="849"/>
        <v>1.8112154138546801E-2</v>
      </c>
      <c r="S665" s="5">
        <f t="shared" si="850"/>
        <v>1.2801174069139011E-2</v>
      </c>
      <c r="T665" s="5">
        <f t="shared" si="851"/>
        <v>5.9964618481942379E-2</v>
      </c>
      <c r="U665" s="5">
        <f t="shared" si="852"/>
        <v>2.1534012069032289E-2</v>
      </c>
      <c r="V665" s="5">
        <f t="shared" si="853"/>
        <v>7.2201607067850582E-4</v>
      </c>
      <c r="W665" s="5">
        <f t="shared" si="854"/>
        <v>5.5660094956726636E-2</v>
      </c>
      <c r="X665" s="5">
        <f t="shared" si="855"/>
        <v>2.3764499209160461E-2</v>
      </c>
      <c r="Y665" s="5">
        <f t="shared" si="856"/>
        <v>5.0732164857179851E-3</v>
      </c>
      <c r="Z665" s="5">
        <f t="shared" si="857"/>
        <v>2.5777071409138269E-3</v>
      </c>
      <c r="AA665" s="5">
        <f t="shared" si="858"/>
        <v>3.0647031964427997E-3</v>
      </c>
      <c r="AB665" s="5">
        <f t="shared" si="859"/>
        <v>1.8218527491367768E-3</v>
      </c>
      <c r="AC665" s="5">
        <f t="shared" si="860"/>
        <v>2.2906906973542477E-5</v>
      </c>
      <c r="AD665" s="5">
        <f t="shared" si="861"/>
        <v>1.6543934357465134E-2</v>
      </c>
      <c r="AE665" s="5">
        <f t="shared" si="862"/>
        <v>7.0635581067557763E-3</v>
      </c>
      <c r="AF665" s="5">
        <f t="shared" si="863"/>
        <v>1.5079198227416078E-3</v>
      </c>
      <c r="AG665" s="5">
        <f t="shared" si="864"/>
        <v>2.1460593065151663E-4</v>
      </c>
      <c r="AH665" s="5">
        <f t="shared" si="865"/>
        <v>2.751428979743897E-4</v>
      </c>
      <c r="AI665" s="5">
        <f t="shared" si="866"/>
        <v>3.2712456179242766E-4</v>
      </c>
      <c r="AJ665" s="5">
        <f t="shared" si="867"/>
        <v>1.9446345828967818E-4</v>
      </c>
      <c r="AK665" s="5">
        <f t="shared" si="868"/>
        <v>7.7067557798726289E-5</v>
      </c>
      <c r="AL665" s="5">
        <f t="shared" si="869"/>
        <v>4.6512107053920676E-7</v>
      </c>
      <c r="AM665" s="5">
        <f t="shared" si="870"/>
        <v>3.9339029405092655E-3</v>
      </c>
      <c r="AN665" s="5">
        <f t="shared" si="871"/>
        <v>1.6796096627454339E-3</v>
      </c>
      <c r="AO665" s="5">
        <f t="shared" si="872"/>
        <v>3.5856103491239467E-4</v>
      </c>
      <c r="AP665" s="5">
        <f t="shared" si="873"/>
        <v>5.1030116742441144E-5</v>
      </c>
      <c r="AQ665" s="5">
        <f t="shared" si="874"/>
        <v>5.4469237337446842E-6</v>
      </c>
      <c r="AR665" s="5">
        <f t="shared" si="875"/>
        <v>2.3494868941211888E-5</v>
      </c>
      <c r="AS665" s="5">
        <f t="shared" si="876"/>
        <v>2.7933661974730841E-5</v>
      </c>
      <c r="AT665" s="5">
        <f t="shared" si="877"/>
        <v>1.6605529344959089E-5</v>
      </c>
      <c r="AU665" s="5">
        <f t="shared" si="878"/>
        <v>6.5809155294602064E-6</v>
      </c>
      <c r="AV665" s="5">
        <f t="shared" si="879"/>
        <v>1.9560554939056006E-6</v>
      </c>
      <c r="AW665" s="5">
        <f t="shared" si="880"/>
        <v>6.5584782678274496E-9</v>
      </c>
      <c r="AX665" s="5">
        <f t="shared" si="881"/>
        <v>7.7951995431104956E-4</v>
      </c>
      <c r="AY665" s="5">
        <f t="shared" si="882"/>
        <v>3.3282194994730177E-4</v>
      </c>
      <c r="AZ665" s="5">
        <f t="shared" si="883"/>
        <v>7.1050426454204543E-5</v>
      </c>
      <c r="BA665" s="5">
        <f t="shared" si="884"/>
        <v>1.0111839278476361E-5</v>
      </c>
      <c r="BB665" s="5">
        <f t="shared" si="885"/>
        <v>1.0793315961971247E-6</v>
      </c>
      <c r="BC665" s="5">
        <f t="shared" si="886"/>
        <v>9.2165760350175817E-8</v>
      </c>
      <c r="BD665" s="5">
        <f t="shared" si="887"/>
        <v>1.6718853809802951E-6</v>
      </c>
      <c r="BE665" s="5">
        <f t="shared" si="888"/>
        <v>1.9877480997937729E-6</v>
      </c>
      <c r="BF665" s="5">
        <f t="shared" si="889"/>
        <v>1.1816427588825009E-6</v>
      </c>
      <c r="BG665" s="5">
        <f t="shared" si="890"/>
        <v>4.6829529012061801E-7</v>
      </c>
      <c r="BH665" s="5">
        <f t="shared" si="891"/>
        <v>1.3919211862087022E-7</v>
      </c>
      <c r="BI665" s="5">
        <f t="shared" si="892"/>
        <v>3.3097827451864632E-8</v>
      </c>
      <c r="BJ665" s="8">
        <f t="shared" si="893"/>
        <v>0.55371943277930202</v>
      </c>
      <c r="BK665" s="8">
        <f t="shared" si="894"/>
        <v>0.31346629042974311</v>
      </c>
      <c r="BL665" s="8">
        <f t="shared" si="895"/>
        <v>0.13033144863136475</v>
      </c>
      <c r="BM665" s="8">
        <f t="shared" si="896"/>
        <v>0.22051636894763327</v>
      </c>
      <c r="BN665" s="8">
        <f t="shared" si="897"/>
        <v>0.7792456946422216</v>
      </c>
    </row>
    <row r="666" spans="1:66" x14ac:dyDescent="0.25">
      <c r="A666" t="s">
        <v>342</v>
      </c>
      <c r="B666" t="s">
        <v>393</v>
      </c>
      <c r="C666" t="s">
        <v>384</v>
      </c>
      <c r="D666" t="s">
        <v>499</v>
      </c>
      <c r="E666">
        <f>VLOOKUP(A666,home!$A$2:$E$405,3,FALSE)</f>
        <v>1.17575757575758</v>
      </c>
      <c r="F666">
        <f>VLOOKUP(B666,home!$B$2:$E$405,3,FALSE)</f>
        <v>1.1200000000000001</v>
      </c>
      <c r="G666">
        <f>VLOOKUP(C666,away!$B$2:$E$405,4,FALSE)</f>
        <v>1.02</v>
      </c>
      <c r="H666">
        <f>VLOOKUP(A666,away!$A$2:$E$405,3,FALSE)</f>
        <v>0.84848484848484795</v>
      </c>
      <c r="I666">
        <f>VLOOKUP(C666,away!$B$2:$E$405,3,FALSE)</f>
        <v>1.1299999999999999</v>
      </c>
      <c r="J666">
        <f>VLOOKUP(B666,home!$B$2:$E$405,4,FALSE)</f>
        <v>0.74</v>
      </c>
      <c r="K666" s="3">
        <f t="shared" ref="K666:K727" si="898">E666*F666*G666</f>
        <v>1.3431854545454596</v>
      </c>
      <c r="L666" s="3">
        <f t="shared" ref="L666:L727" si="899">H666*I666*J666</f>
        <v>0.70950303030302975</v>
      </c>
      <c r="M666" s="5">
        <f t="shared" ref="M666:M727" si="900">_xlfn.POISSON.DIST(0,K666,FALSE) * _xlfn.POISSON.DIST(0,L666,FALSE)</f>
        <v>0.12838926657815566</v>
      </c>
      <c r="N666" s="5">
        <f t="shared" ref="N666:N727" si="901">_xlfn.POISSON.DIST(1,K666,FALSE) * _xlfn.POISSON.DIST(0,L666,FALSE)</f>
        <v>0.17245059538753821</v>
      </c>
      <c r="O666" s="5">
        <f t="shared" ref="O666:O727" si="902">_xlfn.POISSON.DIST(0,K666,FALSE) * _xlfn.POISSON.DIST(1,L666,FALSE)</f>
        <v>9.1092573695584947E-2</v>
      </c>
      <c r="P666" s="5">
        <f t="shared" ref="P666:P727" si="903">_xlfn.POISSON.DIST(1,K666,FALSE) * _xlfn.POISSON.DIST(1,L666,FALSE)</f>
        <v>0.12235422000502003</v>
      </c>
      <c r="Q666" s="5">
        <f t="shared" ref="Q666:Q727" si="904">_xlfn.POISSON.DIST(2,K666,FALSE) * _xlfn.POISSON.DIST(0,L666,FALSE)</f>
        <v>0.11581656567612286</v>
      </c>
      <c r="R666" s="5">
        <f t="shared" ref="R666:R727" si="905">_xlfn.POISSON.DIST(0,K666,FALSE) * _xlfn.POISSON.DIST(2,L666,FALSE)</f>
        <v>3.231522853755979E-2</v>
      </c>
      <c r="S666" s="5">
        <f t="shared" ref="S666:S727" si="906">_xlfn.POISSON.DIST(2,K666,FALSE) * _xlfn.POISSON.DIST(2,L666,FALSE)</f>
        <v>2.9150713981070366E-2</v>
      </c>
      <c r="T666" s="5">
        <f t="shared" ref="T666:T727" si="907">_xlfn.POISSON.DIST(2,K666,FALSE) * _xlfn.POISSON.DIST(1,L666,FALSE)</f>
        <v>8.2172204306499019E-2</v>
      </c>
      <c r="U666" s="5">
        <f t="shared" ref="U666:U727" si="908">_xlfn.POISSON.DIST(1,K666,FALSE) * _xlfn.POISSON.DIST(2,L666,FALSE)</f>
        <v>4.3405344931962644E-2</v>
      </c>
      <c r="V666" s="5">
        <f t="shared" ref="V666:V727" si="909">_xlfn.POISSON.DIST(3,K666,FALSE) * _xlfn.POISSON.DIST(3,L666,FALSE)</f>
        <v>3.0867177666480021E-3</v>
      </c>
      <c r="W666" s="5">
        <f t="shared" ref="W666:W727" si="910">_xlfn.POISSON.DIST(3,K666,FALSE) * _xlfn.POISSON.DIST(0,L666,FALSE)</f>
        <v>5.1854375470525717E-2</v>
      </c>
      <c r="X666" s="5">
        <f t="shared" ref="X666:X727" si="911">_xlfn.POISSON.DIST(3,K666,FALSE) * _xlfn.POISSON.DIST(1,L666,FALSE)</f>
        <v>3.6790836530809085E-2</v>
      </c>
      <c r="Y666" s="5">
        <f t="shared" ref="Y666:Y727" si="912">_xlfn.POISSON.DIST(3,K666,FALSE) * _xlfn.POISSON.DIST(2,L666,FALSE)</f>
        <v>1.3051605002996227E-2</v>
      </c>
      <c r="Z666" s="5">
        <f t="shared" ref="Z666:Z727" si="913">_xlfn.POISSON.DIST(0,K666,FALSE) * _xlfn.POISSON.DIST(3,L666,FALSE)</f>
        <v>7.6425841907778709E-3</v>
      </c>
      <c r="AA666" s="5">
        <f t="shared" ref="AA666:AA727" si="914">_xlfn.POISSON.DIST(1,K666,FALSE) * _xlfn.POISSON.DIST(3,L666,FALSE)</f>
        <v>1.0265407920191916E-2</v>
      </c>
      <c r="AB666" s="5">
        <f t="shared" ref="AB666:AB727" si="915">_xlfn.POISSON.DIST(2,K666,FALSE) * _xlfn.POISSON.DIST(3,L666,FALSE)</f>
        <v>6.8941733016887729E-3</v>
      </c>
      <c r="AC666" s="5">
        <f t="shared" ref="AC666:AC727" si="916">_xlfn.POISSON.DIST(4,K666,FALSE) * _xlfn.POISSON.DIST(4,L666,FALSE)</f>
        <v>1.8385149844474589E-4</v>
      </c>
      <c r="AD666" s="5">
        <f t="shared" ref="AD666:AD727" si="917">_xlfn.POISSON.DIST(4,K666,FALSE) * _xlfn.POISSON.DIST(0,L666,FALSE)</f>
        <v>1.7412510721637249E-2</v>
      </c>
      <c r="AE666" s="5">
        <f t="shared" ref="AE666:AE727" si="918">_xlfn.POISSON.DIST(4,K666,FALSE) * _xlfn.POISSON.DIST(1,L666,FALSE)</f>
        <v>1.2354229122185622E-2</v>
      </c>
      <c r="AF666" s="5">
        <f t="shared" ref="AF666:AF727" si="919">_xlfn.POISSON.DIST(4,K666,FALSE) * _xlfn.POISSON.DIST(2,L666,FALSE)</f>
        <v>4.3826814996243196E-3</v>
      </c>
      <c r="AG666" s="5">
        <f t="shared" ref="AG666:AG727" si="920">_xlfn.POISSON.DIST(4,K666,FALSE) * _xlfn.POISSON.DIST(3,L666,FALSE)</f>
        <v>1.0365086016121603E-3</v>
      </c>
      <c r="AH666" s="5">
        <f t="shared" ref="AH666:AH727" si="921">_xlfn.POISSON.DIST(0,K666,FALSE) * _xlfn.POISSON.DIST(4,L666,FALSE)</f>
        <v>1.3556091606757319E-3</v>
      </c>
      <c r="AI666" s="5">
        <f t="shared" ref="AI666:AI727" si="922">_xlfn.POISSON.DIST(1,K666,FALSE) * _xlfn.POISSON.DIST(4,L666,FALSE)</f>
        <v>1.8208345066682216E-3</v>
      </c>
      <c r="AJ666" s="5">
        <f t="shared" ref="AJ666:AJ727" si="923">_xlfn.POISSON.DIST(2,K666,FALSE) * _xlfn.POISSON.DIST(4,L666,FALSE)</f>
        <v>1.2228592122456069E-3</v>
      </c>
      <c r="AK666" s="5">
        <f t="shared" ref="AK666:AK727" si="924">_xlfn.POISSON.DIST(3,K666,FALSE) * _xlfn.POISSON.DIST(4,L666,FALSE)</f>
        <v>5.4750890228173938E-4</v>
      </c>
      <c r="AL666" s="5">
        <f t="shared" ref="AL666:AL727" si="925">_xlfn.POISSON.DIST(5,K666,FALSE) * _xlfn.POISSON.DIST(5,L666,FALSE)</f>
        <v>7.0083761013674574E-6</v>
      </c>
      <c r="AM666" s="5">
        <f t="shared" ref="AM666:AM727" si="926">_xlfn.POISSON.DIST(5,K666,FALSE) * _xlfn.POISSON.DIST(0,L666,FALSE)</f>
        <v>4.6776462256840033E-3</v>
      </c>
      <c r="AN666" s="5">
        <f t="shared" ref="AN666:AN727" si="927">_xlfn.POISSON.DIST(5,K666,FALSE) * _xlfn.POISSON.DIST(1,L666,FALSE)</f>
        <v>3.31880417180833E-3</v>
      </c>
      <c r="AO666" s="5">
        <f t="shared" ref="AO666:AO727" si="928">_xlfn.POISSON.DIST(5,K666,FALSE) * _xlfn.POISSON.DIST(2,L666,FALSE)</f>
        <v>1.1773508084401735E-3</v>
      </c>
      <c r="AP666" s="5">
        <f t="shared" ref="AP666:AP727" si="929">_xlfn.POISSON.DIST(5,K666,FALSE) * _xlfn.POISSON.DIST(3,L666,FALSE)</f>
        <v>2.7844465543934167E-4</v>
      </c>
      <c r="AQ666" s="5">
        <f t="shared" ref="AQ666:AQ727" si="930">_xlfn.POISSON.DIST(5,K666,FALSE) * _xlfn.POISSON.DIST(4,L666,FALSE)</f>
        <v>4.938933170147397E-5</v>
      </c>
      <c r="AR666" s="5">
        <f t="shared" ref="AR666:AR727" si="931">_xlfn.POISSON.DIST(0,K666,FALSE) * _xlfn.POISSON.DIST(5,L666,FALSE)</f>
        <v>1.9236176148119578E-4</v>
      </c>
      <c r="AS666" s="5">
        <f t="shared" ref="AS666:AS727" si="932">_xlfn.POISSON.DIST(1,K666,FALSE) * _xlfn.POISSON.DIST(5,L666,FALSE)</f>
        <v>2.583775200322852E-4</v>
      </c>
      <c r="AT666" s="5">
        <f t="shared" ref="AT666:AT727" si="933">_xlfn.POISSON.DIST(2,K666,FALSE) * _xlfn.POISSON.DIST(5,L666,FALSE)</f>
        <v>1.7352446334444686E-4</v>
      </c>
      <c r="AU666" s="5">
        <f t="shared" ref="AU666:AU727" si="934">_xlfn.POISSON.DIST(3,K666,FALSE) * _xlfn.POISSON.DIST(5,L666,FALSE)</f>
        <v>7.7691845057355918E-5</v>
      </c>
      <c r="AV666" s="5">
        <f t="shared" ref="AV666:AV727" si="935">_xlfn.POISSON.DIST(4,K666,FALSE) * _xlfn.POISSON.DIST(5,L666,FALSE)</f>
        <v>2.6088639054460003E-5</v>
      </c>
      <c r="AW666" s="5">
        <f t="shared" ref="AW666:AW727" si="936">_xlfn.POISSON.DIST(6,K666,FALSE) * _xlfn.POISSON.DIST(6,L666,FALSE)</f>
        <v>1.8552615076160693E-7</v>
      </c>
      <c r="AX666" s="5">
        <f t="shared" ref="AX666:AX727" si="937">_xlfn.POISSON.DIST(6,K666,FALSE) * _xlfn.POISSON.DIST(0,L666,FALSE)</f>
        <v>1.0471577286413701E-3</v>
      </c>
      <c r="AY666" s="5">
        <f t="shared" ref="AY666:AY727" si="938">_xlfn.POISSON.DIST(6,K666,FALSE) * _xlfn.POISSON.DIST(1,L666,FALSE)</f>
        <v>7.429615816762897E-4</v>
      </c>
      <c r="AZ666" s="5">
        <f t="shared" ref="AZ666:AZ727" si="939">_xlfn.POISSON.DIST(6,K666,FALSE) * _xlfn.POISSON.DIST(2,L666,FALSE)</f>
        <v>2.6356674679902975E-4</v>
      </c>
      <c r="BA666" s="5">
        <f t="shared" ref="BA666:BA727" si="940">_xlfn.POISSON.DIST(6,K666,FALSE) * _xlfn.POISSON.DIST(3,L666,FALSE)</f>
        <v>6.2333801847007657E-5</v>
      </c>
      <c r="BB666" s="5">
        <f t="shared" ref="BB666:BB727" si="941">_xlfn.POISSON.DIST(6,K666,FALSE) * _xlfn.POISSON.DIST(4,L666,FALSE)</f>
        <v>1.105650532519013E-5</v>
      </c>
      <c r="BC666" s="5">
        <f t="shared" ref="BC666:BC727" si="942">_xlfn.POISSON.DIST(6,K666,FALSE) * _xlfn.POISSON.DIST(5,L666,FALSE)</f>
        <v>1.568924806556797E-6</v>
      </c>
      <c r="BD666" s="5">
        <f t="shared" ref="BD666:BD727" si="943">_xlfn.POISSON.DIST(0,K666,FALSE) * _xlfn.POISSON.DIST(6,L666,FALSE)</f>
        <v>2.2746875447556159E-5</v>
      </c>
      <c r="BE666" s="5">
        <f t="shared" ref="BE666:BE727" si="944">_xlfn.POISSON.DIST(1,K666,FALSE) * _xlfn.POISSON.DIST(6,L666,FALSE)</f>
        <v>3.0553272237514667E-5</v>
      </c>
      <c r="BF666" s="5">
        <f t="shared" ref="BF666:BF727" si="945">_xlfn.POISSON.DIST(2,K666,FALSE) * _xlfn.POISSON.DIST(6,L666,FALSE)</f>
        <v>2.0519355429098664E-5</v>
      </c>
      <c r="BG666" s="5">
        <f t="shared" ref="BG666:BG727" si="946">_xlfn.POISSON.DIST(3,K666,FALSE) * _xlfn.POISSON.DIST(6,L666,FALSE)</f>
        <v>9.1870999163379109E-6</v>
      </c>
      <c r="BH666" s="5">
        <f t="shared" ref="BH666:BH727" si="947">_xlfn.POISSON.DIST(4,K666,FALSE) * _xlfn.POISSON.DIST(6,L666,FALSE)</f>
        <v>3.0849947442702218E-6</v>
      </c>
      <c r="BI666" s="5">
        <f t="shared" ref="BI666:BI727" si="948">_xlfn.POISSON.DIST(5,K666,FALSE) * _xlfn.POISSON.DIST(6,L666,FALSE)</f>
        <v>8.2874401357059029E-7</v>
      </c>
      <c r="BJ666" s="8">
        <f t="shared" ref="BJ666:BJ727" si="949">SUM(N666,Q666,T666,W666,X666,Y666,AD666,AE666,AF666,AG666,AM666,AN666,AO666,AP666,AQ666,AX666,AY666,AZ666,BA666,BB666,BC666)</f>
        <v>0.51895239280171934</v>
      </c>
      <c r="BK666" s="8">
        <f t="shared" ref="BK666:BK727" si="950">SUM(M666,P666,S666,V666,AC666,AL666,AY666)</f>
        <v>0.28391473978711645</v>
      </c>
      <c r="BL666" s="8">
        <f t="shared" ref="BL666:BL727" si="951">SUM(O666,R666,U666,AA666,AB666,AH666,AI666,AJ666,AK666,AR666,AS666,AT666,AU666,AV666,BD666,BE666,BF666,BG666,BH666,BI666)</f>
        <v>0.18973450473961748</v>
      </c>
      <c r="BM666" s="8">
        <f t="shared" ref="BM666:BM727" si="952">SUM(S666:BI666)</f>
        <v>0.33708299558372395</v>
      </c>
      <c r="BN666" s="8">
        <f t="shared" ref="BN666:BN727" si="953">SUM(M666:R666)</f>
        <v>0.66241844987998144</v>
      </c>
    </row>
    <row r="667" spans="1:66" x14ac:dyDescent="0.25">
      <c r="A667" t="s">
        <v>342</v>
      </c>
      <c r="B667" t="s">
        <v>380</v>
      </c>
      <c r="C667" t="s">
        <v>396</v>
      </c>
      <c r="D667" t="s">
        <v>499</v>
      </c>
      <c r="E667">
        <f>VLOOKUP(A667,home!$A$2:$E$405,3,FALSE)</f>
        <v>1.17575757575758</v>
      </c>
      <c r="F667">
        <f>VLOOKUP(B667,home!$B$2:$E$405,3,FALSE)</f>
        <v>1.53</v>
      </c>
      <c r="G667">
        <f>VLOOKUP(C667,away!$B$2:$E$405,4,FALSE)</f>
        <v>1.17</v>
      </c>
      <c r="H667">
        <f>VLOOKUP(A667,away!$A$2:$E$405,3,FALSE)</f>
        <v>0.84848484848484795</v>
      </c>
      <c r="I667">
        <f>VLOOKUP(C667,away!$B$2:$E$405,3,FALSE)</f>
        <v>0.48</v>
      </c>
      <c r="J667">
        <f>VLOOKUP(B667,home!$B$2:$E$405,4,FALSE)</f>
        <v>0.63</v>
      </c>
      <c r="K667" s="3">
        <f t="shared" si="898"/>
        <v>2.1047236363636439</v>
      </c>
      <c r="L667" s="3">
        <f t="shared" si="899"/>
        <v>0.25658181818181802</v>
      </c>
      <c r="M667" s="5">
        <f t="shared" si="900"/>
        <v>9.429704230776649E-2</v>
      </c>
      <c r="N667" s="5">
        <f t="shared" si="901"/>
        <v>0.19846921378433866</v>
      </c>
      <c r="O667" s="5">
        <f t="shared" si="902"/>
        <v>2.419490656449454E-2</v>
      </c>
      <c r="P667" s="5">
        <f t="shared" si="903"/>
        <v>5.0923591725901544E-2</v>
      </c>
      <c r="Q667" s="5">
        <f t="shared" si="904"/>
        <v>0.20886142267120339</v>
      </c>
      <c r="R667" s="5">
        <f t="shared" si="905"/>
        <v>3.1039865585286062E-3</v>
      </c>
      <c r="S667" s="5">
        <f t="shared" si="906"/>
        <v>6.8751154087171385E-3</v>
      </c>
      <c r="T667" s="5">
        <f t="shared" si="907"/>
        <v>5.3590043577018548E-2</v>
      </c>
      <c r="U667" s="5">
        <f t="shared" si="908"/>
        <v>6.5330338766902011E-3</v>
      </c>
      <c r="V667" s="5">
        <f t="shared" si="909"/>
        <v>4.1253275768394902E-4</v>
      </c>
      <c r="W667" s="5">
        <f t="shared" si="910"/>
        <v>0.14653185767353971</v>
      </c>
      <c r="X667" s="5">
        <f t="shared" si="911"/>
        <v>3.7597410463436204E-2</v>
      </c>
      <c r="Y667" s="5">
        <f t="shared" si="912"/>
        <v>4.8234059678182841E-3</v>
      </c>
      <c r="Z667" s="5">
        <f t="shared" si="913"/>
        <v>2.6547550493306464E-4</v>
      </c>
      <c r="AA667" s="5">
        <f t="shared" si="914"/>
        <v>5.587525701081943E-4</v>
      </c>
      <c r="AB667" s="5">
        <f t="shared" si="915"/>
        <v>5.8800987059282538E-4</v>
      </c>
      <c r="AC667" s="5">
        <f t="shared" si="916"/>
        <v>1.3923852495614984E-5</v>
      </c>
      <c r="AD667" s="5">
        <f t="shared" si="917"/>
        <v>7.7102266081443119E-2</v>
      </c>
      <c r="AE667" s="5">
        <f t="shared" si="918"/>
        <v>1.9783039617114993E-2</v>
      </c>
      <c r="AF667" s="5">
        <f t="shared" si="919"/>
        <v>2.5379841370611507E-3</v>
      </c>
      <c r="AG667" s="5">
        <f t="shared" si="920"/>
        <v>2.1706686146792081E-4</v>
      </c>
      <c r="AH667" s="5">
        <f t="shared" si="921"/>
        <v>1.7029046934615478E-5</v>
      </c>
      <c r="AI667" s="5">
        <f t="shared" si="922"/>
        <v>3.5841437588031055E-5</v>
      </c>
      <c r="AJ667" s="5">
        <f t="shared" si="923"/>
        <v>3.7718160426390665E-5</v>
      </c>
      <c r="AK667" s="5">
        <f t="shared" si="924"/>
        <v>2.6462101256526748E-5</v>
      </c>
      <c r="AL667" s="5">
        <f t="shared" si="925"/>
        <v>3.0077404863841586E-7</v>
      </c>
      <c r="AM667" s="5">
        <f t="shared" si="926"/>
        <v>3.2455792367762422E-2</v>
      </c>
      <c r="AN667" s="5">
        <f t="shared" si="927"/>
        <v>8.3275662162520542E-3</v>
      </c>
      <c r="AO667" s="5">
        <f t="shared" si="928"/>
        <v>1.0683510403977172E-3</v>
      </c>
      <c r="AP667" s="5">
        <f t="shared" si="929"/>
        <v>9.1373150800561079E-5</v>
      </c>
      <c r="AQ667" s="5">
        <f t="shared" si="930"/>
        <v>5.8611722913523499E-6</v>
      </c>
      <c r="AR667" s="5">
        <f t="shared" si="931"/>
        <v>8.7386876487743136E-7</v>
      </c>
      <c r="AS667" s="5">
        <f t="shared" si="932"/>
        <v>1.8392522445174335E-6</v>
      </c>
      <c r="AT667" s="5">
        <f t="shared" si="933"/>
        <v>1.9355588361353638E-6</v>
      </c>
      <c r="AU667" s="5">
        <f t="shared" si="934"/>
        <v>1.3579388106622016E-6</v>
      </c>
      <c r="AV667" s="5">
        <f t="shared" si="935"/>
        <v>7.1452147788406775E-7</v>
      </c>
      <c r="AW667" s="5">
        <f t="shared" si="936"/>
        <v>4.5118932682660364E-9</v>
      </c>
      <c r="AX667" s="5">
        <f t="shared" si="937"/>
        <v>1.1385078888890059E-2</v>
      </c>
      <c r="AY667" s="5">
        <f t="shared" si="938"/>
        <v>2.9212042414548437E-3</v>
      </c>
      <c r="AZ667" s="5">
        <f t="shared" si="939"/>
        <v>3.7476394777646112E-4</v>
      </c>
      <c r="BA667" s="5">
        <f t="shared" si="940"/>
        <v>3.2052538369826764E-5</v>
      </c>
      <c r="BB667" s="5">
        <f t="shared" si="941"/>
        <v>2.0560246430681591E-6</v>
      </c>
      <c r="BC667" s="5">
        <f t="shared" si="942"/>
        <v>1.0550770822901039E-7</v>
      </c>
      <c r="BD667" s="5">
        <f t="shared" si="943"/>
        <v>3.7369806090758456E-8</v>
      </c>
      <c r="BE667" s="5">
        <f t="shared" si="944"/>
        <v>7.8653114165545376E-8</v>
      </c>
      <c r="BF667" s="5">
        <f t="shared" si="945"/>
        <v>8.2771534228915775E-8</v>
      </c>
      <c r="BG667" s="5">
        <f t="shared" si="946"/>
        <v>5.8070401503227133E-8</v>
      </c>
      <c r="BH667" s="5">
        <f t="shared" si="947"/>
        <v>3.0555536654242263E-8</v>
      </c>
      <c r="BI667" s="5">
        <f t="shared" si="948"/>
        <v>1.2862192043591869E-8</v>
      </c>
      <c r="BJ667" s="8">
        <f t="shared" si="949"/>
        <v>0.80617791593078869</v>
      </c>
      <c r="BK667" s="8">
        <f t="shared" si="950"/>
        <v>0.1554437110680682</v>
      </c>
      <c r="BL667" s="8">
        <f t="shared" si="951"/>
        <v>3.5102761609338708E-2</v>
      </c>
      <c r="BM667" s="8">
        <f t="shared" si="952"/>
        <v>0.41421850077133376</v>
      </c>
      <c r="BN667" s="8">
        <f t="shared" si="953"/>
        <v>0.57985016361223318</v>
      </c>
    </row>
    <row r="668" spans="1:66" x14ac:dyDescent="0.25">
      <c r="A668" t="s">
        <v>40</v>
      </c>
      <c r="B668" t="s">
        <v>41</v>
      </c>
      <c r="C668" t="s">
        <v>334</v>
      </c>
      <c r="D668" t="s">
        <v>499</v>
      </c>
      <c r="E668">
        <f>VLOOKUP(A668,home!$A$2:$E$405,3,FALSE)</f>
        <v>1.47741935483871</v>
      </c>
      <c r="F668">
        <f>VLOOKUP(B668,home!$B$2:$E$405,3,FALSE)</f>
        <v>0.77</v>
      </c>
      <c r="G668">
        <f>VLOOKUP(C668,away!$B$2:$E$405,4,FALSE)</f>
        <v>1.08</v>
      </c>
      <c r="H668">
        <f>VLOOKUP(A668,away!$A$2:$E$405,3,FALSE)</f>
        <v>1.1741935483871</v>
      </c>
      <c r="I668">
        <f>VLOOKUP(C668,away!$B$2:$E$405,3,FALSE)</f>
        <v>0.63</v>
      </c>
      <c r="J668">
        <f>VLOOKUP(B668,home!$B$2:$E$405,4,FALSE)</f>
        <v>1.42</v>
      </c>
      <c r="K668" s="3">
        <f t="shared" si="898"/>
        <v>1.2286219354838712</v>
      </c>
      <c r="L668" s="3">
        <f t="shared" si="899"/>
        <v>1.0504335483870997</v>
      </c>
      <c r="M668" s="5">
        <f t="shared" si="900"/>
        <v>0.10238086143731151</v>
      </c>
      <c r="N668" s="5">
        <f t="shared" si="901"/>
        <v>0.12578737213561569</v>
      </c>
      <c r="O668" s="5">
        <f t="shared" si="902"/>
        <v>0.10754429156652312</v>
      </c>
      <c r="P668" s="5">
        <f t="shared" si="903"/>
        <v>0.1321312756547034</v>
      </c>
      <c r="Q668" s="5">
        <f t="shared" si="904"/>
        <v>7.7272562306345063E-2</v>
      </c>
      <c r="R668" s="5">
        <f t="shared" si="905"/>
        <v>5.648406589949985E-2</v>
      </c>
      <c r="S668" s="5">
        <f t="shared" si="906"/>
        <v>4.2631683698103266E-2</v>
      </c>
      <c r="T668" s="5">
        <f t="shared" si="907"/>
        <v>8.1169691816417297E-2</v>
      </c>
      <c r="U668" s="5">
        <f t="shared" si="908"/>
        <v>6.9397562369442028E-2</v>
      </c>
      <c r="V668" s="5">
        <f t="shared" si="909"/>
        <v>6.1133157020620606E-3</v>
      </c>
      <c r="W668" s="5">
        <f t="shared" si="910"/>
        <v>3.1646255020206571E-2</v>
      </c>
      <c r="X668" s="5">
        <f t="shared" si="911"/>
        <v>3.3242287954038656E-2</v>
      </c>
      <c r="Y668" s="5">
        <f t="shared" si="912"/>
        <v>1.745940724603328E-2</v>
      </c>
      <c r="Z668" s="5">
        <f t="shared" si="913"/>
        <v>1.9777585923380806E-2</v>
      </c>
      <c r="AA668" s="5">
        <f t="shared" si="914"/>
        <v>2.429917589638269E-2</v>
      </c>
      <c r="AB668" s="5">
        <f t="shared" si="915"/>
        <v>1.4927250260238365E-2</v>
      </c>
      <c r="AC668" s="5">
        <f t="shared" si="916"/>
        <v>4.9310986378053748E-4</v>
      </c>
      <c r="AD668" s="5">
        <f t="shared" si="917"/>
        <v>9.7203207734355892E-3</v>
      </c>
      <c r="AE668" s="5">
        <f t="shared" si="918"/>
        <v>1.0210551041500784E-2</v>
      </c>
      <c r="AF668" s="5">
        <f t="shared" si="919"/>
        <v>5.3627526807556308E-3</v>
      </c>
      <c r="AG668" s="5">
        <f t="shared" si="920"/>
        <v>1.8777384425228568E-3</v>
      </c>
      <c r="AH668" s="5">
        <f t="shared" si="921"/>
        <v>5.1937599400069118E-3</v>
      </c>
      <c r="AI668" s="5">
        <f t="shared" si="922"/>
        <v>6.3811673899298862E-3</v>
      </c>
      <c r="AJ668" s="5">
        <f t="shared" si="923"/>
        <v>3.9200211146311094E-3</v>
      </c>
      <c r="AK668" s="5">
        <f t="shared" si="924"/>
        <v>1.6054079763319056E-3</v>
      </c>
      <c r="AL668" s="5">
        <f t="shared" si="925"/>
        <v>2.5456021535483718E-5</v>
      </c>
      <c r="AM668" s="5">
        <f t="shared" si="926"/>
        <v>2.3885198644365007E-3</v>
      </c>
      <c r="AN668" s="5">
        <f t="shared" si="927"/>
        <v>2.5089813965931082E-3</v>
      </c>
      <c r="AO668" s="5">
        <f t="shared" si="928"/>
        <v>1.3177591156302594E-3</v>
      </c>
      <c r="AP668" s="5">
        <f t="shared" si="929"/>
        <v>4.6140612791698005E-4</v>
      </c>
      <c r="AQ668" s="5">
        <f t="shared" si="930"/>
        <v>1.2116911904884631E-4</v>
      </c>
      <c r="AR668" s="5">
        <f t="shared" si="931"/>
        <v>1.0911399366504465E-3</v>
      </c>
      <c r="AS668" s="5">
        <f t="shared" si="932"/>
        <v>1.3405984608512202E-3</v>
      </c>
      <c r="AT668" s="5">
        <f t="shared" si="933"/>
        <v>8.2354433783886241E-4</v>
      </c>
      <c r="AU668" s="5">
        <f t="shared" si="934"/>
        <v>3.3727487943745546E-4</v>
      </c>
      <c r="AV668" s="5">
        <f t="shared" si="935"/>
        <v>1.0359582879113391E-4</v>
      </c>
      <c r="AW668" s="5">
        <f t="shared" si="936"/>
        <v>9.1258825986637265E-7</v>
      </c>
      <c r="AX668" s="5">
        <f t="shared" si="937"/>
        <v>4.8909798313094175E-4</v>
      </c>
      <c r="AY668" s="5">
        <f t="shared" si="938"/>
        <v>5.1376492992920905E-4</v>
      </c>
      <c r="AZ668" s="5">
        <f t="shared" si="939"/>
        <v>2.6983795919119428E-4</v>
      </c>
      <c r="BA668" s="5">
        <f t="shared" si="940"/>
        <v>9.4482281654246564E-5</v>
      </c>
      <c r="BB668" s="5">
        <f t="shared" si="941"/>
        <v>2.4811839594444888E-5</v>
      </c>
      <c r="BC668" s="5">
        <f t="shared" si="942"/>
        <v>5.2126377414408581E-6</v>
      </c>
      <c r="BD668" s="5">
        <f t="shared" si="943"/>
        <v>1.9102833257376721E-4</v>
      </c>
      <c r="BE668" s="5">
        <f t="shared" si="944"/>
        <v>2.347015996990385E-4</v>
      </c>
      <c r="BF668" s="5">
        <f t="shared" si="945"/>
        <v>1.4417976684169673E-4</v>
      </c>
      <c r="BG668" s="5">
        <f t="shared" si="946"/>
        <v>5.9047474731552902E-5</v>
      </c>
      <c r="BH668" s="5">
        <f t="shared" si="947"/>
        <v>1.8136755672528869E-5</v>
      </c>
      <c r="BI668" s="5">
        <f t="shared" si="948"/>
        <v>4.4566431715560964E-6</v>
      </c>
      <c r="BJ668" s="8">
        <f t="shared" si="949"/>
        <v>0.4019439826717387</v>
      </c>
      <c r="BK668" s="8">
        <f t="shared" si="950"/>
        <v>0.28428946730742549</v>
      </c>
      <c r="BL668" s="8">
        <f t="shared" si="951"/>
        <v>0.29410040642924523</v>
      </c>
      <c r="BM668" s="8">
        <f t="shared" si="952"/>
        <v>0.3979981609901222</v>
      </c>
      <c r="BN668" s="8">
        <f t="shared" si="953"/>
        <v>0.60160042899999866</v>
      </c>
    </row>
    <row r="669" spans="1:66" x14ac:dyDescent="0.25">
      <c r="A669" t="s">
        <v>40</v>
      </c>
      <c r="B669" t="s">
        <v>233</v>
      </c>
      <c r="C669" t="s">
        <v>235</v>
      </c>
      <c r="D669" t="s">
        <v>499</v>
      </c>
      <c r="E669">
        <f>VLOOKUP(A669,home!$A$2:$E$405,3,FALSE)</f>
        <v>1.47741935483871</v>
      </c>
      <c r="F669">
        <f>VLOOKUP(B669,home!$B$2:$E$405,3,FALSE)</f>
        <v>1.35</v>
      </c>
      <c r="G669">
        <f>VLOOKUP(C669,away!$B$2:$E$405,4,FALSE)</f>
        <v>0.99</v>
      </c>
      <c r="H669">
        <f>VLOOKUP(A669,away!$A$2:$E$405,3,FALSE)</f>
        <v>1.1741935483871</v>
      </c>
      <c r="I669">
        <f>VLOOKUP(C669,away!$B$2:$E$405,3,FALSE)</f>
        <v>1.08</v>
      </c>
      <c r="J669">
        <f>VLOOKUP(B669,home!$B$2:$E$405,4,FALSE)</f>
        <v>1.1399999999999999</v>
      </c>
      <c r="K669" s="3">
        <f t="shared" si="898"/>
        <v>1.9745709677419361</v>
      </c>
      <c r="L669" s="3">
        <f t="shared" si="899"/>
        <v>1.4456670967741974</v>
      </c>
      <c r="M669" s="5">
        <f t="shared" si="900"/>
        <v>3.2704648195934896E-2</v>
      </c>
      <c r="N669" s="5">
        <f t="shared" si="901"/>
        <v>6.4577648837906731E-2</v>
      </c>
      <c r="O669" s="5">
        <f t="shared" si="902"/>
        <v>4.728003380843869E-2</v>
      </c>
      <c r="P669" s="5">
        <f t="shared" si="903"/>
        <v>9.3357782112000243E-2</v>
      </c>
      <c r="Q669" s="5">
        <f t="shared" si="904"/>
        <v>6.3756575280182221E-2</v>
      </c>
      <c r="R669" s="5">
        <f t="shared" si="905"/>
        <v>3.4175594605615742E-2</v>
      </c>
      <c r="S669" s="5">
        <f t="shared" si="906"/>
        <v>6.6624134195357676E-2</v>
      </c>
      <c r="T669" s="5">
        <f t="shared" si="907"/>
        <v>9.2170783085566574E-2</v>
      </c>
      <c r="U669" s="5">
        <f t="shared" si="908"/>
        <v>6.7482136913566762E-2</v>
      </c>
      <c r="V669" s="5">
        <f t="shared" si="909"/>
        <v>2.1131489615608897E-2</v>
      </c>
      <c r="W669" s="5">
        <f t="shared" si="910"/>
        <v>4.1963960850300318E-2</v>
      </c>
      <c r="X669" s="5">
        <f t="shared" si="911"/>
        <v>6.0665917451599737E-2</v>
      </c>
      <c r="Y669" s="5">
        <f t="shared" si="912"/>
        <v>4.3851360377698663E-2</v>
      </c>
      <c r="Z669" s="5">
        <f t="shared" si="913"/>
        <v>1.646884421134414E-2</v>
      </c>
      <c r="AA669" s="5">
        <f t="shared" si="914"/>
        <v>3.2518901651984983E-2</v>
      </c>
      <c r="AB669" s="5">
        <f t="shared" si="915"/>
        <v>3.2105439552432419E-2</v>
      </c>
      <c r="AC669" s="5">
        <f t="shared" si="916"/>
        <v>3.7700852785071842E-3</v>
      </c>
      <c r="AD669" s="5">
        <f t="shared" si="917"/>
        <v>2.0715204696615554E-2</v>
      </c>
      <c r="AE669" s="5">
        <f t="shared" si="918"/>
        <v>2.9947289832839424E-2</v>
      </c>
      <c r="AF669" s="5">
        <f t="shared" si="919"/>
        <v>2.1646905774448211E-2</v>
      </c>
      <c r="AG669" s="5">
        <f t="shared" si="920"/>
        <v>1.0431406475030384E-2</v>
      </c>
      <c r="AH669" s="5">
        <f t="shared" si="921"/>
        <v>5.952116549560107E-3</v>
      </c>
      <c r="AI669" s="5">
        <f t="shared" si="922"/>
        <v>1.1752876535377694E-2</v>
      </c>
      <c r="AJ669" s="5">
        <f t="shared" si="923"/>
        <v>1.1603444397106115E-2</v>
      </c>
      <c r="AK669" s="5">
        <f t="shared" si="924"/>
        <v>7.6372748107778523E-3</v>
      </c>
      <c r="AL669" s="5">
        <f t="shared" si="925"/>
        <v>4.3047923691566509E-4</v>
      </c>
      <c r="AM669" s="5">
        <f t="shared" si="926"/>
        <v>8.180728356953694E-3</v>
      </c>
      <c r="AN669" s="5">
        <f t="shared" si="927"/>
        <v>1.1826609813295596E-2</v>
      </c>
      <c r="AO669" s="5">
        <f t="shared" si="928"/>
        <v>8.5486703367341401E-3</v>
      </c>
      <c r="AP669" s="5">
        <f t="shared" si="929"/>
        <v>4.1195104756620486E-3</v>
      </c>
      <c r="AQ669" s="5">
        <f t="shared" si="930"/>
        <v>1.4888601873703114E-3</v>
      </c>
      <c r="AR669" s="5">
        <f t="shared" si="931"/>
        <v>1.7209558103728423E-3</v>
      </c>
      <c r="AS669" s="5">
        <f t="shared" si="932"/>
        <v>3.398149379929011E-3</v>
      </c>
      <c r="AT669" s="5">
        <f t="shared" si="933"/>
        <v>3.3549435548290442E-3</v>
      </c>
      <c r="AU669" s="5">
        <f t="shared" si="934"/>
        <v>2.2081913805927851E-3</v>
      </c>
      <c r="AV669" s="5">
        <f t="shared" si="935"/>
        <v>1.0900576478341244E-3</v>
      </c>
      <c r="AW669" s="5">
        <f t="shared" si="936"/>
        <v>3.4134280446876214E-5</v>
      </c>
      <c r="AX669" s="5">
        <f t="shared" si="937"/>
        <v>2.6922381181039923E-3</v>
      </c>
      <c r="AY669" s="5">
        <f t="shared" si="938"/>
        <v>3.8920800640242265E-3</v>
      </c>
      <c r="AZ669" s="5">
        <f t="shared" si="939"/>
        <v>2.8133260432853186E-3</v>
      </c>
      <c r="BA669" s="5">
        <f t="shared" si="940"/>
        <v>1.3557109644251753E-3</v>
      </c>
      <c r="BB669" s="5">
        <f t="shared" si="941"/>
        <v>4.8997668350137262E-4</v>
      </c>
      <c r="BC669" s="5">
        <f t="shared" si="942"/>
        <v>1.4166863390489579E-4</v>
      </c>
      <c r="BD669" s="5">
        <f t="shared" si="943"/>
        <v>4.1465486500973211E-4</v>
      </c>
      <c r="BE669" s="5">
        <f t="shared" si="944"/>
        <v>8.1876545808116864E-4</v>
      </c>
      <c r="BF669" s="5">
        <f t="shared" si="945"/>
        <v>8.0835525145850145E-4</v>
      </c>
      <c r="BG669" s="5">
        <f t="shared" si="946"/>
        <v>5.320516037172296E-4</v>
      </c>
      <c r="BH669" s="5">
        <f t="shared" si="947"/>
        <v>2.6264341251014482E-4</v>
      </c>
      <c r="BI669" s="5">
        <f t="shared" si="948"/>
        <v>1.0372161144224021E-4</v>
      </c>
      <c r="BJ669" s="8">
        <f t="shared" si="949"/>
        <v>0.49527643233944857</v>
      </c>
      <c r="BK669" s="8">
        <f t="shared" si="950"/>
        <v>0.22191069869834879</v>
      </c>
      <c r="BL669" s="8">
        <f t="shared" si="951"/>
        <v>0.26522030880063718</v>
      </c>
      <c r="BM669" s="8">
        <f t="shared" si="952"/>
        <v>0.6591660554261225</v>
      </c>
      <c r="BN669" s="8">
        <f t="shared" si="953"/>
        <v>0.33585228284007856</v>
      </c>
    </row>
    <row r="670" spans="1:66" x14ac:dyDescent="0.25">
      <c r="A670" t="s">
        <v>40</v>
      </c>
      <c r="B670" t="s">
        <v>318</v>
      </c>
      <c r="C670" t="s">
        <v>236</v>
      </c>
      <c r="D670" t="s">
        <v>499</v>
      </c>
      <c r="E670">
        <f>VLOOKUP(A670,home!$A$2:$E$405,3,FALSE)</f>
        <v>1.47741935483871</v>
      </c>
      <c r="F670">
        <f>VLOOKUP(B670,home!$B$2:$E$405,3,FALSE)</f>
        <v>0.9</v>
      </c>
      <c r="G670">
        <f>VLOOKUP(C670,away!$B$2:$E$405,4,FALSE)</f>
        <v>0.95</v>
      </c>
      <c r="H670">
        <f>VLOOKUP(A670,away!$A$2:$E$405,3,FALSE)</f>
        <v>1.1741935483871</v>
      </c>
      <c r="I670">
        <f>VLOOKUP(C670,away!$B$2:$E$405,3,FALSE)</f>
        <v>0.77</v>
      </c>
      <c r="J670">
        <f>VLOOKUP(B670,home!$B$2:$E$405,4,FALSE)</f>
        <v>1.02</v>
      </c>
      <c r="K670" s="3">
        <f t="shared" si="898"/>
        <v>1.2631935483870971</v>
      </c>
      <c r="L670" s="3">
        <f t="shared" si="899"/>
        <v>0.92221161290322839</v>
      </c>
      <c r="M670" s="5">
        <f t="shared" si="900"/>
        <v>0.11243217126127159</v>
      </c>
      <c r="N670" s="5">
        <f t="shared" si="901"/>
        <v>0.14202359336839143</v>
      </c>
      <c r="O670" s="5">
        <f t="shared" si="902"/>
        <v>0.10368625400106926</v>
      </c>
      <c r="P670" s="5">
        <f t="shared" si="903"/>
        <v>0.13097580711057652</v>
      </c>
      <c r="Q670" s="5">
        <f t="shared" si="904"/>
        <v>8.9701643430852296E-2</v>
      </c>
      <c r="R670" s="5">
        <f t="shared" si="905"/>
        <v>4.7810333769109946E-2</v>
      </c>
      <c r="S670" s="5">
        <f t="shared" si="906"/>
        <v>3.8144469362782922E-2</v>
      </c>
      <c r="T670" s="5">
        <f t="shared" si="907"/>
        <v>8.2723897268436569E-2</v>
      </c>
      <c r="U670" s="5">
        <f t="shared" si="908"/>
        <v>6.0393705163373446E-2</v>
      </c>
      <c r="V670" s="5">
        <f t="shared" si="909"/>
        <v>4.9373004240390395E-3</v>
      </c>
      <c r="W670" s="5">
        <f t="shared" si="910"/>
        <v>3.7770179087190825E-2</v>
      </c>
      <c r="X670" s="5">
        <f t="shared" si="911"/>
        <v>3.4832097775642036E-2</v>
      </c>
      <c r="Y670" s="5">
        <f t="shared" si="912"/>
        <v>1.6061282535238898E-2</v>
      </c>
      <c r="Z670" s="5">
        <f t="shared" si="913"/>
        <v>1.4697081672884192E-2</v>
      </c>
      <c r="AA670" s="5">
        <f t="shared" si="914"/>
        <v>1.8565258749305556E-2</v>
      </c>
      <c r="AB670" s="5">
        <f t="shared" si="915"/>
        <v>1.1725757538129941E-2</v>
      </c>
      <c r="AC670" s="5">
        <f t="shared" si="916"/>
        <v>3.5947612943628153E-4</v>
      </c>
      <c r="AD670" s="5">
        <f t="shared" si="917"/>
        <v>1.1927761636091171E-2</v>
      </c>
      <c r="AE670" s="5">
        <f t="shared" si="918"/>
        <v>1.0999920296744889E-2</v>
      </c>
      <c r="AF670" s="5">
        <f t="shared" si="919"/>
        <v>5.0721271193340306E-3</v>
      </c>
      <c r="AG670" s="5">
        <f t="shared" si="920"/>
        <v>1.5591915105237478E-3</v>
      </c>
      <c r="AH670" s="5">
        <f t="shared" si="921"/>
        <v>3.3884548486302515E-3</v>
      </c>
      <c r="AI670" s="5">
        <f t="shared" si="922"/>
        <v>4.280274303790711E-3</v>
      </c>
      <c r="AJ670" s="5">
        <f t="shared" si="923"/>
        <v>2.70340744293775E-3</v>
      </c>
      <c r="AK670" s="5">
        <f t="shared" si="924"/>
        <v>1.1383089468602089E-3</v>
      </c>
      <c r="AL670" s="5">
        <f t="shared" si="925"/>
        <v>1.6750606400899825E-5</v>
      </c>
      <c r="AM670" s="5">
        <f t="shared" si="926"/>
        <v>3.0134143090818971E-3</v>
      </c>
      <c r="AN670" s="5">
        <f t="shared" si="927"/>
        <v>2.7790056703240838E-3</v>
      </c>
      <c r="AO670" s="5">
        <f t="shared" si="928"/>
        <v>1.2814156507483952E-3</v>
      </c>
      <c r="AP670" s="5">
        <f t="shared" si="929"/>
        <v>3.9391213135870593E-4</v>
      </c>
      <c r="AQ670" s="5">
        <f t="shared" si="930"/>
        <v>9.0817585500615122E-5</v>
      </c>
      <c r="AR670" s="5">
        <f t="shared" si="931"/>
        <v>6.2497448224101387E-4</v>
      </c>
      <c r="AS670" s="5">
        <f t="shared" si="932"/>
        <v>7.8946373387341507E-4</v>
      </c>
      <c r="AT670" s="5">
        <f t="shared" si="933"/>
        <v>4.9862274765724308E-4</v>
      </c>
      <c r="AU670" s="5">
        <f t="shared" si="934"/>
        <v>2.0995234597322572E-4</v>
      </c>
      <c r="AV670" s="5">
        <f t="shared" si="935"/>
        <v>6.6302612225528591E-5</v>
      </c>
      <c r="AW670" s="5">
        <f t="shared" si="936"/>
        <v>5.4203648305805103E-7</v>
      </c>
      <c r="AX670" s="5">
        <f t="shared" si="937"/>
        <v>6.3442091897493598E-4</v>
      </c>
      <c r="AY670" s="5">
        <f t="shared" si="938"/>
        <v>5.8507033894742398E-4</v>
      </c>
      <c r="AZ670" s="5">
        <f t="shared" si="939"/>
        <v>2.6977933047127116E-4</v>
      </c>
      <c r="BA670" s="5">
        <f t="shared" si="940"/>
        <v>8.2931210493954701E-5</v>
      </c>
      <c r="BB670" s="5">
        <f t="shared" si="941"/>
        <v>1.9120031347411774E-5</v>
      </c>
      <c r="BC670" s="5">
        <f t="shared" si="942"/>
        <v>3.5265429895313802E-6</v>
      </c>
      <c r="BD670" s="5">
        <f t="shared" si="943"/>
        <v>9.6059787548474226E-5</v>
      </c>
      <c r="BE670" s="5">
        <f t="shared" si="944"/>
        <v>1.2134210389066784E-4</v>
      </c>
      <c r="BF670" s="5">
        <f t="shared" si="945"/>
        <v>7.6639281391204238E-5</v>
      </c>
      <c r="BG670" s="5">
        <f t="shared" si="946"/>
        <v>3.2270081935464179E-5</v>
      </c>
      <c r="BH670" s="5">
        <f t="shared" si="947"/>
        <v>1.0190839826700335E-5</v>
      </c>
      <c r="BI670" s="5">
        <f t="shared" si="948"/>
        <v>2.5746006243468278E-6</v>
      </c>
      <c r="BJ670" s="8">
        <f t="shared" si="949"/>
        <v>0.44182510774868416</v>
      </c>
      <c r="BK670" s="8">
        <f t="shared" si="950"/>
        <v>0.28745104523345466</v>
      </c>
      <c r="BL670" s="8">
        <f t="shared" si="951"/>
        <v>0.25622014738039423</v>
      </c>
      <c r="BM670" s="8">
        <f t="shared" si="952"/>
        <v>0.37297905079168175</v>
      </c>
      <c r="BN670" s="8">
        <f t="shared" si="953"/>
        <v>0.62662980294127102</v>
      </c>
    </row>
    <row r="671" spans="1:66" x14ac:dyDescent="0.25">
      <c r="A671" t="s">
        <v>40</v>
      </c>
      <c r="B671" t="s">
        <v>239</v>
      </c>
      <c r="C671" t="s">
        <v>333</v>
      </c>
      <c r="D671" t="s">
        <v>499</v>
      </c>
      <c r="E671">
        <f>VLOOKUP(A671,home!$A$2:$E$405,3,FALSE)</f>
        <v>1.47741935483871</v>
      </c>
      <c r="F671">
        <f>VLOOKUP(B671,home!$B$2:$E$405,3,FALSE)</f>
        <v>0.99</v>
      </c>
      <c r="G671">
        <f>VLOOKUP(C671,away!$B$2:$E$405,4,FALSE)</f>
        <v>1.35</v>
      </c>
      <c r="H671">
        <f>VLOOKUP(A671,away!$A$2:$E$405,3,FALSE)</f>
        <v>1.1741935483871</v>
      </c>
      <c r="I671">
        <f>VLOOKUP(C671,away!$B$2:$E$405,3,FALSE)</f>
        <v>0.63</v>
      </c>
      <c r="J671">
        <f>VLOOKUP(B671,home!$B$2:$E$405,4,FALSE)</f>
        <v>1.1399999999999999</v>
      </c>
      <c r="K671" s="3">
        <f t="shared" si="898"/>
        <v>1.9745709677419361</v>
      </c>
      <c r="L671" s="3">
        <f t="shared" si="899"/>
        <v>0.84330580645161513</v>
      </c>
      <c r="M671" s="5">
        <f t="shared" si="900"/>
        <v>5.9732634034267748E-2</v>
      </c>
      <c r="N671" s="5">
        <f t="shared" si="901"/>
        <v>0.11794632499081897</v>
      </c>
      <c r="O671" s="5">
        <f t="shared" si="902"/>
        <v>5.037287711574736E-2</v>
      </c>
      <c r="P671" s="5">
        <f t="shared" si="903"/>
        <v>9.9464820714386878E-2</v>
      </c>
      <c r="Q671" s="5">
        <f t="shared" si="904"/>
        <v>0.11644669453936317</v>
      </c>
      <c r="R671" s="5">
        <f t="shared" si="905"/>
        <v>2.1239869879691713E-2</v>
      </c>
      <c r="S671" s="5">
        <f t="shared" si="906"/>
        <v>4.1406388315596086E-2</v>
      </c>
      <c r="T671" s="5">
        <f t="shared" si="907"/>
        <v>9.820017364714255E-2</v>
      </c>
      <c r="U671" s="5">
        <f t="shared" si="908"/>
        <v>4.1939630423055665E-2</v>
      </c>
      <c r="V671" s="5">
        <f t="shared" si="909"/>
        <v>7.6609509038380293E-3</v>
      </c>
      <c r="W671" s="5">
        <f t="shared" si="910"/>
        <v>7.6644087442313297E-2</v>
      </c>
      <c r="X671" s="5">
        <f t="shared" si="911"/>
        <v>6.4634403970288121E-2</v>
      </c>
      <c r="Y671" s="5">
        <f t="shared" si="912"/>
        <v>2.7253284082341647E-2</v>
      </c>
      <c r="Z671" s="5">
        <f t="shared" si="913"/>
        <v>5.9705685326069307E-3</v>
      </c>
      <c r="AA671" s="5">
        <f t="shared" si="914"/>
        <v>1.1789311285399218E-2</v>
      </c>
      <c r="AB671" s="5">
        <f t="shared" si="915"/>
        <v>1.1639415896910832E-2</v>
      </c>
      <c r="AC671" s="5">
        <f t="shared" si="916"/>
        <v>7.9729774233924637E-4</v>
      </c>
      <c r="AD671" s="5">
        <f t="shared" si="917"/>
        <v>3.7834797478166537E-2</v>
      </c>
      <c r="AE671" s="5">
        <f t="shared" si="918"/>
        <v>3.1906304399258768E-2</v>
      </c>
      <c r="AF671" s="5">
        <f t="shared" si="919"/>
        <v>1.3453385881153811E-2</v>
      </c>
      <c r="AG671" s="5">
        <f t="shared" si="920"/>
        <v>3.7817728100037295E-3</v>
      </c>
      <c r="AH671" s="5">
        <f t="shared" si="921"/>
        <v>1.2587537778411808E-3</v>
      </c>
      <c r="AI671" s="5">
        <f t="shared" si="922"/>
        <v>2.4854986652606782E-3</v>
      </c>
      <c r="AJ671" s="5">
        <f t="shared" si="923"/>
        <v>2.4538967523925342E-3</v>
      </c>
      <c r="AK671" s="5">
        <f t="shared" si="924"/>
        <v>1.6151310950368396E-3</v>
      </c>
      <c r="AL671" s="5">
        <f t="shared" si="925"/>
        <v>5.3105360766286352E-5</v>
      </c>
      <c r="AM671" s="5">
        <f t="shared" si="926"/>
        <v>1.494149853415669E-2</v>
      </c>
      <c r="AN671" s="5">
        <f t="shared" si="927"/>
        <v>1.2600252470942633E-2</v>
      </c>
      <c r="AO671" s="5">
        <f t="shared" si="928"/>
        <v>5.3129330357511162E-3</v>
      </c>
      <c r="AP671" s="5">
        <f t="shared" si="929"/>
        <v>1.493475759445841E-3</v>
      </c>
      <c r="AQ671" s="5">
        <f t="shared" si="930"/>
        <v>3.1486419493385328E-4</v>
      </c>
      <c r="AR671" s="5">
        <f t="shared" si="931"/>
        <v>2.1230287394927489E-4</v>
      </c>
      <c r="AS671" s="5">
        <f t="shared" si="932"/>
        <v>4.19207091268414E-4</v>
      </c>
      <c r="AT671" s="5">
        <f t="shared" si="933"/>
        <v>4.1387707594507721E-4</v>
      </c>
      <c r="AU671" s="5">
        <f t="shared" si="934"/>
        <v>2.7240988612502453E-4</v>
      </c>
      <c r="AV671" s="5">
        <f t="shared" si="935"/>
        <v>1.3447316311709009E-4</v>
      </c>
      <c r="AW671" s="5">
        <f t="shared" si="936"/>
        <v>2.4563695247955671E-6</v>
      </c>
      <c r="AX671" s="5">
        <f t="shared" si="937"/>
        <v>4.9171748700174156E-3</v>
      </c>
      <c r="AY671" s="5">
        <f t="shared" si="938"/>
        <v>4.1466821192236523E-3</v>
      </c>
      <c r="AZ671" s="5">
        <f t="shared" si="939"/>
        <v>1.7484605543251969E-3</v>
      </c>
      <c r="BA671" s="5">
        <f t="shared" si="940"/>
        <v>4.9149564593801607E-4</v>
      </c>
      <c r="BB671" s="5">
        <f t="shared" si="941"/>
        <v>1.0362028301630402E-4</v>
      </c>
      <c r="BC671" s="5">
        <f t="shared" si="942"/>
        <v>1.747671726676178E-5</v>
      </c>
      <c r="BD671" s="5">
        <f t="shared" si="943"/>
        <v>2.9839374387964796E-5</v>
      </c>
      <c r="BE671" s="5">
        <f t="shared" si="944"/>
        <v>5.8919962362057587E-5</v>
      </c>
      <c r="BF671" s="5">
        <f t="shared" si="945"/>
        <v>5.817082355028326E-5</v>
      </c>
      <c r="BG671" s="5">
        <f t="shared" si="946"/>
        <v>3.8287473117342729E-5</v>
      </c>
      <c r="BH671" s="5">
        <f t="shared" si="947"/>
        <v>1.8900333211426199E-5</v>
      </c>
      <c r="BI671" s="5">
        <f t="shared" si="948"/>
        <v>7.4640098479861757E-6</v>
      </c>
      <c r="BJ671" s="8">
        <f t="shared" si="949"/>
        <v>0.63418916342586817</v>
      </c>
      <c r="BK671" s="8">
        <f t="shared" si="950"/>
        <v>0.21326187919041792</v>
      </c>
      <c r="BL671" s="8">
        <f t="shared" si="951"/>
        <v>0.14645823695821802</v>
      </c>
      <c r="BM671" s="8">
        <f t="shared" si="952"/>
        <v>0.53053240108313593</v>
      </c>
      <c r="BN671" s="8">
        <f t="shared" si="953"/>
        <v>0.46520322127427588</v>
      </c>
    </row>
    <row r="672" spans="1:66" x14ac:dyDescent="0.25">
      <c r="A672" t="s">
        <v>10</v>
      </c>
      <c r="B672" t="s">
        <v>245</v>
      </c>
      <c r="C672" t="s">
        <v>241</v>
      </c>
      <c r="D672" t="s">
        <v>500</v>
      </c>
      <c r="E672">
        <f>VLOOKUP(A672,home!$A$2:$E$405,3,FALSE)</f>
        <v>1.4981949458483801</v>
      </c>
      <c r="F672">
        <f>VLOOKUP(B672,home!$B$2:$E$405,3,FALSE)</f>
        <v>1.25</v>
      </c>
      <c r="G672">
        <f>VLOOKUP(C672,away!$B$2:$E$405,4,FALSE)</f>
        <v>0.88</v>
      </c>
      <c r="H672">
        <f>VLOOKUP(A672,away!$A$2:$E$405,3,FALSE)</f>
        <v>1.3826714801444</v>
      </c>
      <c r="I672">
        <f>VLOOKUP(C672,away!$B$2:$E$405,3,FALSE)</f>
        <v>1</v>
      </c>
      <c r="J672">
        <f>VLOOKUP(B672,home!$B$2:$E$405,4,FALSE)</f>
        <v>0.59</v>
      </c>
      <c r="K672" s="3">
        <f t="shared" si="898"/>
        <v>1.648014440433218</v>
      </c>
      <c r="L672" s="3">
        <f t="shared" si="899"/>
        <v>0.81577617328519592</v>
      </c>
      <c r="M672" s="5">
        <f t="shared" si="900"/>
        <v>8.5111713092158092E-2</v>
      </c>
      <c r="N672" s="5">
        <f t="shared" si="901"/>
        <v>0.1402653322258855</v>
      </c>
      <c r="O672" s="5">
        <f t="shared" si="902"/>
        <v>6.9432107608068228E-2</v>
      </c>
      <c r="P672" s="5">
        <f t="shared" si="903"/>
        <v>0.11442511596780953</v>
      </c>
      <c r="Q672" s="5">
        <f t="shared" si="904"/>
        <v>0.1155796465002111</v>
      </c>
      <c r="R672" s="5">
        <f t="shared" si="905"/>
        <v>2.8320529523817913E-2</v>
      </c>
      <c r="S672" s="5">
        <f t="shared" si="906"/>
        <v>3.8458593678139176E-2</v>
      </c>
      <c r="T672" s="5">
        <f t="shared" si="907"/>
        <v>9.4287121731597881E-2</v>
      </c>
      <c r="U672" s="5">
        <f t="shared" si="908"/>
        <v>4.6672641615967209E-2</v>
      </c>
      <c r="V672" s="5">
        <f t="shared" si="909"/>
        <v>5.7449058964226443E-3</v>
      </c>
      <c r="W672" s="5">
        <f t="shared" si="910"/>
        <v>6.3492308817504839E-2</v>
      </c>
      <c r="X672" s="5">
        <f t="shared" si="911"/>
        <v>5.1795512720185989E-2</v>
      </c>
      <c r="Y672" s="5">
        <f t="shared" si="912"/>
        <v>2.1126772580109004E-2</v>
      </c>
      <c r="Z672" s="5">
        <f t="shared" si="913"/>
        <v>7.7010710667835313E-3</v>
      </c>
      <c r="AA672" s="5">
        <f t="shared" si="914"/>
        <v>1.2691476324861707E-2</v>
      </c>
      <c r="AB672" s="5">
        <f t="shared" si="915"/>
        <v>1.0457868126894202E-2</v>
      </c>
      <c r="AC672" s="5">
        <f t="shared" si="916"/>
        <v>4.8271963659582428E-4</v>
      </c>
      <c r="AD672" s="5">
        <f t="shared" si="917"/>
        <v>2.6159060446923323E-2</v>
      </c>
      <c r="AE672" s="5">
        <f t="shared" si="918"/>
        <v>2.1339938228127235E-2</v>
      </c>
      <c r="AF672" s="5">
        <f t="shared" si="919"/>
        <v>8.7043065729420482E-3</v>
      </c>
      <c r="AG672" s="5">
        <f t="shared" si="920"/>
        <v>2.3669219690586143E-3</v>
      </c>
      <c r="AH672" s="5">
        <f t="shared" si="921"/>
        <v>1.5705875712645025E-3</v>
      </c>
      <c r="AI672" s="5">
        <f t="shared" si="922"/>
        <v>2.5883509974088358E-3</v>
      </c>
      <c r="AJ672" s="5">
        <f t="shared" si="923"/>
        <v>2.132819910319743E-3</v>
      </c>
      <c r="AK672" s="5">
        <f t="shared" si="924"/>
        <v>1.1716393370168057E-3</v>
      </c>
      <c r="AL672" s="5">
        <f t="shared" si="925"/>
        <v>2.5958941908551621E-5</v>
      </c>
      <c r="AM672" s="5">
        <f t="shared" si="926"/>
        <v>8.6221018729390145E-3</v>
      </c>
      <c r="AN672" s="5">
        <f t="shared" si="927"/>
        <v>7.033705271581309E-3</v>
      </c>
      <c r="AO672" s="5">
        <f t="shared" si="928"/>
        <v>2.8689645852332545E-3</v>
      </c>
      <c r="AP672" s="5">
        <f t="shared" si="929"/>
        <v>7.8014431687744472E-4</v>
      </c>
      <c r="AQ672" s="5">
        <f t="shared" si="930"/>
        <v>1.5910578635811877E-4</v>
      </c>
      <c r="AR672" s="5">
        <f t="shared" si="931"/>
        <v>2.5624958373908924E-4</v>
      </c>
      <c r="AS672" s="5">
        <f t="shared" si="932"/>
        <v>4.2230301435702014E-4</v>
      </c>
      <c r="AT672" s="5">
        <f t="shared" si="933"/>
        <v>3.4798073294942301E-4</v>
      </c>
      <c r="AU672" s="5">
        <f t="shared" si="934"/>
        <v>1.9115909096439478E-4</v>
      </c>
      <c r="AV672" s="5">
        <f t="shared" si="935"/>
        <v>7.8758235582352421E-5</v>
      </c>
      <c r="AW672" s="5">
        <f t="shared" si="936"/>
        <v>9.6943013363552345E-7</v>
      </c>
      <c r="AX672" s="5">
        <f t="shared" si="937"/>
        <v>2.3682247322482993E-3</v>
      </c>
      <c r="AY672" s="5">
        <f t="shared" si="938"/>
        <v>1.9319413095528748E-3</v>
      </c>
      <c r="AZ672" s="5">
        <f t="shared" si="939"/>
        <v>7.8801584425931706E-4</v>
      </c>
      <c r="BA672" s="5">
        <f t="shared" si="940"/>
        <v>2.1428151663932291E-4</v>
      </c>
      <c r="BB672" s="5">
        <f t="shared" si="941"/>
        <v>4.3701438912443717E-5</v>
      </c>
      <c r="BC672" s="5">
        <f t="shared" si="942"/>
        <v>7.1301185206100196E-6</v>
      </c>
      <c r="BD672" s="5">
        <f t="shared" si="943"/>
        <v>3.4840384138099746E-5</v>
      </c>
      <c r="BE672" s="5">
        <f t="shared" si="944"/>
        <v>5.7417456169828815E-5</v>
      </c>
      <c r="BF672" s="5">
        <f t="shared" si="945"/>
        <v>4.731239845040964E-5</v>
      </c>
      <c r="BG672" s="5">
        <f t="shared" si="946"/>
        <v>2.5990505285935092E-5</v>
      </c>
      <c r="BH672" s="5">
        <f t="shared" si="947"/>
        <v>1.0708182006344229E-5</v>
      </c>
      <c r="BI672" s="5">
        <f t="shared" si="948"/>
        <v>3.5294477154484883E-6</v>
      </c>
      <c r="BJ672" s="8">
        <f t="shared" si="949"/>
        <v>0.56993423858566739</v>
      </c>
      <c r="BK672" s="8">
        <f t="shared" si="950"/>
        <v>0.24618094852258668</v>
      </c>
      <c r="BL672" s="8">
        <f t="shared" si="951"/>
        <v>0.17651427004697748</v>
      </c>
      <c r="BM672" s="8">
        <f t="shared" si="952"/>
        <v>0.44526511142464575</v>
      </c>
      <c r="BN672" s="8">
        <f t="shared" si="953"/>
        <v>0.55313444491795039</v>
      </c>
    </row>
    <row r="673" spans="1:66" x14ac:dyDescent="0.25">
      <c r="A673" t="s">
        <v>10</v>
      </c>
      <c r="B673" t="s">
        <v>50</v>
      </c>
      <c r="C673" t="s">
        <v>247</v>
      </c>
      <c r="D673" t="s">
        <v>500</v>
      </c>
      <c r="E673">
        <f>VLOOKUP(A673,home!$A$2:$E$405,3,FALSE)</f>
        <v>1.4981949458483801</v>
      </c>
      <c r="F673">
        <f>VLOOKUP(B673,home!$B$2:$E$405,3,FALSE)</f>
        <v>1.04</v>
      </c>
      <c r="G673">
        <f>VLOOKUP(C673,away!$B$2:$E$405,4,FALSE)</f>
        <v>1.38</v>
      </c>
      <c r="H673">
        <f>VLOOKUP(A673,away!$A$2:$E$405,3,FALSE)</f>
        <v>1.3826714801444</v>
      </c>
      <c r="I673">
        <f>VLOOKUP(C673,away!$B$2:$E$405,3,FALSE)</f>
        <v>1.25</v>
      </c>
      <c r="J673">
        <f>VLOOKUP(B673,home!$B$2:$E$405,4,FALSE)</f>
        <v>1.27</v>
      </c>
      <c r="K673" s="3">
        <f t="shared" si="898"/>
        <v>2.150209386281595</v>
      </c>
      <c r="L673" s="3">
        <f t="shared" si="899"/>
        <v>2.1949909747292349</v>
      </c>
      <c r="M673" s="5">
        <f t="shared" si="900"/>
        <v>1.2968909523613587E-2</v>
      </c>
      <c r="N673" s="5">
        <f t="shared" si="901"/>
        <v>2.7885870987510702E-2</v>
      </c>
      <c r="O673" s="5">
        <f t="shared" si="902"/>
        <v>2.8466639356411846E-2</v>
      </c>
      <c r="P673" s="5">
        <f t="shared" si="903"/>
        <v>6.1209235140049806E-2</v>
      </c>
      <c r="Q673" s="5">
        <f t="shared" si="904"/>
        <v>2.9980230770991566E-2</v>
      </c>
      <c r="R673" s="5">
        <f t="shared" si="905"/>
        <v>3.1242008234098024E-2</v>
      </c>
      <c r="S673" s="5">
        <f t="shared" si="906"/>
        <v>7.2222156758982192E-2</v>
      </c>
      <c r="T673" s="5">
        <f t="shared" si="907"/>
        <v>6.5806335962626181E-2</v>
      </c>
      <c r="U673" s="5">
        <f t="shared" si="908"/>
        <v>6.7176859351244442E-2</v>
      </c>
      <c r="V673" s="5">
        <f t="shared" si="909"/>
        <v>3.7874022804161869E-2</v>
      </c>
      <c r="W673" s="5">
        <f t="shared" si="910"/>
        <v>2.1487924535558121E-2</v>
      </c>
      <c r="X673" s="5">
        <f t="shared" si="911"/>
        <v>4.7165800421212968E-2</v>
      </c>
      <c r="Y673" s="5">
        <f t="shared" si="912"/>
        <v>5.1764253120221412E-2</v>
      </c>
      <c r="Z673" s="5">
        <f t="shared" si="913"/>
        <v>2.285864203542053E-2</v>
      </c>
      <c r="AA673" s="5">
        <f t="shared" si="914"/>
        <v>4.9150866662212238E-2</v>
      </c>
      <c r="AB673" s="5">
        <f t="shared" si="915"/>
        <v>5.2842327420481956E-2</v>
      </c>
      <c r="AC673" s="5">
        <f t="shared" si="916"/>
        <v>1.1172103383569653E-2</v>
      </c>
      <c r="AD673" s="5">
        <f t="shared" si="917"/>
        <v>1.1550884257016916E-2</v>
      </c>
      <c r="AE673" s="5">
        <f t="shared" si="918"/>
        <v>2.5354086694294134E-2</v>
      </c>
      <c r="AF673" s="5">
        <f t="shared" si="919"/>
        <v>2.7825995733239108E-2</v>
      </c>
      <c r="AG673" s="5">
        <f t="shared" si="920"/>
        <v>2.0359269832438007E-2</v>
      </c>
      <c r="AH673" s="5">
        <f t="shared" si="921"/>
        <v>1.2543628240578595E-2</v>
      </c>
      <c r="AI673" s="5">
        <f t="shared" si="922"/>
        <v>2.6971427180918977E-2</v>
      </c>
      <c r="AJ673" s="5">
        <f t="shared" si="923"/>
        <v>2.8997107942911271E-2</v>
      </c>
      <c r="AK673" s="5">
        <f t="shared" si="924"/>
        <v>2.0783284557956135E-2</v>
      </c>
      <c r="AL673" s="5">
        <f t="shared" si="925"/>
        <v>2.1091546726229936E-3</v>
      </c>
      <c r="AM673" s="5">
        <f t="shared" si="926"/>
        <v>4.967363949858015E-3</v>
      </c>
      <c r="AN673" s="5">
        <f t="shared" si="927"/>
        <v>1.0903319038133708E-2</v>
      </c>
      <c r="AO673" s="5">
        <f t="shared" si="928"/>
        <v>1.1966343441648467E-2</v>
      </c>
      <c r="AP673" s="5">
        <f t="shared" si="929"/>
        <v>8.755338618309582E-3</v>
      </c>
      <c r="AQ673" s="5">
        <f t="shared" si="930"/>
        <v>4.8044723119719662E-3</v>
      </c>
      <c r="AR673" s="5">
        <f t="shared" si="931"/>
        <v>5.5066301556857536E-3</v>
      </c>
      <c r="AS673" s="5">
        <f t="shared" si="932"/>
        <v>1.1840407847536786E-2</v>
      </c>
      <c r="AT673" s="5">
        <f t="shared" si="933"/>
        <v>1.272967804558793E-2</v>
      </c>
      <c r="AU673" s="5">
        <f t="shared" si="934"/>
        <v>9.1238244059886394E-3</v>
      </c>
      <c r="AV673" s="5">
        <f t="shared" si="935"/>
        <v>4.9045332191354676E-3</v>
      </c>
      <c r="AW673" s="5">
        <f t="shared" si="936"/>
        <v>2.7651546198976179E-4</v>
      </c>
      <c r="AX673" s="5">
        <f t="shared" si="937"/>
        <v>1.7801454316769222E-3</v>
      </c>
      <c r="AY673" s="5">
        <f t="shared" si="938"/>
        <v>3.9074031562363219E-3</v>
      </c>
      <c r="AZ673" s="5">
        <f t="shared" si="939"/>
        <v>4.2883573312836269E-3</v>
      </c>
      <c r="BA673" s="5">
        <f t="shared" si="940"/>
        <v>3.1376352128605024E-3</v>
      </c>
      <c r="BB673" s="5">
        <f t="shared" si="941"/>
        <v>1.7217702435553613E-3</v>
      </c>
      <c r="BC673" s="5">
        <f t="shared" si="942"/>
        <v>7.5585402903227499E-4</v>
      </c>
      <c r="BD673" s="5">
        <f t="shared" si="943"/>
        <v>2.0145005821503425E-3</v>
      </c>
      <c r="BE673" s="5">
        <f t="shared" si="944"/>
        <v>4.331598060409403E-3</v>
      </c>
      <c r="BF673" s="5">
        <f t="shared" si="945"/>
        <v>4.656921403545726E-3</v>
      </c>
      <c r="BG673" s="5">
        <f t="shared" si="946"/>
        <v>3.33778537102656E-3</v>
      </c>
      <c r="BH673" s="5">
        <f t="shared" si="947"/>
        <v>1.7942343585436765E-3</v>
      </c>
      <c r="BI673" s="5">
        <f t="shared" si="948"/>
        <v>7.7159591178590993E-4</v>
      </c>
      <c r="BJ673" s="8">
        <f t="shared" si="949"/>
        <v>0.38616865507967585</v>
      </c>
      <c r="BK673" s="8">
        <f t="shared" si="950"/>
        <v>0.20146298543923644</v>
      </c>
      <c r="BL673" s="8">
        <f t="shared" si="951"/>
        <v>0.37918585830820972</v>
      </c>
      <c r="BM673" s="8">
        <f t="shared" si="952"/>
        <v>0.79429235915562024</v>
      </c>
      <c r="BN673" s="8">
        <f t="shared" si="953"/>
        <v>0.19175289401267553</v>
      </c>
    </row>
    <row r="674" spans="1:66" x14ac:dyDescent="0.25">
      <c r="A674" t="s">
        <v>10</v>
      </c>
      <c r="B674" t="s">
        <v>12</v>
      </c>
      <c r="C674" t="s">
        <v>48</v>
      </c>
      <c r="D674" t="s">
        <v>500</v>
      </c>
      <c r="E674">
        <f>VLOOKUP(A674,home!$A$2:$E$405,3,FALSE)</f>
        <v>1.4981949458483801</v>
      </c>
      <c r="F674">
        <f>VLOOKUP(B674,home!$B$2:$E$405,3,FALSE)</f>
        <v>0.96</v>
      </c>
      <c r="G674">
        <f>VLOOKUP(C674,away!$B$2:$E$405,4,FALSE)</f>
        <v>1.1299999999999999</v>
      </c>
      <c r="H674">
        <f>VLOOKUP(A674,away!$A$2:$E$405,3,FALSE)</f>
        <v>1.3826714801444</v>
      </c>
      <c r="I674">
        <f>VLOOKUP(C674,away!$B$2:$E$405,3,FALSE)</f>
        <v>1.17</v>
      </c>
      <c r="J674">
        <f>VLOOKUP(B674,home!$B$2:$E$405,4,FALSE)</f>
        <v>0.45</v>
      </c>
      <c r="K674" s="3">
        <f t="shared" si="898"/>
        <v>1.6252418772563226</v>
      </c>
      <c r="L674" s="3">
        <f t="shared" si="899"/>
        <v>0.7279765342960266</v>
      </c>
      <c r="M674" s="5">
        <f t="shared" si="900"/>
        <v>9.5062718397815257E-2</v>
      </c>
      <c r="N674" s="5">
        <f t="shared" si="901"/>
        <v>0.15449991090595444</v>
      </c>
      <c r="O674" s="5">
        <f t="shared" si="902"/>
        <v>6.9203428280000687E-2</v>
      </c>
      <c r="P674" s="5">
        <f t="shared" si="903"/>
        <v>0.11247230969036159</v>
      </c>
      <c r="Q674" s="5">
        <f t="shared" si="904"/>
        <v>0.12554986261836398</v>
      </c>
      <c r="R674" s="5">
        <f t="shared" si="905"/>
        <v>2.5189235940339262E-2</v>
      </c>
      <c r="S674" s="5">
        <f t="shared" si="906"/>
        <v>3.3267564457149297E-2</v>
      </c>
      <c r="T674" s="5">
        <f t="shared" si="907"/>
        <v>9.1397353870258893E-2</v>
      </c>
      <c r="U674" s="5">
        <f t="shared" si="908"/>
        <v>4.0938601106329416E-2</v>
      </c>
      <c r="V674" s="5">
        <f t="shared" si="909"/>
        <v>4.3733464429597906E-3</v>
      </c>
      <c r="W674" s="5">
        <f t="shared" si="910"/>
        <v>6.8016298137047779E-2</v>
      </c>
      <c r="X674" s="5">
        <f t="shared" si="911"/>
        <v>4.9514268993453334E-2</v>
      </c>
      <c r="Y674" s="5">
        <f t="shared" si="912"/>
        <v>1.802261297002768E-2</v>
      </c>
      <c r="Z674" s="5">
        <f t="shared" si="913"/>
        <v>6.1123908938043653E-3</v>
      </c>
      <c r="AA674" s="5">
        <f t="shared" si="914"/>
        <v>9.9341136507710582E-3</v>
      </c>
      <c r="AB674" s="5">
        <f t="shared" si="915"/>
        <v>8.072668759328409E-3</v>
      </c>
      <c r="AC674" s="5">
        <f t="shared" si="916"/>
        <v>3.233920088534407E-4</v>
      </c>
      <c r="AD674" s="5">
        <f t="shared" si="917"/>
        <v>2.7635734017070302E-2</v>
      </c>
      <c r="AE674" s="5">
        <f t="shared" si="918"/>
        <v>2.0118165872473649E-2</v>
      </c>
      <c r="AF674" s="5">
        <f t="shared" si="919"/>
        <v>7.322776334117982E-3</v>
      </c>
      <c r="AG674" s="5">
        <f t="shared" si="920"/>
        <v>1.7769364457120573E-3</v>
      </c>
      <c r="AH674" s="5">
        <f t="shared" si="921"/>
        <v>1.1124192847835732E-3</v>
      </c>
      <c r="AI674" s="5">
        <f t="shared" si="922"/>
        <v>1.8079504066977905E-3</v>
      </c>
      <c r="AJ674" s="5">
        <f t="shared" si="923"/>
        <v>1.4691783564839244E-3</v>
      </c>
      <c r="AK674" s="5">
        <f t="shared" si="924"/>
        <v>7.959233967054308E-4</v>
      </c>
      <c r="AL674" s="5">
        <f t="shared" si="925"/>
        <v>1.5304694325672997E-5</v>
      </c>
      <c r="AM674" s="5">
        <f t="shared" si="926"/>
        <v>8.9829504466519446E-3</v>
      </c>
      <c r="AN674" s="5">
        <f t="shared" si="927"/>
        <v>6.539377133906627E-3</v>
      </c>
      <c r="AO674" s="5">
        <f t="shared" si="928"/>
        <v>2.3802565511980146E-3</v>
      </c>
      <c r="AP674" s="5">
        <f t="shared" si="929"/>
        <v>5.7759030495884789E-4</v>
      </c>
      <c r="AQ674" s="5">
        <f t="shared" si="930"/>
        <v>1.0511804711173178E-4</v>
      </c>
      <c r="AR674" s="5">
        <f t="shared" si="931"/>
        <v>1.6196302712416212E-4</v>
      </c>
      <c r="AS674" s="5">
        <f t="shared" si="932"/>
        <v>2.6322909424938995E-4</v>
      </c>
      <c r="AT674" s="5">
        <f t="shared" si="933"/>
        <v>2.1390547364318001E-4</v>
      </c>
      <c r="AU674" s="5">
        <f t="shared" si="934"/>
        <v>1.1588271117974826E-4</v>
      </c>
      <c r="AV674" s="5">
        <f t="shared" si="935"/>
        <v>4.7084358764831562E-5</v>
      </c>
      <c r="AW674" s="5">
        <f t="shared" si="936"/>
        <v>5.029879071548992E-7</v>
      </c>
      <c r="AX674" s="5">
        <f t="shared" si="937"/>
        <v>2.4332445412028579E-3</v>
      </c>
      <c r="AY674" s="5">
        <f t="shared" si="938"/>
        <v>1.7713449281995819E-3</v>
      </c>
      <c r="AZ674" s="5">
        <f t="shared" si="939"/>
        <v>6.4474877093678782E-4</v>
      </c>
      <c r="BA674" s="5">
        <f t="shared" si="940"/>
        <v>1.564539919193952E-4</v>
      </c>
      <c r="BB674" s="5">
        <f t="shared" si="941"/>
        <v>2.847370870356496E-5</v>
      </c>
      <c r="BC674" s="5">
        <f t="shared" si="942"/>
        <v>4.1456383561151672E-6</v>
      </c>
      <c r="BD674" s="5">
        <f t="shared" si="943"/>
        <v>1.9650880528323476E-5</v>
      </c>
      <c r="BE674" s="5">
        <f t="shared" si="944"/>
        <v>3.1937433959592161E-5</v>
      </c>
      <c r="BF674" s="5">
        <f t="shared" si="945"/>
        <v>2.5953027561618698E-5</v>
      </c>
      <c r="BG674" s="5">
        <f t="shared" si="946"/>
        <v>1.4059982411576753E-5</v>
      </c>
      <c r="BH674" s="5">
        <f t="shared" si="947"/>
        <v>5.7127180521954683E-6</v>
      </c>
      <c r="BI674" s="5">
        <f t="shared" si="948"/>
        <v>1.8569097222772479E-6</v>
      </c>
      <c r="BJ674" s="8">
        <f t="shared" si="949"/>
        <v>0.58747762422762573</v>
      </c>
      <c r="BK674" s="8">
        <f t="shared" si="950"/>
        <v>0.24728598061966464</v>
      </c>
      <c r="BL674" s="8">
        <f t="shared" si="951"/>
        <v>0.15942475479863638</v>
      </c>
      <c r="BM674" s="8">
        <f t="shared" si="952"/>
        <v>0.4165524427666033</v>
      </c>
      <c r="BN674" s="8">
        <f t="shared" si="953"/>
        <v>0.58197746583283527</v>
      </c>
    </row>
    <row r="675" spans="1:66" x14ac:dyDescent="0.25">
      <c r="A675" t="s">
        <v>10</v>
      </c>
      <c r="B675" t="s">
        <v>240</v>
      </c>
      <c r="C675" t="s">
        <v>242</v>
      </c>
      <c r="D675" t="s">
        <v>500</v>
      </c>
      <c r="E675">
        <f>VLOOKUP(A675,home!$A$2:$E$405,3,FALSE)</f>
        <v>1.4981949458483801</v>
      </c>
      <c r="F675">
        <f>VLOOKUP(B675,home!$B$2:$E$405,3,FALSE)</f>
        <v>1.04</v>
      </c>
      <c r="G675">
        <f>VLOOKUP(C675,away!$B$2:$E$405,4,FALSE)</f>
        <v>1</v>
      </c>
      <c r="H675">
        <f>VLOOKUP(A675,away!$A$2:$E$405,3,FALSE)</f>
        <v>1.3826714801444</v>
      </c>
      <c r="I675">
        <f>VLOOKUP(C675,away!$B$2:$E$405,3,FALSE)</f>
        <v>0.57999999999999996</v>
      </c>
      <c r="J675">
        <f>VLOOKUP(B675,home!$B$2:$E$405,4,FALSE)</f>
        <v>0.95</v>
      </c>
      <c r="K675" s="3">
        <f t="shared" si="898"/>
        <v>1.5581227436823153</v>
      </c>
      <c r="L675" s="3">
        <f t="shared" si="899"/>
        <v>0.76185198555956435</v>
      </c>
      <c r="M675" s="5">
        <f t="shared" si="900"/>
        <v>9.827606908375254E-2</v>
      </c>
      <c r="N675" s="5">
        <f t="shared" si="901"/>
        <v>0.15312617839908926</v>
      </c>
      <c r="O675" s="5">
        <f t="shared" si="902"/>
        <v>7.4871818364445786E-2</v>
      </c>
      <c r="P675" s="5">
        <f t="shared" si="903"/>
        <v>0.11665948305449424</v>
      </c>
      <c r="Q675" s="5">
        <f t="shared" si="904"/>
        <v>0.11929469060838833</v>
      </c>
      <c r="R675" s="5">
        <f t="shared" si="905"/>
        <v>2.8520621741704031E-2</v>
      </c>
      <c r="S675" s="5">
        <f t="shared" si="906"/>
        <v>3.4620419582878391E-2</v>
      </c>
      <c r="T675" s="5">
        <f t="shared" si="907"/>
        <v>9.0884896906714557E-2</v>
      </c>
      <c r="U675" s="5">
        <f t="shared" si="908"/>
        <v>4.4438629399709384E-2</v>
      </c>
      <c r="V675" s="5">
        <f t="shared" si="909"/>
        <v>4.5662752662223487E-3</v>
      </c>
      <c r="W675" s="5">
        <f t="shared" si="910"/>
        <v>6.1958590212491643E-2</v>
      </c>
      <c r="X675" s="5">
        <f t="shared" si="911"/>
        <v>4.7203274975858148E-2</v>
      </c>
      <c r="Y675" s="5">
        <f t="shared" si="912"/>
        <v>1.7980954382635809E-2</v>
      </c>
      <c r="Z675" s="5">
        <f t="shared" si="913"/>
        <v>7.2428307677701673E-3</v>
      </c>
      <c r="AA675" s="5">
        <f t="shared" si="914"/>
        <v>1.1285219347904744E-2</v>
      </c>
      <c r="AB675" s="5">
        <f t="shared" si="915"/>
        <v>8.791878466707044E-3</v>
      </c>
      <c r="AC675" s="5">
        <f t="shared" si="916"/>
        <v>3.3877735763172346E-4</v>
      </c>
      <c r="AD675" s="5">
        <f t="shared" si="917"/>
        <v>2.4134772144143946E-2</v>
      </c>
      <c r="AE675" s="5">
        <f t="shared" si="918"/>
        <v>1.8387124079043728E-2</v>
      </c>
      <c r="AF675" s="5">
        <f t="shared" si="919"/>
        <v>7.0041334941747689E-3</v>
      </c>
      <c r="AG675" s="5">
        <f t="shared" si="920"/>
        <v>1.7787043365537661E-3</v>
      </c>
      <c r="AH675" s="5">
        <f t="shared" si="921"/>
        <v>1.3794912503744012E-3</v>
      </c>
      <c r="AI675" s="5">
        <f t="shared" si="922"/>
        <v>2.1494166919191096E-3</v>
      </c>
      <c r="AJ675" s="5">
        <f t="shared" si="923"/>
        <v>1.6745275166647844E-3</v>
      </c>
      <c r="AK675" s="5">
        <f t="shared" si="924"/>
        <v>8.6970646954575583E-4</v>
      </c>
      <c r="AL675" s="5">
        <f t="shared" si="925"/>
        <v>1.6085947181384885E-5</v>
      </c>
      <c r="AM675" s="5">
        <f t="shared" si="926"/>
        <v>7.5209874782762162E-3</v>
      </c>
      <c r="AN675" s="5">
        <f t="shared" si="927"/>
        <v>5.7298792436933556E-3</v>
      </c>
      <c r="AO675" s="5">
        <f t="shared" si="928"/>
        <v>2.1826599394121587E-3</v>
      </c>
      <c r="AP675" s="5">
        <f t="shared" si="929"/>
        <v>5.5428793621415729E-4</v>
      </c>
      <c r="AQ675" s="5">
        <f t="shared" si="930"/>
        <v>1.0557134119411719E-4</v>
      </c>
      <c r="AR675" s="5">
        <f t="shared" si="931"/>
        <v>2.1019362963195677E-4</v>
      </c>
      <c r="AS675" s="5">
        <f t="shared" si="932"/>
        <v>3.2750747490668889E-4</v>
      </c>
      <c r="AT675" s="5">
        <f t="shared" si="933"/>
        <v>2.5514842268903857E-4</v>
      </c>
      <c r="AU675" s="5">
        <f t="shared" si="934"/>
        <v>1.3251752013548662E-4</v>
      </c>
      <c r="AV675" s="5">
        <f t="shared" si="935"/>
        <v>5.1619640514870243E-5</v>
      </c>
      <c r="AW675" s="5">
        <f t="shared" si="936"/>
        <v>5.3041574620634504E-7</v>
      </c>
      <c r="AX675" s="5">
        <f t="shared" si="937"/>
        <v>1.9531036074753442E-3</v>
      </c>
      <c r="AY675" s="5">
        <f t="shared" si="938"/>
        <v>1.4879758613586388E-3</v>
      </c>
      <c r="AZ675" s="5">
        <f t="shared" si="939"/>
        <v>5.6680868222039088E-4</v>
      </c>
      <c r="BA675" s="5">
        <f t="shared" si="940"/>
        <v>1.4394143999400171E-4</v>
      </c>
      <c r="BB675" s="5">
        <f t="shared" si="941"/>
        <v>2.7415517965933261E-5</v>
      </c>
      <c r="BC675" s="5">
        <f t="shared" si="942"/>
        <v>4.1773133594980339E-6</v>
      </c>
      <c r="BD675" s="5">
        <f t="shared" si="943"/>
        <v>2.668940568117965E-5</v>
      </c>
      <c r="BE675" s="5">
        <f t="shared" si="944"/>
        <v>4.1585370007210013E-5</v>
      </c>
      <c r="BF675" s="5">
        <f t="shared" si="945"/>
        <v>3.239755540633916E-5</v>
      </c>
      <c r="BG675" s="5">
        <f t="shared" si="946"/>
        <v>1.6826455972775001E-5</v>
      </c>
      <c r="BH675" s="5">
        <f t="shared" si="947"/>
        <v>6.5544209366874697E-6</v>
      </c>
      <c r="BI675" s="5">
        <f t="shared" si="948"/>
        <v>2.0425184666240585E-6</v>
      </c>
      <c r="BJ675" s="8">
        <f t="shared" si="949"/>
        <v>0.56203012790025775</v>
      </c>
      <c r="BK675" s="8">
        <f t="shared" si="950"/>
        <v>0.25596508615351926</v>
      </c>
      <c r="BL675" s="8">
        <f t="shared" si="951"/>
        <v>0.1750843916633239</v>
      </c>
      <c r="BM675" s="8">
        <f t="shared" si="952"/>
        <v>0.4080861297873844</v>
      </c>
      <c r="BN675" s="8">
        <f t="shared" si="953"/>
        <v>0.5907488612518742</v>
      </c>
    </row>
    <row r="676" spans="1:66" x14ac:dyDescent="0.25">
      <c r="A676" t="s">
        <v>13</v>
      </c>
      <c r="B676" t="s">
        <v>55</v>
      </c>
      <c r="C676" t="s">
        <v>52</v>
      </c>
      <c r="D676" t="s">
        <v>500</v>
      </c>
      <c r="E676">
        <f>VLOOKUP(A676,home!$A$2:$E$405,3,FALSE)</f>
        <v>1.6196581196581199</v>
      </c>
      <c r="F676">
        <f>VLOOKUP(B676,home!$B$2:$E$405,3,FALSE)</f>
        <v>1.0900000000000001</v>
      </c>
      <c r="G676">
        <f>VLOOKUP(C676,away!$B$2:$E$405,4,FALSE)</f>
        <v>1.19</v>
      </c>
      <c r="H676">
        <f>VLOOKUP(A676,away!$A$2:$E$405,3,FALSE)</f>
        <v>1.4017094017094001</v>
      </c>
      <c r="I676">
        <f>VLOOKUP(C676,away!$B$2:$E$405,3,FALSE)</f>
        <v>0.71</v>
      </c>
      <c r="J676">
        <f>VLOOKUP(B676,home!$B$2:$E$405,4,FALSE)</f>
        <v>1.04</v>
      </c>
      <c r="K676" s="3">
        <f t="shared" si="898"/>
        <v>2.1008585470085475</v>
      </c>
      <c r="L676" s="3">
        <f t="shared" si="899"/>
        <v>1.035022222222221</v>
      </c>
      <c r="M676" s="5">
        <f t="shared" si="900"/>
        <v>4.3461457452194908E-2</v>
      </c>
      <c r="N676" s="5">
        <f t="shared" si="901"/>
        <v>9.1306374353891995E-2</v>
      </c>
      <c r="O676" s="5">
        <f t="shared" si="902"/>
        <v>4.4983574273187277E-2</v>
      </c>
      <c r="P676" s="5">
        <f t="shared" si="903"/>
        <v>9.4504126486819301E-2</v>
      </c>
      <c r="Q676" s="5">
        <f t="shared" si="904"/>
        <v>9.5910888478868056E-2</v>
      </c>
      <c r="R676" s="5">
        <f t="shared" si="905"/>
        <v>2.3279499503866315E-2</v>
      </c>
      <c r="S676" s="5">
        <f t="shared" si="906"/>
        <v>5.1373276729504307E-2</v>
      </c>
      <c r="T676" s="5">
        <f t="shared" si="907"/>
        <v>9.9269900928705621E-2</v>
      </c>
      <c r="U676" s="5">
        <f t="shared" si="908"/>
        <v>4.8906935502778782E-2</v>
      </c>
      <c r="V676" s="5">
        <f t="shared" si="909"/>
        <v>1.2411985051934681E-2</v>
      </c>
      <c r="W676" s="5">
        <f t="shared" si="910"/>
        <v>6.7165069937337854E-2</v>
      </c>
      <c r="X676" s="5">
        <f t="shared" si="911"/>
        <v>6.95173399422543E-2</v>
      </c>
      <c r="Y676" s="5">
        <f t="shared" si="912"/>
        <v>3.5975995835004805E-2</v>
      </c>
      <c r="Z676" s="5">
        <f t="shared" si="913"/>
        <v>8.0315997695709334E-3</v>
      </c>
      <c r="AA676" s="5">
        <f t="shared" si="914"/>
        <v>1.6873255022054976E-2</v>
      </c>
      <c r="AB676" s="5">
        <f t="shared" si="915"/>
        <v>1.7724161014469553E-2</v>
      </c>
      <c r="AC676" s="5">
        <f t="shared" si="916"/>
        <v>1.686816138458369E-3</v>
      </c>
      <c r="AD676" s="5">
        <f t="shared" si="917"/>
        <v>3.5276077809570781E-2</v>
      </c>
      <c r="AE676" s="5">
        <f t="shared" si="918"/>
        <v>3.651152444574593E-2</v>
      </c>
      <c r="AF676" s="5">
        <f t="shared" si="919"/>
        <v>1.8895119584278447E-2</v>
      </c>
      <c r="AG676" s="5">
        <f t="shared" si="920"/>
        <v>6.5189562204248288E-3</v>
      </c>
      <c r="AH676" s="5">
        <f t="shared" si="921"/>
        <v>2.078221060375196E-3</v>
      </c>
      <c r="AI676" s="5">
        <f t="shared" si="922"/>
        <v>4.3660484772623971E-3</v>
      </c>
      <c r="AJ676" s="5">
        <f t="shared" si="923"/>
        <v>4.5862251300551821E-3</v>
      </c>
      <c r="AK676" s="5">
        <f t="shared" si="924"/>
        <v>3.2116700876606051E-3</v>
      </c>
      <c r="AL676" s="5">
        <f t="shared" si="925"/>
        <v>1.4671490102164262E-4</v>
      </c>
      <c r="AM676" s="5">
        <f t="shared" si="926"/>
        <v>1.4822009914235053E-2</v>
      </c>
      <c r="AN676" s="5">
        <f t="shared" si="927"/>
        <v>1.5341109639231354E-2</v>
      </c>
      <c r="AO676" s="5">
        <f t="shared" si="928"/>
        <v>7.9391946950759865E-3</v>
      </c>
      <c r="AP676" s="5">
        <f t="shared" si="929"/>
        <v>2.739080978650805E-3</v>
      </c>
      <c r="AQ676" s="5">
        <f t="shared" si="930"/>
        <v>7.0875242034244292E-4</v>
      </c>
      <c r="AR676" s="5">
        <f t="shared" si="931"/>
        <v>4.3020099603571137E-4</v>
      </c>
      <c r="AS676" s="5">
        <f t="shared" si="932"/>
        <v>9.0379143945321441E-4</v>
      </c>
      <c r="AT676" s="5">
        <f t="shared" si="933"/>
        <v>9.4936898514422219E-4</v>
      </c>
      <c r="AU676" s="5">
        <f t="shared" si="934"/>
        <v>6.6482998223502316E-4</v>
      </c>
      <c r="AV676" s="5">
        <f t="shared" si="935"/>
        <v>3.4917843762149748E-4</v>
      </c>
      <c r="AW676" s="5">
        <f t="shared" si="936"/>
        <v>8.8617238100507838E-6</v>
      </c>
      <c r="AX676" s="5">
        <f t="shared" si="937"/>
        <v>5.189824368694358E-3</v>
      </c>
      <c r="AY676" s="5">
        <f t="shared" si="938"/>
        <v>5.3715835510290688E-3</v>
      </c>
      <c r="AZ676" s="5">
        <f t="shared" si="939"/>
        <v>2.779854171919218E-3</v>
      </c>
      <c r="BA676" s="5">
        <f t="shared" si="940"/>
        <v>9.5907028082451373E-4</v>
      </c>
      <c r="BB676" s="5">
        <f t="shared" si="941"/>
        <v>2.4816476333156939E-4</v>
      </c>
      <c r="BC676" s="5">
        <f t="shared" si="942"/>
        <v>5.1371208964138514E-5</v>
      </c>
      <c r="BD676" s="5">
        <f t="shared" si="943"/>
        <v>7.4211265153182449E-5</v>
      </c>
      <c r="BE676" s="5">
        <f t="shared" si="944"/>
        <v>1.5590737068138093E-4</v>
      </c>
      <c r="BF676" s="5">
        <f t="shared" si="945"/>
        <v>1.6376966611880453E-4</v>
      </c>
      <c r="BG676" s="5">
        <f t="shared" si="946"/>
        <v>1.1468563426880885E-4</v>
      </c>
      <c r="BH676" s="5">
        <f t="shared" si="947"/>
        <v>6.0234573743180888E-5</v>
      </c>
      <c r="BI676" s="5">
        <f t="shared" si="948"/>
        <v>2.5308863814755615E-5</v>
      </c>
      <c r="BJ676" s="8">
        <f t="shared" si="949"/>
        <v>0.61249726352838108</v>
      </c>
      <c r="BK676" s="8">
        <f t="shared" si="950"/>
        <v>0.20895596031096228</v>
      </c>
      <c r="BL676" s="8">
        <f t="shared" si="951"/>
        <v>0.16990107728598008</v>
      </c>
      <c r="BM676" s="8">
        <f t="shared" si="952"/>
        <v>0.6005772585188478</v>
      </c>
      <c r="BN676" s="8">
        <f t="shared" si="953"/>
        <v>0.39344592054882788</v>
      </c>
    </row>
    <row r="677" spans="1:66" x14ac:dyDescent="0.25">
      <c r="A677" t="s">
        <v>13</v>
      </c>
      <c r="B677" t="s">
        <v>54</v>
      </c>
      <c r="C677" t="s">
        <v>15</v>
      </c>
      <c r="D677" t="s">
        <v>500</v>
      </c>
      <c r="E677">
        <f>VLOOKUP(A677,home!$A$2:$E$405,3,FALSE)</f>
        <v>1.6196581196581199</v>
      </c>
      <c r="F677">
        <f>VLOOKUP(B677,home!$B$2:$E$405,3,FALSE)</f>
        <v>0.76</v>
      </c>
      <c r="G677">
        <f>VLOOKUP(C677,away!$B$2:$E$405,4,FALSE)</f>
        <v>0.56999999999999995</v>
      </c>
      <c r="H677">
        <f>VLOOKUP(A677,away!$A$2:$E$405,3,FALSE)</f>
        <v>1.4017094017094001</v>
      </c>
      <c r="I677">
        <f>VLOOKUP(C677,away!$B$2:$E$405,3,FALSE)</f>
        <v>0.85</v>
      </c>
      <c r="J677">
        <f>VLOOKUP(B677,home!$B$2:$E$405,4,FALSE)</f>
        <v>1.32</v>
      </c>
      <c r="K677" s="3">
        <f t="shared" si="898"/>
        <v>0.70163589743589749</v>
      </c>
      <c r="L677" s="3">
        <f t="shared" si="899"/>
        <v>1.572717948717947</v>
      </c>
      <c r="M677" s="5">
        <f t="shared" si="900"/>
        <v>0.10286335251728253</v>
      </c>
      <c r="N677" s="5">
        <f t="shared" si="901"/>
        <v>7.2172620656728609E-2</v>
      </c>
      <c r="O677" s="5">
        <f t="shared" si="902"/>
        <v>0.16177504076923166</v>
      </c>
      <c r="P677" s="5">
        <f t="shared" si="903"/>
        <v>0.11350717591284877</v>
      </c>
      <c r="Q677" s="5">
        <f t="shared" si="904"/>
        <v>2.5319450732392182E-2</v>
      </c>
      <c r="R677" s="5">
        <f t="shared" si="905"/>
        <v>0.12721325513617415</v>
      </c>
      <c r="S677" s="5">
        <f t="shared" si="906"/>
        <v>3.1313093216424469E-2</v>
      </c>
      <c r="T677" s="5">
        <f t="shared" si="907"/>
        <v>3.9820354618512958E-2</v>
      </c>
      <c r="U677" s="5">
        <f t="shared" si="908"/>
        <v>8.9257386433211364E-2</v>
      </c>
      <c r="V677" s="5">
        <f t="shared" si="909"/>
        <v>3.8392474558743197E-3</v>
      </c>
      <c r="W677" s="5">
        <f t="shared" si="910"/>
        <v>5.9216785124019938E-3</v>
      </c>
      <c r="X677" s="5">
        <f t="shared" si="911"/>
        <v>9.3131300829920084E-3</v>
      </c>
      <c r="Y677" s="5">
        <f t="shared" si="912"/>
        <v>7.3234634201332994E-3</v>
      </c>
      <c r="Z677" s="5">
        <f t="shared" si="913"/>
        <v>6.669018988916553E-2</v>
      </c>
      <c r="AA677" s="5">
        <f t="shared" si="914"/>
        <v>4.6792231233055079E-2</v>
      </c>
      <c r="AB677" s="5">
        <f t="shared" si="915"/>
        <v>1.6415554577116312E-2</v>
      </c>
      <c r="AC677" s="5">
        <f t="shared" si="916"/>
        <v>2.6478218777775225E-4</v>
      </c>
      <c r="AD677" s="5">
        <f t="shared" si="917"/>
        <v>1.0387155543440107E-3</v>
      </c>
      <c r="AE677" s="5">
        <f t="shared" si="918"/>
        <v>1.6336065959293379E-3</v>
      </c>
      <c r="AF677" s="5">
        <f t="shared" si="919"/>
        <v>1.2846012072810485E-3</v>
      </c>
      <c r="AG677" s="5">
        <f t="shared" si="920"/>
        <v>6.7343845854521607E-4</v>
      </c>
      <c r="AH677" s="5">
        <f t="shared" si="921"/>
        <v>2.6221214660524711E-2</v>
      </c>
      <c r="AI677" s="5">
        <f t="shared" si="922"/>
        <v>1.8397745480196567E-2</v>
      </c>
      <c r="AJ677" s="5">
        <f t="shared" si="923"/>
        <v>6.4542593303974719E-3</v>
      </c>
      <c r="AK677" s="5">
        <f t="shared" si="924"/>
        <v>1.509513345855815E-3</v>
      </c>
      <c r="AL677" s="5">
        <f t="shared" si="925"/>
        <v>1.1687224898344099E-5</v>
      </c>
      <c r="AM677" s="5">
        <f t="shared" si="926"/>
        <v>1.4576002403055715E-4</v>
      </c>
      <c r="AN677" s="5">
        <f t="shared" si="927"/>
        <v>2.2923940599841656E-4</v>
      </c>
      <c r="AO677" s="5">
        <f t="shared" si="928"/>
        <v>1.802644641835752E-4</v>
      </c>
      <c r="AP677" s="5">
        <f t="shared" si="929"/>
        <v>9.4501719445844041E-5</v>
      </c>
      <c r="AQ677" s="5">
        <f t="shared" si="930"/>
        <v>3.7156137589296708E-5</v>
      </c>
      <c r="AR677" s="5">
        <f t="shared" si="931"/>
        <v>8.247714986758671E-3</v>
      </c>
      <c r="AS677" s="5">
        <f t="shared" si="932"/>
        <v>5.7868929065299224E-3</v>
      </c>
      <c r="AT677" s="5">
        <f t="shared" si="933"/>
        <v>2.0301458989192751E-3</v>
      </c>
      <c r="AU677" s="5">
        <f t="shared" si="934"/>
        <v>4.7480774657134418E-4</v>
      </c>
      <c r="AV677" s="5">
        <f t="shared" si="935"/>
        <v>8.3285539843775314E-5</v>
      </c>
      <c r="AW677" s="5">
        <f t="shared" si="936"/>
        <v>3.5823791143111272E-7</v>
      </c>
      <c r="AX677" s="5">
        <f t="shared" si="937"/>
        <v>1.7045077545159655E-5</v>
      </c>
      <c r="AY677" s="5">
        <f t="shared" si="938"/>
        <v>2.6807099392561838E-5</v>
      </c>
      <c r="AZ677" s="5">
        <f t="shared" si="939"/>
        <v>2.1080003183873993E-5</v>
      </c>
      <c r="BA677" s="5">
        <f t="shared" si="940"/>
        <v>1.1050966455436697E-5</v>
      </c>
      <c r="BB677" s="5">
        <f t="shared" si="941"/>
        <v>4.3450133237863126E-6</v>
      </c>
      <c r="BC677" s="5">
        <f t="shared" si="942"/>
        <v>1.3666960883474711E-6</v>
      </c>
      <c r="BD677" s="5">
        <f t="shared" si="943"/>
        <v>2.1618882325975608E-3</v>
      </c>
      <c r="BE677" s="5">
        <f t="shared" si="944"/>
        <v>1.516858390234696E-3</v>
      </c>
      <c r="BF677" s="5">
        <f t="shared" si="945"/>
        <v>5.3214114895774574E-4</v>
      </c>
      <c r="BG677" s="5">
        <f t="shared" si="946"/>
        <v>1.2445644420384585E-4</v>
      </c>
      <c r="BH677" s="5">
        <f t="shared" si="947"/>
        <v>2.183077723016152E-5</v>
      </c>
      <c r="BI677" s="5">
        <f t="shared" si="948"/>
        <v>3.063451394721507E-6</v>
      </c>
      <c r="BJ677" s="8">
        <f t="shared" si="949"/>
        <v>0.16526967644649748</v>
      </c>
      <c r="BK677" s="8">
        <f t="shared" si="950"/>
        <v>0.25182614561449879</v>
      </c>
      <c r="BL677" s="8">
        <f t="shared" si="951"/>
        <v>0.51501928648900486</v>
      </c>
      <c r="BM677" s="8">
        <f t="shared" si="952"/>
        <v>0.39592795385302754</v>
      </c>
      <c r="BN677" s="8">
        <f t="shared" si="953"/>
        <v>0.60285089572465789</v>
      </c>
    </row>
    <row r="678" spans="1:66" x14ac:dyDescent="0.25">
      <c r="A678" t="s">
        <v>13</v>
      </c>
      <c r="B678" t="s">
        <v>249</v>
      </c>
      <c r="C678" t="s">
        <v>58</v>
      </c>
      <c r="D678" t="s">
        <v>500</v>
      </c>
      <c r="E678">
        <f>VLOOKUP(A678,home!$A$2:$E$405,3,FALSE)</f>
        <v>1.6196581196581199</v>
      </c>
      <c r="F678">
        <f>VLOOKUP(B678,home!$B$2:$E$405,3,FALSE)</f>
        <v>1.1499999999999999</v>
      </c>
      <c r="G678">
        <f>VLOOKUP(C678,away!$B$2:$E$405,4,FALSE)</f>
        <v>0.9</v>
      </c>
      <c r="H678">
        <f>VLOOKUP(A678,away!$A$2:$E$405,3,FALSE)</f>
        <v>1.4017094017094001</v>
      </c>
      <c r="I678">
        <f>VLOOKUP(C678,away!$B$2:$E$405,3,FALSE)</f>
        <v>0.56999999999999995</v>
      </c>
      <c r="J678">
        <f>VLOOKUP(B678,home!$B$2:$E$405,4,FALSE)</f>
        <v>1.02</v>
      </c>
      <c r="K678" s="3">
        <f t="shared" si="898"/>
        <v>1.6763461538461539</v>
      </c>
      <c r="L678" s="3">
        <f t="shared" si="899"/>
        <v>0.81495384615384514</v>
      </c>
      <c r="M678" s="5">
        <f t="shared" si="900"/>
        <v>8.2802253647197788E-2</v>
      </c>
      <c r="N678" s="5">
        <f t="shared" si="901"/>
        <v>0.13880523943127368</v>
      </c>
      <c r="O678" s="5">
        <f t="shared" si="902"/>
        <v>6.7480015079990074E-2</v>
      </c>
      <c r="P678" s="5">
        <f t="shared" si="903"/>
        <v>0.11311986374082185</v>
      </c>
      <c r="Q678" s="5">
        <f t="shared" si="904"/>
        <v>0.11634281462715511</v>
      </c>
      <c r="R678" s="5">
        <f t="shared" si="905"/>
        <v>2.749654891397869E-2</v>
      </c>
      <c r="S678" s="5">
        <f t="shared" si="906"/>
        <v>3.8634526867056936E-2</v>
      </c>
      <c r="T678" s="5">
        <f t="shared" si="907"/>
        <v>9.4814024252763876E-2</v>
      </c>
      <c r="U678" s="5">
        <f t="shared" si="908"/>
        <v>4.6093734015990824E-2</v>
      </c>
      <c r="V678" s="5">
        <f t="shared" si="909"/>
        <v>5.864483986300969E-3</v>
      </c>
      <c r="W678" s="5">
        <f t="shared" si="910"/>
        <v>6.501027660928918E-2</v>
      </c>
      <c r="X678" s="5">
        <f t="shared" si="911"/>
        <v>5.298037496226557E-2</v>
      </c>
      <c r="Y678" s="5">
        <f t="shared" si="912"/>
        <v>2.1588280173085599E-2</v>
      </c>
      <c r="Z678" s="5">
        <f t="shared" si="913"/>
        <v>7.46947276446809E-3</v>
      </c>
      <c r="AA678" s="5">
        <f t="shared" si="914"/>
        <v>1.2521421939974681E-2</v>
      </c>
      <c r="AB678" s="5">
        <f t="shared" si="915"/>
        <v>1.0495118754880704E-2</v>
      </c>
      <c r="AC678" s="5">
        <f t="shared" si="916"/>
        <v>5.0073337395739441E-4</v>
      </c>
      <c r="AD678" s="5">
        <f t="shared" si="917"/>
        <v>2.7244931788614112E-2</v>
      </c>
      <c r="AE678" s="5">
        <f t="shared" si="918"/>
        <v>2.2203361949330227E-2</v>
      </c>
      <c r="AF678" s="5">
        <f t="shared" si="919"/>
        <v>9.0473576090763022E-3</v>
      </c>
      <c r="AG678" s="5">
        <f t="shared" si="920"/>
        <v>2.4577262936819966E-3</v>
      </c>
      <c r="AH678" s="5">
        <f t="shared" si="921"/>
        <v>1.5218188895361657E-3</v>
      </c>
      <c r="AI678" s="5">
        <f t="shared" si="922"/>
        <v>2.5510952423243765E-3</v>
      </c>
      <c r="AJ678" s="5">
        <f t="shared" si="923"/>
        <v>2.1382593487828459E-3</v>
      </c>
      <c r="AK678" s="5">
        <f t="shared" si="924"/>
        <v>1.194820945085902E-3</v>
      </c>
      <c r="AL678" s="5">
        <f t="shared" si="925"/>
        <v>2.7362970710379624E-5</v>
      </c>
      <c r="AM678" s="5">
        <f t="shared" si="926"/>
        <v>9.1343873231288127E-3</v>
      </c>
      <c r="AN678" s="5">
        <f t="shared" si="927"/>
        <v>7.4441040812427512E-3</v>
      </c>
      <c r="AO678" s="5">
        <f t="shared" si="928"/>
        <v>3.0333006260891576E-3</v>
      </c>
      <c r="AP678" s="5">
        <f t="shared" si="929"/>
        <v>8.2400000392407523E-4</v>
      </c>
      <c r="AQ678" s="5">
        <f t="shared" si="930"/>
        <v>1.6788049310717713E-4</v>
      </c>
      <c r="AR678" s="5">
        <f t="shared" si="931"/>
        <v>2.4804243143541449E-4</v>
      </c>
      <c r="AS678" s="5">
        <f t="shared" si="932"/>
        <v>4.1580497592740538E-4</v>
      </c>
      <c r="AT678" s="5">
        <f t="shared" si="933"/>
        <v>3.4851653607299941E-4</v>
      </c>
      <c r="AU678" s="5">
        <f t="shared" si="934"/>
        <v>1.9474478493258568E-4</v>
      </c>
      <c r="AV678" s="5">
        <f t="shared" si="935"/>
        <v>8.1614917800834066E-5</v>
      </c>
      <c r="AW678" s="5">
        <f t="shared" si="936"/>
        <v>1.0383827405265425E-6</v>
      </c>
      <c r="AX678" s="5">
        <f t="shared" si="937"/>
        <v>2.5520658428113416E-3</v>
      </c>
      <c r="AY678" s="5">
        <f t="shared" si="938"/>
        <v>2.0798158742369572E-3</v>
      </c>
      <c r="AZ678" s="5">
        <f t="shared" si="939"/>
        <v>8.4747697300061498E-4</v>
      </c>
      <c r="BA678" s="5">
        <f t="shared" si="940"/>
        <v>2.3021820622455653E-4</v>
      </c>
      <c r="BB678" s="5">
        <f t="shared" si="941"/>
        <v>4.6904303154335352E-5</v>
      </c>
      <c r="BC678" s="5">
        <f t="shared" si="942"/>
        <v>7.6449684513583073E-6</v>
      </c>
      <c r="BD678" s="5">
        <f t="shared" si="943"/>
        <v>3.3690522251273725E-5</v>
      </c>
      <c r="BE678" s="5">
        <f t="shared" si="944"/>
        <v>5.6476977396990978E-5</v>
      </c>
      <c r="BF678" s="5">
        <f t="shared" si="945"/>
        <v>4.7337481920151013E-5</v>
      </c>
      <c r="BG678" s="5">
        <f t="shared" si="946"/>
        <v>2.6451335249869001E-5</v>
      </c>
      <c r="BH678" s="5">
        <f t="shared" si="947"/>
        <v>1.1085398527553268E-5</v>
      </c>
      <c r="BI678" s="5">
        <f t="shared" si="948"/>
        <v>3.7165930371031463E-6</v>
      </c>
      <c r="BJ678" s="8">
        <f t="shared" si="949"/>
        <v>0.57686218639190701</v>
      </c>
      <c r="BK678" s="8">
        <f t="shared" si="950"/>
        <v>0.24302904046028223</v>
      </c>
      <c r="BL678" s="8">
        <f t="shared" si="951"/>
        <v>0.17296031508509654</v>
      </c>
      <c r="BM678" s="8">
        <f t="shared" si="952"/>
        <v>0.45219550176983997</v>
      </c>
      <c r="BN678" s="8">
        <f t="shared" si="953"/>
        <v>0.54604673544041715</v>
      </c>
    </row>
    <row r="679" spans="1:66" x14ac:dyDescent="0.25">
      <c r="A679" t="s">
        <v>16</v>
      </c>
      <c r="B679" t="s">
        <v>17</v>
      </c>
      <c r="C679" t="s">
        <v>64</v>
      </c>
      <c r="D679" t="s">
        <v>500</v>
      </c>
      <c r="E679">
        <f>VLOOKUP(A679,home!$A$2:$E$405,3,FALSE)</f>
        <v>1.5608695652173901</v>
      </c>
      <c r="F679">
        <f>VLOOKUP(B679,home!$B$2:$E$405,3,FALSE)</f>
        <v>1.1299999999999999</v>
      </c>
      <c r="G679">
        <f>VLOOKUP(C679,away!$B$2:$E$405,4,FALSE)</f>
        <v>1.03</v>
      </c>
      <c r="H679">
        <f>VLOOKUP(A679,away!$A$2:$E$405,3,FALSE)</f>
        <v>1.2652173913043501</v>
      </c>
      <c r="I679">
        <f>VLOOKUP(C679,away!$B$2:$E$405,3,FALSE)</f>
        <v>0.89</v>
      </c>
      <c r="J679">
        <f>VLOOKUP(B679,home!$B$2:$E$405,4,FALSE)</f>
        <v>1.03</v>
      </c>
      <c r="K679" s="3">
        <f t="shared" si="898"/>
        <v>1.8166960869565201</v>
      </c>
      <c r="L679" s="3">
        <f t="shared" si="899"/>
        <v>1.1598247826086976</v>
      </c>
      <c r="M679" s="5">
        <f t="shared" si="900"/>
        <v>5.096985652296341E-2</v>
      </c>
      <c r="N679" s="5">
        <f t="shared" si="901"/>
        <v>9.2596738898002864E-2</v>
      </c>
      <c r="O679" s="5">
        <f t="shared" si="902"/>
        <v>5.9116102761342534E-2</v>
      </c>
      <c r="P679" s="5">
        <f t="shared" si="903"/>
        <v>0.10739599256265051</v>
      </c>
      <c r="Q679" s="5">
        <f t="shared" si="904"/>
        <v>8.4110066610468229E-2</v>
      </c>
      <c r="R679" s="5">
        <f t="shared" si="905"/>
        <v>3.4282160516923774E-2</v>
      </c>
      <c r="S679" s="5">
        <f t="shared" si="906"/>
        <v>5.6572158552773893E-2</v>
      </c>
      <c r="T679" s="5">
        <f t="shared" si="907"/>
        <v>9.755293972168938E-2</v>
      </c>
      <c r="U679" s="5">
        <f t="shared" si="908"/>
        <v>6.2280266863510722E-2</v>
      </c>
      <c r="V679" s="5">
        <f t="shared" si="909"/>
        <v>1.3244479806629643E-2</v>
      </c>
      <c r="W679" s="5">
        <f t="shared" si="910"/>
        <v>5.0934142961629944E-2</v>
      </c>
      <c r="X679" s="5">
        <f t="shared" si="911"/>
        <v>5.9074681287832768E-2</v>
      </c>
      <c r="Y679" s="5">
        <f t="shared" si="912"/>
        <v>3.4258139691169379E-2</v>
      </c>
      <c r="Z679" s="5">
        <f t="shared" si="913"/>
        <v>1.3253766456299202E-2</v>
      </c>
      <c r="AA679" s="5">
        <f t="shared" si="914"/>
        <v>2.4078065658594341E-2</v>
      </c>
      <c r="AB679" s="5">
        <f t="shared" si="915"/>
        <v>2.1871263831725257E-2</v>
      </c>
      <c r="AC679" s="5">
        <f t="shared" si="916"/>
        <v>1.7441731150549466E-3</v>
      </c>
      <c r="AD679" s="5">
        <f t="shared" si="917"/>
        <v>2.3132964552719282E-2</v>
      </c>
      <c r="AE679" s="5">
        <f t="shared" si="918"/>
        <v>2.6830185583452345E-2</v>
      </c>
      <c r="AF679" s="5">
        <f t="shared" si="919"/>
        <v>1.5559157080839318E-2</v>
      </c>
      <c r="AG679" s="5">
        <f t="shared" si="920"/>
        <v>6.0152986596196823E-3</v>
      </c>
      <c r="AH679" s="5">
        <f t="shared" si="921"/>
        <v>3.8430116997309168E-3</v>
      </c>
      <c r="AI679" s="5">
        <f t="shared" si="922"/>
        <v>6.9815843170292803E-3</v>
      </c>
      <c r="AJ679" s="5">
        <f t="shared" si="923"/>
        <v>6.3417084547520526E-3</v>
      </c>
      <c r="AK679" s="5">
        <f t="shared" si="924"/>
        <v>3.8403189781223766E-3</v>
      </c>
      <c r="AL679" s="5">
        <f t="shared" si="925"/>
        <v>1.4700233877097465E-4</v>
      </c>
      <c r="AM679" s="5">
        <f t="shared" si="926"/>
        <v>8.4051132365257995E-3</v>
      </c>
      <c r="AN679" s="5">
        <f t="shared" si="927"/>
        <v>9.7484586323550206E-3</v>
      </c>
      <c r="AO679" s="5">
        <f t="shared" si="928"/>
        <v>5.6532519570205225E-3</v>
      </c>
      <c r="AP679" s="5">
        <f t="shared" si="929"/>
        <v>2.1855939073611749E-3</v>
      </c>
      <c r="AQ679" s="5">
        <f t="shared" si="930"/>
        <v>6.3372649461901701E-4</v>
      </c>
      <c r="AR679" s="5">
        <f t="shared" si="931"/>
        <v>8.9144404184061824E-4</v>
      </c>
      <c r="AS679" s="5">
        <f t="shared" si="932"/>
        <v>1.6194829025525553E-3</v>
      </c>
      <c r="AT679" s="5">
        <f t="shared" si="933"/>
        <v>1.4710541259801077E-3</v>
      </c>
      <c r="AU679" s="5">
        <f t="shared" si="934"/>
        <v>8.9081942478976819E-4</v>
      </c>
      <c r="AV679" s="5">
        <f t="shared" si="935"/>
        <v>4.0458704080010758E-4</v>
      </c>
      <c r="AW679" s="5">
        <f t="shared" si="936"/>
        <v>8.6039208914189327E-6</v>
      </c>
      <c r="AX679" s="5">
        <f t="shared" si="937"/>
        <v>2.5449227212038105E-3</v>
      </c>
      <c r="AY679" s="5">
        <f t="shared" si="938"/>
        <v>2.9516644418761443E-3</v>
      </c>
      <c r="AZ679" s="5">
        <f t="shared" si="939"/>
        <v>1.7117067848164112E-3</v>
      </c>
      <c r="BA679" s="5">
        <f t="shared" si="940"/>
        <v>6.6175998319650917E-4</v>
      </c>
      <c r="BB679" s="5">
        <f t="shared" si="941"/>
        <v>1.9188140716250659E-4</v>
      </c>
      <c r="BC679" s="5">
        <f t="shared" si="942"/>
        <v>4.4509762269781039E-5</v>
      </c>
      <c r="BD679" s="5">
        <f t="shared" si="943"/>
        <v>1.7231981533926896E-4</v>
      </c>
      <c r="BE679" s="5">
        <f t="shared" si="944"/>
        <v>3.1305273423191997E-4</v>
      </c>
      <c r="BF679" s="5">
        <f t="shared" si="945"/>
        <v>2.8436083864508431E-4</v>
      </c>
      <c r="BG679" s="5">
        <f t="shared" si="946"/>
        <v>1.7219907428339963E-4</v>
      </c>
      <c r="BH679" s="5">
        <f t="shared" si="947"/>
        <v>7.8208346107046839E-5</v>
      </c>
      <c r="BI679" s="5">
        <f t="shared" si="948"/>
        <v>2.8416159268002629E-5</v>
      </c>
      <c r="BJ679" s="8">
        <f t="shared" si="949"/>
        <v>0.52479690437582982</v>
      </c>
      <c r="BK679" s="8">
        <f t="shared" si="950"/>
        <v>0.23302532734071951</v>
      </c>
      <c r="BL679" s="8">
        <f t="shared" si="951"/>
        <v>0.22896042758556909</v>
      </c>
      <c r="BM679" s="8">
        <f t="shared" si="952"/>
        <v>0.56862244736508172</v>
      </c>
      <c r="BN679" s="8">
        <f t="shared" si="953"/>
        <v>0.42847091787235131</v>
      </c>
    </row>
    <row r="680" spans="1:66" x14ac:dyDescent="0.25">
      <c r="A680" t="s">
        <v>16</v>
      </c>
      <c r="B680" t="s">
        <v>323</v>
      </c>
      <c r="C680" t="s">
        <v>68</v>
      </c>
      <c r="D680" t="s">
        <v>500</v>
      </c>
      <c r="E680">
        <f>VLOOKUP(A680,home!$A$2:$E$405,3,FALSE)</f>
        <v>1.5608695652173901</v>
      </c>
      <c r="F680">
        <f>VLOOKUP(B680,home!$B$2:$E$405,3,FALSE)</f>
        <v>0.64</v>
      </c>
      <c r="G680">
        <f>VLOOKUP(C680,away!$B$2:$E$405,4,FALSE)</f>
        <v>1.03</v>
      </c>
      <c r="H680">
        <f>VLOOKUP(A680,away!$A$2:$E$405,3,FALSE)</f>
        <v>1.2652173913043501</v>
      </c>
      <c r="I680">
        <f>VLOOKUP(C680,away!$B$2:$E$405,3,FALSE)</f>
        <v>0.99</v>
      </c>
      <c r="J680">
        <f>VLOOKUP(B680,home!$B$2:$E$405,4,FALSE)</f>
        <v>1.38</v>
      </c>
      <c r="K680" s="3">
        <f t="shared" si="898"/>
        <v>1.0289252173913035</v>
      </c>
      <c r="L680" s="3">
        <f t="shared" si="899"/>
        <v>1.7285400000000031</v>
      </c>
      <c r="M680" s="5">
        <f t="shared" si="900"/>
        <v>6.3452402733953431E-2</v>
      </c>
      <c r="N680" s="5">
        <f t="shared" si="901"/>
        <v>6.5287777277033568E-2</v>
      </c>
      <c r="O680" s="5">
        <f t="shared" si="902"/>
        <v>0.10968001622174804</v>
      </c>
      <c r="P680" s="5">
        <f t="shared" si="903"/>
        <v>0.11285253453444379</v>
      </c>
      <c r="Q680" s="5">
        <f t="shared" si="904"/>
        <v>3.3588120213883375E-2</v>
      </c>
      <c r="R680" s="5">
        <f t="shared" si="905"/>
        <v>9.4793147619970375E-2</v>
      </c>
      <c r="S680" s="5">
        <f t="shared" si="906"/>
        <v>5.0178141418248265E-2</v>
      </c>
      <c r="T680" s="5">
        <f t="shared" si="907"/>
        <v>5.8058409314506072E-2</v>
      </c>
      <c r="U680" s="5">
        <f t="shared" si="908"/>
        <v>9.7535060022083925E-2</v>
      </c>
      <c r="V680" s="5">
        <f t="shared" si="909"/>
        <v>9.9159723461800745E-3</v>
      </c>
      <c r="W680" s="5">
        <f t="shared" si="910"/>
        <v>1.1519887964278396E-2</v>
      </c>
      <c r="X680" s="5">
        <f t="shared" si="911"/>
        <v>1.9912587141773814E-2</v>
      </c>
      <c r="Y680" s="5">
        <f t="shared" si="912"/>
        <v>1.7209851689020891E-2</v>
      </c>
      <c r="Z680" s="5">
        <f t="shared" si="913"/>
        <v>5.4617915795674633E-2</v>
      </c>
      <c r="AA680" s="5">
        <f t="shared" si="914"/>
        <v>5.6197750883524425E-2</v>
      </c>
      <c r="AB680" s="5">
        <f t="shared" si="915"/>
        <v>2.8911641522366339E-2</v>
      </c>
      <c r="AC680" s="5">
        <f t="shared" si="916"/>
        <v>1.1022460965070316E-3</v>
      </c>
      <c r="AD680" s="5">
        <f t="shared" si="917"/>
        <v>2.9632758069921528E-3</v>
      </c>
      <c r="AE680" s="5">
        <f t="shared" si="918"/>
        <v>5.1221407634182243E-3</v>
      </c>
      <c r="AF680" s="5">
        <f t="shared" si="919"/>
        <v>4.4269125975994776E-3</v>
      </c>
      <c r="AG680" s="5">
        <f t="shared" si="920"/>
        <v>2.550698500484872E-3</v>
      </c>
      <c r="AH680" s="5">
        <f t="shared" si="921"/>
        <v>2.3602313042363886E-2</v>
      </c>
      <c r="AI680" s="5">
        <f t="shared" si="922"/>
        <v>2.4285015078051857E-2</v>
      </c>
      <c r="AJ680" s="5">
        <f t="shared" si="923"/>
        <v>1.2493732209267795E-2</v>
      </c>
      <c r="AK680" s="5">
        <f t="shared" si="924"/>
        <v>4.2850387098165316E-3</v>
      </c>
      <c r="AL680" s="5">
        <f t="shared" si="925"/>
        <v>7.8415480146950411E-5</v>
      </c>
      <c r="AM680" s="5">
        <f t="shared" si="926"/>
        <v>6.0979784077995827E-4</v>
      </c>
      <c r="AN680" s="5">
        <f t="shared" si="927"/>
        <v>1.0540599597017909E-3</v>
      </c>
      <c r="AO680" s="5">
        <f t="shared" si="928"/>
        <v>9.1099240137146862E-4</v>
      </c>
      <c r="AP680" s="5">
        <f t="shared" si="929"/>
        <v>5.2489560182221375E-4</v>
      </c>
      <c r="AQ680" s="5">
        <f t="shared" si="930"/>
        <v>2.2682576089344262E-4</v>
      </c>
      <c r="AR680" s="5">
        <f t="shared" si="931"/>
        <v>8.1595084372495501E-3</v>
      </c>
      <c r="AS680" s="5">
        <f t="shared" si="932"/>
        <v>8.3955239926031683E-3</v>
      </c>
      <c r="AT680" s="5">
        <f t="shared" si="933"/>
        <v>4.3191831746015588E-3</v>
      </c>
      <c r="AU680" s="5">
        <f t="shared" si="934"/>
        <v>1.4813721622932564E-3</v>
      </c>
      <c r="AV680" s="5">
        <f t="shared" si="935"/>
        <v>3.810552935312536E-4</v>
      </c>
      <c r="AW680" s="5">
        <f t="shared" si="936"/>
        <v>3.8740261729124918E-6</v>
      </c>
      <c r="AX680" s="5">
        <f t="shared" si="937"/>
        <v>1.0457272931487764E-4</v>
      </c>
      <c r="AY680" s="5">
        <f t="shared" si="938"/>
        <v>1.8075814552993892E-4</v>
      </c>
      <c r="AZ680" s="5">
        <f t="shared" si="939"/>
        <v>1.5622384243716062E-4</v>
      </c>
      <c r="BA680" s="5">
        <f t="shared" si="940"/>
        <v>9.0013053535443379E-5</v>
      </c>
      <c r="BB680" s="5">
        <f t="shared" si="941"/>
        <v>3.8897790889538875E-5</v>
      </c>
      <c r="BC680" s="5">
        <f t="shared" si="942"/>
        <v>1.3447277492840731E-5</v>
      </c>
      <c r="BD680" s="5">
        <f t="shared" si="943"/>
        <v>2.3506727856872265E-3</v>
      </c>
      <c r="BE680" s="5">
        <f t="shared" si="944"/>
        <v>2.4186665070290501E-3</v>
      </c>
      <c r="BF680" s="5">
        <f t="shared" si="945"/>
        <v>1.2443134807709649E-3</v>
      </c>
      <c r="BG680" s="5">
        <f t="shared" si="946"/>
        <v>4.2676850623506489E-4</v>
      </c>
      <c r="BH680" s="5">
        <f t="shared" si="947"/>
        <v>1.09778219513419E-4</v>
      </c>
      <c r="BI680" s="5">
        <f t="shared" si="948"/>
        <v>2.2590715675534977E-5</v>
      </c>
      <c r="BJ680" s="8">
        <f t="shared" si="949"/>
        <v>0.22455014567275949</v>
      </c>
      <c r="BK680" s="8">
        <f t="shared" si="950"/>
        <v>0.23776047075500947</v>
      </c>
      <c r="BL680" s="8">
        <f t="shared" si="951"/>
        <v>0.48109314858438329</v>
      </c>
      <c r="BM680" s="8">
        <f t="shared" si="952"/>
        <v>0.5181907980874374</v>
      </c>
      <c r="BN680" s="8">
        <f t="shared" si="953"/>
        <v>0.47965399860103253</v>
      </c>
    </row>
    <row r="681" spans="1:66" x14ac:dyDescent="0.25">
      <c r="A681" t="s">
        <v>16</v>
      </c>
      <c r="B681" t="s">
        <v>19</v>
      </c>
      <c r="C681" t="s">
        <v>256</v>
      </c>
      <c r="D681" t="s">
        <v>500</v>
      </c>
      <c r="E681">
        <f>VLOOKUP(A681,home!$A$2:$E$405,3,FALSE)</f>
        <v>1.5608695652173901</v>
      </c>
      <c r="F681">
        <f>VLOOKUP(B681,home!$B$2:$E$405,3,FALSE)</f>
        <v>0.89</v>
      </c>
      <c r="G681">
        <f>VLOOKUP(C681,away!$B$2:$E$405,4,FALSE)</f>
        <v>0.85</v>
      </c>
      <c r="H681">
        <f>VLOOKUP(A681,away!$A$2:$E$405,3,FALSE)</f>
        <v>1.2652173913043501</v>
      </c>
      <c r="I681">
        <f>VLOOKUP(C681,away!$B$2:$E$405,3,FALSE)</f>
        <v>0.48</v>
      </c>
      <c r="J681">
        <f>VLOOKUP(B681,home!$B$2:$E$405,4,FALSE)</f>
        <v>1.52</v>
      </c>
      <c r="K681" s="3">
        <f t="shared" si="898"/>
        <v>1.1807978260869556</v>
      </c>
      <c r="L681" s="3">
        <f t="shared" si="899"/>
        <v>0.92310260869565375</v>
      </c>
      <c r="M681" s="5">
        <f t="shared" si="900"/>
        <v>0.12197972521977138</v>
      </c>
      <c r="N681" s="5">
        <f t="shared" si="901"/>
        <v>0.14403339436619025</v>
      </c>
      <c r="O681" s="5">
        <f t="shared" si="902"/>
        <v>0.11259980255835</v>
      </c>
      <c r="P681" s="5">
        <f t="shared" si="903"/>
        <v>0.13295760207872009</v>
      </c>
      <c r="Q681" s="5">
        <f t="shared" si="904"/>
        <v>8.5037159475761334E-2</v>
      </c>
      <c r="R681" s="5">
        <f t="shared" si="905"/>
        <v>5.1970585740114199E-2</v>
      </c>
      <c r="S681" s="5">
        <f t="shared" si="906"/>
        <v>3.6230865249682366E-2</v>
      </c>
      <c r="T681" s="5">
        <f t="shared" si="907"/>
        <v>7.8498023748143617E-2</v>
      </c>
      <c r="U681" s="5">
        <f t="shared" si="908"/>
        <v>6.1366754662392581E-2</v>
      </c>
      <c r="V681" s="5">
        <f t="shared" si="909"/>
        <v>4.3879504985638506E-3</v>
      </c>
      <c r="W681" s="5">
        <f t="shared" si="910"/>
        <v>3.3470564348529568E-2</v>
      </c>
      <c r="X681" s="5">
        <f t="shared" si="911"/>
        <v>3.0896765264643394E-2</v>
      </c>
      <c r="Y681" s="5">
        <f t="shared" si="912"/>
        <v>1.4260442308024784E-2</v>
      </c>
      <c r="Z681" s="5">
        <f t="shared" si="913"/>
        <v>1.5991394424046859E-2</v>
      </c>
      <c r="AA681" s="5">
        <f t="shared" si="914"/>
        <v>1.8882603772013593E-2</v>
      </c>
      <c r="AB681" s="5">
        <f t="shared" si="915"/>
        <v>1.1148268742427504E-2</v>
      </c>
      <c r="AC681" s="5">
        <f t="shared" si="916"/>
        <v>2.9892845679786083E-4</v>
      </c>
      <c r="AD681" s="5">
        <f t="shared" si="917"/>
        <v>9.8804924051618202E-3</v>
      </c>
      <c r="AE681" s="5">
        <f t="shared" si="918"/>
        <v>9.120708314402471E-3</v>
      </c>
      <c r="AF681" s="5">
        <f t="shared" si="919"/>
        <v>4.2096748190885288E-3</v>
      </c>
      <c r="AG681" s="5">
        <f t="shared" si="920"/>
        <v>1.2953206024203421E-3</v>
      </c>
      <c r="AH681" s="5">
        <f t="shared" si="921"/>
        <v>3.690424477379696E-3</v>
      </c>
      <c r="AI681" s="5">
        <f t="shared" si="922"/>
        <v>4.3576452002280341E-3</v>
      </c>
      <c r="AJ681" s="5">
        <f t="shared" si="923"/>
        <v>2.5727489896437607E-3</v>
      </c>
      <c r="AK681" s="5">
        <f t="shared" si="924"/>
        <v>1.012632138012921E-3</v>
      </c>
      <c r="AL681" s="5">
        <f t="shared" si="925"/>
        <v>1.3033251464479846E-5</v>
      </c>
      <c r="AM681" s="5">
        <f t="shared" si="926"/>
        <v>2.3333727905367509E-3</v>
      </c>
      <c r="AN681" s="5">
        <f t="shared" si="927"/>
        <v>2.1539425100039322E-3</v>
      </c>
      <c r="AO681" s="5">
        <f t="shared" si="928"/>
        <v>9.9415497498254665E-4</v>
      </c>
      <c r="AP681" s="5">
        <f t="shared" si="929"/>
        <v>3.0590235028471713E-4</v>
      </c>
      <c r="AQ681" s="5">
        <f t="shared" si="930"/>
        <v>7.0594814388488499E-5</v>
      </c>
      <c r="AR681" s="5">
        <f t="shared" si="931"/>
        <v>6.8132809245269863E-4</v>
      </c>
      <c r="AS681" s="5">
        <f t="shared" si="932"/>
        <v>8.0451073042011874E-4</v>
      </c>
      <c r="AT681" s="5">
        <f t="shared" si="933"/>
        <v>4.7498226077185272E-4</v>
      </c>
      <c r="AU681" s="5">
        <f t="shared" si="934"/>
        <v>1.8695267364975698E-4</v>
      </c>
      <c r="AV681" s="5">
        <f t="shared" si="935"/>
        <v>5.5188327656694292E-5</v>
      </c>
      <c r="AW681" s="5">
        <f t="shared" si="936"/>
        <v>3.9461700588266853E-7</v>
      </c>
      <c r="AX681" s="5">
        <f t="shared" si="937"/>
        <v>4.5920691975270773E-4</v>
      </c>
      <c r="AY681" s="5">
        <f t="shared" si="938"/>
        <v>4.2389510555482029E-4</v>
      </c>
      <c r="AZ681" s="5">
        <f t="shared" si="939"/>
        <v>1.9564933887548699E-4</v>
      </c>
      <c r="BA681" s="5">
        <f t="shared" si="940"/>
        <v>6.0201471701847357E-5</v>
      </c>
      <c r="BB681" s="5">
        <f t="shared" si="941"/>
        <v>1.3893033893823218E-5</v>
      </c>
      <c r="BC681" s="5">
        <f t="shared" si="942"/>
        <v>2.5649391660170704E-6</v>
      </c>
      <c r="BD681" s="5">
        <f t="shared" si="943"/>
        <v>1.0482262325345323E-4</v>
      </c>
      <c r="BE681" s="5">
        <f t="shared" si="944"/>
        <v>1.2377432566240955E-4</v>
      </c>
      <c r="BF681" s="5">
        <f t="shared" si="945"/>
        <v>7.3076227333776061E-5</v>
      </c>
      <c r="BG681" s="5">
        <f t="shared" si="946"/>
        <v>2.8762750124786305E-5</v>
      </c>
      <c r="BH681" s="5">
        <f t="shared" si="947"/>
        <v>8.4907482049074965E-6</v>
      </c>
      <c r="BI681" s="5">
        <f t="shared" si="948"/>
        <v>2.0051714044412986E-6</v>
      </c>
      <c r="BJ681" s="8">
        <f t="shared" si="949"/>
        <v>0.41771592390150725</v>
      </c>
      <c r="BK681" s="8">
        <f t="shared" si="950"/>
        <v>0.29629199986055482</v>
      </c>
      <c r="BL681" s="8">
        <f t="shared" si="951"/>
        <v>0.27014536021149727</v>
      </c>
      <c r="BM681" s="8">
        <f t="shared" si="952"/>
        <v>0.35114290847015001</v>
      </c>
      <c r="BN681" s="8">
        <f t="shared" si="953"/>
        <v>0.64857826943890717</v>
      </c>
    </row>
    <row r="682" spans="1:66" s="10" customFormat="1" x14ac:dyDescent="0.25">
      <c r="A682" t="s">
        <v>69</v>
      </c>
      <c r="B682" t="s">
        <v>74</v>
      </c>
      <c r="C682" t="s">
        <v>324</v>
      </c>
      <c r="D682" t="s">
        <v>500</v>
      </c>
      <c r="E682">
        <f>VLOOKUP(A682,home!$A$2:$E$405,3,FALSE)</f>
        <v>1.32758620689655</v>
      </c>
      <c r="F682">
        <f>VLOOKUP(B682,home!$B$2:$E$405,3,FALSE)</f>
        <v>1.31</v>
      </c>
      <c r="G682">
        <f>VLOOKUP(C682,away!$B$2:$E$405,4,FALSE)</f>
        <v>0.85</v>
      </c>
      <c r="H682">
        <f>VLOOKUP(A682,away!$A$2:$E$405,3,FALSE)</f>
        <v>1.2896551724137899</v>
      </c>
      <c r="I682">
        <f>VLOOKUP(C682,away!$B$2:$E$405,3,FALSE)</f>
        <v>1.1000000000000001</v>
      </c>
      <c r="J682">
        <f>VLOOKUP(B682,home!$B$2:$E$405,4,FALSE)</f>
        <v>0.93</v>
      </c>
      <c r="K682" s="3">
        <f t="shared" si="898"/>
        <v>1.4782672413793085</v>
      </c>
      <c r="L682" s="3">
        <f t="shared" si="899"/>
        <v>1.3193172413793073</v>
      </c>
      <c r="M682" s="5">
        <f t="shared" si="900"/>
        <v>6.0957127927818745E-2</v>
      </c>
      <c r="N682" s="5">
        <f t="shared" si="901"/>
        <v>9.0110925344262224E-2</v>
      </c>
      <c r="O682" s="5">
        <f t="shared" si="902"/>
        <v>8.0421789860135345E-2</v>
      </c>
      <c r="P682" s="5">
        <f t="shared" si="903"/>
        <v>0.11888489744332872</v>
      </c>
      <c r="Q682" s="5">
        <f t="shared" si="904"/>
        <v>6.6604014513399687E-2</v>
      </c>
      <c r="R682" s="5">
        <f t="shared" si="905"/>
        <v>5.3050926972530076E-2</v>
      </c>
      <c r="S682" s="5">
        <f t="shared" si="906"/>
        <v>5.7965406674207416E-2</v>
      </c>
      <c r="T682" s="5">
        <f t="shared" si="907"/>
        <v>8.7871824692605793E-2</v>
      </c>
      <c r="U682" s="5">
        <f t="shared" si="908"/>
        <v>7.8423447468297186E-2</v>
      </c>
      <c r="V682" s="5">
        <f t="shared" si="909"/>
        <v>1.256112590381025E-2</v>
      </c>
      <c r="W682" s="5">
        <f t="shared" si="910"/>
        <v>3.2819510933170266E-2</v>
      </c>
      <c r="X682" s="5">
        <f t="shared" si="911"/>
        <v>4.3299346627768208E-2</v>
      </c>
      <c r="Y682" s="5">
        <f t="shared" si="912"/>
        <v>2.8562787273236794E-2</v>
      </c>
      <c r="Z682" s="5">
        <f t="shared" si="913"/>
        <v>2.3330334208671154E-2</v>
      </c>
      <c r="AA682" s="5">
        <f t="shared" si="914"/>
        <v>3.4488468791109624E-2</v>
      </c>
      <c r="AB682" s="5">
        <f t="shared" si="915"/>
        <v>2.5491586809615004E-2</v>
      </c>
      <c r="AC682" s="5">
        <f t="shared" si="916"/>
        <v>1.5311254561315608E-3</v>
      </c>
      <c r="AD682" s="5">
        <f t="shared" si="917"/>
        <v>1.2129001972648918E-2</v>
      </c>
      <c r="AE682" s="5">
        <f t="shared" si="918"/>
        <v>1.6002001423239345E-2</v>
      </c>
      <c r="AF682" s="5">
        <f t="shared" si="919"/>
        <v>1.0555858187127945E-2</v>
      </c>
      <c r="AG682" s="5">
        <f t="shared" si="920"/>
        <v>4.6421752346109384E-3</v>
      </c>
      <c r="AH682" s="5">
        <f t="shared" si="921"/>
        <v>7.6950280421603304E-3</v>
      </c>
      <c r="AI682" s="5">
        <f t="shared" si="922"/>
        <v>1.1375307876220772E-2</v>
      </c>
      <c r="AJ682" s="5">
        <f t="shared" si="923"/>
        <v>8.4078724970106031E-3</v>
      </c>
      <c r="AK682" s="5">
        <f t="shared" si="924"/>
        <v>4.1430274940082758E-3</v>
      </c>
      <c r="AL682" s="5">
        <f t="shared" si="925"/>
        <v>1.1944637092522808E-4</v>
      </c>
      <c r="AM682" s="5">
        <f t="shared" si="926"/>
        <v>3.585981257358384E-3</v>
      </c>
      <c r="AN682" s="5">
        <f t="shared" si="927"/>
        <v>4.7310469000959622E-3</v>
      </c>
      <c r="AO682" s="5">
        <f t="shared" si="928"/>
        <v>3.1208758725353651E-3</v>
      </c>
      <c r="AP682" s="5">
        <f t="shared" si="929"/>
        <v>1.3724751156135322E-3</v>
      </c>
      <c r="AQ682" s="5">
        <f t="shared" si="930"/>
        <v>4.5268252084824793E-4</v>
      </c>
      <c r="AR682" s="5">
        <f t="shared" si="931"/>
        <v>2.0304366337838731E-3</v>
      </c>
      <c r="AS682" s="5">
        <f t="shared" si="932"/>
        <v>3.0015279614191755E-3</v>
      </c>
      <c r="AT682" s="5">
        <f t="shared" si="933"/>
        <v>2.2185302297249923E-3</v>
      </c>
      <c r="AU682" s="5">
        <f t="shared" si="934"/>
        <v>1.0931935208707232E-3</v>
      </c>
      <c r="AV682" s="5">
        <f t="shared" si="935"/>
        <v>4.0400804259782438E-4</v>
      </c>
      <c r="AW682" s="5">
        <f t="shared" si="936"/>
        <v>6.4710186214074568E-6</v>
      </c>
      <c r="AX682" s="5">
        <f t="shared" si="937"/>
        <v>8.8350643682551288E-4</v>
      </c>
      <c r="AY682" s="5">
        <f t="shared" si="938"/>
        <v>1.1656252749734967E-3</v>
      </c>
      <c r="AZ682" s="5">
        <f t="shared" si="939"/>
        <v>7.6891476113001545E-4</v>
      </c>
      <c r="BA682" s="5">
        <f t="shared" si="940"/>
        <v>3.3814750050329366E-4</v>
      </c>
      <c r="BB682" s="5">
        <f t="shared" si="941"/>
        <v>1.1153095688582836E-4</v>
      </c>
      <c r="BC682" s="5">
        <f t="shared" si="942"/>
        <v>2.9428942873401066E-5</v>
      </c>
      <c r="BD682" s="5">
        <f t="shared" si="943"/>
        <v>4.4646500974653794E-4</v>
      </c>
      <c r="BE682" s="5">
        <f t="shared" si="944"/>
        <v>6.5999459833040075E-4</v>
      </c>
      <c r="BF682" s="5">
        <f t="shared" si="945"/>
        <v>4.8782419709956327E-4</v>
      </c>
      <c r="BG682" s="5">
        <f t="shared" si="946"/>
        <v>2.4037817670814922E-4</v>
      </c>
      <c r="BH682" s="5">
        <f t="shared" si="947"/>
        <v>8.8835796042535924E-5</v>
      </c>
      <c r="BI682" s="5">
        <f t="shared" si="948"/>
        <v>2.6264609430306917E-5</v>
      </c>
      <c r="BJ682" s="8">
        <f t="shared" si="949"/>
        <v>0.40915766174171309</v>
      </c>
      <c r="BK682" s="8">
        <f t="shared" si="950"/>
        <v>0.25318475505119536</v>
      </c>
      <c r="BL682" s="8">
        <f t="shared" si="951"/>
        <v>0.31419491458684129</v>
      </c>
      <c r="BM682" s="8">
        <f t="shared" si="952"/>
        <v>0.5286788292705944</v>
      </c>
      <c r="BN682" s="8">
        <f t="shared" si="953"/>
        <v>0.47002968206147483</v>
      </c>
    </row>
    <row r="683" spans="1:66" x14ac:dyDescent="0.25">
      <c r="A683" t="s">
        <v>69</v>
      </c>
      <c r="B683" t="s">
        <v>351</v>
      </c>
      <c r="C683" t="s">
        <v>259</v>
      </c>
      <c r="D683" t="s">
        <v>500</v>
      </c>
      <c r="E683">
        <f>VLOOKUP(A683,home!$A$2:$E$405,3,FALSE)</f>
        <v>1.32758620689655</v>
      </c>
      <c r="F683">
        <f>VLOOKUP(B683,home!$B$2:$E$405,3,FALSE)</f>
        <v>1.1599999999999999</v>
      </c>
      <c r="G683">
        <f>VLOOKUP(C683,away!$B$2:$E$405,4,FALSE)</f>
        <v>0.8</v>
      </c>
      <c r="H683">
        <f>VLOOKUP(A683,away!$A$2:$E$405,3,FALSE)</f>
        <v>1.2896551724137899</v>
      </c>
      <c r="I683">
        <f>VLOOKUP(C683,away!$B$2:$E$405,3,FALSE)</f>
        <v>1.21</v>
      </c>
      <c r="J683">
        <f>VLOOKUP(B683,home!$B$2:$E$405,4,FALSE)</f>
        <v>1.07</v>
      </c>
      <c r="K683" s="3">
        <f t="shared" si="898"/>
        <v>1.2319999999999984</v>
      </c>
      <c r="L683" s="3">
        <f t="shared" si="899"/>
        <v>1.6697165517241339</v>
      </c>
      <c r="M683" s="5">
        <f t="shared" si="900"/>
        <v>5.4928850871117901E-2</v>
      </c>
      <c r="N683" s="5">
        <f t="shared" si="901"/>
        <v>6.7672344273217166E-2</v>
      </c>
      <c r="O683" s="5">
        <f t="shared" si="902"/>
        <v>9.1715611466692173E-2</v>
      </c>
      <c r="P683" s="5">
        <f t="shared" si="903"/>
        <v>0.11299363332696462</v>
      </c>
      <c r="Q683" s="5">
        <f t="shared" si="904"/>
        <v>4.1686164072301739E-2</v>
      </c>
      <c r="R683" s="5">
        <f t="shared" si="905"/>
        <v>7.656953725871786E-2</v>
      </c>
      <c r="S683" s="5">
        <f t="shared" si="906"/>
        <v>5.8109540660087958E-2</v>
      </c>
      <c r="T683" s="5">
        <f t="shared" si="907"/>
        <v>6.9604078129410135E-2</v>
      </c>
      <c r="U683" s="5">
        <f t="shared" si="908"/>
        <v>9.433366990274028E-2</v>
      </c>
      <c r="V683" s="5">
        <f t="shared" si="909"/>
        <v>1.328184455590954E-2</v>
      </c>
      <c r="W683" s="5">
        <f t="shared" si="910"/>
        <v>1.711911804569189E-2</v>
      </c>
      <c r="X683" s="5">
        <f t="shared" si="911"/>
        <v>2.8584074751811059E-2</v>
      </c>
      <c r="Y683" s="5">
        <f t="shared" si="912"/>
        <v>2.3863651364409422E-2</v>
      </c>
      <c r="Z683" s="5">
        <f t="shared" si="913"/>
        <v>4.2616474572912982E-2</v>
      </c>
      <c r="AA683" s="5">
        <f t="shared" si="914"/>
        <v>5.2503496673828733E-2</v>
      </c>
      <c r="AB683" s="5">
        <f t="shared" si="915"/>
        <v>3.2342153951078464E-2</v>
      </c>
      <c r="AC683" s="5">
        <f t="shared" si="916"/>
        <v>1.7076225083170484E-3</v>
      </c>
      <c r="AD683" s="5">
        <f t="shared" si="917"/>
        <v>5.2726883580730948E-3</v>
      </c>
      <c r="AE683" s="5">
        <f t="shared" si="918"/>
        <v>8.803895023557792E-3</v>
      </c>
      <c r="AF683" s="5">
        <f t="shared" si="919"/>
        <v>7.3500046202380912E-3</v>
      </c>
      <c r="AG683" s="5">
        <f t="shared" si="920"/>
        <v>4.0908081232201325E-3</v>
      </c>
      <c r="AH683" s="5">
        <f t="shared" si="921"/>
        <v>1.7789358242630872E-2</v>
      </c>
      <c r="AI683" s="5">
        <f t="shared" si="922"/>
        <v>2.1916489354921208E-2</v>
      </c>
      <c r="AJ683" s="5">
        <f t="shared" si="923"/>
        <v>1.350055744263145E-2</v>
      </c>
      <c r="AK683" s="5">
        <f t="shared" si="924"/>
        <v>5.5442289231073085E-3</v>
      </c>
      <c r="AL683" s="5">
        <f t="shared" si="925"/>
        <v>1.4050938150399442E-4</v>
      </c>
      <c r="AM683" s="5">
        <f t="shared" si="926"/>
        <v>1.299190411429209E-3</v>
      </c>
      <c r="AN683" s="5">
        <f t="shared" si="927"/>
        <v>2.1692797338046378E-3</v>
      </c>
      <c r="AO683" s="5">
        <f t="shared" si="928"/>
        <v>1.8110411384266636E-3</v>
      </c>
      <c r="AP683" s="5">
        <f t="shared" si="929"/>
        <v>1.0079751215614394E-3</v>
      </c>
      <c r="AQ683" s="5">
        <f t="shared" si="930"/>
        <v>4.2075818604932024E-4</v>
      </c>
      <c r="AR683" s="5">
        <f t="shared" si="931"/>
        <v>5.9406371804541797E-3</v>
      </c>
      <c r="AS683" s="5">
        <f t="shared" si="932"/>
        <v>7.3188650063195403E-3</v>
      </c>
      <c r="AT683" s="5">
        <f t="shared" si="933"/>
        <v>4.5084208438928323E-3</v>
      </c>
      <c r="AU683" s="5">
        <f t="shared" si="934"/>
        <v>1.8514581598919875E-3</v>
      </c>
      <c r="AV683" s="5">
        <f t="shared" si="935"/>
        <v>5.7024911324673132E-4</v>
      </c>
      <c r="AW683" s="5">
        <f t="shared" si="936"/>
        <v>8.0289043011866638E-6</v>
      </c>
      <c r="AX683" s="5">
        <f t="shared" si="937"/>
        <v>2.6676709781346371E-4</v>
      </c>
      <c r="AY683" s="5">
        <f t="shared" si="938"/>
        <v>4.4542543867455133E-4</v>
      </c>
      <c r="AZ683" s="5">
        <f t="shared" si="939"/>
        <v>3.7186711375694083E-4</v>
      </c>
      <c r="BA683" s="5">
        <f t="shared" si="940"/>
        <v>2.0697089162728181E-4</v>
      </c>
      <c r="BB683" s="5">
        <f t="shared" si="941"/>
        <v>8.6395680868793585E-5</v>
      </c>
      <c r="BC683" s="5">
        <f t="shared" si="942"/>
        <v>2.885125966882013E-5</v>
      </c>
      <c r="BD683" s="5">
        <f t="shared" si="943"/>
        <v>1.6531967046653575E-3</v>
      </c>
      <c r="BE683" s="5">
        <f t="shared" si="944"/>
        <v>2.0367383401477179E-3</v>
      </c>
      <c r="BF683" s="5">
        <f t="shared" si="945"/>
        <v>1.2546308175309931E-3</v>
      </c>
      <c r="BG683" s="5">
        <f t="shared" si="946"/>
        <v>5.152350557327272E-4</v>
      </c>
      <c r="BH683" s="5">
        <f t="shared" si="947"/>
        <v>1.5869239716567973E-4</v>
      </c>
      <c r="BI683" s="5">
        <f t="shared" si="948"/>
        <v>3.9101806661623441E-5</v>
      </c>
      <c r="BJ683" s="8">
        <f t="shared" si="949"/>
        <v>0.28216134883561167</v>
      </c>
      <c r="BK683" s="8">
        <f t="shared" si="950"/>
        <v>0.2416074267425756</v>
      </c>
      <c r="BL683" s="8">
        <f t="shared" si="951"/>
        <v>0.43206232864205774</v>
      </c>
      <c r="BM683" s="8">
        <f t="shared" si="952"/>
        <v>0.55244404098977329</v>
      </c>
      <c r="BN683" s="8">
        <f t="shared" si="953"/>
        <v>0.44556614126901145</v>
      </c>
    </row>
    <row r="684" spans="1:66" x14ac:dyDescent="0.25">
      <c r="A684" t="s">
        <v>21</v>
      </c>
      <c r="B684" t="s">
        <v>270</v>
      </c>
      <c r="C684" t="s">
        <v>267</v>
      </c>
      <c r="D684" t="s">
        <v>500</v>
      </c>
      <c r="E684">
        <f>VLOOKUP(A684,home!$A$2:$E$405,3,FALSE)</f>
        <v>1.36</v>
      </c>
      <c r="F684">
        <f>VLOOKUP(B684,home!$B$2:$E$405,3,FALSE)</f>
        <v>0.78</v>
      </c>
      <c r="G684">
        <f>VLOOKUP(C684,away!$B$2:$E$405,4,FALSE)</f>
        <v>1.01</v>
      </c>
      <c r="H684">
        <f>VLOOKUP(A684,away!$A$2:$E$405,3,FALSE)</f>
        <v>1.3333333333333299</v>
      </c>
      <c r="I684">
        <f>VLOOKUP(C684,away!$B$2:$E$405,3,FALSE)</f>
        <v>1.1499999999999999</v>
      </c>
      <c r="J684">
        <f>VLOOKUP(B684,home!$B$2:$E$405,4,FALSE)</f>
        <v>0.95</v>
      </c>
      <c r="K684" s="3">
        <f t="shared" si="898"/>
        <v>1.0714080000000001</v>
      </c>
      <c r="L684" s="3">
        <f t="shared" si="899"/>
        <v>1.4566666666666628</v>
      </c>
      <c r="M684" s="5">
        <f t="shared" si="900"/>
        <v>7.9812538192103419E-2</v>
      </c>
      <c r="N684" s="5">
        <f t="shared" si="901"/>
        <v>8.5511791919325147E-2</v>
      </c>
      <c r="O684" s="5">
        <f t="shared" si="902"/>
        <v>0.116260263966497</v>
      </c>
      <c r="P684" s="5">
        <f t="shared" si="903"/>
        <v>0.12456217689581663</v>
      </c>
      <c r="Q684" s="5">
        <f t="shared" si="904"/>
        <v>4.5809008978350163E-2</v>
      </c>
      <c r="R684" s="5">
        <f t="shared" si="905"/>
        <v>8.4676225588931772E-2</v>
      </c>
      <c r="S684" s="5">
        <f t="shared" si="906"/>
        <v>4.8600559086591708E-2</v>
      </c>
      <c r="T684" s="5">
        <f t="shared" si="907"/>
        <v>6.6728456411796547E-2</v>
      </c>
      <c r="U684" s="5">
        <f t="shared" si="908"/>
        <v>9.0722785505786219E-2</v>
      </c>
      <c r="V684" s="5">
        <f t="shared" si="909"/>
        <v>8.4277922788530031E-3</v>
      </c>
      <c r="W684" s="5">
        <f t="shared" si="910"/>
        <v>1.6360046230492069E-2</v>
      </c>
      <c r="X684" s="5">
        <f t="shared" si="911"/>
        <v>2.383113400908338E-2</v>
      </c>
      <c r="Y684" s="5">
        <f t="shared" si="912"/>
        <v>1.7357009269949018E-2</v>
      </c>
      <c r="Z684" s="5">
        <f t="shared" si="913"/>
        <v>4.1115011758181212E-2</v>
      </c>
      <c r="AA684" s="5">
        <f t="shared" si="914"/>
        <v>4.4050952517809425E-2</v>
      </c>
      <c r="AB684" s="5">
        <f t="shared" si="915"/>
        <v>2.359827146760058E-2</v>
      </c>
      <c r="AC684" s="5">
        <f t="shared" si="916"/>
        <v>8.2207020386393208E-4</v>
      </c>
      <c r="AD684" s="5">
        <f t="shared" si="917"/>
        <v>4.3820711029297606E-3</v>
      </c>
      <c r="AE684" s="5">
        <f t="shared" si="918"/>
        <v>6.3832169066010006E-3</v>
      </c>
      <c r="AF684" s="5">
        <f t="shared" si="919"/>
        <v>4.649109646974384E-3</v>
      </c>
      <c r="AG684" s="5">
        <f t="shared" si="920"/>
        <v>2.2574010174753341E-3</v>
      </c>
      <c r="AH684" s="5">
        <f t="shared" si="921"/>
        <v>1.4972716781937618E-2</v>
      </c>
      <c r="AI684" s="5">
        <f t="shared" si="922"/>
        <v>1.6041888541902222E-2</v>
      </c>
      <c r="AJ684" s="5">
        <f t="shared" si="923"/>
        <v>8.5937038594511884E-3</v>
      </c>
      <c r="AK684" s="5">
        <f t="shared" si="924"/>
        <v>3.0691210215489603E-3</v>
      </c>
      <c r="AL684" s="5">
        <f t="shared" si="925"/>
        <v>5.1319683084385559E-5</v>
      </c>
      <c r="AM684" s="5">
        <f t="shared" si="926"/>
        <v>9.3899720724955433E-4</v>
      </c>
      <c r="AN684" s="5">
        <f t="shared" si="927"/>
        <v>1.3678059318935137E-3</v>
      </c>
      <c r="AO684" s="5">
        <f t="shared" si="928"/>
        <v>9.9621865372910676E-4</v>
      </c>
      <c r="AP684" s="5">
        <f t="shared" si="929"/>
        <v>4.8371950186624281E-4</v>
      </c>
      <c r="AQ684" s="5">
        <f t="shared" si="930"/>
        <v>1.7615451859628962E-4</v>
      </c>
      <c r="AR684" s="5">
        <f t="shared" si="931"/>
        <v>4.3620514891378132E-3</v>
      </c>
      <c r="AS684" s="5">
        <f t="shared" si="932"/>
        <v>4.6735368618741665E-3</v>
      </c>
      <c r="AT684" s="5">
        <f t="shared" si="933"/>
        <v>2.5036323910534388E-3</v>
      </c>
      <c r="AU684" s="5">
        <f t="shared" si="934"/>
        <v>8.9413725761126113E-4</v>
      </c>
      <c r="AV684" s="5">
        <f t="shared" si="935"/>
        <v>2.394964527256915E-4</v>
      </c>
      <c r="AW684" s="5">
        <f t="shared" si="936"/>
        <v>2.2248284638102674E-6</v>
      </c>
      <c r="AX684" s="5">
        <f t="shared" si="937"/>
        <v>1.6767485330413838E-4</v>
      </c>
      <c r="AY684" s="5">
        <f t="shared" si="938"/>
        <v>2.4424636964636088E-4</v>
      </c>
      <c r="AZ684" s="5">
        <f t="shared" si="939"/>
        <v>1.7789277255909907E-4</v>
      </c>
      <c r="BA684" s="5">
        <f t="shared" si="940"/>
        <v>8.6376824009251228E-5</v>
      </c>
      <c r="BB684" s="5">
        <f t="shared" si="941"/>
        <v>3.1455560076702236E-5</v>
      </c>
      <c r="BC684" s="5">
        <f t="shared" si="942"/>
        <v>9.1640531690125572E-6</v>
      </c>
      <c r="BD684" s="5">
        <f t="shared" si="943"/>
        <v>1.0590091670851229E-3</v>
      </c>
      <c r="BE684" s="5">
        <f t="shared" si="944"/>
        <v>1.1346308936883375E-3</v>
      </c>
      <c r="BF684" s="5">
        <f t="shared" si="945"/>
        <v>6.0782630827241725E-4</v>
      </c>
      <c r="BG684" s="5">
        <f t="shared" si="946"/>
        <v>2.1707665643117804E-4</v>
      </c>
      <c r="BH684" s="5">
        <f t="shared" si="947"/>
        <v>5.8144416578403897E-5</v>
      </c>
      <c r="BI684" s="5">
        <f t="shared" si="948"/>
        <v>1.2459278615486917E-5</v>
      </c>
      <c r="BJ684" s="8">
        <f t="shared" si="949"/>
        <v>0.27794895173907619</v>
      </c>
      <c r="BK684" s="8">
        <f t="shared" si="950"/>
        <v>0.26252070270995942</v>
      </c>
      <c r="BL684" s="8">
        <f t="shared" si="951"/>
        <v>0.41774793042453828</v>
      </c>
      <c r="BM684" s="8">
        <f t="shared" si="952"/>
        <v>0.46245856954954845</v>
      </c>
      <c r="BN684" s="8">
        <f t="shared" si="953"/>
        <v>0.53663200554102408</v>
      </c>
    </row>
    <row r="685" spans="1:66" x14ac:dyDescent="0.25">
      <c r="A685" t="s">
        <v>21</v>
      </c>
      <c r="B685" t="s">
        <v>264</v>
      </c>
      <c r="C685" t="s">
        <v>152</v>
      </c>
      <c r="D685" t="s">
        <v>500</v>
      </c>
      <c r="E685">
        <f>VLOOKUP(A685,home!$A$2:$E$405,3,FALSE)</f>
        <v>1.36</v>
      </c>
      <c r="F685">
        <f>VLOOKUP(B685,home!$B$2:$E$405,3,FALSE)</f>
        <v>1.42</v>
      </c>
      <c r="G685">
        <f>VLOOKUP(C685,away!$B$2:$E$405,4,FALSE)</f>
        <v>1.06</v>
      </c>
      <c r="H685">
        <f>VLOOKUP(A685,away!$A$2:$E$405,3,FALSE)</f>
        <v>1.3333333333333299</v>
      </c>
      <c r="I685">
        <f>VLOOKUP(C685,away!$B$2:$E$405,3,FALSE)</f>
        <v>0.83</v>
      </c>
      <c r="J685">
        <f>VLOOKUP(B685,home!$B$2:$E$405,4,FALSE)</f>
        <v>1.25</v>
      </c>
      <c r="K685" s="3">
        <f t="shared" si="898"/>
        <v>2.047072</v>
      </c>
      <c r="L685" s="3">
        <f t="shared" si="899"/>
        <v>1.3833333333333298</v>
      </c>
      <c r="M685" s="5">
        <f t="shared" si="900"/>
        <v>3.2373815926395794E-2</v>
      </c>
      <c r="N685" s="5">
        <f t="shared" si="901"/>
        <v>6.6271532116078891E-2</v>
      </c>
      <c r="O685" s="5">
        <f t="shared" si="902"/>
        <v>4.4783778698180732E-2</v>
      </c>
      <c r="P685" s="5">
        <f t="shared" si="903"/>
        <v>9.1675619427242228E-2</v>
      </c>
      <c r="Q685" s="5">
        <f t="shared" si="904"/>
        <v>6.7831298895962927E-2</v>
      </c>
      <c r="R685" s="5">
        <f t="shared" si="905"/>
        <v>3.0975446932908265E-2</v>
      </c>
      <c r="S685" s="5">
        <f t="shared" si="906"/>
        <v>6.4901363624206426E-2</v>
      </c>
      <c r="T685" s="5">
        <f t="shared" si="907"/>
        <v>9.3833296806081809E-2</v>
      </c>
      <c r="U685" s="5">
        <f t="shared" si="908"/>
        <v>6.3408970103842388E-2</v>
      </c>
      <c r="V685" s="5">
        <f t="shared" si="909"/>
        <v>2.0420730429009791E-2</v>
      </c>
      <c r="W685" s="5">
        <f t="shared" si="910"/>
        <v>4.6285184231185557E-2</v>
      </c>
      <c r="X685" s="5">
        <f t="shared" si="911"/>
        <v>6.4027838186473188E-2</v>
      </c>
      <c r="Y685" s="5">
        <f t="shared" si="912"/>
        <v>4.4285921412310511E-2</v>
      </c>
      <c r="Z685" s="5">
        <f t="shared" si="913"/>
        <v>1.428312275239655E-2</v>
      </c>
      <c r="AA685" s="5">
        <f t="shared" si="914"/>
        <v>2.9238580658993908E-2</v>
      </c>
      <c r="AB685" s="5">
        <f t="shared" si="915"/>
        <v>2.9926739893383993E-2</v>
      </c>
      <c r="AC685" s="5">
        <f t="shared" si="916"/>
        <v>3.6141922446919026E-3</v>
      </c>
      <c r="AD685" s="5">
        <f t="shared" si="917"/>
        <v>2.368727616362537E-2</v>
      </c>
      <c r="AE685" s="5">
        <f t="shared" si="918"/>
        <v>3.2767398693015003E-2</v>
      </c>
      <c r="AF685" s="5">
        <f t="shared" si="919"/>
        <v>2.2664117429335325E-2</v>
      </c>
      <c r="AG685" s="5">
        <f t="shared" si="920"/>
        <v>1.0450676370193483E-2</v>
      </c>
      <c r="AH685" s="5">
        <f t="shared" si="921"/>
        <v>4.9395799518704596E-3</v>
      </c>
      <c r="AI685" s="5">
        <f t="shared" si="922"/>
        <v>1.0111675811235366E-2</v>
      </c>
      <c r="AJ685" s="5">
        <f t="shared" si="923"/>
        <v>1.0349664213128601E-2</v>
      </c>
      <c r="AK685" s="5">
        <f t="shared" si="924"/>
        <v>7.0621692733658665E-3</v>
      </c>
      <c r="AL685" s="5">
        <f t="shared" si="925"/>
        <v>4.0938431665216716E-4</v>
      </c>
      <c r="AM685" s="5">
        <f t="shared" si="926"/>
        <v>9.6979119581649745E-3</v>
      </c>
      <c r="AN685" s="5">
        <f t="shared" si="927"/>
        <v>1.3415444875461511E-2</v>
      </c>
      <c r="AO685" s="5">
        <f t="shared" si="928"/>
        <v>9.2790160388608565E-3</v>
      </c>
      <c r="AP685" s="5">
        <f t="shared" si="929"/>
        <v>4.2786573956969387E-3</v>
      </c>
      <c r="AQ685" s="5">
        <f t="shared" si="930"/>
        <v>1.4797023493451872E-3</v>
      </c>
      <c r="AR685" s="5">
        <f t="shared" si="931"/>
        <v>1.3666171200174895E-3</v>
      </c>
      <c r="AS685" s="5">
        <f t="shared" si="932"/>
        <v>2.7975636411084422E-3</v>
      </c>
      <c r="AT685" s="5">
        <f t="shared" si="933"/>
        <v>2.8634070989655707E-3</v>
      </c>
      <c r="AU685" s="5">
        <f t="shared" si="934"/>
        <v>1.9538668322978837E-3</v>
      </c>
      <c r="AV685" s="5">
        <f t="shared" si="935"/>
        <v>9.9992652103142324E-4</v>
      </c>
      <c r="AW685" s="5">
        <f t="shared" si="936"/>
        <v>3.2202431140831493E-5</v>
      </c>
      <c r="AX685" s="5">
        <f t="shared" si="937"/>
        <v>3.3087206713374507E-3</v>
      </c>
      <c r="AY685" s="5">
        <f t="shared" si="938"/>
        <v>4.5770635953501278E-3</v>
      </c>
      <c r="AZ685" s="5">
        <f t="shared" si="939"/>
        <v>3.1658023201171642E-3</v>
      </c>
      <c r="BA685" s="5">
        <f t="shared" si="940"/>
        <v>1.459786625387355E-3</v>
      </c>
      <c r="BB685" s="5">
        <f t="shared" si="941"/>
        <v>5.0484287461312555E-4</v>
      </c>
      <c r="BC685" s="5">
        <f t="shared" si="942"/>
        <v>1.3967319530963095E-4</v>
      </c>
      <c r="BD685" s="5">
        <f t="shared" si="943"/>
        <v>3.1508116933736481E-4</v>
      </c>
      <c r="BE685" s="5">
        <f t="shared" si="944"/>
        <v>6.4499383947777805E-4</v>
      </c>
      <c r="BF685" s="5">
        <f t="shared" si="945"/>
        <v>6.6017441448372699E-4</v>
      </c>
      <c r="BG685" s="5">
        <f t="shared" si="946"/>
        <v>4.5047485300201079E-4</v>
      </c>
      <c r="BH685" s="5">
        <f t="shared" si="947"/>
        <v>2.3053861457113305E-4</v>
      </c>
      <c r="BI685" s="5">
        <f t="shared" si="948"/>
        <v>9.4385828561471615E-5</v>
      </c>
      <c r="BJ685" s="8">
        <f t="shared" si="949"/>
        <v>0.52341116220390649</v>
      </c>
      <c r="BK685" s="8">
        <f t="shared" si="950"/>
        <v>0.21797216956354842</v>
      </c>
      <c r="BL685" s="8">
        <f t="shared" si="951"/>
        <v>0.24317363546976392</v>
      </c>
      <c r="BM685" s="8">
        <f t="shared" si="952"/>
        <v>0.66038373682863716</v>
      </c>
      <c r="BN685" s="8">
        <f t="shared" si="953"/>
        <v>0.33391149199676884</v>
      </c>
    </row>
    <row r="686" spans="1:66" x14ac:dyDescent="0.25">
      <c r="A686" t="s">
        <v>21</v>
      </c>
      <c r="B686" t="s">
        <v>372</v>
      </c>
      <c r="C686" t="s">
        <v>273</v>
      </c>
      <c r="D686" t="s">
        <v>500</v>
      </c>
      <c r="E686">
        <f>VLOOKUP(A686,home!$A$2:$E$405,3,FALSE)</f>
        <v>1.36</v>
      </c>
      <c r="F686">
        <f>VLOOKUP(B686,home!$B$2:$E$405,3,FALSE)</f>
        <v>0.23</v>
      </c>
      <c r="G686">
        <f>VLOOKUP(C686,away!$B$2:$E$405,4,FALSE)</f>
        <v>1.06</v>
      </c>
      <c r="H686">
        <f>VLOOKUP(A686,away!$A$2:$E$405,3,FALSE)</f>
        <v>1.3333333333333299</v>
      </c>
      <c r="I686">
        <f>VLOOKUP(C686,away!$B$2:$E$405,3,FALSE)</f>
        <v>1.1000000000000001</v>
      </c>
      <c r="J686">
        <f>VLOOKUP(B686,home!$B$2:$E$405,4,FALSE)</f>
        <v>1.03</v>
      </c>
      <c r="K686" s="3">
        <f t="shared" si="898"/>
        <v>0.33156800000000003</v>
      </c>
      <c r="L686" s="3">
        <f t="shared" si="899"/>
        <v>1.510666666666663</v>
      </c>
      <c r="M686" s="5">
        <f t="shared" si="900"/>
        <v>0.15846291834957502</v>
      </c>
      <c r="N686" s="5">
        <f t="shared" si="901"/>
        <v>5.2541232911331892E-2</v>
      </c>
      <c r="O686" s="5">
        <f t="shared" si="902"/>
        <v>0.2393846486534241</v>
      </c>
      <c r="P686" s="5">
        <f t="shared" si="903"/>
        <v>7.9372289184718531E-2</v>
      </c>
      <c r="Q686" s="5">
        <f t="shared" si="904"/>
        <v>8.7104957569722492E-3</v>
      </c>
      <c r="R686" s="5">
        <f t="shared" si="905"/>
        <v>0.18081520461621925</v>
      </c>
      <c r="S686" s="5">
        <f t="shared" si="906"/>
        <v>9.9391711891305742E-3</v>
      </c>
      <c r="T686" s="5">
        <f t="shared" si="907"/>
        <v>1.3158655590199379E-2</v>
      </c>
      <c r="U686" s="5">
        <f t="shared" si="908"/>
        <v>5.9952535764190587E-2</v>
      </c>
      <c r="V686" s="5">
        <f t="shared" si="909"/>
        <v>5.5315764308815486E-4</v>
      </c>
      <c r="W686" s="5">
        <f t="shared" si="910"/>
        <v>9.6270721904925837E-4</v>
      </c>
      <c r="X686" s="5">
        <f t="shared" si="911"/>
        <v>1.4543297055770762E-3</v>
      </c>
      <c r="Y686" s="5">
        <f t="shared" si="912"/>
        <v>1.0985037042792157E-3</v>
      </c>
      <c r="Z686" s="5">
        <f t="shared" si="913"/>
        <v>9.1050500813411525E-2</v>
      </c>
      <c r="AA686" s="5">
        <f t="shared" si="914"/>
        <v>3.0189432453701235E-2</v>
      </c>
      <c r="AB686" s="5">
        <f t="shared" si="915"/>
        <v>5.0049248699044063E-3</v>
      </c>
      <c r="AC686" s="5">
        <f t="shared" si="916"/>
        <v>1.7316901672176012E-5</v>
      </c>
      <c r="AD686" s="5">
        <f t="shared" si="917"/>
        <v>7.980072680143112E-5</v>
      </c>
      <c r="AE686" s="5">
        <f t="shared" si="918"/>
        <v>1.20552297954695E-4</v>
      </c>
      <c r="AF686" s="5">
        <f t="shared" si="919"/>
        <v>9.1057169055112742E-5</v>
      </c>
      <c r="AG686" s="5">
        <f t="shared" si="920"/>
        <v>4.5852343350863333E-5</v>
      </c>
      <c r="AH686" s="5">
        <f t="shared" si="921"/>
        <v>3.4386739140531676E-2</v>
      </c>
      <c r="AI686" s="5">
        <f t="shared" si="922"/>
        <v>1.1401542323347807E-2</v>
      </c>
      <c r="AJ686" s="5">
        <f t="shared" si="923"/>
        <v>1.8901932925338932E-3</v>
      </c>
      <c r="AK686" s="5">
        <f t="shared" si="924"/>
        <v>2.0890920320629268E-4</v>
      </c>
      <c r="AL686" s="5">
        <f t="shared" si="925"/>
        <v>3.4695363221195561E-7</v>
      </c>
      <c r="AM686" s="5">
        <f t="shared" si="926"/>
        <v>5.2918734768193867E-6</v>
      </c>
      <c r="AN686" s="5">
        <f t="shared" si="927"/>
        <v>7.9942568656484685E-6</v>
      </c>
      <c r="AO686" s="5">
        <f t="shared" si="928"/>
        <v>6.0383286858531291E-6</v>
      </c>
      <c r="AP686" s="5">
        <f t="shared" si="929"/>
        <v>3.040633956031813E-6</v>
      </c>
      <c r="AQ686" s="5">
        <f t="shared" si="930"/>
        <v>1.1483460907280121E-6</v>
      </c>
      <c r="AR686" s="5">
        <f t="shared" si="931"/>
        <v>1.0389380118992604E-2</v>
      </c>
      <c r="AS686" s="5">
        <f t="shared" si="932"/>
        <v>3.4447859872941398E-3</v>
      </c>
      <c r="AT686" s="5">
        <f t="shared" si="933"/>
        <v>5.7109040011757179E-4</v>
      </c>
      <c r="AU686" s="5">
        <f t="shared" si="934"/>
        <v>6.3118433928727695E-5</v>
      </c>
      <c r="AV686" s="5">
        <f t="shared" si="935"/>
        <v>5.2320132252200956E-6</v>
      </c>
      <c r="AW686" s="5">
        <f t="shared" si="936"/>
        <v>4.8273656274560038E-9</v>
      </c>
      <c r="AX686" s="5">
        <f t="shared" si="937"/>
        <v>2.9243598416034157E-7</v>
      </c>
      <c r="AY686" s="5">
        <f t="shared" si="938"/>
        <v>4.4177329340488826E-7</v>
      </c>
      <c r="AZ686" s="5">
        <f t="shared" si="939"/>
        <v>3.3368609428515818E-7</v>
      </c>
      <c r="BA686" s="5">
        <f t="shared" si="940"/>
        <v>1.6802948658892593E-7</v>
      </c>
      <c r="BB686" s="5">
        <f t="shared" si="941"/>
        <v>6.3459136101750868E-8</v>
      </c>
      <c r="BC686" s="5">
        <f t="shared" si="942"/>
        <v>1.9173120320875603E-8</v>
      </c>
      <c r="BD686" s="5">
        <f t="shared" si="943"/>
        <v>2.6158150388485772E-3</v>
      </c>
      <c r="BE686" s="5">
        <f t="shared" si="944"/>
        <v>8.6732056080094505E-4</v>
      </c>
      <c r="BF686" s="5">
        <f t="shared" si="945"/>
        <v>1.437878718518239E-4</v>
      </c>
      <c r="BG686" s="5">
        <f t="shared" si="946"/>
        <v>1.5891819031388518E-5</v>
      </c>
      <c r="BH686" s="5">
        <f t="shared" si="947"/>
        <v>1.317304663149857E-6</v>
      </c>
      <c r="BI686" s="5">
        <f t="shared" si="948"/>
        <v>8.7355214510254433E-8</v>
      </c>
      <c r="BJ686" s="8">
        <f t="shared" si="949"/>
        <v>7.8288019420761135E-2</v>
      </c>
      <c r="BK686" s="8">
        <f t="shared" si="950"/>
        <v>0.24834564199511006</v>
      </c>
      <c r="BL686" s="8">
        <f t="shared" si="951"/>
        <v>0.58135195722102795</v>
      </c>
      <c r="BM686" s="8">
        <f t="shared" si="952"/>
        <v>0.27974889303214173</v>
      </c>
      <c r="BN686" s="8">
        <f t="shared" si="953"/>
        <v>0.71928678947224101</v>
      </c>
    </row>
    <row r="687" spans="1:66" x14ac:dyDescent="0.25">
      <c r="A687" t="s">
        <v>21</v>
      </c>
      <c r="B687" t="s">
        <v>22</v>
      </c>
      <c r="C687" t="s">
        <v>269</v>
      </c>
      <c r="D687" t="s">
        <v>500</v>
      </c>
      <c r="E687">
        <f>VLOOKUP(A687,home!$A$2:$E$405,3,FALSE)</f>
        <v>1.36</v>
      </c>
      <c r="F687">
        <f>VLOOKUP(B687,home!$B$2:$E$405,3,FALSE)</f>
        <v>1.38</v>
      </c>
      <c r="G687">
        <f>VLOOKUP(C687,away!$B$2:$E$405,4,FALSE)</f>
        <v>1.1299999999999999</v>
      </c>
      <c r="H687">
        <f>VLOOKUP(A687,away!$A$2:$E$405,3,FALSE)</f>
        <v>1.3333333333333299</v>
      </c>
      <c r="I687">
        <f>VLOOKUP(C687,away!$B$2:$E$405,3,FALSE)</f>
        <v>0.93</v>
      </c>
      <c r="J687">
        <f>VLOOKUP(B687,home!$B$2:$E$405,4,FALSE)</f>
        <v>1.41</v>
      </c>
      <c r="K687" s="3">
        <f t="shared" si="898"/>
        <v>2.120784</v>
      </c>
      <c r="L687" s="3">
        <f t="shared" si="899"/>
        <v>1.7483999999999955</v>
      </c>
      <c r="M687" s="5">
        <f t="shared" si="900"/>
        <v>2.0875396800890247E-2</v>
      </c>
      <c r="N687" s="5">
        <f t="shared" si="901"/>
        <v>4.4272207528979222E-2</v>
      </c>
      <c r="O687" s="5">
        <f t="shared" si="902"/>
        <v>3.6498543766676411E-2</v>
      </c>
      <c r="P687" s="5">
        <f t="shared" si="903"/>
        <v>7.7405527643667066E-2</v>
      </c>
      <c r="Q687" s="5">
        <f t="shared" si="904"/>
        <v>4.6945894686069349E-2</v>
      </c>
      <c r="R687" s="5">
        <f t="shared" si="905"/>
        <v>3.190702696082845E-2</v>
      </c>
      <c r="S687" s="5">
        <f t="shared" si="906"/>
        <v>7.1754512823667543E-2</v>
      </c>
      <c r="T687" s="5">
        <f t="shared" si="907"/>
        <v>8.2080202269123423E-2</v>
      </c>
      <c r="U687" s="5">
        <f t="shared" si="908"/>
        <v>6.7667912266093588E-2</v>
      </c>
      <c r="V687" s="5">
        <f t="shared" si="909"/>
        <v>2.9562689827893472E-2</v>
      </c>
      <c r="W687" s="5">
        <f t="shared" si="910"/>
        <v>3.3187367438633632E-2</v>
      </c>
      <c r="X687" s="5">
        <f t="shared" si="911"/>
        <v>5.8024793229706891E-2</v>
      </c>
      <c r="Y687" s="5">
        <f t="shared" si="912"/>
        <v>5.072527424140965E-2</v>
      </c>
      <c r="Z687" s="5">
        <f t="shared" si="913"/>
        <v>1.8595415312770775E-2</v>
      </c>
      <c r="AA687" s="5">
        <f t="shared" si="914"/>
        <v>3.943685926867925E-2</v>
      </c>
      <c r="AB687" s="5">
        <f t="shared" si="915"/>
        <v>4.1818530073633342E-2</v>
      </c>
      <c r="AC687" s="5">
        <f t="shared" si="916"/>
        <v>6.8511140965371231E-3</v>
      </c>
      <c r="AD687" s="5">
        <f t="shared" si="917"/>
        <v>1.7595809466493795E-2</v>
      </c>
      <c r="AE687" s="5">
        <f t="shared" si="918"/>
        <v>3.076451327121767E-2</v>
      </c>
      <c r="AF687" s="5">
        <f t="shared" si="919"/>
        <v>2.6894337501698427E-2</v>
      </c>
      <c r="AG687" s="5">
        <f t="shared" si="920"/>
        <v>1.5674019895989804E-2</v>
      </c>
      <c r="AH687" s="5">
        <f t="shared" si="921"/>
        <v>8.1280560332120822E-3</v>
      </c>
      <c r="AI687" s="5">
        <f t="shared" si="922"/>
        <v>1.7237851186339651E-2</v>
      </c>
      <c r="AJ687" s="5">
        <f t="shared" si="923"/>
        <v>1.8278879495185078E-2</v>
      </c>
      <c r="AK687" s="5">
        <f t="shared" si="924"/>
        <v>1.2921851723772198E-2</v>
      </c>
      <c r="AL687" s="5">
        <f t="shared" si="925"/>
        <v>1.0161514181456055E-3</v>
      </c>
      <c r="AM687" s="5">
        <f t="shared" si="926"/>
        <v>7.4633822367177194E-3</v>
      </c>
      <c r="AN687" s="5">
        <f t="shared" si="927"/>
        <v>1.3048977502677226E-2</v>
      </c>
      <c r="AO687" s="5">
        <f t="shared" si="928"/>
        <v>1.1407416132840405E-2</v>
      </c>
      <c r="AP687" s="5">
        <f t="shared" si="929"/>
        <v>6.6482421222193722E-3</v>
      </c>
      <c r="AQ687" s="5">
        <f t="shared" si="930"/>
        <v>2.9059466316220788E-3</v>
      </c>
      <c r="AR687" s="5">
        <f t="shared" si="931"/>
        <v>2.842218633693592E-3</v>
      </c>
      <c r="AS687" s="5">
        <f t="shared" si="932"/>
        <v>6.0277318028392306E-3</v>
      </c>
      <c r="AT687" s="5">
        <f t="shared" si="933"/>
        <v>6.3917585818762997E-3</v>
      </c>
      <c r="AU687" s="5">
        <f t="shared" si="934"/>
        <v>4.5185131107686486E-3</v>
      </c>
      <c r="AV687" s="5">
        <f t="shared" si="935"/>
        <v>2.3956975772770942E-3</v>
      </c>
      <c r="AW687" s="5">
        <f t="shared" si="936"/>
        <v>1.0466299613319985E-4</v>
      </c>
      <c r="AX687" s="5">
        <f t="shared" si="937"/>
        <v>2.6380369389191888E-3</v>
      </c>
      <c r="AY687" s="5">
        <f t="shared" si="938"/>
        <v>4.612343784006297E-3</v>
      </c>
      <c r="AZ687" s="5">
        <f t="shared" si="939"/>
        <v>4.0321109359782959E-3</v>
      </c>
      <c r="BA687" s="5">
        <f t="shared" si="940"/>
        <v>2.3499142534881452E-3</v>
      </c>
      <c r="BB687" s="5">
        <f t="shared" si="941"/>
        <v>1.0271475201996652E-3</v>
      </c>
      <c r="BC687" s="5">
        <f t="shared" si="942"/>
        <v>3.5917294486341786E-4</v>
      </c>
      <c r="BD687" s="5">
        <f t="shared" si="943"/>
        <v>8.2822250985831191E-4</v>
      </c>
      <c r="BE687" s="5">
        <f t="shared" si="944"/>
        <v>1.7564810473473498E-3</v>
      </c>
      <c r="BF687" s="5">
        <f t="shared" si="945"/>
        <v>1.8625584507587516E-3</v>
      </c>
      <c r="BG687" s="5">
        <f t="shared" si="946"/>
        <v>1.3166947204779828E-3</v>
      </c>
      <c r="BH687" s="5">
        <f t="shared" si="947"/>
        <v>6.981062740185445E-4</v>
      </c>
      <c r="BI687" s="5">
        <f t="shared" si="948"/>
        <v>2.9610652324762912E-4</v>
      </c>
      <c r="BJ687" s="8">
        <f t="shared" si="949"/>
        <v>0.46265711053285374</v>
      </c>
      <c r="BK687" s="8">
        <f t="shared" si="950"/>
        <v>0.21207773639480734</v>
      </c>
      <c r="BL687" s="8">
        <f t="shared" si="951"/>
        <v>0.30282960000658349</v>
      </c>
      <c r="BM687" s="8">
        <f t="shared" si="952"/>
        <v>0.73374758407203156</v>
      </c>
      <c r="BN687" s="8">
        <f t="shared" si="953"/>
        <v>0.25790459738711075</v>
      </c>
    </row>
    <row r="688" spans="1:66" x14ac:dyDescent="0.25">
      <c r="A688" t="s">
        <v>21</v>
      </c>
      <c r="B688" t="s">
        <v>266</v>
      </c>
      <c r="C688" t="s">
        <v>397</v>
      </c>
      <c r="D688" t="s">
        <v>500</v>
      </c>
      <c r="E688">
        <f>VLOOKUP(A688,home!$A$2:$E$405,3,FALSE)</f>
        <v>1.36</v>
      </c>
      <c r="F688">
        <f>VLOOKUP(B688,home!$B$2:$E$405,3,FALSE)</f>
        <v>0.74</v>
      </c>
      <c r="G688">
        <f>VLOOKUP(C688,away!$B$2:$E$405,4,FALSE)</f>
        <v>1.32</v>
      </c>
      <c r="H688">
        <f>VLOOKUP(A688,away!$A$2:$E$405,3,FALSE)</f>
        <v>1.3333333333333299</v>
      </c>
      <c r="I688">
        <f>VLOOKUP(C688,away!$B$2:$E$405,3,FALSE)</f>
        <v>0.69</v>
      </c>
      <c r="J688">
        <f>VLOOKUP(B688,home!$B$2:$E$405,4,FALSE)</f>
        <v>1.1499999999999999</v>
      </c>
      <c r="K688" s="3">
        <f t="shared" si="898"/>
        <v>1.3284480000000001</v>
      </c>
      <c r="L688" s="3">
        <f t="shared" si="899"/>
        <v>1.0579999999999972</v>
      </c>
      <c r="M688" s="5">
        <f t="shared" si="900"/>
        <v>9.1955731231935955E-2</v>
      </c>
      <c r="N688" s="5">
        <f t="shared" si="901"/>
        <v>0.12215840724360288</v>
      </c>
      <c r="O688" s="5">
        <f t="shared" si="902"/>
        <v>9.7289163643387994E-2</v>
      </c>
      <c r="P688" s="5">
        <f t="shared" si="903"/>
        <v>0.12924359486373152</v>
      </c>
      <c r="Q688" s="5">
        <f t="shared" si="904"/>
        <v>8.1140545892974883E-2</v>
      </c>
      <c r="R688" s="5">
        <f t="shared" si="905"/>
        <v>5.1465967567352104E-2</v>
      </c>
      <c r="S688" s="5">
        <f t="shared" si="906"/>
        <v>4.5412903006471723E-2</v>
      </c>
      <c r="T688" s="5">
        <f t="shared" si="907"/>
        <v>8.5846697554767204E-2</v>
      </c>
      <c r="U688" s="5">
        <f t="shared" si="908"/>
        <v>6.8369861682913771E-2</v>
      </c>
      <c r="V688" s="5">
        <f t="shared" si="909"/>
        <v>7.0919715136870442E-3</v>
      </c>
      <c r="W688" s="5">
        <f t="shared" si="910"/>
        <v>3.5930331970143572E-2</v>
      </c>
      <c r="X688" s="5">
        <f t="shared" si="911"/>
        <v>3.80142912244118E-2</v>
      </c>
      <c r="Y688" s="5">
        <f t="shared" si="912"/>
        <v>2.0109560057713784E-2</v>
      </c>
      <c r="Z688" s="5">
        <f t="shared" si="913"/>
        <v>1.8150331228752797E-2</v>
      </c>
      <c r="AA688" s="5">
        <f t="shared" si="914"/>
        <v>2.4111771220174199E-2</v>
      </c>
      <c r="AB688" s="5">
        <f t="shared" si="915"/>
        <v>1.6015617126948989E-2</v>
      </c>
      <c r="AC688" s="5">
        <f t="shared" si="916"/>
        <v>6.2298447906703413E-4</v>
      </c>
      <c r="AD688" s="5">
        <f t="shared" si="917"/>
        <v>1.1932894411268331E-2</v>
      </c>
      <c r="AE688" s="5">
        <f t="shared" si="918"/>
        <v>1.2625002287121861E-2</v>
      </c>
      <c r="AF688" s="5">
        <f t="shared" si="919"/>
        <v>6.6786262098874451E-3</v>
      </c>
      <c r="AG688" s="5">
        <f t="shared" si="920"/>
        <v>2.3553288433536333E-3</v>
      </c>
      <c r="AH688" s="5">
        <f t="shared" si="921"/>
        <v>4.8007626100051003E-3</v>
      </c>
      <c r="AI688" s="5">
        <f t="shared" si="922"/>
        <v>6.3775634877360566E-3</v>
      </c>
      <c r="AJ688" s="5">
        <f t="shared" si="923"/>
        <v>4.2361307300779949E-3</v>
      </c>
      <c r="AK688" s="5">
        <f t="shared" si="924"/>
        <v>1.8758264653702175E-3</v>
      </c>
      <c r="AL688" s="5">
        <f t="shared" si="925"/>
        <v>3.5024137175680146E-5</v>
      </c>
      <c r="AM688" s="5">
        <f t="shared" si="926"/>
        <v>3.1704459429721145E-3</v>
      </c>
      <c r="AN688" s="5">
        <f t="shared" si="927"/>
        <v>3.3543318076644886E-3</v>
      </c>
      <c r="AO688" s="5">
        <f t="shared" si="928"/>
        <v>1.7744415262545095E-3</v>
      </c>
      <c r="AP688" s="5">
        <f t="shared" si="929"/>
        <v>6.2578637825908879E-4</v>
      </c>
      <c r="AQ688" s="5">
        <f t="shared" si="930"/>
        <v>1.6552049704952849E-4</v>
      </c>
      <c r="AR688" s="5">
        <f t="shared" si="931"/>
        <v>1.015841368277077E-3</v>
      </c>
      <c r="AS688" s="5">
        <f t="shared" si="932"/>
        <v>1.3494924340049464E-3</v>
      </c>
      <c r="AT688" s="5">
        <f t="shared" si="933"/>
        <v>8.9636526248450168E-4</v>
      </c>
      <c r="AU688" s="5">
        <f t="shared" si="934"/>
        <v>3.9692488007233711E-4</v>
      </c>
      <c r="AV688" s="5">
        <f t="shared" si="935"/>
        <v>1.3182351577058413E-4</v>
      </c>
      <c r="AW688" s="5">
        <f t="shared" si="936"/>
        <v>1.3673987275488286E-6</v>
      </c>
      <c r="AX688" s="5">
        <f t="shared" si="937"/>
        <v>7.019620953415711E-4</v>
      </c>
      <c r="AY688" s="5">
        <f t="shared" si="938"/>
        <v>7.4267589687138026E-4</v>
      </c>
      <c r="AZ688" s="5">
        <f t="shared" si="939"/>
        <v>3.9287554944495909E-4</v>
      </c>
      <c r="BA688" s="5">
        <f t="shared" si="940"/>
        <v>1.3855411043758856E-4</v>
      </c>
      <c r="BB688" s="5">
        <f t="shared" si="941"/>
        <v>3.6647562210742062E-5</v>
      </c>
      <c r="BC688" s="5">
        <f t="shared" si="942"/>
        <v>7.7546241637930032E-6</v>
      </c>
      <c r="BD688" s="5">
        <f t="shared" si="943"/>
        <v>1.7912669460619067E-4</v>
      </c>
      <c r="BE688" s="5">
        <f t="shared" si="944"/>
        <v>2.3796049919620483E-4</v>
      </c>
      <c r="BF688" s="5">
        <f t="shared" si="945"/>
        <v>1.5805907461809997E-4</v>
      </c>
      <c r="BG688" s="5">
        <f t="shared" si="946"/>
        <v>6.9991087186088564E-5</v>
      </c>
      <c r="BH688" s="5">
        <f t="shared" si="947"/>
        <v>2.3244879947546262E-5</v>
      </c>
      <c r="BI688" s="5">
        <f t="shared" si="948"/>
        <v>6.1759228553115803E-6</v>
      </c>
      <c r="BJ688" s="8">
        <f t="shared" si="949"/>
        <v>0.42790268168591516</v>
      </c>
      <c r="BK688" s="8">
        <f t="shared" si="950"/>
        <v>0.27510488512894038</v>
      </c>
      <c r="BL688" s="8">
        <f t="shared" si="951"/>
        <v>0.27900767015298528</v>
      </c>
      <c r="BM688" s="8">
        <f t="shared" si="952"/>
        <v>0.42617084925546439</v>
      </c>
      <c r="BN688" s="8">
        <f t="shared" si="953"/>
        <v>0.57325341044298539</v>
      </c>
    </row>
    <row r="689" spans="1:66" x14ac:dyDescent="0.25">
      <c r="A689" t="s">
        <v>21</v>
      </c>
      <c r="B689" t="s">
        <v>272</v>
      </c>
      <c r="C689" t="s">
        <v>151</v>
      </c>
      <c r="D689" t="s">
        <v>500</v>
      </c>
      <c r="E689">
        <f>VLOOKUP(A689,home!$A$2:$E$405,3,FALSE)</f>
        <v>1.36</v>
      </c>
      <c r="F689">
        <f>VLOOKUP(B689,home!$B$2:$E$405,3,FALSE)</f>
        <v>1.1499999999999999</v>
      </c>
      <c r="G689">
        <f>VLOOKUP(C689,away!$B$2:$E$405,4,FALSE)</f>
        <v>1.32</v>
      </c>
      <c r="H689">
        <f>VLOOKUP(A689,away!$A$2:$E$405,3,FALSE)</f>
        <v>1.3333333333333299</v>
      </c>
      <c r="I689">
        <f>VLOOKUP(C689,away!$B$2:$E$405,3,FALSE)</f>
        <v>0.64</v>
      </c>
      <c r="J689">
        <f>VLOOKUP(B689,home!$B$2:$E$405,4,FALSE)</f>
        <v>0.47</v>
      </c>
      <c r="K689" s="3">
        <f t="shared" si="898"/>
        <v>2.0644800000000001</v>
      </c>
      <c r="L689" s="3">
        <f t="shared" si="899"/>
        <v>0.40106666666666563</v>
      </c>
      <c r="M689" s="5">
        <f t="shared" si="900"/>
        <v>8.4962383571098921E-2</v>
      </c>
      <c r="N689" s="5">
        <f t="shared" si="901"/>
        <v>0.17540314163486231</v>
      </c>
      <c r="O689" s="5">
        <f t="shared" si="902"/>
        <v>3.4075579970915322E-2</v>
      </c>
      <c r="P689" s="5">
        <f t="shared" si="903"/>
        <v>7.0348353338355263E-2</v>
      </c>
      <c r="Q689" s="5">
        <f t="shared" si="904"/>
        <v>0.18105813892117031</v>
      </c>
      <c r="R689" s="5">
        <f t="shared" si="905"/>
        <v>6.833289636834201E-3</v>
      </c>
      <c r="S689" s="5">
        <f t="shared" si="906"/>
        <v>1.4562005588263391E-2</v>
      </c>
      <c r="T689" s="5">
        <f t="shared" si="907"/>
        <v>7.2616384249983845E-2</v>
      </c>
      <c r="U689" s="5">
        <f t="shared" si="908"/>
        <v>1.4107189789451472E-2</v>
      </c>
      <c r="V689" s="5">
        <f t="shared" si="909"/>
        <v>1.3396949873325723E-3</v>
      </c>
      <c r="W689" s="5">
        <f t="shared" si="910"/>
        <v>0.12459696887999257</v>
      </c>
      <c r="X689" s="5">
        <f t="shared" si="911"/>
        <v>4.9971690985468886E-2</v>
      </c>
      <c r="Y689" s="5">
        <f t="shared" si="912"/>
        <v>1.0020989765619335E-2</v>
      </c>
      <c r="Z689" s="5">
        <f t="shared" si="913"/>
        <v>9.1353489900432088E-4</v>
      </c>
      <c r="AA689" s="5">
        <f t="shared" si="914"/>
        <v>1.8859745282964403E-3</v>
      </c>
      <c r="AB689" s="5">
        <f t="shared" si="915"/>
        <v>1.9467783470887179E-3</v>
      </c>
      <c r="AC689" s="5">
        <f t="shared" si="916"/>
        <v>6.9328722586705109E-5</v>
      </c>
      <c r="AD689" s="5">
        <f t="shared" si="917"/>
        <v>6.4306987578341773E-2</v>
      </c>
      <c r="AE689" s="5">
        <f t="shared" si="918"/>
        <v>2.5791389151420208E-2</v>
      </c>
      <c r="AF689" s="5">
        <f t="shared" si="919"/>
        <v>5.1720332378314519E-3</v>
      </c>
      <c r="AG689" s="5">
        <f t="shared" si="920"/>
        <v>6.9144337686208735E-4</v>
      </c>
      <c r="AH689" s="5">
        <f t="shared" si="921"/>
        <v>9.1597099206832999E-5</v>
      </c>
      <c r="AI689" s="5">
        <f t="shared" si="922"/>
        <v>1.8910037937052262E-4</v>
      </c>
      <c r="AJ689" s="5">
        <f t="shared" si="923"/>
        <v>1.951969756014283E-4</v>
      </c>
      <c r="AK689" s="5">
        <f t="shared" si="924"/>
        <v>1.3432675072987888E-4</v>
      </c>
      <c r="AL689" s="5">
        <f t="shared" si="925"/>
        <v>2.2961509637709239E-6</v>
      </c>
      <c r="AM689" s="5">
        <f t="shared" si="926"/>
        <v>2.6552097943146998E-2</v>
      </c>
      <c r="AN689" s="5">
        <f t="shared" si="927"/>
        <v>1.0649161415064794E-2</v>
      </c>
      <c r="AO689" s="5">
        <f t="shared" si="928"/>
        <v>2.1355118357676544E-3</v>
      </c>
      <c r="AP689" s="5">
        <f t="shared" si="929"/>
        <v>2.854942045328483E-4</v>
      </c>
      <c r="AQ689" s="5">
        <f t="shared" si="930"/>
        <v>2.8625552241160185E-5</v>
      </c>
      <c r="AR689" s="5">
        <f t="shared" si="931"/>
        <v>7.3473086510440822E-6</v>
      </c>
      <c r="AS689" s="5">
        <f t="shared" si="932"/>
        <v>1.5168371763907488E-5</v>
      </c>
      <c r="AT689" s="5">
        <f t="shared" si="933"/>
        <v>1.5657400069575869E-5</v>
      </c>
      <c r="AU689" s="5">
        <f t="shared" si="934"/>
        <v>1.0774796431879329E-5</v>
      </c>
      <c r="AV689" s="5">
        <f t="shared" si="935"/>
        <v>5.5610879344215612E-6</v>
      </c>
      <c r="AW689" s="5">
        <f t="shared" si="936"/>
        <v>5.2811096618484519E-8</v>
      </c>
      <c r="AX689" s="5">
        <f t="shared" si="937"/>
        <v>9.1360458602780161E-3</v>
      </c>
      <c r="AY689" s="5">
        <f t="shared" si="938"/>
        <v>3.6641634596954933E-3</v>
      </c>
      <c r="AZ689" s="5">
        <f t="shared" si="939"/>
        <v>7.3478691245093433E-4</v>
      </c>
      <c r="BA689" s="5">
        <f t="shared" si="940"/>
        <v>9.8232845895662412E-5</v>
      </c>
      <c r="BB689" s="5">
        <f t="shared" si="941"/>
        <v>9.8494800151383928E-6</v>
      </c>
      <c r="BC689" s="5">
        <f t="shared" si="942"/>
        <v>7.9005962361429924E-7</v>
      </c>
      <c r="BD689" s="5">
        <f t="shared" si="943"/>
        <v>4.9112676494090034E-7</v>
      </c>
      <c r="BE689" s="5">
        <f t="shared" si="944"/>
        <v>1.01392138368519E-6</v>
      </c>
      <c r="BF689" s="5">
        <f t="shared" si="945"/>
        <v>1.0466102090952007E-6</v>
      </c>
      <c r="BG689" s="5">
        <f t="shared" si="946"/>
        <v>7.202352814909534E-7</v>
      </c>
      <c r="BH689" s="5">
        <f t="shared" si="947"/>
        <v>3.7172783348311094E-7</v>
      </c>
      <c r="BI689" s="5">
        <f t="shared" si="948"/>
        <v>1.5348493553384252E-7</v>
      </c>
      <c r="BJ689" s="8">
        <f t="shared" si="949"/>
        <v>0.76292392735026504</v>
      </c>
      <c r="BK689" s="8">
        <f t="shared" si="950"/>
        <v>0.17494822581829614</v>
      </c>
      <c r="BL689" s="8">
        <f t="shared" si="951"/>
        <v>5.9517339548753885E-2</v>
      </c>
      <c r="BM689" s="8">
        <f t="shared" si="952"/>
        <v>0.44195802989448402</v>
      </c>
      <c r="BN689" s="8">
        <f t="shared" si="953"/>
        <v>0.55268088707323626</v>
      </c>
    </row>
    <row r="690" spans="1:66" x14ac:dyDescent="0.25">
      <c r="A690" t="s">
        <v>21</v>
      </c>
      <c r="B690" t="s">
        <v>274</v>
      </c>
      <c r="C690" t="s">
        <v>153</v>
      </c>
      <c r="D690" t="s">
        <v>500</v>
      </c>
      <c r="E690">
        <f>VLOOKUP(A690,home!$A$2:$E$405,3,FALSE)</f>
        <v>1.36</v>
      </c>
      <c r="F690">
        <f>VLOOKUP(B690,home!$B$2:$E$405,3,FALSE)</f>
        <v>1.52</v>
      </c>
      <c r="G690">
        <f>VLOOKUP(C690,away!$B$2:$E$405,4,FALSE)</f>
        <v>0.54</v>
      </c>
      <c r="H690">
        <f>VLOOKUP(A690,away!$A$2:$E$405,3,FALSE)</f>
        <v>1.3333333333333299</v>
      </c>
      <c r="I690">
        <f>VLOOKUP(C690,away!$B$2:$E$405,3,FALSE)</f>
        <v>1.57</v>
      </c>
      <c r="J690">
        <f>VLOOKUP(B690,home!$B$2:$E$405,4,FALSE)</f>
        <v>0.8</v>
      </c>
      <c r="K690" s="3">
        <f t="shared" si="898"/>
        <v>1.1162880000000002</v>
      </c>
      <c r="L690" s="3">
        <f t="shared" si="899"/>
        <v>1.6746666666666625</v>
      </c>
      <c r="M690" s="5">
        <f t="shared" si="900"/>
        <v>6.1362605109837126E-2</v>
      </c>
      <c r="N690" s="5">
        <f t="shared" si="901"/>
        <v>6.8498339732849883E-2</v>
      </c>
      <c r="O690" s="5">
        <f t="shared" si="902"/>
        <v>0.10276190935727367</v>
      </c>
      <c r="P690" s="5">
        <f t="shared" si="903"/>
        <v>0.11471188627261232</v>
      </c>
      <c r="Q690" s="5">
        <f t="shared" si="904"/>
        <v>3.8231937331851776E-2</v>
      </c>
      <c r="R690" s="5">
        <f t="shared" si="905"/>
        <v>8.6045972101823617E-2</v>
      </c>
      <c r="S690" s="5">
        <f t="shared" si="906"/>
        <v>5.3610895547324303E-2</v>
      </c>
      <c r="T690" s="5">
        <f t="shared" si="907"/>
        <v>6.4025751051740951E-2</v>
      </c>
      <c r="U690" s="5">
        <f t="shared" si="908"/>
        <v>9.6052086105600495E-2</v>
      </c>
      <c r="V690" s="5">
        <f t="shared" si="909"/>
        <v>1.1135640060315057E-2</v>
      </c>
      <c r="W690" s="5">
        <f t="shared" si="910"/>
        <v>1.4225950953432716E-2</v>
      </c>
      <c r="X690" s="5">
        <f t="shared" si="911"/>
        <v>2.3823725863348598E-2</v>
      </c>
      <c r="Y690" s="5">
        <f t="shared" si="912"/>
        <v>1.994839978957718E-2</v>
      </c>
      <c r="Z690" s="5">
        <f t="shared" si="913"/>
        <v>4.80327737599512E-2</v>
      </c>
      <c r="AA690" s="5">
        <f t="shared" si="914"/>
        <v>5.3618408954948418E-2</v>
      </c>
      <c r="AB690" s="5">
        <f t="shared" si="915"/>
        <v>2.992679324775074E-2</v>
      </c>
      <c r="AC690" s="5">
        <f t="shared" si="916"/>
        <v>1.3010675168992571E-3</v>
      </c>
      <c r="AD690" s="5">
        <f t="shared" si="917"/>
        <v>3.9700645844763785E-3</v>
      </c>
      <c r="AE690" s="5">
        <f t="shared" si="918"/>
        <v>6.648534824136426E-3</v>
      </c>
      <c r="AF690" s="5">
        <f t="shared" si="919"/>
        <v>5.5670398260768885E-3</v>
      </c>
      <c r="AG690" s="5">
        <f t="shared" si="920"/>
        <v>3.1076453429122464E-3</v>
      </c>
      <c r="AH690" s="5">
        <f t="shared" si="921"/>
        <v>2.0109721280832851E-2</v>
      </c>
      <c r="AI690" s="5">
        <f t="shared" si="922"/>
        <v>2.2448240549138344E-2</v>
      </c>
      <c r="AJ690" s="5">
        <f t="shared" si="923"/>
        <v>1.2529350773058277E-2</v>
      </c>
      <c r="AK690" s="5">
        <f t="shared" si="924"/>
        <v>4.6621213052518914E-3</v>
      </c>
      <c r="AL690" s="5">
        <f t="shared" si="925"/>
        <v>9.7289160891646438E-5</v>
      </c>
      <c r="AM690" s="5">
        <f t="shared" si="926"/>
        <v>8.8634709097519331E-4</v>
      </c>
      <c r="AN690" s="5">
        <f t="shared" si="927"/>
        <v>1.4843359283531203E-3</v>
      </c>
      <c r="AO690" s="5">
        <f t="shared" si="928"/>
        <v>1.2428839506743432E-3</v>
      </c>
      <c r="AP690" s="5">
        <f t="shared" si="929"/>
        <v>6.93805440909765E-4</v>
      </c>
      <c r="AQ690" s="5">
        <f t="shared" si="930"/>
        <v>2.904732112608875E-4</v>
      </c>
      <c r="AR690" s="5">
        <f t="shared" si="931"/>
        <v>6.7354159809936056E-3</v>
      </c>
      <c r="AS690" s="5">
        <f t="shared" si="932"/>
        <v>7.5186640345913909E-3</v>
      </c>
      <c r="AT690" s="5">
        <f t="shared" si="933"/>
        <v>4.1964972189229783E-3</v>
      </c>
      <c r="AU690" s="5">
        <f t="shared" si="934"/>
        <v>1.5614998291723645E-3</v>
      </c>
      <c r="AV690" s="5">
        <f t="shared" si="935"/>
        <v>4.3577088032679051E-4</v>
      </c>
      <c r="AW690" s="5">
        <f t="shared" si="936"/>
        <v>5.0520377732876903E-6</v>
      </c>
      <c r="AX690" s="5">
        <f t="shared" si="937"/>
        <v>1.6490310358175259E-4</v>
      </c>
      <c r="AY690" s="5">
        <f t="shared" si="938"/>
        <v>2.7615773079824101E-4</v>
      </c>
      <c r="AZ690" s="5">
        <f t="shared" si="939"/>
        <v>2.3123607325505996E-4</v>
      </c>
      <c r="BA690" s="5">
        <f t="shared" si="940"/>
        <v>1.2908111467037982E-4</v>
      </c>
      <c r="BB690" s="5">
        <f t="shared" si="941"/>
        <v>5.4041960008665546E-5</v>
      </c>
      <c r="BC690" s="5">
        <f t="shared" si="942"/>
        <v>1.8100453805569016E-5</v>
      </c>
      <c r="BD690" s="5">
        <f t="shared" si="943"/>
        <v>1.8799294382506532E-3</v>
      </c>
      <c r="BE690" s="5">
        <f t="shared" si="944"/>
        <v>2.0985426727659455E-3</v>
      </c>
      <c r="BF690" s="5">
        <f t="shared" si="945"/>
        <v>1.1712890015482763E-3</v>
      </c>
      <c r="BG690" s="5">
        <f t="shared" si="946"/>
        <v>4.3583195232010734E-4</v>
      </c>
      <c r="BH690" s="5">
        <f t="shared" si="947"/>
        <v>1.2162849459787711E-4</v>
      </c>
      <c r="BI690" s="5">
        <f t="shared" si="948"/>
        <v>2.7154485795535002E-5</v>
      </c>
      <c r="BJ690" s="8">
        <f t="shared" si="949"/>
        <v>0.25351875535869606</v>
      </c>
      <c r="BK690" s="8">
        <f t="shared" si="950"/>
        <v>0.24249554139867796</v>
      </c>
      <c r="BL690" s="8">
        <f t="shared" si="951"/>
        <v>0.4543368276649638</v>
      </c>
      <c r="BM690" s="8">
        <f t="shared" si="952"/>
        <v>0.52650014258301547</v>
      </c>
      <c r="BN690" s="8">
        <f t="shared" si="953"/>
        <v>0.4716126499062484</v>
      </c>
    </row>
    <row r="691" spans="1:66" x14ac:dyDescent="0.25">
      <c r="A691" t="s">
        <v>175</v>
      </c>
      <c r="B691" t="s">
        <v>176</v>
      </c>
      <c r="C691" t="s">
        <v>283</v>
      </c>
      <c r="D691" t="s">
        <v>500</v>
      </c>
      <c r="E691">
        <f>VLOOKUP(A691,home!$A$2:$E$405,3,FALSE)</f>
        <v>1.1957671957672</v>
      </c>
      <c r="F691">
        <f>VLOOKUP(B691,home!$B$2:$E$405,3,FALSE)</f>
        <v>0.9</v>
      </c>
      <c r="G691">
        <f>VLOOKUP(C691,away!$B$2:$E$405,4,FALSE)</f>
        <v>0.84</v>
      </c>
      <c r="H691">
        <f>VLOOKUP(A691,away!$A$2:$E$405,3,FALSE)</f>
        <v>1.0582010582010599</v>
      </c>
      <c r="I691">
        <f>VLOOKUP(C691,away!$B$2:$E$405,3,FALSE)</f>
        <v>1.02</v>
      </c>
      <c r="J691">
        <f>VLOOKUP(B691,home!$B$2:$E$405,4,FALSE)</f>
        <v>0.81</v>
      </c>
      <c r="K691" s="3">
        <f t="shared" si="898"/>
        <v>0.90400000000000325</v>
      </c>
      <c r="L691" s="3">
        <f t="shared" si="899"/>
        <v>0.87428571428571578</v>
      </c>
      <c r="M691" s="5">
        <f t="shared" si="900"/>
        <v>0.16892748917182726</v>
      </c>
      <c r="N691" s="5">
        <f t="shared" si="901"/>
        <v>0.15271045021133242</v>
      </c>
      <c r="O691" s="5">
        <f t="shared" si="902"/>
        <v>0.14769089053308351</v>
      </c>
      <c r="P691" s="5">
        <f t="shared" si="903"/>
        <v>0.133512565041908</v>
      </c>
      <c r="Q691" s="5">
        <f t="shared" si="904"/>
        <v>6.9025123495522478E-2</v>
      </c>
      <c r="R691" s="5">
        <f t="shared" si="905"/>
        <v>6.4562017861605175E-2</v>
      </c>
      <c r="S691" s="5">
        <f t="shared" si="906"/>
        <v>2.6380556994394951E-2</v>
      </c>
      <c r="T691" s="5">
        <f t="shared" si="907"/>
        <v>6.0347679398942616E-2</v>
      </c>
      <c r="U691" s="5">
        <f t="shared" si="908"/>
        <v>5.8364064146891291E-2</v>
      </c>
      <c r="V691" s="5">
        <f t="shared" si="909"/>
        <v>2.3166651422277941E-3</v>
      </c>
      <c r="W691" s="5">
        <f t="shared" si="910"/>
        <v>2.0799570546650853E-2</v>
      </c>
      <c r="X691" s="5">
        <f t="shared" si="911"/>
        <v>1.8184767392214779E-2</v>
      </c>
      <c r="Y691" s="5">
        <f t="shared" si="912"/>
        <v>7.9493411743110434E-3</v>
      </c>
      <c r="Z691" s="5">
        <f t="shared" si="913"/>
        <v>1.8815216633953545E-2</v>
      </c>
      <c r="AA691" s="5">
        <f t="shared" si="914"/>
        <v>1.7008955837094067E-2</v>
      </c>
      <c r="AB691" s="5">
        <f t="shared" si="915"/>
        <v>7.6880480383665437E-3</v>
      </c>
      <c r="AC691" s="5">
        <f t="shared" si="916"/>
        <v>1.1443663898279006E-4</v>
      </c>
      <c r="AD691" s="5">
        <f t="shared" si="917"/>
        <v>4.7007029435431084E-3</v>
      </c>
      <c r="AE691" s="5">
        <f t="shared" si="918"/>
        <v>4.1097574306405531E-3</v>
      </c>
      <c r="AF691" s="5">
        <f t="shared" si="919"/>
        <v>1.7965511053943015E-3</v>
      </c>
      <c r="AG691" s="5">
        <f t="shared" si="920"/>
        <v>5.2356632214348316E-4</v>
      </c>
      <c r="AH691" s="5">
        <f t="shared" si="921"/>
        <v>4.1124687785641378E-3</v>
      </c>
      <c r="AI691" s="5">
        <f t="shared" si="922"/>
        <v>3.717671775821994E-3</v>
      </c>
      <c r="AJ691" s="5">
        <f t="shared" si="923"/>
        <v>1.6803876426715468E-3</v>
      </c>
      <c r="AK691" s="5">
        <f t="shared" si="924"/>
        <v>5.0635680965836142E-4</v>
      </c>
      <c r="AL691" s="5">
        <f t="shared" si="925"/>
        <v>3.6178195225114866E-6</v>
      </c>
      <c r="AM691" s="5">
        <f t="shared" si="926"/>
        <v>8.4988709219259743E-4</v>
      </c>
      <c r="AN691" s="5">
        <f t="shared" si="927"/>
        <v>7.430441434598151E-4</v>
      </c>
      <c r="AO691" s="5">
        <f t="shared" si="928"/>
        <v>3.2481643985529104E-4</v>
      </c>
      <c r="AP691" s="5">
        <f t="shared" si="929"/>
        <v>9.4660791043542144E-5</v>
      </c>
      <c r="AQ691" s="5">
        <f t="shared" si="930"/>
        <v>2.0690144328088526E-5</v>
      </c>
      <c r="AR691" s="5">
        <f t="shared" si="931"/>
        <v>7.1909454070893063E-4</v>
      </c>
      <c r="AS691" s="5">
        <f t="shared" si="932"/>
        <v>6.5006146480087569E-4</v>
      </c>
      <c r="AT691" s="5">
        <f t="shared" si="933"/>
        <v>2.938277820899968E-4</v>
      </c>
      <c r="AU691" s="5">
        <f t="shared" si="934"/>
        <v>8.8540105003119375E-5</v>
      </c>
      <c r="AV691" s="5">
        <f t="shared" si="935"/>
        <v>2.0010063730705046E-5</v>
      </c>
      <c r="AW691" s="5">
        <f t="shared" si="936"/>
        <v>7.9426643459938244E-8</v>
      </c>
      <c r="AX691" s="5">
        <f t="shared" si="937"/>
        <v>1.2804965522368508E-4</v>
      </c>
      <c r="AY691" s="5">
        <f t="shared" si="938"/>
        <v>1.1195198428127915E-4</v>
      </c>
      <c r="AZ691" s="5">
        <f t="shared" si="939"/>
        <v>4.8939010271530669E-5</v>
      </c>
      <c r="BA691" s="5">
        <f t="shared" si="940"/>
        <v>1.4262225850560393E-5</v>
      </c>
      <c r="BB691" s="5">
        <f t="shared" si="941"/>
        <v>3.1173150787653473E-6</v>
      </c>
      <c r="BC691" s="5">
        <f t="shared" si="942"/>
        <v>5.4508480805839904E-7</v>
      </c>
      <c r="BD691" s="5">
        <f t="shared" si="943"/>
        <v>1.0478234736044431E-4</v>
      </c>
      <c r="BE691" s="5">
        <f t="shared" si="944"/>
        <v>9.4723242013842012E-5</v>
      </c>
      <c r="BF691" s="5">
        <f t="shared" si="945"/>
        <v>4.2814905390256732E-5</v>
      </c>
      <c r="BG691" s="5">
        <f t="shared" si="946"/>
        <v>1.2901558157597411E-5</v>
      </c>
      <c r="BH691" s="5">
        <f t="shared" si="947"/>
        <v>2.9157521436170248E-6</v>
      </c>
      <c r="BI691" s="5">
        <f t="shared" si="948"/>
        <v>5.2716798756596013E-7</v>
      </c>
      <c r="BJ691" s="8">
        <f t="shared" si="949"/>
        <v>0.34248747390708878</v>
      </c>
      <c r="BK691" s="8">
        <f t="shared" si="950"/>
        <v>0.33136728279314459</v>
      </c>
      <c r="BL691" s="8">
        <f t="shared" si="951"/>
        <v>0.30736106035314353</v>
      </c>
      <c r="BM691" s="8">
        <f t="shared" si="952"/>
        <v>0.26349062481441382</v>
      </c>
      <c r="BN691" s="8">
        <f t="shared" si="953"/>
        <v>0.73642853631527883</v>
      </c>
    </row>
    <row r="692" spans="1:66" x14ac:dyDescent="0.25">
      <c r="A692" t="s">
        <v>175</v>
      </c>
      <c r="B692" t="s">
        <v>276</v>
      </c>
      <c r="C692" t="s">
        <v>282</v>
      </c>
      <c r="D692" t="s">
        <v>500</v>
      </c>
      <c r="E692">
        <f>VLOOKUP(A692,home!$A$2:$E$405,3,FALSE)</f>
        <v>1.1957671957672</v>
      </c>
      <c r="F692">
        <f>VLOOKUP(B692,home!$B$2:$E$405,3,FALSE)</f>
        <v>2.15</v>
      </c>
      <c r="G692">
        <f>VLOOKUP(C692,away!$B$2:$E$405,4,FALSE)</f>
        <v>0.6</v>
      </c>
      <c r="H692">
        <f>VLOOKUP(A692,away!$A$2:$E$405,3,FALSE)</f>
        <v>1.0582010582010599</v>
      </c>
      <c r="I692">
        <f>VLOOKUP(C692,away!$B$2:$E$405,3,FALSE)</f>
        <v>1.08</v>
      </c>
      <c r="J692">
        <f>VLOOKUP(B692,home!$B$2:$E$405,4,FALSE)</f>
        <v>0.2</v>
      </c>
      <c r="K692" s="3">
        <f t="shared" si="898"/>
        <v>1.542539682539688</v>
      </c>
      <c r="L692" s="3">
        <f t="shared" si="899"/>
        <v>0.22857142857142898</v>
      </c>
      <c r="M692" s="5">
        <f t="shared" si="900"/>
        <v>0.17014383505382469</v>
      </c>
      <c r="N692" s="5">
        <f t="shared" si="901"/>
        <v>0.26245361731001171</v>
      </c>
      <c r="O692" s="5">
        <f t="shared" si="902"/>
        <v>3.8890019440874279E-2</v>
      </c>
      <c r="P692" s="5">
        <f t="shared" si="903"/>
        <v>5.9989398242288501E-2</v>
      </c>
      <c r="Q692" s="5">
        <f t="shared" si="904"/>
        <v>0.20242255976338916</v>
      </c>
      <c r="R692" s="5">
        <f t="shared" si="905"/>
        <v>4.4445736503856397E-3</v>
      </c>
      <c r="S692" s="5">
        <f t="shared" si="906"/>
        <v>5.2877729897375311E-3</v>
      </c>
      <c r="T692" s="5">
        <f t="shared" si="907"/>
        <v>4.6268013660203319E-2</v>
      </c>
      <c r="U692" s="5">
        <f t="shared" si="908"/>
        <v>6.8559312276901254E-3</v>
      </c>
      <c r="V692" s="5">
        <f t="shared" si="909"/>
        <v>2.0715173762366184E-4</v>
      </c>
      <c r="W692" s="5">
        <f t="shared" si="910"/>
        <v>0.10408161035876312</v>
      </c>
      <c r="X692" s="5">
        <f t="shared" si="911"/>
        <v>2.3790082367717326E-2</v>
      </c>
      <c r="Y692" s="5">
        <f t="shared" si="912"/>
        <v>2.7188665563105561E-3</v>
      </c>
      <c r="Z692" s="5">
        <f t="shared" si="913"/>
        <v>3.3863418288652562E-4</v>
      </c>
      <c r="AA692" s="5">
        <f t="shared" si="914"/>
        <v>5.2235666496686778E-4</v>
      </c>
      <c r="AB692" s="5">
        <f t="shared" si="915"/>
        <v>4.0287794207524133E-4</v>
      </c>
      <c r="AC692" s="5">
        <f t="shared" si="916"/>
        <v>4.564853937022123E-6</v>
      </c>
      <c r="AD692" s="5">
        <f t="shared" si="917"/>
        <v>4.0137503550256498E-2</v>
      </c>
      <c r="AE692" s="5">
        <f t="shared" si="918"/>
        <v>9.1742865257729289E-3</v>
      </c>
      <c r="AF692" s="5">
        <f t="shared" si="919"/>
        <v>1.0484898886597652E-3</v>
      </c>
      <c r="AG692" s="5">
        <f t="shared" si="920"/>
        <v>7.9884943897887039E-5</v>
      </c>
      <c r="AH692" s="5">
        <f t="shared" si="921"/>
        <v>1.935052473637292E-5</v>
      </c>
      <c r="AI692" s="5">
        <f t="shared" si="922"/>
        <v>2.9848952283821059E-5</v>
      </c>
      <c r="AJ692" s="5">
        <f t="shared" si="923"/>
        <v>2.3021596690013821E-5</v>
      </c>
      <c r="AK692" s="5">
        <f t="shared" si="924"/>
        <v>1.1837242149923552E-5</v>
      </c>
      <c r="AL692" s="5">
        <f t="shared" si="925"/>
        <v>6.4379139134666537E-8</v>
      </c>
      <c r="AM692" s="5">
        <f t="shared" si="926"/>
        <v>1.2382738396869632E-2</v>
      </c>
      <c r="AN692" s="5">
        <f t="shared" si="927"/>
        <v>2.8303402049987777E-3</v>
      </c>
      <c r="AO692" s="5">
        <f t="shared" si="928"/>
        <v>3.2346745199986085E-4</v>
      </c>
      <c r="AP692" s="5">
        <f t="shared" si="929"/>
        <v>2.4645139199989452E-5</v>
      </c>
      <c r="AQ692" s="5">
        <f t="shared" si="930"/>
        <v>1.4082936685708276E-6</v>
      </c>
      <c r="AR692" s="5">
        <f t="shared" si="931"/>
        <v>8.8459541651990667E-7</v>
      </c>
      <c r="AS692" s="5">
        <f t="shared" si="932"/>
        <v>1.3645235329746798E-6</v>
      </c>
      <c r="AT692" s="5">
        <f t="shared" si="933"/>
        <v>1.0524158486863482E-6</v>
      </c>
      <c r="AU692" s="5">
        <f t="shared" si="934"/>
        <v>5.4113106971079197E-7</v>
      </c>
      <c r="AV692" s="5">
        <f t="shared" si="935"/>
        <v>2.0867903712101175E-7</v>
      </c>
      <c r="AW692" s="5">
        <f t="shared" si="936"/>
        <v>6.3052302757439477E-10</v>
      </c>
      <c r="AX692" s="5">
        <f t="shared" si="937"/>
        <v>3.1834775592798842E-3</v>
      </c>
      <c r="AY692" s="5">
        <f t="shared" si="938"/>
        <v>7.2765201354968911E-4</v>
      </c>
      <c r="AZ692" s="5">
        <f t="shared" si="939"/>
        <v>8.3160230119964611E-5</v>
      </c>
      <c r="BA692" s="5">
        <f t="shared" si="940"/>
        <v>6.3360175329496981E-6</v>
      </c>
      <c r="BB692" s="5">
        <f t="shared" si="941"/>
        <v>3.6205814473998327E-7</v>
      </c>
      <c r="BC692" s="5">
        <f t="shared" si="942"/>
        <v>1.6551229473827839E-8</v>
      </c>
      <c r="BD692" s="5">
        <f t="shared" si="943"/>
        <v>3.3698873010282211E-8</v>
      </c>
      <c r="BE692" s="5">
        <f t="shared" si="944"/>
        <v>5.1981848875225975E-8</v>
      </c>
      <c r="BF692" s="5">
        <f t="shared" si="945"/>
        <v>4.0092032330908564E-8</v>
      </c>
      <c r="BG692" s="5">
        <f t="shared" si="946"/>
        <v>2.0614516941363533E-8</v>
      </c>
      <c r="BH692" s="5">
        <f t="shared" si="947"/>
        <v>7.9496776046099833E-9</v>
      </c>
      <c r="BI692" s="5">
        <f t="shared" si="948"/>
        <v>2.4525386337015859E-9</v>
      </c>
      <c r="BJ692" s="8">
        <f t="shared" si="949"/>
        <v>0.71173851884157568</v>
      </c>
      <c r="BK692" s="8">
        <f t="shared" si="950"/>
        <v>0.23636043927010023</v>
      </c>
      <c r="BL692" s="8">
        <f t="shared" si="951"/>
        <v>5.1204025376244695E-2</v>
      </c>
      <c r="BM692" s="8">
        <f t="shared" si="952"/>
        <v>0.26056996282700662</v>
      </c>
      <c r="BN692" s="8">
        <f t="shared" si="953"/>
        <v>0.738344003460774</v>
      </c>
    </row>
    <row r="693" spans="1:66" x14ac:dyDescent="0.25">
      <c r="A693" t="s">
        <v>175</v>
      </c>
      <c r="B693" t="s">
        <v>279</v>
      </c>
      <c r="C693" t="s">
        <v>284</v>
      </c>
      <c r="D693" t="s">
        <v>500</v>
      </c>
      <c r="E693">
        <f>VLOOKUP(A693,home!$A$2:$E$405,3,FALSE)</f>
        <v>1.1957671957672</v>
      </c>
      <c r="F693">
        <f>VLOOKUP(B693,home!$B$2:$E$405,3,FALSE)</f>
        <v>1.97</v>
      </c>
      <c r="G693">
        <f>VLOOKUP(C693,away!$B$2:$E$405,4,FALSE)</f>
        <v>1.02</v>
      </c>
      <c r="H693">
        <f>VLOOKUP(A693,away!$A$2:$E$405,3,FALSE)</f>
        <v>1.0582010582010599</v>
      </c>
      <c r="I693">
        <f>VLOOKUP(C693,away!$B$2:$E$405,3,FALSE)</f>
        <v>1.25</v>
      </c>
      <c r="J693">
        <f>VLOOKUP(B693,home!$B$2:$E$405,4,FALSE)</f>
        <v>0.81</v>
      </c>
      <c r="K693" s="3">
        <f t="shared" si="898"/>
        <v>2.402774603174612</v>
      </c>
      <c r="L693" s="3">
        <f t="shared" si="899"/>
        <v>1.0714285714285734</v>
      </c>
      <c r="M693" s="5">
        <f t="shared" si="900"/>
        <v>3.098651483062002E-2</v>
      </c>
      <c r="N693" s="5">
        <f t="shared" si="901"/>
        <v>7.4453610875907253E-2</v>
      </c>
      <c r="O693" s="5">
        <f t="shared" si="902"/>
        <v>3.3199837318521511E-2</v>
      </c>
      <c r="P693" s="5">
        <f t="shared" si="903"/>
        <v>7.9771725938472204E-2</v>
      </c>
      <c r="Q693" s="5">
        <f t="shared" si="904"/>
        <v>8.9447622663637524E-2</v>
      </c>
      <c r="R693" s="5">
        <f t="shared" si="905"/>
        <v>1.778562713492227E-2</v>
      </c>
      <c r="S693" s="5">
        <f t="shared" si="906"/>
        <v>5.1341109947241108E-2</v>
      </c>
      <c r="T693" s="5">
        <f t="shared" si="907"/>
        <v>9.5836738568183241E-2</v>
      </c>
      <c r="U693" s="5">
        <f t="shared" si="908"/>
        <v>4.2734853181324466E-2</v>
      </c>
      <c r="V693" s="5">
        <f t="shared" si="909"/>
        <v>1.4685847033336502E-2</v>
      </c>
      <c r="W693" s="5">
        <f t="shared" si="910"/>
        <v>7.1640825350178031E-2</v>
      </c>
      <c r="X693" s="5">
        <f t="shared" si="911"/>
        <v>7.6758027160905171E-2</v>
      </c>
      <c r="Y693" s="5">
        <f t="shared" si="912"/>
        <v>4.1120371693342123E-2</v>
      </c>
      <c r="Z693" s="5">
        <f t="shared" si="913"/>
        <v>6.3520096910436802E-3</v>
      </c>
      <c r="AA693" s="5">
        <f t="shared" si="914"/>
        <v>1.5262447564758768E-2</v>
      </c>
      <c r="AB693" s="5">
        <f t="shared" si="915"/>
        <v>1.8336110695443289E-2</v>
      </c>
      <c r="AC693" s="5">
        <f t="shared" si="916"/>
        <v>2.3629540364603721E-3</v>
      </c>
      <c r="AD693" s="5">
        <f t="shared" si="917"/>
        <v>4.3034188925468925E-2</v>
      </c>
      <c r="AE693" s="5">
        <f t="shared" si="918"/>
        <v>4.6108059563002506E-2</v>
      </c>
      <c r="AF693" s="5">
        <f t="shared" si="919"/>
        <v>2.4700746194465668E-2</v>
      </c>
      <c r="AG693" s="5">
        <f t="shared" si="920"/>
        <v>8.8216950694520423E-3</v>
      </c>
      <c r="AH693" s="5">
        <f t="shared" si="921"/>
        <v>1.7014311672438455E-3</v>
      </c>
      <c r="AI693" s="5">
        <f t="shared" si="922"/>
        <v>4.0881555977032476E-3</v>
      </c>
      <c r="AJ693" s="5">
        <f t="shared" si="923"/>
        <v>4.9114582219937459E-3</v>
      </c>
      <c r="AK693" s="5">
        <f t="shared" si="924"/>
        <v>3.9337090267865691E-3</v>
      </c>
      <c r="AL693" s="5">
        <f t="shared" si="925"/>
        <v>2.4332768345468276E-4</v>
      </c>
      <c r="AM693" s="5">
        <f t="shared" si="926"/>
        <v>2.0680291243666979E-2</v>
      </c>
      <c r="AN693" s="5">
        <f t="shared" si="927"/>
        <v>2.2157454903928946E-2</v>
      </c>
      <c r="AO693" s="5">
        <f t="shared" si="928"/>
        <v>1.1870065127104812E-2</v>
      </c>
      <c r="AP693" s="5">
        <f t="shared" si="929"/>
        <v>4.2393089739660127E-3</v>
      </c>
      <c r="AQ693" s="5">
        <f t="shared" si="930"/>
        <v>1.1355291894551837E-3</v>
      </c>
      <c r="AR693" s="5">
        <f t="shared" si="931"/>
        <v>3.6459239298082481E-4</v>
      </c>
      <c r="AS693" s="5">
        <f t="shared" si="932"/>
        <v>8.760333423649835E-4</v>
      </c>
      <c r="AT693" s="5">
        <f t="shared" si="933"/>
        <v>1.0524553332843763E-3</v>
      </c>
      <c r="AU693" s="5">
        <f t="shared" si="934"/>
        <v>8.429376485971238E-4</v>
      </c>
      <c r="AV693" s="5">
        <f t="shared" si="935"/>
        <v>5.0634729352722367E-4</v>
      </c>
      <c r="AW693" s="5">
        <f t="shared" si="936"/>
        <v>1.7400642203994752E-5</v>
      </c>
      <c r="AX693" s="5">
        <f t="shared" si="937"/>
        <v>8.2816797644228845E-3</v>
      </c>
      <c r="AY693" s="5">
        <f t="shared" si="938"/>
        <v>8.8732283190245346E-3</v>
      </c>
      <c r="AZ693" s="5">
        <f t="shared" si="939"/>
        <v>4.7535151709060088E-3</v>
      </c>
      <c r="BA693" s="5">
        <f t="shared" si="940"/>
        <v>1.6976839896092923E-3</v>
      </c>
      <c r="BB693" s="5">
        <f t="shared" si="941"/>
        <v>4.5473678293106115E-4</v>
      </c>
      <c r="BC693" s="5">
        <f t="shared" si="942"/>
        <v>9.7443596342370459E-5</v>
      </c>
      <c r="BD693" s="5">
        <f t="shared" si="943"/>
        <v>6.5105784460861688E-5</v>
      </c>
      <c r="BE693" s="5">
        <f t="shared" si="944"/>
        <v>1.5643452542231874E-4</v>
      </c>
      <c r="BF693" s="5">
        <f t="shared" si="945"/>
        <v>1.8793845237221037E-4</v>
      </c>
      <c r="BG693" s="5">
        <f t="shared" si="946"/>
        <v>1.5052458010662951E-4</v>
      </c>
      <c r="BH693" s="5">
        <f t="shared" si="947"/>
        <v>9.0419159558432957E-5</v>
      </c>
      <c r="BI693" s="5">
        <f t="shared" si="948"/>
        <v>4.3451372045479136E-5</v>
      </c>
      <c r="BJ693" s="8">
        <f t="shared" si="949"/>
        <v>0.65616282312590057</v>
      </c>
      <c r="BK693" s="8">
        <f t="shared" si="950"/>
        <v>0.1882647077886094</v>
      </c>
      <c r="BL693" s="8">
        <f t="shared" si="951"/>
        <v>0.14628986979341821</v>
      </c>
      <c r="BM693" s="8">
        <f t="shared" si="952"/>
        <v>0.66256864396007065</v>
      </c>
      <c r="BN693" s="8">
        <f t="shared" si="953"/>
        <v>0.32564493876208078</v>
      </c>
    </row>
    <row r="694" spans="1:66" x14ac:dyDescent="0.25">
      <c r="A694" t="s">
        <v>24</v>
      </c>
      <c r="B694" t="s">
        <v>181</v>
      </c>
      <c r="C694" t="s">
        <v>292</v>
      </c>
      <c r="D694" t="s">
        <v>500</v>
      </c>
      <c r="E694">
        <f>VLOOKUP(A694,home!$A$2:$E$405,3,FALSE)</f>
        <v>1.59205776173285</v>
      </c>
      <c r="F694">
        <f>VLOOKUP(B694,home!$B$2:$E$405,3,FALSE)</f>
        <v>0.67</v>
      </c>
      <c r="G694">
        <f>VLOOKUP(C694,away!$B$2:$E$405,4,FALSE)</f>
        <v>0.63</v>
      </c>
      <c r="H694">
        <f>VLOOKUP(A694,away!$A$2:$E$405,3,FALSE)</f>
        <v>1.40794223826715</v>
      </c>
      <c r="I694">
        <f>VLOOKUP(C694,away!$B$2:$E$405,3,FALSE)</f>
        <v>1.21</v>
      </c>
      <c r="J694">
        <f>VLOOKUP(B694,home!$B$2:$E$405,4,FALSE)</f>
        <v>0.81</v>
      </c>
      <c r="K694" s="3">
        <f t="shared" si="898"/>
        <v>0.67200758122743609</v>
      </c>
      <c r="L694" s="3">
        <f t="shared" si="899"/>
        <v>1.3799241877256339</v>
      </c>
      <c r="M694" s="5">
        <f t="shared" si="900"/>
        <v>0.12848645754531371</v>
      </c>
      <c r="N694" s="5">
        <f t="shared" si="901"/>
        <v>8.6343873555507905E-2</v>
      </c>
      <c r="O694" s="5">
        <f t="shared" si="902"/>
        <v>0.17730157056196116</v>
      </c>
      <c r="P694" s="5">
        <f t="shared" si="903"/>
        <v>0.11914799958116909</v>
      </c>
      <c r="Q694" s="5">
        <f t="shared" si="904"/>
        <v>2.9011868810922221E-2</v>
      </c>
      <c r="R694" s="5">
        <f t="shared" si="905"/>
        <v>0.12233136287009672</v>
      </c>
      <c r="S694" s="5">
        <f t="shared" si="906"/>
        <v>2.7622066316186744E-2</v>
      </c>
      <c r="T694" s="5">
        <f t="shared" si="907"/>
        <v>4.0034179503314497E-2</v>
      </c>
      <c r="U694" s="5">
        <f t="shared" si="908"/>
        <v>8.2207603270589472E-2</v>
      </c>
      <c r="V694" s="5">
        <f t="shared" si="909"/>
        <v>2.8460534620168105E-3</v>
      </c>
      <c r="W694" s="5">
        <f t="shared" si="910"/>
        <v>6.4987319288385128E-3</v>
      </c>
      <c r="X694" s="5">
        <f t="shared" si="911"/>
        <v>8.9677573781491264E-3</v>
      </c>
      <c r="Y694" s="5">
        <f t="shared" si="912"/>
        <v>6.1874126578814982E-3</v>
      </c>
      <c r="Z694" s="5">
        <f t="shared" si="913"/>
        <v>5.6269335513962668E-2</v>
      </c>
      <c r="AA694" s="5">
        <f t="shared" si="914"/>
        <v>3.7813420056013118E-2</v>
      </c>
      <c r="AB694" s="5">
        <f t="shared" si="915"/>
        <v>1.2705452474889196E-2</v>
      </c>
      <c r="AC694" s="5">
        <f t="shared" si="916"/>
        <v>1.6495005737315343E-4</v>
      </c>
      <c r="AD694" s="5">
        <f t="shared" si="917"/>
        <v>1.0917992811360696E-3</v>
      </c>
      <c r="AE694" s="5">
        <f t="shared" si="918"/>
        <v>1.5066002361811218E-3</v>
      </c>
      <c r="AF694" s="5">
        <f t="shared" si="919"/>
        <v>1.0394970535697414E-3</v>
      </c>
      <c r="AG694" s="5">
        <f t="shared" si="920"/>
        <v>4.781423757634718E-4</v>
      </c>
      <c r="AH694" s="5">
        <f t="shared" si="921"/>
        <v>1.9411854275741526E-2</v>
      </c>
      <c r="AI694" s="5">
        <f t="shared" si="922"/>
        <v>1.3044913238980526E-2</v>
      </c>
      <c r="AJ694" s="5">
        <f t="shared" si="923"/>
        <v>4.3831402965245304E-3</v>
      </c>
      <c r="AK694" s="5">
        <f t="shared" si="924"/>
        <v>9.8183450294931913E-4</v>
      </c>
      <c r="AL694" s="5">
        <f t="shared" si="925"/>
        <v>6.1184562925253173E-6</v>
      </c>
      <c r="AM694" s="5">
        <f t="shared" si="926"/>
        <v>1.4673947882042079E-4</v>
      </c>
      <c r="AN694" s="5">
        <f t="shared" si="927"/>
        <v>2.02489356118552E-4</v>
      </c>
      <c r="AO694" s="5">
        <f t="shared" si="928"/>
        <v>1.3970998013248975E-4</v>
      </c>
      <c r="AP694" s="5">
        <f t="shared" si="929"/>
        <v>6.4263060283830138E-5</v>
      </c>
      <c r="AQ694" s="5">
        <f t="shared" si="930"/>
        <v>2.2169537815731939E-5</v>
      </c>
      <c r="AR694" s="5">
        <f t="shared" si="931"/>
        <v>5.3573774487401943E-3</v>
      </c>
      <c r="AS694" s="5">
        <f t="shared" si="932"/>
        <v>3.60019826105031E-3</v>
      </c>
      <c r="AT694" s="5">
        <f t="shared" si="933"/>
        <v>1.2096802626738201E-3</v>
      </c>
      <c r="AU694" s="5">
        <f t="shared" si="934"/>
        <v>2.709714357926678E-4</v>
      </c>
      <c r="AV694" s="5">
        <f t="shared" si="935"/>
        <v>4.5523714787189044E-5</v>
      </c>
      <c r="AW694" s="5">
        <f t="shared" si="936"/>
        <v>1.5760455349547638E-7</v>
      </c>
      <c r="AX694" s="5">
        <f t="shared" si="937"/>
        <v>1.6435007038780916E-5</v>
      </c>
      <c r="AY694" s="5">
        <f t="shared" si="938"/>
        <v>2.2679063738254831E-5</v>
      </c>
      <c r="AZ694" s="5">
        <f t="shared" si="939"/>
        <v>1.5647694303694589E-5</v>
      </c>
      <c r="BA694" s="5">
        <f t="shared" si="940"/>
        <v>7.1975439506015955E-6</v>
      </c>
      <c r="BB694" s="5">
        <f t="shared" si="941"/>
        <v>2.4830162474133647E-6</v>
      </c>
      <c r="BC694" s="5">
        <f t="shared" si="942"/>
        <v>6.8527483566428698E-7</v>
      </c>
      <c r="BD694" s="5">
        <f t="shared" si="943"/>
        <v>1.2321291207154066E-3</v>
      </c>
      <c r="BE694" s="5">
        <f t="shared" si="944"/>
        <v>8.2800011017184784E-4</v>
      </c>
      <c r="BF694" s="5">
        <f t="shared" si="945"/>
        <v>2.7821117564631699E-4</v>
      </c>
      <c r="BG694" s="5">
        <f t="shared" si="946"/>
        <v>6.2320006405507634E-5</v>
      </c>
      <c r="BH694" s="5">
        <f t="shared" si="947"/>
        <v>1.0469879191660875E-5</v>
      </c>
      <c r="BI694" s="5">
        <f t="shared" si="948"/>
        <v>1.4071676382662982E-6</v>
      </c>
      <c r="BJ694" s="8">
        <f t="shared" si="949"/>
        <v>0.18180036179454959</v>
      </c>
      <c r="BK694" s="8">
        <f t="shared" si="950"/>
        <v>0.2782963244820903</v>
      </c>
      <c r="BL694" s="8">
        <f t="shared" si="951"/>
        <v>0.48307744013055876</v>
      </c>
      <c r="BM694" s="8">
        <f t="shared" si="952"/>
        <v>0.33679780753700578</v>
      </c>
      <c r="BN694" s="8">
        <f t="shared" si="953"/>
        <v>0.66262313292497077</v>
      </c>
    </row>
    <row r="695" spans="1:66" x14ac:dyDescent="0.25">
      <c r="A695" t="s">
        <v>24</v>
      </c>
      <c r="B695" t="s">
        <v>295</v>
      </c>
      <c r="C695" t="s">
        <v>289</v>
      </c>
      <c r="D695" t="s">
        <v>500</v>
      </c>
      <c r="E695">
        <f>VLOOKUP(A695,home!$A$2:$E$405,3,FALSE)</f>
        <v>1.59205776173285</v>
      </c>
      <c r="F695">
        <f>VLOOKUP(B695,home!$B$2:$E$405,3,FALSE)</f>
        <v>1.3</v>
      </c>
      <c r="G695">
        <f>VLOOKUP(C695,away!$B$2:$E$405,4,FALSE)</f>
        <v>1.08</v>
      </c>
      <c r="H695">
        <f>VLOOKUP(A695,away!$A$2:$E$405,3,FALSE)</f>
        <v>1.40794223826715</v>
      </c>
      <c r="I695">
        <f>VLOOKUP(C695,away!$B$2:$E$405,3,FALSE)</f>
        <v>0.67</v>
      </c>
      <c r="J695">
        <f>VLOOKUP(B695,home!$B$2:$E$405,4,FALSE)</f>
        <v>0.51</v>
      </c>
      <c r="K695" s="3">
        <f t="shared" si="898"/>
        <v>2.2352490974729218</v>
      </c>
      <c r="L695" s="3">
        <f t="shared" si="899"/>
        <v>0.48109386281588523</v>
      </c>
      <c r="M695" s="5">
        <f t="shared" si="900"/>
        <v>6.6116102059263535E-2</v>
      </c>
      <c r="N695" s="5">
        <f t="shared" si="901"/>
        <v>0.14778595745639639</v>
      </c>
      <c r="O695" s="5">
        <f t="shared" si="902"/>
        <v>3.18080509340204E-2</v>
      </c>
      <c r="P695" s="5">
        <f t="shared" si="903"/>
        <v>7.1098917142641813E-2</v>
      </c>
      <c r="Q695" s="5">
        <f t="shared" si="904"/>
        <v>0.16516921401179083</v>
      </c>
      <c r="R695" s="5">
        <f t="shared" si="905"/>
        <v>7.6513290462461503E-3</v>
      </c>
      <c r="S695" s="5">
        <f t="shared" si="906"/>
        <v>1.9114315051139585E-2</v>
      </c>
      <c r="T695" s="5">
        <f t="shared" si="907"/>
        <v>7.9461895187196097E-2</v>
      </c>
      <c r="U695" s="5">
        <f t="shared" si="908"/>
        <v>1.7102626345090056E-2</v>
      </c>
      <c r="V695" s="5">
        <f t="shared" si="909"/>
        <v>2.2838731324837085E-3</v>
      </c>
      <c r="W695" s="5">
        <f t="shared" si="910"/>
        <v>0.12306477885005579</v>
      </c>
      <c r="X695" s="5">
        <f t="shared" si="911"/>
        <v>5.9205709833555997E-2</v>
      </c>
      <c r="Y695" s="5">
        <f t="shared" si="912"/>
        <v>1.4241751822290949E-2</v>
      </c>
      <c r="Z695" s="5">
        <f t="shared" si="913"/>
        <v>1.2270024821779812E-3</v>
      </c>
      <c r="AA695" s="5">
        <f t="shared" si="914"/>
        <v>2.7426561908853674E-3</v>
      </c>
      <c r="AB695" s="5">
        <f t="shared" si="915"/>
        <v>3.0652598876775199E-3</v>
      </c>
      <c r="AC695" s="5">
        <f t="shared" si="916"/>
        <v>1.5349977308214379E-4</v>
      </c>
      <c r="AD695" s="5">
        <f t="shared" si="917"/>
        <v>6.877010896382299E-2</v>
      </c>
      <c r="AE695" s="5">
        <f t="shared" si="918"/>
        <v>3.3084877367674938E-2</v>
      </c>
      <c r="AF695" s="5">
        <f t="shared" si="919"/>
        <v>7.9584657268022968E-3</v>
      </c>
      <c r="AG695" s="5">
        <f t="shared" si="920"/>
        <v>1.2762563395317165E-3</v>
      </c>
      <c r="AH695" s="5">
        <f t="shared" si="921"/>
        <v>1.4757584095892104E-4</v>
      </c>
      <c r="AI695" s="5">
        <f t="shared" si="922"/>
        <v>3.2986876531223571E-4</v>
      </c>
      <c r="AJ695" s="5">
        <f t="shared" si="923"/>
        <v>3.6866942997434098E-4</v>
      </c>
      <c r="AK695" s="5">
        <f t="shared" si="924"/>
        <v>2.7468933687200078E-4</v>
      </c>
      <c r="AL695" s="5">
        <f t="shared" si="925"/>
        <v>6.6027290223486743E-6</v>
      </c>
      <c r="AM695" s="5">
        <f t="shared" si="926"/>
        <v>3.074366479889994E-2</v>
      </c>
      <c r="AN695" s="5">
        <f t="shared" si="927"/>
        <v>1.4790588455219529E-2</v>
      </c>
      <c r="AO695" s="5">
        <f t="shared" si="928"/>
        <v>3.5578306666207999E-3</v>
      </c>
      <c r="AP695" s="5">
        <f t="shared" si="929"/>
        <v>5.705501662164723E-4</v>
      </c>
      <c r="AQ695" s="5">
        <f t="shared" si="930"/>
        <v>6.8622045848831982E-5</v>
      </c>
      <c r="AR695" s="5">
        <f t="shared" si="931"/>
        <v>1.4199566277046016E-5</v>
      </c>
      <c r="AS695" s="5">
        <f t="shared" si="932"/>
        <v>3.1739567705274042E-5</v>
      </c>
      <c r="AT695" s="5">
        <f t="shared" si="933"/>
        <v>3.5472920033697253E-5</v>
      </c>
      <c r="AU695" s="5">
        <f t="shared" si="934"/>
        <v>2.6430270830016971E-5</v>
      </c>
      <c r="AV695" s="5">
        <f t="shared" si="935"/>
        <v>1.4769559754690084E-5</v>
      </c>
      <c r="AW695" s="5">
        <f t="shared" si="936"/>
        <v>1.9723170010103928E-7</v>
      </c>
      <c r="AX695" s="5">
        <f t="shared" si="937"/>
        <v>1.14532914991252E-2</v>
      </c>
      <c r="AY695" s="5">
        <f t="shared" si="938"/>
        <v>5.5101082492704841E-3</v>
      </c>
      <c r="AZ695" s="5">
        <f t="shared" si="939"/>
        <v>1.3254396310876061E-3</v>
      </c>
      <c r="BA695" s="5">
        <f t="shared" si="940"/>
        <v>2.1255362401639946E-4</v>
      </c>
      <c r="BB695" s="5">
        <f t="shared" si="941"/>
        <v>2.5564561008391223E-5</v>
      </c>
      <c r="BC695" s="5">
        <f t="shared" si="942"/>
        <v>2.4597906813438599E-6</v>
      </c>
      <c r="BD695" s="5">
        <f t="shared" si="943"/>
        <v>1.1385540317557075E-6</v>
      </c>
      <c r="BE695" s="5">
        <f t="shared" si="944"/>
        <v>2.5449518719061014E-6</v>
      </c>
      <c r="BF695" s="5">
        <f t="shared" si="945"/>
        <v>2.8443006873950685E-6</v>
      </c>
      <c r="BG695" s="5">
        <f t="shared" si="946"/>
        <v>2.1192401814804798E-6</v>
      </c>
      <c r="BH695" s="5">
        <f t="shared" si="947"/>
        <v>1.1842574257456485E-6</v>
      </c>
      <c r="BI695" s="5">
        <f t="shared" si="948"/>
        <v>5.2942206841471281E-7</v>
      </c>
      <c r="BJ695" s="8">
        <f t="shared" si="949"/>
        <v>0.76827968904711286</v>
      </c>
      <c r="BK695" s="8">
        <f t="shared" si="950"/>
        <v>0.16428341813690361</v>
      </c>
      <c r="BL695" s="8">
        <f t="shared" si="951"/>
        <v>6.3623698387904409E-2</v>
      </c>
      <c r="BM695" s="8">
        <f t="shared" si="952"/>
        <v>0.50227432638616964</v>
      </c>
      <c r="BN695" s="8">
        <f t="shared" si="953"/>
        <v>0.48962957065035911</v>
      </c>
    </row>
    <row r="696" spans="1:66" x14ac:dyDescent="0.25">
      <c r="A696" t="s">
        <v>24</v>
      </c>
      <c r="B696" t="s">
        <v>184</v>
      </c>
      <c r="C696" t="s">
        <v>182</v>
      </c>
      <c r="D696" t="s">
        <v>500</v>
      </c>
      <c r="E696">
        <f>VLOOKUP(A696,home!$A$2:$E$405,3,FALSE)</f>
        <v>1.59205776173285</v>
      </c>
      <c r="F696">
        <f>VLOOKUP(B696,home!$B$2:$E$405,3,FALSE)</f>
        <v>0.99</v>
      </c>
      <c r="G696">
        <f>VLOOKUP(C696,away!$B$2:$E$405,4,FALSE)</f>
        <v>1.21</v>
      </c>
      <c r="H696">
        <f>VLOOKUP(A696,away!$A$2:$E$405,3,FALSE)</f>
        <v>1.40794223826715</v>
      </c>
      <c r="I696">
        <f>VLOOKUP(C696,away!$B$2:$E$405,3,FALSE)</f>
        <v>0.94</v>
      </c>
      <c r="J696">
        <f>VLOOKUP(B696,home!$B$2:$E$405,4,FALSE)</f>
        <v>1.07</v>
      </c>
      <c r="K696" s="3">
        <f t="shared" si="898"/>
        <v>1.9071259927797808</v>
      </c>
      <c r="L696" s="3">
        <f t="shared" si="899"/>
        <v>1.4161083032490995</v>
      </c>
      <c r="M696" s="5">
        <f t="shared" si="900"/>
        <v>3.6036091681612807E-2</v>
      </c>
      <c r="N696" s="5">
        <f t="shared" si="901"/>
        <v>6.8725367124199022E-2</v>
      </c>
      <c r="O696" s="5">
        <f t="shared" si="902"/>
        <v>5.1031008646977696E-2</v>
      </c>
      <c r="P696" s="5">
        <f t="shared" si="903"/>
        <v>9.7322563028420905E-2</v>
      </c>
      <c r="Q696" s="5">
        <f t="shared" si="904"/>
        <v>6.5533967002946503E-2</v>
      </c>
      <c r="R696" s="5">
        <f t="shared" si="905"/>
        <v>3.6132717534080865E-2</v>
      </c>
      <c r="S696" s="5">
        <f t="shared" si="906"/>
        <v>6.5709687374712125E-2</v>
      </c>
      <c r="T696" s="5">
        <f t="shared" si="907"/>
        <v>9.2803194817725032E-2</v>
      </c>
      <c r="U696" s="5">
        <f t="shared" si="908"/>
        <v>6.890964479901536E-2</v>
      </c>
      <c r="V696" s="5">
        <f t="shared" si="909"/>
        <v>1.9717994724735871E-2</v>
      </c>
      <c r="W696" s="5">
        <f t="shared" si="910"/>
        <v>4.1660510627097254E-2</v>
      </c>
      <c r="X696" s="5">
        <f t="shared" si="911"/>
        <v>5.8995795016629771E-2</v>
      </c>
      <c r="Y696" s="5">
        <f t="shared" si="912"/>
        <v>4.1772217589915644E-2</v>
      </c>
      <c r="Z696" s="5">
        <f t="shared" si="913"/>
        <v>1.7055947106322078E-2</v>
      </c>
      <c r="AA696" s="5">
        <f t="shared" si="914"/>
        <v>3.2527840057943916E-2</v>
      </c>
      <c r="AB696" s="5">
        <f t="shared" si="915"/>
        <v>3.1017344631744118E-2</v>
      </c>
      <c r="AC696" s="5">
        <f t="shared" si="916"/>
        <v>3.3282705179071524E-3</v>
      </c>
      <c r="AD696" s="5">
        <f t="shared" si="917"/>
        <v>1.9862960672353852E-2</v>
      </c>
      <c r="AE696" s="5">
        <f t="shared" si="918"/>
        <v>2.8128103535230604E-2</v>
      </c>
      <c r="AF696" s="5">
        <f t="shared" si="919"/>
        <v>1.991622048544521E-2</v>
      </c>
      <c r="AG696" s="5">
        <f t="shared" si="920"/>
        <v>9.4011750662595893E-3</v>
      </c>
      <c r="AH696" s="5">
        <f t="shared" si="921"/>
        <v>6.0382670792600377E-3</v>
      </c>
      <c r="AI696" s="5">
        <f t="shared" si="922"/>
        <v>1.1515736098203265E-2</v>
      </c>
      <c r="AJ696" s="5">
        <f t="shared" si="923"/>
        <v>1.0980979819437934E-2</v>
      </c>
      <c r="AK696" s="5">
        <f t="shared" si="924"/>
        <v>6.9807040132801043E-3</v>
      </c>
      <c r="AL696" s="5">
        <f t="shared" si="925"/>
        <v>3.5954600195440206E-4</v>
      </c>
      <c r="AM696" s="5">
        <f t="shared" si="926"/>
        <v>7.5762337183617242E-3</v>
      </c>
      <c r="AN696" s="5">
        <f t="shared" si="927"/>
        <v>1.0728767475927837E-2</v>
      </c>
      <c r="AO696" s="5">
        <f t="shared" si="928"/>
        <v>7.5965483531451493E-3</v>
      </c>
      <c r="AP696" s="5">
        <f t="shared" si="929"/>
        <v>3.5858450663073718E-3</v>
      </c>
      <c r="AQ696" s="5">
        <f t="shared" si="930"/>
        <v>1.2694862431406721E-3</v>
      </c>
      <c r="AR696" s="5">
        <f t="shared" si="931"/>
        <v>1.710168029635165E-3</v>
      </c>
      <c r="AS696" s="5">
        <f t="shared" si="932"/>
        <v>3.2615059013382051E-3</v>
      </c>
      <c r="AT696" s="5">
        <f t="shared" si="933"/>
        <v>3.1100513400233701E-3</v>
      </c>
      <c r="AU696" s="5">
        <f t="shared" si="934"/>
        <v>1.977086583146053E-3</v>
      </c>
      <c r="AV696" s="5">
        <f t="shared" si="935"/>
        <v>9.4263830317349953E-4</v>
      </c>
      <c r="AW696" s="5">
        <f t="shared" si="936"/>
        <v>2.6972910894433441E-5</v>
      </c>
      <c r="AX696" s="5">
        <f t="shared" si="937"/>
        <v>2.4081387086103728E-3</v>
      </c>
      <c r="AY696" s="5">
        <f t="shared" si="938"/>
        <v>3.4101852206387126E-3</v>
      </c>
      <c r="AZ696" s="5">
        <f t="shared" si="939"/>
        <v>2.4145958032819222E-3</v>
      </c>
      <c r="BA696" s="5">
        <f t="shared" si="940"/>
        <v>1.1397763886726528E-3</v>
      </c>
      <c r="BB696" s="5">
        <f t="shared" si="941"/>
        <v>4.0351170196165423E-4</v>
      </c>
      <c r="BC696" s="5">
        <f t="shared" si="942"/>
        <v>1.1428325432121486E-4</v>
      </c>
      <c r="BD696" s="5">
        <f t="shared" si="943"/>
        <v>4.0363052445291755E-4</v>
      </c>
      <c r="BE696" s="5">
        <f t="shared" si="944"/>
        <v>7.697742646634939E-4</v>
      </c>
      <c r="BF696" s="5">
        <f t="shared" si="945"/>
        <v>7.3402825435634595E-4</v>
      </c>
      <c r="BG696" s="5">
        <f t="shared" si="946"/>
        <v>4.6662812110591872E-4</v>
      </c>
      <c r="BH696" s="5">
        <f t="shared" si="947"/>
        <v>2.2247965468077209E-4</v>
      </c>
      <c r="BI696" s="5">
        <f t="shared" si="948"/>
        <v>8.4859346461274148E-5</v>
      </c>
      <c r="BJ696" s="8">
        <f t="shared" si="949"/>
        <v>0.48744688387217178</v>
      </c>
      <c r="BK696" s="8">
        <f t="shared" si="950"/>
        <v>0.22588433854998197</v>
      </c>
      <c r="BL696" s="8">
        <f t="shared" si="951"/>
        <v>0.26881709300298029</v>
      </c>
      <c r="BM696" s="8">
        <f t="shared" si="952"/>
        <v>0.64103933520347411</v>
      </c>
      <c r="BN696" s="8">
        <f t="shared" si="953"/>
        <v>0.3547817150182378</v>
      </c>
    </row>
    <row r="697" spans="1:66" x14ac:dyDescent="0.25">
      <c r="A697" t="s">
        <v>24</v>
      </c>
      <c r="B697" t="s">
        <v>185</v>
      </c>
      <c r="C697" t="s">
        <v>25</v>
      </c>
      <c r="D697" t="s">
        <v>500</v>
      </c>
      <c r="E697">
        <f>VLOOKUP(A697,home!$A$2:$E$405,3,FALSE)</f>
        <v>1.59205776173285</v>
      </c>
      <c r="F697">
        <f>VLOOKUP(B697,home!$B$2:$E$405,3,FALSE)</f>
        <v>0.54</v>
      </c>
      <c r="G697">
        <f>VLOOKUP(C697,away!$B$2:$E$405,4,FALSE)</f>
        <v>0.94</v>
      </c>
      <c r="H697">
        <f>VLOOKUP(A697,away!$A$2:$E$405,3,FALSE)</f>
        <v>1.40794223826715</v>
      </c>
      <c r="I697">
        <f>VLOOKUP(C697,away!$B$2:$E$405,3,FALSE)</f>
        <v>0.99</v>
      </c>
      <c r="J697">
        <f>VLOOKUP(B697,home!$B$2:$E$405,4,FALSE)</f>
        <v>0.66</v>
      </c>
      <c r="K697" s="3">
        <f t="shared" si="898"/>
        <v>0.80812851985559464</v>
      </c>
      <c r="L697" s="3">
        <f t="shared" si="899"/>
        <v>0.91994945848375587</v>
      </c>
      <c r="M697" s="5">
        <f t="shared" si="900"/>
        <v>0.17762548211496262</v>
      </c>
      <c r="N697" s="5">
        <f t="shared" si="901"/>
        <v>0.14354421795020111</v>
      </c>
      <c r="O697" s="5">
        <f t="shared" si="902"/>
        <v>0.1634064660845759</v>
      </c>
      <c r="P697" s="5">
        <f t="shared" si="903"/>
        <v>0.13205342557176172</v>
      </c>
      <c r="Q697" s="5">
        <f t="shared" si="904"/>
        <v>5.8001088192962458E-2</v>
      </c>
      <c r="R697" s="5">
        <f t="shared" si="905"/>
        <v>7.5162844993624911E-2</v>
      </c>
      <c r="S697" s="5">
        <f t="shared" si="906"/>
        <v>2.4543363651436202E-2</v>
      </c>
      <c r="T697" s="5">
        <f t="shared" si="907"/>
        <v>5.3358069674584375E-2</v>
      </c>
      <c r="U697" s="5">
        <f t="shared" si="908"/>
        <v>6.0741238672833577E-2</v>
      </c>
      <c r="V697" s="5">
        <f t="shared" si="909"/>
        <v>2.0273838131750549E-3</v>
      </c>
      <c r="W697" s="5">
        <f t="shared" si="910"/>
        <v>1.5624111183797518E-2</v>
      </c>
      <c r="X697" s="5">
        <f t="shared" si="911"/>
        <v>1.437339262282452E-2</v>
      </c>
      <c r="Y697" s="5">
        <f t="shared" si="912"/>
        <v>6.6113973799709139E-3</v>
      </c>
      <c r="Z697" s="5">
        <f t="shared" si="913"/>
        <v>2.304867284999457E-2</v>
      </c>
      <c r="AA697" s="5">
        <f t="shared" si="914"/>
        <v>1.862628987490194E-2</v>
      </c>
      <c r="AB697" s="5">
        <f t="shared" si="915"/>
        <v>7.5262180335028779E-3</v>
      </c>
      <c r="AC697" s="5">
        <f t="shared" si="916"/>
        <v>9.4202058697732063E-5</v>
      </c>
      <c r="AD697" s="5">
        <f t="shared" si="917"/>
        <v>3.1565724612553827E-3</v>
      </c>
      <c r="AE697" s="5">
        <f t="shared" si="918"/>
        <v>2.9038871263966253E-3</v>
      </c>
      <c r="AF697" s="5">
        <f t="shared" si="919"/>
        <v>1.3357146947132628E-3</v>
      </c>
      <c r="AG697" s="5">
        <f t="shared" si="920"/>
        <v>4.095966700300871E-4</v>
      </c>
      <c r="AH697" s="5">
        <f t="shared" si="921"/>
        <v>5.3009035267804379E-3</v>
      </c>
      <c r="AI697" s="5">
        <f t="shared" si="922"/>
        <v>4.2838113209943763E-3</v>
      </c>
      <c r="AJ697" s="5">
        <f t="shared" si="923"/>
        <v>1.7309350510879126E-3</v>
      </c>
      <c r="AK697" s="5">
        <f t="shared" si="924"/>
        <v>4.6627266026728095E-4</v>
      </c>
      <c r="AL697" s="5">
        <f t="shared" si="925"/>
        <v>2.8013333219602997E-6</v>
      </c>
      <c r="AM697" s="5">
        <f t="shared" si="926"/>
        <v>5.1018324618624879E-4</v>
      </c>
      <c r="AN697" s="5">
        <f t="shared" si="927"/>
        <v>4.6934280105652426E-4</v>
      </c>
      <c r="AO697" s="5">
        <f t="shared" si="928"/>
        <v>2.158858278375993E-4</v>
      </c>
      <c r="AP697" s="5">
        <f t="shared" si="929"/>
        <v>6.6201350137838941E-5</v>
      </c>
      <c r="AQ697" s="5">
        <f t="shared" si="930"/>
        <v>1.5225474052549615E-5</v>
      </c>
      <c r="AR697" s="5">
        <f t="shared" si="931"/>
        <v>9.7531266578725951E-4</v>
      </c>
      <c r="AS697" s="5">
        <f t="shared" si="932"/>
        <v>7.8817798099907216E-4</v>
      </c>
      <c r="AT697" s="5">
        <f t="shared" si="933"/>
        <v>3.1847455258377557E-4</v>
      </c>
      <c r="AU697" s="5">
        <f t="shared" si="934"/>
        <v>8.5789456263733109E-5</v>
      </c>
      <c r="AV697" s="5">
        <f t="shared" si="935"/>
        <v>1.7332226577406725E-5</v>
      </c>
      <c r="AW697" s="5">
        <f t="shared" si="936"/>
        <v>5.7850442923273391E-8</v>
      </c>
      <c r="AX697" s="5">
        <f t="shared" si="937"/>
        <v>6.8715605265935918E-5</v>
      </c>
      <c r="AY697" s="5">
        <f t="shared" si="938"/>
        <v>6.3214883853781269E-5</v>
      </c>
      <c r="AZ697" s="5">
        <f t="shared" si="939"/>
        <v>2.9077249084699796E-5</v>
      </c>
      <c r="BA697" s="5">
        <f t="shared" si="940"/>
        <v>8.9165331832222884E-6</v>
      </c>
      <c r="BB697" s="5">
        <f t="shared" si="941"/>
        <v>2.0506899683644458E-6</v>
      </c>
      <c r="BC697" s="5">
        <f t="shared" si="942"/>
        <v>3.7730622518298866E-7</v>
      </c>
      <c r="BD697" s="5">
        <f t="shared" si="943"/>
        <v>1.495397264572229E-4</v>
      </c>
      <c r="BE697" s="5">
        <f t="shared" si="944"/>
        <v>1.2084731780148603E-4</v>
      </c>
      <c r="BF697" s="5">
        <f t="shared" si="945"/>
        <v>4.8830082031716786E-5</v>
      </c>
      <c r="BG697" s="5">
        <f t="shared" si="946"/>
        <v>1.3153660638906184E-5</v>
      </c>
      <c r="BH697" s="5">
        <f t="shared" si="947"/>
        <v>2.6574620757005125E-6</v>
      </c>
      <c r="BI697" s="5">
        <f t="shared" si="948"/>
        <v>4.2951417876164631E-7</v>
      </c>
      <c r="BJ697" s="8">
        <f t="shared" si="949"/>
        <v>0.30076723892358831</v>
      </c>
      <c r="BK697" s="8">
        <f t="shared" si="950"/>
        <v>0.33640987342720918</v>
      </c>
      <c r="BL697" s="8">
        <f t="shared" si="951"/>
        <v>0.33976552486396427</v>
      </c>
      <c r="BM697" s="8">
        <f t="shared" si="952"/>
        <v>0.2501346281232566</v>
      </c>
      <c r="BN697" s="8">
        <f t="shared" si="953"/>
        <v>0.7497935249080887</v>
      </c>
    </row>
    <row r="698" spans="1:66" x14ac:dyDescent="0.25">
      <c r="A698" t="s">
        <v>24</v>
      </c>
      <c r="B698" t="s">
        <v>287</v>
      </c>
      <c r="C698" t="s">
        <v>327</v>
      </c>
      <c r="D698" t="s">
        <v>500</v>
      </c>
      <c r="E698">
        <f>VLOOKUP(A698,home!$A$2:$E$405,3,FALSE)</f>
        <v>1.59205776173285</v>
      </c>
      <c r="F698">
        <f>VLOOKUP(B698,home!$B$2:$E$405,3,FALSE)</f>
        <v>0.84</v>
      </c>
      <c r="G698">
        <f>VLOOKUP(C698,away!$B$2:$E$405,4,FALSE)</f>
        <v>0.57999999999999996</v>
      </c>
      <c r="H698">
        <f>VLOOKUP(A698,away!$A$2:$E$405,3,FALSE)</f>
        <v>1.40794223826715</v>
      </c>
      <c r="I698">
        <f>VLOOKUP(C698,away!$B$2:$E$405,3,FALSE)</f>
        <v>1.26</v>
      </c>
      <c r="J698">
        <f>VLOOKUP(B698,home!$B$2:$E$405,4,FALSE)</f>
        <v>0.9</v>
      </c>
      <c r="K698" s="3">
        <f t="shared" si="898"/>
        <v>0.77565054151624446</v>
      </c>
      <c r="L698" s="3">
        <f t="shared" si="899"/>
        <v>1.5966064981949482</v>
      </c>
      <c r="M698" s="5">
        <f t="shared" si="900"/>
        <v>9.3269974493659202E-2</v>
      </c>
      <c r="N698" s="5">
        <f t="shared" si="901"/>
        <v>7.2344906223213074E-2</v>
      </c>
      <c r="O698" s="5">
        <f t="shared" si="902"/>
        <v>0.14891544736305334</v>
      </c>
      <c r="P698" s="5">
        <f t="shared" si="903"/>
        <v>0.11550634738728613</v>
      </c>
      <c r="Q698" s="5">
        <f t="shared" si="904"/>
        <v>2.8057182843988566E-2</v>
      </c>
      <c r="R698" s="5">
        <f t="shared" si="905"/>
        <v>0.11887968547072938</v>
      </c>
      <c r="S698" s="5">
        <f t="shared" si="906"/>
        <v>3.5761016230521844E-2</v>
      </c>
      <c r="T698" s="5">
        <f t="shared" si="907"/>
        <v>4.4796280449755962E-2</v>
      </c>
      <c r="U698" s="5">
        <f t="shared" si="908"/>
        <v>9.2209092410652074E-2</v>
      </c>
      <c r="V698" s="5">
        <f t="shared" si="909"/>
        <v>4.9207503820903019E-3</v>
      </c>
      <c r="W698" s="5">
        <f t="shared" si="910"/>
        <v>7.2541896887866738E-3</v>
      </c>
      <c r="X698" s="5">
        <f t="shared" si="911"/>
        <v>1.1582086396255593E-2</v>
      </c>
      <c r="Y698" s="5">
        <f t="shared" si="912"/>
        <v>9.2460172014584962E-3</v>
      </c>
      <c r="Z698" s="5">
        <f t="shared" si="913"/>
        <v>6.3268026108646042E-2</v>
      </c>
      <c r="AA698" s="5">
        <f t="shared" si="914"/>
        <v>4.9073878711835196E-2</v>
      </c>
      <c r="AB698" s="5">
        <f t="shared" si="915"/>
        <v>1.9032090298568734E-2</v>
      </c>
      <c r="AC698" s="5">
        <f t="shared" si="916"/>
        <v>3.8086875366740049E-4</v>
      </c>
      <c r="AD698" s="5">
        <f t="shared" si="917"/>
        <v>1.4066790400922347E-3</v>
      </c>
      <c r="AE698" s="5">
        <f t="shared" si="918"/>
        <v>2.2459128962858941E-3</v>
      </c>
      <c r="AF698" s="5">
        <f t="shared" si="919"/>
        <v>1.7929195622949478E-3</v>
      </c>
      <c r="AG698" s="5">
        <f t="shared" si="920"/>
        <v>9.5419567463365202E-4</v>
      </c>
      <c r="AH698" s="5">
        <f t="shared" si="921"/>
        <v>2.525353540325799E-2</v>
      </c>
      <c r="AI698" s="5">
        <f t="shared" si="922"/>
        <v>1.9587918410736711E-2</v>
      </c>
      <c r="AJ698" s="5">
        <f t="shared" si="923"/>
        <v>7.5966897612319709E-3</v>
      </c>
      <c r="AK698" s="5">
        <f t="shared" si="924"/>
        <v>1.9641255090101632E-3</v>
      </c>
      <c r="AL698" s="5">
        <f t="shared" si="925"/>
        <v>1.8866847046499506E-5</v>
      </c>
      <c r="AM698" s="5">
        <f t="shared" si="926"/>
        <v>2.1821827183741863E-4</v>
      </c>
      <c r="AN698" s="5">
        <f t="shared" si="927"/>
        <v>3.4840871084049424E-4</v>
      </c>
      <c r="AO698" s="5">
        <f t="shared" si="928"/>
        <v>2.7813580587782893E-4</v>
      </c>
      <c r="AP698" s="5">
        <f t="shared" si="929"/>
        <v>1.4802447834841014E-4</v>
      </c>
      <c r="AQ698" s="5">
        <f t="shared" si="930"/>
        <v>5.9084211005747284E-5</v>
      </c>
      <c r="AR698" s="5">
        <f t="shared" si="931"/>
        <v>8.063991745447573E-3</v>
      </c>
      <c r="AS698" s="5">
        <f t="shared" si="932"/>
        <v>6.254839564138936E-3</v>
      </c>
      <c r="AT698" s="5">
        <f t="shared" si="933"/>
        <v>2.4257848475107975E-3</v>
      </c>
      <c r="AU698" s="5">
        <f t="shared" si="934"/>
        <v>6.2718711019121712E-4</v>
      </c>
      <c r="AV698" s="5">
        <f t="shared" si="935"/>
        <v>1.2161950541295647E-4</v>
      </c>
      <c r="AW698" s="5">
        <f t="shared" si="936"/>
        <v>6.4902409522176816E-7</v>
      </c>
      <c r="AX698" s="5">
        <f t="shared" si="937"/>
        <v>2.8210186786572127E-5</v>
      </c>
      <c r="AY698" s="5">
        <f t="shared" si="938"/>
        <v>4.504056753873432E-5</v>
      </c>
      <c r="AZ698" s="5">
        <f t="shared" si="939"/>
        <v>3.5956031407365836E-5</v>
      </c>
      <c r="BA698" s="5">
        <f t="shared" si="940"/>
        <v>1.9135877798100648E-5</v>
      </c>
      <c r="BB698" s="5">
        <f t="shared" si="941"/>
        <v>7.6381167102779865E-6</v>
      </c>
      <c r="BC698" s="5">
        <f t="shared" si="942"/>
        <v>2.4390133547202497E-6</v>
      </c>
      <c r="BD698" s="5">
        <f t="shared" si="943"/>
        <v>2.145836937028669E-3</v>
      </c>
      <c r="BE698" s="5">
        <f t="shared" si="944"/>
        <v>1.6644195822118463E-3</v>
      </c>
      <c r="BF698" s="5">
        <f t="shared" si="945"/>
        <v>6.4550397512642987E-4</v>
      </c>
      <c r="BG698" s="5">
        <f t="shared" si="946"/>
        <v>1.6689516928590129E-4</v>
      </c>
      <c r="BH698" s="5">
        <f t="shared" si="947"/>
        <v>3.2363082108263651E-5</v>
      </c>
      <c r="BI698" s="5">
        <f t="shared" si="948"/>
        <v>5.0204884324818779E-6</v>
      </c>
      <c r="BJ698" s="8">
        <f t="shared" si="949"/>
        <v>0.18087066124827067</v>
      </c>
      <c r="BK698" s="8">
        <f t="shared" si="950"/>
        <v>0.24990286466181011</v>
      </c>
      <c r="BL698" s="8">
        <f t="shared" si="951"/>
        <v>0.50466592534597055</v>
      </c>
      <c r="BM698" s="8">
        <f t="shared" si="952"/>
        <v>0.42168954203932435</v>
      </c>
      <c r="BN698" s="8">
        <f t="shared" si="953"/>
        <v>0.57697354378192978</v>
      </c>
    </row>
    <row r="699" spans="1:66" x14ac:dyDescent="0.25">
      <c r="A699" t="s">
        <v>24</v>
      </c>
      <c r="B699" t="s">
        <v>26</v>
      </c>
      <c r="C699" t="s">
        <v>286</v>
      </c>
      <c r="D699" t="s">
        <v>500</v>
      </c>
      <c r="E699">
        <f>VLOOKUP(A699,home!$A$2:$E$405,3,FALSE)</f>
        <v>1.59205776173285</v>
      </c>
      <c r="F699">
        <f>VLOOKUP(B699,home!$B$2:$E$405,3,FALSE)</f>
        <v>1.38</v>
      </c>
      <c r="G699">
        <f>VLOOKUP(C699,away!$B$2:$E$405,4,FALSE)</f>
        <v>0.81</v>
      </c>
      <c r="H699">
        <f>VLOOKUP(A699,away!$A$2:$E$405,3,FALSE)</f>
        <v>1.40794223826715</v>
      </c>
      <c r="I699">
        <f>VLOOKUP(C699,away!$B$2:$E$405,3,FALSE)</f>
        <v>1.1200000000000001</v>
      </c>
      <c r="J699">
        <f>VLOOKUP(B699,home!$B$2:$E$405,4,FALSE)</f>
        <v>0.8</v>
      </c>
      <c r="K699" s="3">
        <f t="shared" si="898"/>
        <v>1.7796021660649797</v>
      </c>
      <c r="L699" s="3">
        <f t="shared" si="899"/>
        <v>1.2615162454873667</v>
      </c>
      <c r="M699" s="5">
        <f t="shared" si="900"/>
        <v>4.7781420307034625E-2</v>
      </c>
      <c r="N699" s="5">
        <f t="shared" si="901"/>
        <v>8.5031919076060031E-2</v>
      </c>
      <c r="O699" s="5">
        <f t="shared" si="902"/>
        <v>6.0277037949784146E-2</v>
      </c>
      <c r="P699" s="5">
        <f t="shared" si="903"/>
        <v>0.10726914729941686</v>
      </c>
      <c r="Q699" s="5">
        <f t="shared" si="904"/>
        <v>7.5661493686209252E-2</v>
      </c>
      <c r="R699" s="5">
        <f t="shared" si="905"/>
        <v>3.8020231301755615E-2</v>
      </c>
      <c r="S699" s="5">
        <f t="shared" si="906"/>
        <v>6.0204729622959328E-2</v>
      </c>
      <c r="T699" s="5">
        <f t="shared" si="907"/>
        <v>9.5448203442992804E-2</v>
      </c>
      <c r="U699" s="5">
        <f t="shared" si="908"/>
        <v>6.7660885978895843E-2</v>
      </c>
      <c r="V699" s="5">
        <f t="shared" si="909"/>
        <v>1.5017715553098452E-2</v>
      </c>
      <c r="W699" s="5">
        <f t="shared" si="910"/>
        <v>4.4882452683896602E-2</v>
      </c>
      <c r="X699" s="5">
        <f t="shared" si="911"/>
        <v>5.6619943198053635E-2</v>
      </c>
      <c r="Y699" s="5">
        <f t="shared" si="912"/>
        <v>3.5713489081458299E-2</v>
      </c>
      <c r="Z699" s="5">
        <f t="shared" si="913"/>
        <v>1.5987713148117338E-2</v>
      </c>
      <c r="AA699" s="5">
        <f t="shared" si="914"/>
        <v>2.8451768948815171E-2</v>
      </c>
      <c r="AB699" s="5">
        <f t="shared" si="915"/>
        <v>2.5316414824845906E-2</v>
      </c>
      <c r="AC699" s="5">
        <f t="shared" si="916"/>
        <v>2.1071704380783251E-3</v>
      </c>
      <c r="AD699" s="5">
        <f t="shared" si="917"/>
        <v>1.996822750364282E-2</v>
      </c>
      <c r="AE699" s="5">
        <f t="shared" si="918"/>
        <v>2.5190243389433067E-2</v>
      </c>
      <c r="AF699" s="5">
        <f t="shared" si="919"/>
        <v>1.5888950631775284E-2</v>
      </c>
      <c r="AG699" s="5">
        <f t="shared" si="920"/>
        <v>6.6813897819104281E-3</v>
      </c>
      <c r="AH699" s="5">
        <f t="shared" si="921"/>
        <v>5.0421899661354987E-3</v>
      </c>
      <c r="AI699" s="5">
        <f t="shared" si="922"/>
        <v>8.9730921854458412E-3</v>
      </c>
      <c r="AJ699" s="5">
        <f t="shared" si="923"/>
        <v>7.9842671447600804E-3</v>
      </c>
      <c r="AK699" s="5">
        <f t="shared" si="924"/>
        <v>4.7362730350854988E-3</v>
      </c>
      <c r="AL699" s="5">
        <f t="shared" si="925"/>
        <v>1.8922365610293313E-4</v>
      </c>
      <c r="AM699" s="5">
        <f t="shared" si="926"/>
        <v>7.107100183592216E-3</v>
      </c>
      <c r="AN699" s="5">
        <f t="shared" si="927"/>
        <v>8.9657223399078282E-3</v>
      </c>
      <c r="AO699" s="5">
        <f t="shared" si="928"/>
        <v>5.6552021921613665E-3</v>
      </c>
      <c r="AP699" s="5">
        <f t="shared" si="929"/>
        <v>2.378043145642445E-3</v>
      </c>
      <c r="AQ699" s="5">
        <f t="shared" si="930"/>
        <v>7.499850151744562E-4</v>
      </c>
      <c r="AR699" s="5">
        <f t="shared" si="931"/>
        <v>1.2721609110226653E-3</v>
      </c>
      <c r="AS699" s="5">
        <f t="shared" si="932"/>
        <v>2.2639403128391334E-3</v>
      </c>
      <c r="AT699" s="5">
        <f t="shared" si="933"/>
        <v>2.0144565422851751E-3</v>
      </c>
      <c r="AU699" s="5">
        <f t="shared" si="934"/>
        <v>1.1949770753648225E-3</v>
      </c>
      <c r="AV699" s="5">
        <f t="shared" si="935"/>
        <v>5.3164594792930772E-4</v>
      </c>
      <c r="AW699" s="5">
        <f t="shared" si="936"/>
        <v>1.1800181900441082E-5</v>
      </c>
      <c r="AX699" s="5">
        <f t="shared" si="937"/>
        <v>2.1079684801935902E-3</v>
      </c>
      <c r="AY699" s="5">
        <f t="shared" si="938"/>
        <v>2.6592364827395291E-3</v>
      </c>
      <c r="AZ699" s="5">
        <f t="shared" si="939"/>
        <v>1.6773350117843008E-3</v>
      </c>
      <c r="BA699" s="5">
        <f t="shared" si="940"/>
        <v>7.0532845549687998E-4</v>
      </c>
      <c r="BB699" s="5">
        <f t="shared" si="941"/>
        <v>2.2244582625345684E-4</v>
      </c>
      <c r="BC699" s="5">
        <f t="shared" si="942"/>
        <v>5.6123804711919195E-5</v>
      </c>
      <c r="BD699" s="5">
        <f t="shared" si="943"/>
        <v>2.6747527602151688E-4</v>
      </c>
      <c r="BE699" s="5">
        <f t="shared" si="944"/>
        <v>4.7599958057671974E-4</v>
      </c>
      <c r="BF699" s="5">
        <f t="shared" si="945"/>
        <v>4.2354494232017619E-4</v>
      </c>
      <c r="BG699" s="5">
        <f t="shared" si="946"/>
        <v>2.5124716559295088E-4</v>
      </c>
      <c r="BH699" s="5">
        <f t="shared" si="947"/>
        <v>1.1178000002672541E-4</v>
      </c>
      <c r="BI699" s="5">
        <f t="shared" si="948"/>
        <v>3.9784786034060815E-5</v>
      </c>
      <c r="BJ699" s="8">
        <f t="shared" si="949"/>
        <v>0.49337080341309014</v>
      </c>
      <c r="BK699" s="8">
        <f t="shared" si="950"/>
        <v>0.23522864335943003</v>
      </c>
      <c r="BL699" s="8">
        <f t="shared" si="951"/>
        <v>0.25530917387553681</v>
      </c>
      <c r="BM699" s="8">
        <f t="shared" si="952"/>
        <v>0.58320764787507495</v>
      </c>
      <c r="BN699" s="8">
        <f t="shared" si="953"/>
        <v>0.41404124962026051</v>
      </c>
    </row>
    <row r="700" spans="1:66" x14ac:dyDescent="0.25">
      <c r="A700" t="s">
        <v>27</v>
      </c>
      <c r="B700" t="s">
        <v>194</v>
      </c>
      <c r="C700" t="s">
        <v>28</v>
      </c>
      <c r="D700" t="s">
        <v>500</v>
      </c>
      <c r="E700">
        <f>VLOOKUP(A700,home!$A$2:$E$405,3,FALSE)</f>
        <v>1.23411371237458</v>
      </c>
      <c r="F700">
        <f>VLOOKUP(B700,home!$B$2:$E$405,3,FALSE)</f>
        <v>0.7</v>
      </c>
      <c r="G700">
        <f>VLOOKUP(C700,away!$B$2:$E$405,4,FALSE)</f>
        <v>0.86</v>
      </c>
      <c r="H700">
        <f>VLOOKUP(A700,away!$A$2:$E$405,3,FALSE)</f>
        <v>1.09364548494983</v>
      </c>
      <c r="I700">
        <f>VLOOKUP(C700,away!$B$2:$E$405,3,FALSE)</f>
        <v>0.81</v>
      </c>
      <c r="J700">
        <f>VLOOKUP(B700,home!$B$2:$E$405,4,FALSE)</f>
        <v>0.91</v>
      </c>
      <c r="K700" s="3">
        <f t="shared" si="898"/>
        <v>0.74293645484949711</v>
      </c>
      <c r="L700" s="3">
        <f t="shared" si="899"/>
        <v>0.80612608695651977</v>
      </c>
      <c r="M700" s="5">
        <f t="shared" si="900"/>
        <v>0.21244704072283091</v>
      </c>
      <c r="N700" s="5">
        <f t="shared" si="901"/>
        <v>0.15783465127788673</v>
      </c>
      <c r="O700" s="5">
        <f t="shared" si="902"/>
        <v>0.17125910162338809</v>
      </c>
      <c r="P700" s="5">
        <f t="shared" si="903"/>
        <v>0.1272346298207897</v>
      </c>
      <c r="Q700" s="5">
        <f t="shared" si="904"/>
        <v>5.8630558136399905E-2</v>
      </c>
      <c r="R700" s="5">
        <f t="shared" si="905"/>
        <v>6.9028214723675388E-2</v>
      </c>
      <c r="S700" s="5">
        <f t="shared" si="906"/>
        <v>1.9050219493000509E-2</v>
      </c>
      <c r="T700" s="5">
        <f t="shared" si="907"/>
        <v>4.7263622406572801E-2</v>
      </c>
      <c r="U700" s="5">
        <f t="shared" si="908"/>
        <v>5.1283577131397251E-2</v>
      </c>
      <c r="V700" s="5">
        <f t="shared" si="909"/>
        <v>1.2676872404685472E-3</v>
      </c>
      <c r="W700" s="5">
        <f t="shared" si="910"/>
        <v>1.4519593002568092E-2</v>
      </c>
      <c r="X700" s="5">
        <f t="shared" si="911"/>
        <v>1.1704622691361483E-2</v>
      </c>
      <c r="Y700" s="5">
        <f t="shared" si="912"/>
        <v>4.71770084474486E-3</v>
      </c>
      <c r="Z700" s="5">
        <f t="shared" si="913"/>
        <v>1.8548481541596957E-2</v>
      </c>
      <c r="AA700" s="5">
        <f t="shared" si="914"/>
        <v>1.3780343119355377E-2</v>
      </c>
      <c r="AB700" s="5">
        <f t="shared" si="915"/>
        <v>5.1189596318517716E-3</v>
      </c>
      <c r="AC700" s="5">
        <f t="shared" si="916"/>
        <v>4.7451154244361156E-5</v>
      </c>
      <c r="AD700" s="5">
        <f t="shared" si="917"/>
        <v>2.696783737796376E-3</v>
      </c>
      <c r="AE700" s="5">
        <f t="shared" si="918"/>
        <v>2.1739477219177702E-3</v>
      </c>
      <c r="AF700" s="5">
        <f t="shared" si="919"/>
        <v>8.7623798515880597E-4</v>
      </c>
      <c r="AG700" s="5">
        <f t="shared" si="920"/>
        <v>2.3545276607291112E-4</v>
      </c>
      <c r="AH700" s="5">
        <f t="shared" si="921"/>
        <v>3.7381037110281968E-3</v>
      </c>
      <c r="AI700" s="5">
        <f t="shared" si="922"/>
        <v>2.7771735189310374E-3</v>
      </c>
      <c r="AJ700" s="5">
        <f t="shared" si="923"/>
        <v>1.0316317243282637E-3</v>
      </c>
      <c r="AK700" s="5">
        <f t="shared" si="924"/>
        <v>2.554789386609046E-4</v>
      </c>
      <c r="AL700" s="5">
        <f t="shared" si="925"/>
        <v>1.1367407188744461E-6</v>
      </c>
      <c r="AM700" s="5">
        <f t="shared" si="926"/>
        <v>4.0070778993084316E-4</v>
      </c>
      <c r="AN700" s="5">
        <f t="shared" si="927"/>
        <v>3.2302100270994576E-4</v>
      </c>
      <c r="AO700" s="5">
        <f t="shared" si="928"/>
        <v>1.3019782845966995E-4</v>
      </c>
      <c r="AP700" s="5">
        <f t="shared" si="929"/>
        <v>3.4985288662143313E-5</v>
      </c>
      <c r="AQ700" s="5">
        <f t="shared" si="930"/>
        <v>7.0506384625644702E-6</v>
      </c>
      <c r="AR700" s="5">
        <f t="shared" si="931"/>
        <v>6.0267658344176117E-4</v>
      </c>
      <c r="AS700" s="5">
        <f t="shared" si="932"/>
        <v>4.4775040432302917E-4</v>
      </c>
      <c r="AT700" s="5">
        <f t="shared" si="933"/>
        <v>1.663250490225901E-4</v>
      </c>
      <c r="AU700" s="5">
        <f t="shared" si="934"/>
        <v>4.1189647424503963E-5</v>
      </c>
      <c r="AV700" s="5">
        <f t="shared" si="935"/>
        <v>7.650322658515423E-6</v>
      </c>
      <c r="AW700" s="5">
        <f t="shared" si="936"/>
        <v>1.8910959340490106E-8</v>
      </c>
      <c r="AX700" s="5">
        <f t="shared" si="937"/>
        <v>4.9616737480299587E-5</v>
      </c>
      <c r="AY700" s="5">
        <f t="shared" si="938"/>
        <v>3.9997346432542806E-5</v>
      </c>
      <c r="AZ700" s="5">
        <f t="shared" si="939"/>
        <v>1.6121452184155019E-5</v>
      </c>
      <c r="BA700" s="5">
        <f t="shared" si="940"/>
        <v>4.3319743884231752E-6</v>
      </c>
      <c r="BB700" s="5">
        <f t="shared" si="941"/>
        <v>8.7302939063385904E-7</v>
      </c>
      <c r="BC700" s="5">
        <f t="shared" si="942"/>
        <v>1.4075435329394158E-7</v>
      </c>
      <c r="BD700" s="5">
        <f t="shared" si="943"/>
        <v>8.0972219318371891E-5</v>
      </c>
      <c r="BE700" s="5">
        <f t="shared" si="944"/>
        <v>6.0157213561687174E-5</v>
      </c>
      <c r="BF700" s="5">
        <f t="shared" si="945"/>
        <v>2.234649348857198E-5</v>
      </c>
      <c r="BG700" s="5">
        <f t="shared" si="946"/>
        <v>5.5340082169056781E-6</v>
      </c>
      <c r="BH700" s="5">
        <f t="shared" si="947"/>
        <v>1.027854111443973E-6</v>
      </c>
      <c r="BI700" s="5">
        <f t="shared" si="948"/>
        <v>1.5272605793173305E-7</v>
      </c>
      <c r="BJ700" s="8">
        <f t="shared" si="949"/>
        <v>0.30166021441293417</v>
      </c>
      <c r="BK700" s="8">
        <f t="shared" si="950"/>
        <v>0.36008816251848552</v>
      </c>
      <c r="BL700" s="8">
        <f t="shared" si="951"/>
        <v>0.31970836664424152</v>
      </c>
      <c r="BM700" s="8">
        <f t="shared" si="952"/>
        <v>0.20353105037681435</v>
      </c>
      <c r="BN700" s="8">
        <f t="shared" si="953"/>
        <v>0.7964341963049707</v>
      </c>
    </row>
    <row r="701" spans="1:66" x14ac:dyDescent="0.25">
      <c r="A701" t="s">
        <v>27</v>
      </c>
      <c r="B701" t="s">
        <v>299</v>
      </c>
      <c r="C701" t="s">
        <v>191</v>
      </c>
      <c r="D701" t="s">
        <v>500</v>
      </c>
      <c r="E701">
        <f>VLOOKUP(A701,home!$A$2:$E$405,3,FALSE)</f>
        <v>1.23411371237458</v>
      </c>
      <c r="F701">
        <f>VLOOKUP(B701,home!$B$2:$E$405,3,FALSE)</f>
        <v>1.08</v>
      </c>
      <c r="G701">
        <f>VLOOKUP(C701,away!$B$2:$E$405,4,FALSE)</f>
        <v>1.08</v>
      </c>
      <c r="H701">
        <f>VLOOKUP(A701,away!$A$2:$E$405,3,FALSE)</f>
        <v>1.09364548494983</v>
      </c>
      <c r="I701">
        <f>VLOOKUP(C701,away!$B$2:$E$405,3,FALSE)</f>
        <v>0.86</v>
      </c>
      <c r="J701">
        <f>VLOOKUP(B701,home!$B$2:$E$405,4,FALSE)</f>
        <v>0.55000000000000004</v>
      </c>
      <c r="K701" s="3">
        <f t="shared" si="898"/>
        <v>1.4394702341137104</v>
      </c>
      <c r="L701" s="3">
        <f t="shared" si="899"/>
        <v>0.5172943143812696</v>
      </c>
      <c r="M701" s="5">
        <f t="shared" si="900"/>
        <v>0.14131489957006768</v>
      </c>
      <c r="N701" s="5">
        <f t="shared" si="901"/>
        <v>0.20341859156788081</v>
      </c>
      <c r="O701" s="5">
        <f t="shared" si="902"/>
        <v>7.3101394084956139E-2</v>
      </c>
      <c r="P701" s="5">
        <f t="shared" si="903"/>
        <v>0.10522728085751042</v>
      </c>
      <c r="Q701" s="5">
        <f t="shared" si="904"/>
        <v>0.14640750381364934</v>
      </c>
      <c r="R701" s="5">
        <f t="shared" si="905"/>
        <v>1.8907467766746188E-2</v>
      </c>
      <c r="S701" s="5">
        <f t="shared" si="906"/>
        <v>1.9588841428527497E-2</v>
      </c>
      <c r="T701" s="5">
        <f t="shared" si="907"/>
        <v>7.5735769305554854E-2</v>
      </c>
      <c r="U701" s="5">
        <f t="shared" si="908"/>
        <v>2.7216737052695571E-2</v>
      </c>
      <c r="V701" s="5">
        <f t="shared" si="909"/>
        <v>1.6207149383273163E-3</v>
      </c>
      <c r="W701" s="5">
        <f t="shared" si="910"/>
        <v>7.0249747930212575E-2</v>
      </c>
      <c r="X701" s="5">
        <f t="shared" si="911"/>
        <v>3.6339795191016329E-2</v>
      </c>
      <c r="Y701" s="5">
        <f t="shared" si="912"/>
        <v>9.3991847190462736E-3</v>
      </c>
      <c r="Z701" s="5">
        <f t="shared" si="913"/>
        <v>3.2602418583616418E-3</v>
      </c>
      <c r="AA701" s="5">
        <f t="shared" si="914"/>
        <v>4.693021111123151E-3</v>
      </c>
      <c r="AB701" s="5">
        <f t="shared" si="915"/>
        <v>3.3777320987645144E-3</v>
      </c>
      <c r="AC701" s="5">
        <f t="shared" si="916"/>
        <v>7.5427036765137424E-5</v>
      </c>
      <c r="AD701" s="5">
        <f t="shared" si="917"/>
        <v>2.5280605274883062E-2</v>
      </c>
      <c r="AE701" s="5">
        <f t="shared" si="918"/>
        <v>1.3077513372814141E-2</v>
      </c>
      <c r="AF701" s="5">
        <f t="shared" si="919"/>
        <v>3.3824616570008875E-3</v>
      </c>
      <c r="AG701" s="5">
        <f t="shared" si="920"/>
        <v>5.8324272792640252E-4</v>
      </c>
      <c r="AH701" s="5">
        <f t="shared" si="921"/>
        <v>4.2162614420957541E-4</v>
      </c>
      <c r="AI701" s="5">
        <f t="shared" si="922"/>
        <v>6.0691828451381856E-4</v>
      </c>
      <c r="AJ701" s="5">
        <f t="shared" si="923"/>
        <v>4.3682040254849902E-4</v>
      </c>
      <c r="AK701" s="5">
        <f t="shared" si="924"/>
        <v>2.0959665570737768E-4</v>
      </c>
      <c r="AL701" s="5">
        <f t="shared" si="925"/>
        <v>2.2466086749754276E-6</v>
      </c>
      <c r="AM701" s="5">
        <f t="shared" si="926"/>
        <v>7.2781357587144452E-3</v>
      </c>
      <c r="AN701" s="5">
        <f t="shared" si="927"/>
        <v>3.7649382472779904E-3</v>
      </c>
      <c r="AO701" s="5">
        <f t="shared" si="928"/>
        <v>9.7379057465674329E-4</v>
      </c>
      <c r="AP701" s="5">
        <f t="shared" si="929"/>
        <v>1.6791210922266755E-4</v>
      </c>
      <c r="AQ701" s="5">
        <f t="shared" si="930"/>
        <v>2.1714994854163164E-5</v>
      </c>
      <c r="AR701" s="5">
        <f t="shared" si="931"/>
        <v>4.3620961438822143E-5</v>
      </c>
      <c r="AS701" s="5">
        <f t="shared" si="932"/>
        <v>6.2791075574606444E-5</v>
      </c>
      <c r="AT701" s="5">
        <f t="shared" si="933"/>
        <v>4.5192942128815219E-5</v>
      </c>
      <c r="AU701" s="5">
        <f t="shared" si="934"/>
        <v>2.1684631662151002E-5</v>
      </c>
      <c r="AV701" s="5">
        <f t="shared" si="935"/>
        <v>7.8035954538465201E-6</v>
      </c>
      <c r="AW701" s="5">
        <f t="shared" si="936"/>
        <v>4.6469213779098333E-8</v>
      </c>
      <c r="AX701" s="5">
        <f t="shared" si="937"/>
        <v>1.7461099640846737E-3</v>
      </c>
      <c r="AY701" s="5">
        <f t="shared" si="938"/>
        <v>9.0325275670548463E-4</v>
      </c>
      <c r="AZ701" s="5">
        <f t="shared" si="939"/>
        <v>2.3362375774647767E-4</v>
      </c>
      <c r="BA701" s="5">
        <f t="shared" si="940"/>
        <v>4.0284080528880001E-5</v>
      </c>
      <c r="BB701" s="5">
        <f t="shared" si="941"/>
        <v>5.2096814544167073E-6</v>
      </c>
      <c r="BC701" s="5">
        <f t="shared" si="942"/>
        <v>5.389877192214615E-7</v>
      </c>
      <c r="BD701" s="5">
        <f t="shared" si="943"/>
        <v>3.7608125566912143E-6</v>
      </c>
      <c r="BE701" s="5">
        <f t="shared" si="944"/>
        <v>5.4135777314380845E-6</v>
      </c>
      <c r="BF701" s="5">
        <f t="shared" si="945"/>
        <v>3.8963420022329755E-6</v>
      </c>
      <c r="BG701" s="5">
        <f t="shared" si="946"/>
        <v>1.8695561113804609E-6</v>
      </c>
      <c r="BH701" s="5">
        <f t="shared" si="947"/>
        <v>6.727925933343876E-7</v>
      </c>
      <c r="BI701" s="5">
        <f t="shared" si="948"/>
        <v>1.9369298236740427E-7</v>
      </c>
      <c r="BJ701" s="8">
        <f t="shared" si="949"/>
        <v>0.59900992647294993</v>
      </c>
      <c r="BK701" s="8">
        <f t="shared" si="950"/>
        <v>0.26873266319657857</v>
      </c>
      <c r="BL701" s="8">
        <f t="shared" si="951"/>
        <v>0.12916821358150052</v>
      </c>
      <c r="BM701" s="8">
        <f t="shared" si="952"/>
        <v>0.31089070116108825</v>
      </c>
      <c r="BN701" s="8">
        <f t="shared" si="953"/>
        <v>0.68837713766081055</v>
      </c>
    </row>
    <row r="702" spans="1:66" x14ac:dyDescent="0.25">
      <c r="A702" t="s">
        <v>196</v>
      </c>
      <c r="B702" t="s">
        <v>203</v>
      </c>
      <c r="C702" t="s">
        <v>304</v>
      </c>
      <c r="D702" t="s">
        <v>500</v>
      </c>
      <c r="E702">
        <f>VLOOKUP(A702,home!$A$2:$E$405,3,FALSE)</f>
        <v>1.6239669421487599</v>
      </c>
      <c r="F702">
        <f>VLOOKUP(B702,home!$B$2:$E$405,3,FALSE)</f>
        <v>0.75</v>
      </c>
      <c r="G702">
        <f>VLOOKUP(C702,away!$B$2:$E$405,4,FALSE)</f>
        <v>1.58</v>
      </c>
      <c r="H702">
        <f>VLOOKUP(A702,away!$A$2:$E$405,3,FALSE)</f>
        <v>1.4214876033057899</v>
      </c>
      <c r="I702">
        <f>VLOOKUP(C702,away!$B$2:$E$405,3,FALSE)</f>
        <v>0.97</v>
      </c>
      <c r="J702">
        <f>VLOOKUP(B702,home!$B$2:$E$405,4,FALSE)</f>
        <v>0.85</v>
      </c>
      <c r="K702" s="3">
        <f t="shared" si="898"/>
        <v>1.9244008264462804</v>
      </c>
      <c r="L702" s="3">
        <f t="shared" si="899"/>
        <v>1.1720165289256237</v>
      </c>
      <c r="M702" s="5">
        <f t="shared" si="900"/>
        <v>4.5210887133054913E-2</v>
      </c>
      <c r="N702" s="5">
        <f t="shared" si="901"/>
        <v>8.7003868563220371E-2</v>
      </c>
      <c r="O702" s="5">
        <f t="shared" si="902"/>
        <v>5.2987907007331157E-2</v>
      </c>
      <c r="P702" s="5">
        <f t="shared" si="903"/>
        <v>0.10196997203656671</v>
      </c>
      <c r="Q702" s="5">
        <f t="shared" si="904"/>
        <v>8.3715158283542451E-2</v>
      </c>
      <c r="R702" s="5">
        <f t="shared" si="905"/>
        <v>3.1051351422883001E-2</v>
      </c>
      <c r="S702" s="5">
        <f t="shared" si="906"/>
        <v>5.749652272105072E-2</v>
      </c>
      <c r="T702" s="5">
        <f t="shared" si="907"/>
        <v>9.811554922993658E-2</v>
      </c>
      <c r="U702" s="5">
        <f t="shared" si="908"/>
        <v>5.9755246340469928E-2</v>
      </c>
      <c r="V702" s="5">
        <f t="shared" si="909"/>
        <v>1.4408817545824227E-2</v>
      </c>
      <c r="W702" s="5">
        <f t="shared" si="910"/>
        <v>5.3700506595643412E-2</v>
      </c>
      <c r="X702" s="5">
        <f t="shared" si="911"/>
        <v>6.2937881341773541E-2</v>
      </c>
      <c r="Y702" s="5">
        <f t="shared" si="912"/>
        <v>3.6882118614059108E-2</v>
      </c>
      <c r="Z702" s="5">
        <f t="shared" si="913"/>
        <v>1.2130899037699018E-2</v>
      </c>
      <c r="AA702" s="5">
        <f t="shared" si="914"/>
        <v>2.3344712133684373E-2</v>
      </c>
      <c r="AB702" s="5">
        <f t="shared" si="915"/>
        <v>2.2462291661606369E-2</v>
      </c>
      <c r="AC702" s="5">
        <f t="shared" si="916"/>
        <v>2.0311295787888172E-3</v>
      </c>
      <c r="AD702" s="5">
        <f t="shared" si="917"/>
        <v>2.5835324818310027E-2</v>
      </c>
      <c r="AE702" s="5">
        <f t="shared" si="918"/>
        <v>3.0279427717221735E-2</v>
      </c>
      <c r="AF702" s="5">
        <f t="shared" si="919"/>
        <v>1.7743994885496273E-2</v>
      </c>
      <c r="AG702" s="5">
        <f t="shared" si="920"/>
        <v>6.9320850983244512E-3</v>
      </c>
      <c r="AH702" s="5">
        <f t="shared" si="921"/>
        <v>3.5544035457277996E-3</v>
      </c>
      <c r="AI702" s="5">
        <f t="shared" si="922"/>
        <v>6.8400971209221662E-3</v>
      </c>
      <c r="AJ702" s="5">
        <f t="shared" si="923"/>
        <v>6.5815442762377227E-3</v>
      </c>
      <c r="AK702" s="5">
        <f t="shared" si="924"/>
        <v>4.2218430814948858E-3</v>
      </c>
      <c r="AL702" s="5">
        <f t="shared" si="925"/>
        <v>1.8324278905848963E-4</v>
      </c>
      <c r="AM702" s="5">
        <f t="shared" si="926"/>
        <v>9.9435040863727793E-3</v>
      </c>
      <c r="AN702" s="5">
        <f t="shared" si="927"/>
        <v>1.1653951144668377E-2</v>
      </c>
      <c r="AO702" s="5">
        <f t="shared" si="928"/>
        <v>6.8293116844215162E-3</v>
      </c>
      <c r="AP702" s="5">
        <f t="shared" si="929"/>
        <v>2.6680220584423026E-3</v>
      </c>
      <c r="AQ702" s="5">
        <f t="shared" si="930"/>
        <v>7.8174148800813669E-4</v>
      </c>
      <c r="AR702" s="5">
        <f t="shared" si="931"/>
        <v>8.3316394121296482E-4</v>
      </c>
      <c r="AS702" s="5">
        <f t="shared" si="932"/>
        <v>1.6033413770354693E-3</v>
      </c>
      <c r="AT702" s="5">
        <f t="shared" si="933"/>
        <v>1.5427357355212879E-3</v>
      </c>
      <c r="AU702" s="5">
        <f t="shared" si="934"/>
        <v>9.8961397480845864E-4</v>
      </c>
      <c r="AV702" s="5">
        <f t="shared" si="935"/>
        <v>4.7610348774604659E-4</v>
      </c>
      <c r="AW702" s="5">
        <f t="shared" si="936"/>
        <v>1.1480311283090255E-5</v>
      </c>
      <c r="AX702" s="5">
        <f t="shared" si="937"/>
        <v>3.1892145802646229E-3</v>
      </c>
      <c r="AY702" s="5">
        <f t="shared" si="938"/>
        <v>3.7378122023607329E-3</v>
      </c>
      <c r="AZ702" s="5">
        <f t="shared" si="939"/>
        <v>2.1903888415933338E-3</v>
      </c>
      <c r="BA702" s="5">
        <f t="shared" si="940"/>
        <v>8.5572397570721204E-4</v>
      </c>
      <c r="BB702" s="5">
        <f t="shared" si="941"/>
        <v>2.5073066093170049E-4</v>
      </c>
      <c r="BC702" s="5">
        <f t="shared" si="942"/>
        <v>5.8772095784079804E-5</v>
      </c>
      <c r="BD702" s="5">
        <f t="shared" si="943"/>
        <v>1.6274698506773533E-4</v>
      </c>
      <c r="BE702" s="5">
        <f t="shared" si="944"/>
        <v>3.1319043256599027E-4</v>
      </c>
      <c r="BF702" s="5">
        <f t="shared" si="945"/>
        <v>3.0135196363253005E-4</v>
      </c>
      <c r="BG702" s="5">
        <f t="shared" si="946"/>
        <v>1.9330732262188335E-4</v>
      </c>
      <c r="BH702" s="5">
        <f t="shared" si="947"/>
        <v>9.3000192852917511E-5</v>
      </c>
      <c r="BI702" s="5">
        <f t="shared" si="948"/>
        <v>3.579392959716357E-5</v>
      </c>
      <c r="BJ702" s="8">
        <f t="shared" si="949"/>
        <v>0.54530508796608268</v>
      </c>
      <c r="BK702" s="8">
        <f t="shared" si="950"/>
        <v>0.22503838400670462</v>
      </c>
      <c r="BL702" s="8">
        <f t="shared" si="951"/>
        <v>0.21734374593301989</v>
      </c>
      <c r="BM702" s="8">
        <f t="shared" si="952"/>
        <v>0.59415264060582973</v>
      </c>
      <c r="BN702" s="8">
        <f t="shared" si="953"/>
        <v>0.40193914444659867</v>
      </c>
    </row>
    <row r="703" spans="1:66" x14ac:dyDescent="0.25">
      <c r="A703" t="s">
        <v>196</v>
      </c>
      <c r="B703" t="s">
        <v>205</v>
      </c>
      <c r="C703" t="s">
        <v>200</v>
      </c>
      <c r="D703" t="s">
        <v>500</v>
      </c>
      <c r="E703">
        <f>VLOOKUP(A703,home!$A$2:$E$405,3,FALSE)</f>
        <v>1.6239669421487599</v>
      </c>
      <c r="F703">
        <f>VLOOKUP(B703,home!$B$2:$E$405,3,FALSE)</f>
        <v>1.36</v>
      </c>
      <c r="G703">
        <f>VLOOKUP(C703,away!$B$2:$E$405,4,FALSE)</f>
        <v>0.92</v>
      </c>
      <c r="H703">
        <f>VLOOKUP(A703,away!$A$2:$E$405,3,FALSE)</f>
        <v>1.4214876033057899</v>
      </c>
      <c r="I703">
        <f>VLOOKUP(C703,away!$B$2:$E$405,3,FALSE)</f>
        <v>1.32</v>
      </c>
      <c r="J703">
        <f>VLOOKUP(B703,home!$B$2:$E$405,4,FALSE)</f>
        <v>0.9</v>
      </c>
      <c r="K703" s="3">
        <f t="shared" si="898"/>
        <v>2.0319074380165283</v>
      </c>
      <c r="L703" s="3">
        <f t="shared" si="899"/>
        <v>1.6887272727272786</v>
      </c>
      <c r="M703" s="5">
        <f t="shared" si="900"/>
        <v>2.4218591166322405E-2</v>
      </c>
      <c r="N703" s="5">
        <f t="shared" si="901"/>
        <v>4.9209935529131887E-2</v>
      </c>
      <c r="O703" s="5">
        <f t="shared" si="902"/>
        <v>4.0898595409600592E-2</v>
      </c>
      <c r="P703" s="5">
        <f t="shared" si="903"/>
        <v>8.3102160217196089E-2</v>
      </c>
      <c r="Q703" s="5">
        <f t="shared" si="904"/>
        <v>4.9995017012978454E-2</v>
      </c>
      <c r="R703" s="5">
        <f t="shared" si="905"/>
        <v>3.4533286742215605E-2</v>
      </c>
      <c r="S703" s="5">
        <f t="shared" si="906"/>
        <v>7.1287889800622978E-2</v>
      </c>
      <c r="T703" s="5">
        <f t="shared" si="907"/>
        <v>8.4427948730281005E-2</v>
      </c>
      <c r="U703" s="5">
        <f t="shared" si="908"/>
        <v>7.0168442190665467E-2</v>
      </c>
      <c r="V703" s="5">
        <f t="shared" si="909"/>
        <v>2.7179201112587887E-2</v>
      </c>
      <c r="W703" s="5">
        <f t="shared" si="910"/>
        <v>3.3861748977477929E-2</v>
      </c>
      <c r="X703" s="5">
        <f t="shared" si="911"/>
        <v>5.7183259000512014E-2</v>
      </c>
      <c r="Y703" s="5">
        <f t="shared" si="912"/>
        <v>4.8283464508796142E-2</v>
      </c>
      <c r="Z703" s="5">
        <f t="shared" si="913"/>
        <v>1.9439101046163618E-2</v>
      </c>
      <c r="AA703" s="5">
        <f t="shared" si="914"/>
        <v>3.9498454004054738E-2</v>
      </c>
      <c r="AB703" s="5">
        <f t="shared" si="915"/>
        <v>4.0128601240496276E-2</v>
      </c>
      <c r="AC703" s="5">
        <f t="shared" si="916"/>
        <v>5.8288132604470012E-3</v>
      </c>
      <c r="AD703" s="5">
        <f t="shared" si="917"/>
        <v>1.7200984902896493E-2</v>
      </c>
      <c r="AE703" s="5">
        <f t="shared" si="918"/>
        <v>2.9047772323291487E-2</v>
      </c>
      <c r="AF703" s="5">
        <f t="shared" si="919"/>
        <v>2.4526882667157482E-2</v>
      </c>
      <c r="AG703" s="5">
        <f t="shared" si="920"/>
        <v>1.3806405225003607E-2</v>
      </c>
      <c r="AH703" s="5">
        <f t="shared" si="921"/>
        <v>8.2068350234894734E-3</v>
      </c>
      <c r="AI703" s="5">
        <f t="shared" si="922"/>
        <v>1.6675529126802813E-2</v>
      </c>
      <c r="AJ703" s="5">
        <f t="shared" si="923"/>
        <v>1.6941565832805951E-2</v>
      </c>
      <c r="AK703" s="5">
        <f t="shared" si="924"/>
        <v>1.1474564542441697E-2</v>
      </c>
      <c r="AL703" s="5">
        <f t="shared" si="925"/>
        <v>8.0002502229668294E-4</v>
      </c>
      <c r="AM703" s="5">
        <f t="shared" si="926"/>
        <v>6.990161833081078E-3</v>
      </c>
      <c r="AN703" s="5">
        <f t="shared" si="927"/>
        <v>1.1804476928301322E-2</v>
      </c>
      <c r="AO703" s="5">
        <f t="shared" si="928"/>
        <v>9.9672710645511888E-3</v>
      </c>
      <c r="AP703" s="5">
        <f t="shared" si="929"/>
        <v>5.6106674937910165E-3</v>
      </c>
      <c r="AQ703" s="5">
        <f t="shared" si="930"/>
        <v>2.368721803742326E-3</v>
      </c>
      <c r="AR703" s="5">
        <f t="shared" si="931"/>
        <v>2.7718212253880154E-3</v>
      </c>
      <c r="AS703" s="5">
        <f t="shared" si="932"/>
        <v>5.6320841647179969E-3</v>
      </c>
      <c r="AT703" s="5">
        <f t="shared" si="933"/>
        <v>5.7219368529128024E-3</v>
      </c>
      <c r="AU703" s="5">
        <f t="shared" si="934"/>
        <v>3.8754820170981362E-3</v>
      </c>
      <c r="AV703" s="5">
        <f t="shared" si="935"/>
        <v>1.9686551841102502E-3</v>
      </c>
      <c r="AW703" s="5">
        <f t="shared" si="936"/>
        <v>7.6254329581495551E-5</v>
      </c>
      <c r="AX703" s="5">
        <f t="shared" si="937"/>
        <v>2.3672269702627829E-3</v>
      </c>
      <c r="AY703" s="5">
        <f t="shared" si="938"/>
        <v>3.9976007454183282E-3</v>
      </c>
      <c r="AZ703" s="5">
        <f t="shared" si="939"/>
        <v>3.3754287021314148E-3</v>
      </c>
      <c r="BA703" s="5">
        <f t="shared" si="940"/>
        <v>1.9000595021452541E-3</v>
      </c>
      <c r="BB703" s="5">
        <f t="shared" si="941"/>
        <v>8.0217057526932691E-4</v>
      </c>
      <c r="BC703" s="5">
        <f t="shared" si="942"/>
        <v>2.7092946556732823E-4</v>
      </c>
      <c r="BD703" s="5">
        <f t="shared" si="943"/>
        <v>7.8014168307284756E-4</v>
      </c>
      <c r="BE703" s="5">
        <f t="shared" si="944"/>
        <v>1.5851756885424523E-3</v>
      </c>
      <c r="BF703" s="5">
        <f t="shared" si="945"/>
        <v>1.6104651360561903E-3</v>
      </c>
      <c r="BG703" s="5">
        <f t="shared" si="946"/>
        <v>1.0907720295396245E-3</v>
      </c>
      <c r="BH703" s="5">
        <f t="shared" si="947"/>
        <v>5.5408695000048677E-4</v>
      </c>
      <c r="BI703" s="5">
        <f t="shared" si="948"/>
        <v>2.2517067900277622E-4</v>
      </c>
      <c r="BJ703" s="8">
        <f t="shared" si="949"/>
        <v>0.4569981339617879</v>
      </c>
      <c r="BK703" s="8">
        <f t="shared" si="950"/>
        <v>0.21641428132489138</v>
      </c>
      <c r="BL703" s="8">
        <f t="shared" si="951"/>
        <v>0.30434166572301413</v>
      </c>
      <c r="BM703" s="8">
        <f t="shared" si="952"/>
        <v>0.71131424956257505</v>
      </c>
      <c r="BN703" s="8">
        <f t="shared" si="953"/>
        <v>0.28195758607744503</v>
      </c>
    </row>
    <row r="704" spans="1:66" x14ac:dyDescent="0.25">
      <c r="A704" t="s">
        <v>196</v>
      </c>
      <c r="B704" t="s">
        <v>198</v>
      </c>
      <c r="C704" t="s">
        <v>301</v>
      </c>
      <c r="D704" t="s">
        <v>500</v>
      </c>
      <c r="E704">
        <f>VLOOKUP(A704,home!$A$2:$E$405,3,FALSE)</f>
        <v>1.6239669421487599</v>
      </c>
      <c r="F704">
        <f>VLOOKUP(B704,home!$B$2:$E$405,3,FALSE)</f>
        <v>1.01</v>
      </c>
      <c r="G704">
        <f>VLOOKUP(C704,away!$B$2:$E$405,4,FALSE)</f>
        <v>1.19</v>
      </c>
      <c r="H704">
        <f>VLOOKUP(A704,away!$A$2:$E$405,3,FALSE)</f>
        <v>1.4214876033057899</v>
      </c>
      <c r="I704">
        <f>VLOOKUP(C704,away!$B$2:$E$405,3,FALSE)</f>
        <v>0.53</v>
      </c>
      <c r="J704">
        <f>VLOOKUP(B704,home!$B$2:$E$405,4,FALSE)</f>
        <v>0.4</v>
      </c>
      <c r="K704" s="3">
        <f t="shared" si="898"/>
        <v>1.9518458677685946</v>
      </c>
      <c r="L704" s="3">
        <f t="shared" si="899"/>
        <v>0.30135537190082751</v>
      </c>
      <c r="M704" s="5">
        <f t="shared" si="900"/>
        <v>0.10506235586946533</v>
      </c>
      <c r="N704" s="5">
        <f t="shared" si="901"/>
        <v>0.20506552516184942</v>
      </c>
      <c r="O704" s="5">
        <f t="shared" si="902"/>
        <v>3.1661105325819811E-2</v>
      </c>
      <c r="P704" s="5">
        <f t="shared" si="903"/>
        <v>6.1797597599187626E-2</v>
      </c>
      <c r="Q704" s="5">
        <f t="shared" si="904"/>
        <v>0.20012814895447634</v>
      </c>
      <c r="R704" s="5">
        <f t="shared" si="905"/>
        <v>4.7706220851268496E-3</v>
      </c>
      <c r="S704" s="5">
        <f t="shared" si="906"/>
        <v>9.0873249448545738E-3</v>
      </c>
      <c r="T704" s="5">
        <f t="shared" si="907"/>
        <v>6.0309692756000413E-2</v>
      </c>
      <c r="U704" s="5">
        <f t="shared" si="908"/>
        <v>9.311519003540436E-3</v>
      </c>
      <c r="V704" s="5">
        <f t="shared" si="909"/>
        <v>5.9390640025974598E-4</v>
      </c>
      <c r="W704" s="5">
        <f t="shared" si="910"/>
        <v>0.1302064335203241</v>
      </c>
      <c r="X704" s="5">
        <f t="shared" si="911"/>
        <v>3.9238408197397642E-2</v>
      </c>
      <c r="Y704" s="5">
        <f t="shared" si="912"/>
        <v>5.9123525475616228E-3</v>
      </c>
      <c r="Z704" s="5">
        <f t="shared" si="913"/>
        <v>4.7921753088723434E-4</v>
      </c>
      <c r="AA704" s="5">
        <f t="shared" si="914"/>
        <v>9.3535875742451705E-4</v>
      </c>
      <c r="AB704" s="5">
        <f t="shared" si="915"/>
        <v>9.1283806278010568E-4</v>
      </c>
      <c r="AC704" s="5">
        <f t="shared" si="916"/>
        <v>2.1833455731538504E-5</v>
      </c>
      <c r="AD704" s="5">
        <f t="shared" si="917"/>
        <v>6.3535722305882711E-2</v>
      </c>
      <c r="AE704" s="5">
        <f t="shared" si="918"/>
        <v>1.9146831224476985E-2</v>
      </c>
      <c r="AF704" s="5">
        <f t="shared" si="919"/>
        <v>2.8850002221873197E-3</v>
      </c>
      <c r="AG704" s="5">
        <f t="shared" si="920"/>
        <v>2.8980343829707657E-4</v>
      </c>
      <c r="AH704" s="5">
        <f t="shared" si="921"/>
        <v>3.6103694310479698E-5</v>
      </c>
      <c r="AI704" s="5">
        <f t="shared" si="922"/>
        <v>7.0468846551090299E-5</v>
      </c>
      <c r="AJ704" s="5">
        <f t="shared" si="923"/>
        <v>6.877216347358242E-5</v>
      </c>
      <c r="AK704" s="5">
        <f t="shared" si="924"/>
        <v>4.4744221031139366E-5</v>
      </c>
      <c r="AL704" s="5">
        <f t="shared" si="925"/>
        <v>5.1369688042163316E-7</v>
      </c>
      <c r="AM704" s="5">
        <f t="shared" si="926"/>
        <v>2.4802387407686029E-2</v>
      </c>
      <c r="AN704" s="5">
        <f t="shared" si="927"/>
        <v>7.4743326812716235E-3</v>
      </c>
      <c r="AO704" s="5">
        <f t="shared" si="928"/>
        <v>1.1262151524375598E-3</v>
      </c>
      <c r="AP704" s="5">
        <f t="shared" si="929"/>
        <v>1.1313032870105599E-4</v>
      </c>
      <c r="AQ704" s="5">
        <f t="shared" si="930"/>
        <v>8.5231080697423957E-6</v>
      </c>
      <c r="AR704" s="5">
        <f t="shared" si="931"/>
        <v>2.1760084451856815E-6</v>
      </c>
      <c r="AS704" s="5">
        <f t="shared" si="932"/>
        <v>4.247233091965236E-6</v>
      </c>
      <c r="AT704" s="5">
        <f t="shared" si="933"/>
        <v>4.1449721800011897E-6</v>
      </c>
      <c r="AU704" s="5">
        <f t="shared" si="934"/>
        <v>2.6967822738503683E-6</v>
      </c>
      <c r="AV704" s="5">
        <f t="shared" si="935"/>
        <v>1.3159258343716089E-6</v>
      </c>
      <c r="AW704" s="5">
        <f t="shared" si="936"/>
        <v>8.3932253696017479E-9</v>
      </c>
      <c r="AX704" s="5">
        <f t="shared" si="937"/>
        <v>8.0684062287479617E-3</v>
      </c>
      <c r="AY704" s="5">
        <f t="shared" si="938"/>
        <v>2.4314575597112948E-3</v>
      </c>
      <c r="AZ704" s="5">
        <f t="shared" si="939"/>
        <v>3.663663985839379E-4</v>
      </c>
      <c r="BA704" s="5">
        <f t="shared" si="940"/>
        <v>3.6802160765743136E-5</v>
      </c>
      <c r="BB704" s="5">
        <f t="shared" si="941"/>
        <v>2.7726322110786411E-6</v>
      </c>
      <c r="BC704" s="5">
        <f t="shared" si="942"/>
        <v>1.6710952222276364E-7</v>
      </c>
      <c r="BD704" s="5">
        <f t="shared" si="943"/>
        <v>1.0929197237637864E-7</v>
      </c>
      <c r="BE704" s="5">
        <f t="shared" si="944"/>
        <v>2.1332108466311401E-7</v>
      </c>
      <c r="BF704" s="5">
        <f t="shared" si="945"/>
        <v>2.0818493880380687E-7</v>
      </c>
      <c r="BG704" s="5">
        <f t="shared" si="946"/>
        <v>1.3544830417862271E-7</v>
      </c>
      <c r="BH704" s="5">
        <f t="shared" si="947"/>
        <v>6.6093553201827096E-8</v>
      </c>
      <c r="BI704" s="5">
        <f t="shared" si="948"/>
        <v>2.5800885740626005E-8</v>
      </c>
      <c r="BJ704" s="8">
        <f t="shared" si="949"/>
        <v>0.77114847909616191</v>
      </c>
      <c r="BK704" s="8">
        <f t="shared" si="950"/>
        <v>0.17899498952609053</v>
      </c>
      <c r="BL704" s="8">
        <f t="shared" si="951"/>
        <v>4.7826871222622351E-2</v>
      </c>
      <c r="BM704" s="8">
        <f t="shared" si="952"/>
        <v>0.38753275321335062</v>
      </c>
      <c r="BN704" s="8">
        <f t="shared" si="953"/>
        <v>0.60848535499592526</v>
      </c>
    </row>
    <row r="705" spans="1:66" x14ac:dyDescent="0.25">
      <c r="A705" t="s">
        <v>196</v>
      </c>
      <c r="B705" t="s">
        <v>202</v>
      </c>
      <c r="C705" t="s">
        <v>199</v>
      </c>
      <c r="D705" t="s">
        <v>500</v>
      </c>
      <c r="E705">
        <f>VLOOKUP(A705,home!$A$2:$E$405,3,FALSE)</f>
        <v>1.6239669421487599</v>
      </c>
      <c r="F705">
        <f>VLOOKUP(B705,home!$B$2:$E$405,3,FALSE)</f>
        <v>0.88</v>
      </c>
      <c r="G705">
        <f>VLOOKUP(C705,away!$B$2:$E$405,4,FALSE)</f>
        <v>0.75</v>
      </c>
      <c r="H705">
        <f>VLOOKUP(A705,away!$A$2:$E$405,3,FALSE)</f>
        <v>1.4214876033057899</v>
      </c>
      <c r="I705">
        <f>VLOOKUP(C705,away!$B$2:$E$405,3,FALSE)</f>
        <v>0.66</v>
      </c>
      <c r="J705">
        <f>VLOOKUP(B705,home!$B$2:$E$405,4,FALSE)</f>
        <v>0.75</v>
      </c>
      <c r="K705" s="3">
        <f t="shared" si="898"/>
        <v>1.0718181818181816</v>
      </c>
      <c r="L705" s="3">
        <f t="shared" si="899"/>
        <v>0.70363636363636606</v>
      </c>
      <c r="M705" s="5">
        <f t="shared" si="900"/>
        <v>0.16940642907384734</v>
      </c>
      <c r="N705" s="5">
        <f t="shared" si="901"/>
        <v>0.18157289079824179</v>
      </c>
      <c r="O705" s="5">
        <f t="shared" si="902"/>
        <v>0.11920052373014392</v>
      </c>
      <c r="P705" s="5">
        <f t="shared" si="903"/>
        <v>0.12776128861621786</v>
      </c>
      <c r="Q705" s="5">
        <f t="shared" si="904"/>
        <v>9.7306562841421376E-2</v>
      </c>
      <c r="R705" s="5">
        <f t="shared" si="905"/>
        <v>4.1936911530514404E-2</v>
      </c>
      <c r="S705" s="5">
        <f t="shared" si="906"/>
        <v>2.4088440678011466E-2</v>
      </c>
      <c r="T705" s="5">
        <f t="shared" si="907"/>
        <v>6.8468436035691277E-2</v>
      </c>
      <c r="U705" s="5">
        <f t="shared" si="908"/>
        <v>4.4948744267705884E-2</v>
      </c>
      <c r="V705" s="5">
        <f t="shared" si="909"/>
        <v>2.0185316976085148E-3</v>
      </c>
      <c r="W705" s="5">
        <f t="shared" si="910"/>
        <v>3.4764981087889633E-2</v>
      </c>
      <c r="X705" s="5">
        <f t="shared" si="911"/>
        <v>2.4461904874569698E-2</v>
      </c>
      <c r="Y705" s="5">
        <f t="shared" si="912"/>
        <v>8.6061428967804578E-3</v>
      </c>
      <c r="Z705" s="5">
        <f t="shared" si="913"/>
        <v>9.8361119771570513E-3</v>
      </c>
      <c r="AA705" s="5">
        <f t="shared" si="914"/>
        <v>1.0542523655516509E-2</v>
      </c>
      <c r="AB705" s="5">
        <f t="shared" si="915"/>
        <v>5.6498342681154364E-3</v>
      </c>
      <c r="AC705" s="5">
        <f t="shared" si="916"/>
        <v>9.5144784427988896E-5</v>
      </c>
      <c r="AD705" s="5">
        <f t="shared" si="917"/>
        <v>9.3154347051413317E-3</v>
      </c>
      <c r="AE705" s="5">
        <f t="shared" si="918"/>
        <v>6.5546786016176511E-3</v>
      </c>
      <c r="AF705" s="5">
        <f t="shared" si="919"/>
        <v>2.306055108023672E-3</v>
      </c>
      <c r="AG705" s="5">
        <f t="shared" si="920"/>
        <v>5.4087474351828134E-4</v>
      </c>
      <c r="AH705" s="5">
        <f t="shared" si="921"/>
        <v>1.7302615159817231E-3</v>
      </c>
      <c r="AI705" s="5">
        <f t="shared" si="922"/>
        <v>1.8545257521295011E-3</v>
      </c>
      <c r="AJ705" s="5">
        <f t="shared" si="923"/>
        <v>9.9385720989121867E-4</v>
      </c>
      <c r="AK705" s="5">
        <f t="shared" si="924"/>
        <v>3.55078075897499E-4</v>
      </c>
      <c r="AL705" s="5">
        <f t="shared" si="925"/>
        <v>2.8702146264669049E-6</v>
      </c>
      <c r="AM705" s="5">
        <f t="shared" si="926"/>
        <v>1.9968904577021144E-3</v>
      </c>
      <c r="AN705" s="5">
        <f t="shared" si="927"/>
        <v>1.4050847402376746E-3</v>
      </c>
      <c r="AO705" s="5">
        <f t="shared" si="928"/>
        <v>4.9433435861089253E-4</v>
      </c>
      <c r="AP705" s="5">
        <f t="shared" si="929"/>
        <v>1.1594387683782794E-4</v>
      </c>
      <c r="AQ705" s="5">
        <f t="shared" si="930"/>
        <v>2.0395581971017981E-5</v>
      </c>
      <c r="AR705" s="5">
        <f t="shared" si="931"/>
        <v>2.4349498424906522E-4</v>
      </c>
      <c r="AS705" s="5">
        <f t="shared" si="932"/>
        <v>2.6098235129967982E-4</v>
      </c>
      <c r="AT705" s="5">
        <f t="shared" si="933"/>
        <v>1.3986281462832837E-4</v>
      </c>
      <c r="AU705" s="5">
        <f t="shared" si="934"/>
        <v>4.9969169226302773E-5</v>
      </c>
      <c r="AV705" s="5">
        <f t="shared" si="935"/>
        <v>1.3389466026775214E-5</v>
      </c>
      <c r="AW705" s="5">
        <f t="shared" si="936"/>
        <v>6.0128624346278115E-8</v>
      </c>
      <c r="AX705" s="5">
        <f t="shared" si="937"/>
        <v>3.5671724994405931E-4</v>
      </c>
      <c r="AY705" s="5">
        <f t="shared" si="938"/>
        <v>2.5099922859700261E-4</v>
      </c>
      <c r="AZ705" s="5">
        <f t="shared" si="939"/>
        <v>8.8306092242763928E-5</v>
      </c>
      <c r="BA705" s="5">
        <f t="shared" si="940"/>
        <v>2.0711792544211979E-5</v>
      </c>
      <c r="BB705" s="5">
        <f t="shared" si="941"/>
        <v>3.6433925975500279E-6</v>
      </c>
      <c r="BC705" s="5">
        <f t="shared" si="942"/>
        <v>5.1272470372795135E-7</v>
      </c>
      <c r="BD705" s="5">
        <f t="shared" si="943"/>
        <v>2.8555320880117735E-5</v>
      </c>
      <c r="BE705" s="5">
        <f t="shared" si="944"/>
        <v>3.0606112106962546E-5</v>
      </c>
      <c r="BF705" s="5">
        <f t="shared" si="945"/>
        <v>1.6402093715504015E-5</v>
      </c>
      <c r="BG705" s="5">
        <f t="shared" si="946"/>
        <v>5.8600207547209787E-6</v>
      </c>
      <c r="BH705" s="5">
        <f t="shared" si="947"/>
        <v>1.5702191976854617E-6</v>
      </c>
      <c r="BI705" s="5">
        <f t="shared" si="948"/>
        <v>3.3659789710384712E-7</v>
      </c>
      <c r="BJ705" s="8">
        <f t="shared" si="949"/>
        <v>0.43865150118888402</v>
      </c>
      <c r="BK705" s="8">
        <f t="shared" si="950"/>
        <v>0.3236237042933367</v>
      </c>
      <c r="BL705" s="8">
        <f t="shared" si="951"/>
        <v>0.22800328915587834</v>
      </c>
      <c r="BM705" s="8">
        <f t="shared" si="952"/>
        <v>0.26267906092489673</v>
      </c>
      <c r="BN705" s="8">
        <f t="shared" si="953"/>
        <v>0.73718460659038665</v>
      </c>
    </row>
    <row r="706" spans="1:66" x14ac:dyDescent="0.25">
      <c r="A706" t="s">
        <v>196</v>
      </c>
      <c r="B706" t="s">
        <v>306</v>
      </c>
      <c r="C706" t="s">
        <v>206</v>
      </c>
      <c r="D706" t="s">
        <v>500</v>
      </c>
      <c r="E706">
        <f>VLOOKUP(A706,home!$A$2:$E$405,3,FALSE)</f>
        <v>1.6239669421487599</v>
      </c>
      <c r="F706">
        <f>VLOOKUP(B706,home!$B$2:$E$405,3,FALSE)</f>
        <v>2.04</v>
      </c>
      <c r="G706">
        <f>VLOOKUP(C706,away!$B$2:$E$405,4,FALSE)</f>
        <v>1.54</v>
      </c>
      <c r="H706">
        <f>VLOOKUP(A706,away!$A$2:$E$405,3,FALSE)</f>
        <v>1.4214876033057899</v>
      </c>
      <c r="I706">
        <f>VLOOKUP(C706,away!$B$2:$E$405,3,FALSE)</f>
        <v>0.4</v>
      </c>
      <c r="J706">
        <f>VLOOKUP(B706,home!$B$2:$E$405,4,FALSE)</f>
        <v>0.65</v>
      </c>
      <c r="K706" s="3">
        <f t="shared" si="898"/>
        <v>5.1018545454545441</v>
      </c>
      <c r="L706" s="3">
        <f t="shared" si="899"/>
        <v>0.36958677685950542</v>
      </c>
      <c r="M706" s="5">
        <f t="shared" si="900"/>
        <v>4.2051667872451959E-3</v>
      </c>
      <c r="N706" s="5">
        <f t="shared" si="901"/>
        <v>2.1454149287901382E-2</v>
      </c>
      <c r="O706" s="5">
        <f t="shared" si="902"/>
        <v>1.5541740390545931E-3</v>
      </c>
      <c r="P706" s="5">
        <f t="shared" si="903"/>
        <v>7.9291698855781228E-3</v>
      </c>
      <c r="Q706" s="5">
        <f t="shared" si="904"/>
        <v>5.4727974531670019E-2</v>
      </c>
      <c r="R706" s="5">
        <f t="shared" si="905"/>
        <v>2.8720108688645306E-4</v>
      </c>
      <c r="S706" s="5">
        <f t="shared" si="906"/>
        <v>3.7377670289473986E-3</v>
      </c>
      <c r="T706" s="5">
        <f t="shared" si="907"/>
        <v>2.0226735711209018E-2</v>
      </c>
      <c r="U706" s="5">
        <f t="shared" si="908"/>
        <v>1.4652581705911359E-3</v>
      </c>
      <c r="V706" s="5">
        <f t="shared" si="909"/>
        <v>7.8309457718460113E-4</v>
      </c>
      <c r="W706" s="5">
        <f t="shared" si="910"/>
        <v>9.307138854264041E-2</v>
      </c>
      <c r="X706" s="5">
        <f t="shared" si="911"/>
        <v>3.4397954509313163E-2</v>
      </c>
      <c r="Y706" s="5">
        <f t="shared" si="912"/>
        <v>6.356514568828471E-3</v>
      </c>
      <c r="Z706" s="5">
        <f t="shared" si="913"/>
        <v>3.5381908004303655E-5</v>
      </c>
      <c r="AA706" s="5">
        <f t="shared" si="914"/>
        <v>1.8051334817861109E-4</v>
      </c>
      <c r="AB706" s="5">
        <f t="shared" si="915"/>
        <v>4.6047642296013287E-4</v>
      </c>
      <c r="AC706" s="5">
        <f t="shared" si="916"/>
        <v>9.2286618063004629E-5</v>
      </c>
      <c r="AD706" s="5">
        <f t="shared" si="917"/>
        <v>0.11870917167200899</v>
      </c>
      <c r="AE706" s="5">
        <f t="shared" si="918"/>
        <v>4.3873340141919501E-2</v>
      </c>
      <c r="AF706" s="5">
        <f t="shared" si="919"/>
        <v>8.1075031865563921E-3</v>
      </c>
      <c r="AG706" s="5">
        <f t="shared" si="920"/>
        <v>9.9880865703251553E-4</v>
      </c>
      <c r="AH706" s="5">
        <f t="shared" si="921"/>
        <v>3.2691713346125301E-6</v>
      </c>
      <c r="AI706" s="5">
        <f t="shared" si="922"/>
        <v>1.6678836633362634E-5</v>
      </c>
      <c r="AJ706" s="5">
        <f t="shared" si="923"/>
        <v>4.2546499245407461E-5</v>
      </c>
      <c r="AK706" s="5">
        <f t="shared" si="924"/>
        <v>7.2355350189453466E-5</v>
      </c>
      <c r="AL706" s="5">
        <f t="shared" si="925"/>
        <v>6.9605445853566279E-6</v>
      </c>
      <c r="AM706" s="5">
        <f t="shared" si="926"/>
        <v>0.12112738541639657</v>
      </c>
      <c r="AN706" s="5">
        <f t="shared" si="927"/>
        <v>4.4767079965465063E-2</v>
      </c>
      <c r="AO706" s="5">
        <f t="shared" si="928"/>
        <v>8.2726603969239861E-3</v>
      </c>
      <c r="AP706" s="5">
        <f t="shared" si="929"/>
        <v>1.0191552973841376E-3</v>
      </c>
      <c r="AQ706" s="5">
        <f t="shared" si="930"/>
        <v>9.4166580369873517E-5</v>
      </c>
      <c r="AR706" s="5">
        <f t="shared" si="931"/>
        <v>2.4164849931218665E-7</v>
      </c>
      <c r="AS706" s="5">
        <f t="shared" si="932"/>
        <v>1.2328554946181486E-6</v>
      </c>
      <c r="AT706" s="5">
        <f t="shared" si="933"/>
        <v>3.1449247045531062E-6</v>
      </c>
      <c r="AU706" s="5">
        <f t="shared" si="934"/>
        <v>5.3483161330121846E-6</v>
      </c>
      <c r="AV706" s="5">
        <f t="shared" si="935"/>
        <v>6.821582743434022E-6</v>
      </c>
      <c r="AW706" s="5">
        <f t="shared" si="936"/>
        <v>3.6457359948002238E-7</v>
      </c>
      <c r="AX706" s="5">
        <f t="shared" si="937"/>
        <v>0.10299571697761122</v>
      </c>
      <c r="AY706" s="5">
        <f t="shared" si="938"/>
        <v>3.8065855068089162E-2</v>
      </c>
      <c r="AZ706" s="5">
        <f t="shared" si="939"/>
        <v>7.0343183415080713E-3</v>
      </c>
      <c r="BA706" s="5">
        <f t="shared" si="940"/>
        <v>8.6659701441388988E-4</v>
      </c>
      <c r="BB706" s="5">
        <f t="shared" si="941"/>
        <v>8.0070699348324976E-5</v>
      </c>
      <c r="BC706" s="5">
        <f t="shared" si="942"/>
        <v>5.9186143386067878E-6</v>
      </c>
      <c r="BD706" s="5">
        <f t="shared" si="943"/>
        <v>1.4885014998954567E-8</v>
      </c>
      <c r="BE706" s="5">
        <f t="shared" si="944"/>
        <v>7.5941181431575409E-8</v>
      </c>
      <c r="BF706" s="5">
        <f t="shared" si="945"/>
        <v>1.9372043083693564E-7</v>
      </c>
      <c r="BG706" s="5">
        <f t="shared" si="946"/>
        <v>3.2944448687094425E-7</v>
      </c>
      <c r="BH706" s="5">
        <f t="shared" si="947"/>
        <v>4.2019446320436676E-7</v>
      </c>
      <c r="BI706" s="5">
        <f t="shared" si="948"/>
        <v>4.287542064148061E-7</v>
      </c>
      <c r="BJ706" s="8">
        <f t="shared" si="949"/>
        <v>0.72625246518092879</v>
      </c>
      <c r="BK706" s="8">
        <f t="shared" si="950"/>
        <v>5.4820300509692839E-2</v>
      </c>
      <c r="BL706" s="8">
        <f t="shared" si="951"/>
        <v>4.1007251924324497E-3</v>
      </c>
      <c r="BM706" s="8">
        <f t="shared" si="952"/>
        <v>0.65698554667823295</v>
      </c>
      <c r="BN706" s="8">
        <f t="shared" si="953"/>
        <v>9.0157835618335763E-2</v>
      </c>
    </row>
    <row r="707" spans="1:66" x14ac:dyDescent="0.25">
      <c r="A707" t="s">
        <v>32</v>
      </c>
      <c r="B707" t="s">
        <v>34</v>
      </c>
      <c r="C707" t="s">
        <v>331</v>
      </c>
      <c r="D707" t="s">
        <v>500</v>
      </c>
      <c r="E707">
        <f>VLOOKUP(A707,home!$A$2:$E$405,3,FALSE)</f>
        <v>1.25462962962963</v>
      </c>
      <c r="F707">
        <f>VLOOKUP(B707,home!$B$2:$E$405,3,FALSE)</f>
        <v>0.73</v>
      </c>
      <c r="G707">
        <f>VLOOKUP(C707,away!$B$2:$E$405,4,FALSE)</f>
        <v>0.53</v>
      </c>
      <c r="H707">
        <f>VLOOKUP(A707,away!$A$2:$E$405,3,FALSE)</f>
        <v>1.1018518518518501</v>
      </c>
      <c r="I707">
        <f>VLOOKUP(C707,away!$B$2:$E$405,3,FALSE)</f>
        <v>0.27</v>
      </c>
      <c r="J707">
        <f>VLOOKUP(B707,home!$B$2:$E$405,4,FALSE)</f>
        <v>0.76</v>
      </c>
      <c r="K707" s="3">
        <f t="shared" si="898"/>
        <v>0.48541620370370386</v>
      </c>
      <c r="L707" s="3">
        <f t="shared" si="899"/>
        <v>0.22609999999999966</v>
      </c>
      <c r="M707" s="5">
        <f t="shared" si="900"/>
        <v>0.49089932953631993</v>
      </c>
      <c r="N707" s="5">
        <f t="shared" si="901"/>
        <v>0.23829048894421392</v>
      </c>
      <c r="O707" s="5">
        <f t="shared" si="902"/>
        <v>0.11099233840816176</v>
      </c>
      <c r="P707" s="5">
        <f t="shared" si="903"/>
        <v>5.3877479550286683E-2</v>
      </c>
      <c r="Q707" s="5">
        <f t="shared" si="904"/>
        <v>5.7835032260999855E-2</v>
      </c>
      <c r="R707" s="5">
        <f t="shared" si="905"/>
        <v>1.2547683857042666E-2</v>
      </c>
      <c r="S707" s="5">
        <f t="shared" si="906"/>
        <v>1.4782984147856694E-3</v>
      </c>
      <c r="T707" s="5">
        <f t="shared" si="907"/>
        <v>1.3076500794212046E-2</v>
      </c>
      <c r="U707" s="5">
        <f t="shared" si="908"/>
        <v>6.0908490631598998E-3</v>
      </c>
      <c r="V707" s="5">
        <f t="shared" si="909"/>
        <v>1.8027455556149463E-5</v>
      </c>
      <c r="W707" s="5">
        <f t="shared" si="910"/>
        <v>9.3580206004052671E-3</v>
      </c>
      <c r="X707" s="5">
        <f t="shared" si="911"/>
        <v>2.1158484577516274E-3</v>
      </c>
      <c r="Y707" s="5">
        <f t="shared" si="912"/>
        <v>2.3919666814882108E-4</v>
      </c>
      <c r="Z707" s="5">
        <f t="shared" si="913"/>
        <v>9.4567710669244797E-4</v>
      </c>
      <c r="AA707" s="5">
        <f t="shared" si="914"/>
        <v>4.5904699106015062E-4</v>
      </c>
      <c r="AB707" s="5">
        <f t="shared" si="915"/>
        <v>1.1141442386101317E-4</v>
      </c>
      <c r="AC707" s="5">
        <f t="shared" si="916"/>
        <v>1.2366001153784969E-7</v>
      </c>
      <c r="AD707" s="5">
        <f t="shared" si="917"/>
        <v>1.1356337085074446E-3</v>
      </c>
      <c r="AE707" s="5">
        <f t="shared" si="918"/>
        <v>2.5676678149353282E-4</v>
      </c>
      <c r="AF707" s="5">
        <f t="shared" si="919"/>
        <v>2.9027484647843838E-5</v>
      </c>
      <c r="AG707" s="5">
        <f t="shared" si="920"/>
        <v>2.1877047596258284E-6</v>
      </c>
      <c r="AH707" s="5">
        <f t="shared" si="921"/>
        <v>5.3454398455790518E-5</v>
      </c>
      <c r="AI707" s="5">
        <f t="shared" si="922"/>
        <v>2.594763116967496E-5</v>
      </c>
      <c r="AJ707" s="5">
        <f t="shared" si="923"/>
        <v>6.2977003087437573E-6</v>
      </c>
      <c r="AK707" s="5">
        <f t="shared" si="924"/>
        <v>1.0190019253113464E-6</v>
      </c>
      <c r="AL707" s="5">
        <f t="shared" si="925"/>
        <v>5.4288032938336148E-10</v>
      </c>
      <c r="AM707" s="5">
        <f t="shared" si="926"/>
        <v>1.1025100071632853E-4</v>
      </c>
      <c r="AN707" s="5">
        <f t="shared" si="927"/>
        <v>2.4927751261961837E-5</v>
      </c>
      <c r="AO707" s="5">
        <f t="shared" si="928"/>
        <v>2.8180822801647812E-6</v>
      </c>
      <c r="AP707" s="5">
        <f t="shared" si="929"/>
        <v>2.1238946784841878E-7</v>
      </c>
      <c r="AQ707" s="5">
        <f t="shared" si="930"/>
        <v>1.2005314670131848E-8</v>
      </c>
      <c r="AR707" s="5">
        <f t="shared" si="931"/>
        <v>2.417207898170844E-6</v>
      </c>
      <c r="AS707" s="5">
        <f t="shared" si="932"/>
        <v>1.1733518814927003E-6</v>
      </c>
      <c r="AT707" s="5">
        <f t="shared" si="933"/>
        <v>2.8478200796139236E-7</v>
      </c>
      <c r="AU707" s="5">
        <f t="shared" si="934"/>
        <v>4.6079267062579027E-8</v>
      </c>
      <c r="AV707" s="5">
        <f t="shared" si="935"/>
        <v>5.5919057217415568E-9</v>
      </c>
      <c r="AW707" s="5">
        <f t="shared" si="936"/>
        <v>1.6550702673393005E-12</v>
      </c>
      <c r="AX707" s="5">
        <f t="shared" si="937"/>
        <v>8.9196037037090891E-6</v>
      </c>
      <c r="AY707" s="5">
        <f t="shared" si="938"/>
        <v>2.0167223974086218E-6</v>
      </c>
      <c r="AZ707" s="5">
        <f t="shared" si="939"/>
        <v>2.279904670270443E-7</v>
      </c>
      <c r="BA707" s="5">
        <f t="shared" si="940"/>
        <v>1.718288153160489E-8</v>
      </c>
      <c r="BB707" s="5">
        <f t="shared" si="941"/>
        <v>9.7126237857396427E-10</v>
      </c>
      <c r="BC707" s="5">
        <f t="shared" si="942"/>
        <v>4.3920484759114612E-11</v>
      </c>
      <c r="BD707" s="5">
        <f t="shared" si="943"/>
        <v>9.1088450962737879E-8</v>
      </c>
      <c r="BE707" s="5">
        <f t="shared" si="944"/>
        <v>4.4215810067583206E-8</v>
      </c>
      <c r="BF707" s="5">
        <f t="shared" si="945"/>
        <v>1.0731535333345122E-8</v>
      </c>
      <c r="BG707" s="5">
        <f t="shared" si="946"/>
        <v>1.736420380474851E-9</v>
      </c>
      <c r="BH707" s="5">
        <f t="shared" si="947"/>
        <v>2.1072164728096073E-10</v>
      </c>
      <c r="BI707" s="5">
        <f t="shared" si="948"/>
        <v>2.0457540412262983E-11</v>
      </c>
      <c r="BJ707" s="8">
        <f t="shared" si="949"/>
        <v>0.32248810714881343</v>
      </c>
      <c r="BK707" s="8">
        <f t="shared" si="950"/>
        <v>0.54627527588223768</v>
      </c>
      <c r="BL707" s="8">
        <f t="shared" si="951"/>
        <v>0.13029212649150129</v>
      </c>
      <c r="BM707" s="8">
        <f t="shared" si="952"/>
        <v>3.5556817351477844E-2</v>
      </c>
      <c r="BN707" s="8">
        <f t="shared" si="953"/>
        <v>0.96444235255702482</v>
      </c>
    </row>
    <row r="708" spans="1:66" x14ac:dyDescent="0.25">
      <c r="A708" t="s">
        <v>32</v>
      </c>
      <c r="B708" t="s">
        <v>212</v>
      </c>
      <c r="C708" t="s">
        <v>210</v>
      </c>
      <c r="D708" t="s">
        <v>500</v>
      </c>
      <c r="E708">
        <f>VLOOKUP(A708,home!$A$2:$E$405,3,FALSE)</f>
        <v>1.25462962962963</v>
      </c>
      <c r="F708">
        <f>VLOOKUP(B708,home!$B$2:$E$405,3,FALSE)</f>
        <v>0.66</v>
      </c>
      <c r="G708">
        <f>VLOOKUP(C708,away!$B$2:$E$405,4,FALSE)</f>
        <v>1.2</v>
      </c>
      <c r="H708">
        <f>VLOOKUP(A708,away!$A$2:$E$405,3,FALSE)</f>
        <v>1.1018518518518501</v>
      </c>
      <c r="I708">
        <f>VLOOKUP(C708,away!$B$2:$E$405,3,FALSE)</f>
        <v>0.6</v>
      </c>
      <c r="J708">
        <f>VLOOKUP(B708,home!$B$2:$E$405,4,FALSE)</f>
        <v>1.29</v>
      </c>
      <c r="K708" s="3">
        <f t="shared" si="898"/>
        <v>0.99366666666666703</v>
      </c>
      <c r="L708" s="3">
        <f t="shared" si="899"/>
        <v>0.85283333333333189</v>
      </c>
      <c r="M708" s="5">
        <f t="shared" si="900"/>
        <v>0.15778846059794358</v>
      </c>
      <c r="N708" s="5">
        <f t="shared" si="901"/>
        <v>0.15678913368082331</v>
      </c>
      <c r="O708" s="5">
        <f t="shared" si="902"/>
        <v>0.13456725881327933</v>
      </c>
      <c r="P708" s="5">
        <f t="shared" si="903"/>
        <v>0.13371499950746193</v>
      </c>
      <c r="Q708" s="5">
        <f t="shared" si="904"/>
        <v>7.7898067917089073E-2</v>
      </c>
      <c r="R708" s="5">
        <f t="shared" si="905"/>
        <v>5.7381721945629086E-2</v>
      </c>
      <c r="S708" s="5">
        <f t="shared" si="906"/>
        <v>2.8328594222804596E-2</v>
      </c>
      <c r="T708" s="5">
        <f t="shared" si="907"/>
        <v>6.6434068921957357E-2</v>
      </c>
      <c r="U708" s="5">
        <f t="shared" si="908"/>
        <v>5.701830437330678E-2</v>
      </c>
      <c r="V708" s="5">
        <f t="shared" si="909"/>
        <v>2.6673954259145006E-3</v>
      </c>
      <c r="W708" s="5">
        <f t="shared" si="910"/>
        <v>2.5801571162315847E-2</v>
      </c>
      <c r="X708" s="5">
        <f t="shared" si="911"/>
        <v>2.2004439939594996E-2</v>
      </c>
      <c r="Y708" s="5">
        <f t="shared" si="912"/>
        <v>9.383059930908948E-3</v>
      </c>
      <c r="Z708" s="5">
        <f t="shared" si="913"/>
        <v>1.6312348399765753E-2</v>
      </c>
      <c r="AA708" s="5">
        <f t="shared" si="914"/>
        <v>1.6209036859900574E-2</v>
      </c>
      <c r="AB708" s="5">
        <f t="shared" si="915"/>
        <v>8.0531898132272708E-3</v>
      </c>
      <c r="AC708" s="5">
        <f t="shared" si="916"/>
        <v>1.4127727429763803E-4</v>
      </c>
      <c r="AD708" s="5">
        <f t="shared" si="917"/>
        <v>6.4095403029052972E-3</v>
      </c>
      <c r="AE708" s="5">
        <f t="shared" si="918"/>
        <v>5.4662696216610587E-3</v>
      </c>
      <c r="AF708" s="5">
        <f t="shared" si="919"/>
        <v>2.3309084711699655E-3</v>
      </c>
      <c r="AG708" s="5">
        <f t="shared" si="920"/>
        <v>6.6262548038759409E-4</v>
      </c>
      <c r="AH708" s="5">
        <f t="shared" si="921"/>
        <v>3.4779286150667171E-3</v>
      </c>
      <c r="AI708" s="5">
        <f t="shared" si="922"/>
        <v>3.4559017338379617E-3</v>
      </c>
      <c r="AJ708" s="5">
        <f t="shared" si="923"/>
        <v>1.7170071780951612E-3</v>
      </c>
      <c r="AK708" s="5">
        <f t="shared" si="924"/>
        <v>5.6871093310018647E-4</v>
      </c>
      <c r="AL708" s="5">
        <f t="shared" si="925"/>
        <v>4.7889156384533339E-6</v>
      </c>
      <c r="AM708" s="5">
        <f t="shared" si="926"/>
        <v>1.2737893095307133E-3</v>
      </c>
      <c r="AN708" s="5">
        <f t="shared" si="927"/>
        <v>1.0863299828114416E-3</v>
      </c>
      <c r="AO708" s="5">
        <f t="shared" si="928"/>
        <v>4.6322921017051137E-4</v>
      </c>
      <c r="AP708" s="5">
        <f t="shared" si="929"/>
        <v>1.3168577046902792E-4</v>
      </c>
      <c r="AQ708" s="5">
        <f t="shared" si="930"/>
        <v>2.8076503645417279E-5</v>
      </c>
      <c r="AR708" s="5">
        <f t="shared" si="931"/>
        <v>5.9321869077654551E-4</v>
      </c>
      <c r="AS708" s="5">
        <f t="shared" si="932"/>
        <v>5.8946163906829427E-4</v>
      </c>
      <c r="AT708" s="5">
        <f t="shared" si="933"/>
        <v>2.9286419101043094E-4</v>
      </c>
      <c r="AU708" s="5">
        <f t="shared" si="934"/>
        <v>9.7003128155788342E-5</v>
      </c>
      <c r="AV708" s="5">
        <f t="shared" si="935"/>
        <v>2.4097193752700427E-5</v>
      </c>
      <c r="AW708" s="5">
        <f t="shared" si="936"/>
        <v>1.1273001731601795E-7</v>
      </c>
      <c r="AX708" s="5">
        <f t="shared" si="937"/>
        <v>2.1095366287283648E-4</v>
      </c>
      <c r="AY708" s="5">
        <f t="shared" si="938"/>
        <v>1.7990831548671707E-4</v>
      </c>
      <c r="AZ708" s="5">
        <f t="shared" si="939"/>
        <v>7.6715904195460787E-5</v>
      </c>
      <c r="BA708" s="5">
        <f t="shared" si="940"/>
        <v>2.1808626764898457E-5</v>
      </c>
      <c r="BB708" s="5">
        <f t="shared" si="941"/>
        <v>4.6497809648327172E-6</v>
      </c>
      <c r="BC708" s="5">
        <f t="shared" si="942"/>
        <v>7.9309763990163268E-7</v>
      </c>
      <c r="BD708" s="5">
        <f t="shared" si="943"/>
        <v>8.4319445575099377E-5</v>
      </c>
      <c r="BE708" s="5">
        <f t="shared" si="944"/>
        <v>8.3785422419790429E-5</v>
      </c>
      <c r="BF708" s="5">
        <f t="shared" si="945"/>
        <v>4.1627390705565889E-5</v>
      </c>
      <c r="BG708" s="5">
        <f t="shared" si="946"/>
        <v>1.378791685481022E-5</v>
      </c>
      <c r="BH708" s="5">
        <f t="shared" si="947"/>
        <v>3.4251483453491067E-6</v>
      </c>
      <c r="BI708" s="5">
        <f t="shared" si="948"/>
        <v>6.8069114783237946E-7</v>
      </c>
      <c r="BJ708" s="8">
        <f t="shared" si="949"/>
        <v>0.37665762559336508</v>
      </c>
      <c r="BK708" s="8">
        <f t="shared" si="950"/>
        <v>0.32282542425954736</v>
      </c>
      <c r="BL708" s="8">
        <f t="shared" si="951"/>
        <v>0.28427333112325526</v>
      </c>
      <c r="BM708" s="8">
        <f t="shared" si="952"/>
        <v>0.28174929132823778</v>
      </c>
      <c r="BN708" s="8">
        <f t="shared" si="953"/>
        <v>0.71813964246222628</v>
      </c>
    </row>
    <row r="709" spans="1:66" x14ac:dyDescent="0.25">
      <c r="A709" t="s">
        <v>32</v>
      </c>
      <c r="B709" t="s">
        <v>313</v>
      </c>
      <c r="C709" t="s">
        <v>311</v>
      </c>
      <c r="D709" t="s">
        <v>500</v>
      </c>
      <c r="E709">
        <f>VLOOKUP(A709,home!$A$2:$E$405,3,FALSE)</f>
        <v>1.25462962962963</v>
      </c>
      <c r="F709">
        <f>VLOOKUP(B709,home!$B$2:$E$405,3,FALSE)</f>
        <v>0.46</v>
      </c>
      <c r="G709">
        <f>VLOOKUP(C709,away!$B$2:$E$405,4,FALSE)</f>
        <v>1.06</v>
      </c>
      <c r="H709">
        <f>VLOOKUP(A709,away!$A$2:$E$405,3,FALSE)</f>
        <v>1.1018518518518501</v>
      </c>
      <c r="I709">
        <f>VLOOKUP(C709,away!$B$2:$E$405,3,FALSE)</f>
        <v>0.86</v>
      </c>
      <c r="J709">
        <f>VLOOKUP(B709,home!$B$2:$E$405,4,FALSE)</f>
        <v>1.51</v>
      </c>
      <c r="K709" s="3">
        <f t="shared" si="898"/>
        <v>0.61175740740740758</v>
      </c>
      <c r="L709" s="3">
        <f t="shared" si="899"/>
        <v>1.4308648148148126</v>
      </c>
      <c r="M709" s="5">
        <f t="shared" si="900"/>
        <v>0.12968819335466072</v>
      </c>
      <c r="N709" s="5">
        <f t="shared" si="901"/>
        <v>7.9337712937997823E-2</v>
      </c>
      <c r="O709" s="5">
        <f t="shared" si="902"/>
        <v>0.18556627276808421</v>
      </c>
      <c r="P709" s="5">
        <f t="shared" si="903"/>
        <v>0.11352154193085902</v>
      </c>
      <c r="Q709" s="5">
        <f t="shared" si="904"/>
        <v>2.426771678829134E-2</v>
      </c>
      <c r="R709" s="5">
        <f t="shared" si="905"/>
        <v>0.13276012526008993</v>
      </c>
      <c r="S709" s="5">
        <f t="shared" si="906"/>
        <v>2.4842547630988043E-2</v>
      </c>
      <c r="T709" s="5">
        <f t="shared" si="907"/>
        <v>3.4723822088256813E-2</v>
      </c>
      <c r="U709" s="5">
        <f t="shared" si="908"/>
        <v>8.12169900361953E-2</v>
      </c>
      <c r="V709" s="5">
        <f t="shared" si="909"/>
        <v>2.4161921157123361E-3</v>
      </c>
      <c r="W709" s="5">
        <f t="shared" si="910"/>
        <v>4.9486518353674437E-3</v>
      </c>
      <c r="X709" s="5">
        <f t="shared" si="911"/>
        <v>7.08085179199602E-3</v>
      </c>
      <c r="Y709" s="5">
        <f t="shared" si="912"/>
        <v>5.0658708440427603E-3</v>
      </c>
      <c r="Z709" s="5">
        <f t="shared" si="913"/>
        <v>6.3320597348356683E-2</v>
      </c>
      <c r="AA709" s="5">
        <f t="shared" si="914"/>
        <v>3.8736844469319055E-2</v>
      </c>
      <c r="AB709" s="5">
        <f t="shared" si="915"/>
        <v>1.1848775771847299E-2</v>
      </c>
      <c r="AC709" s="5">
        <f t="shared" si="916"/>
        <v>1.3218717500498639E-4</v>
      </c>
      <c r="AD709" s="5">
        <f t="shared" si="917"/>
        <v>7.5684360424157408E-4</v>
      </c>
      <c r="AE709" s="5">
        <f t="shared" si="918"/>
        <v>1.0829408836268953E-3</v>
      </c>
      <c r="AF709" s="5">
        <f t="shared" si="919"/>
        <v>7.7477100345309366E-4</v>
      </c>
      <c r="AG709" s="5">
        <f t="shared" si="920"/>
        <v>3.6953085612659938E-4</v>
      </c>
      <c r="AH709" s="5">
        <f t="shared" si="921"/>
        <v>2.2650803699704916E-2</v>
      </c>
      <c r="AI709" s="5">
        <f t="shared" si="922"/>
        <v>1.3856796947025594E-2</v>
      </c>
      <c r="AJ709" s="5">
        <f t="shared" si="923"/>
        <v>4.2384990876416289E-3</v>
      </c>
      <c r="AK709" s="5">
        <f t="shared" si="924"/>
        <v>8.6431107105143512E-4</v>
      </c>
      <c r="AL709" s="5">
        <f t="shared" si="925"/>
        <v>4.6283602360048075E-6</v>
      </c>
      <c r="AM709" s="5">
        <f t="shared" si="926"/>
        <v>9.2600936228740707E-5</v>
      </c>
      <c r="AN709" s="5">
        <f t="shared" si="927"/>
        <v>1.3249942146861536E-4</v>
      </c>
      <c r="AO709" s="5">
        <f t="shared" si="928"/>
        <v>9.4794380081380066E-5</v>
      </c>
      <c r="AP709" s="5">
        <f t="shared" si="929"/>
        <v>4.5212647700209649E-5</v>
      </c>
      <c r="AQ709" s="5">
        <f t="shared" si="930"/>
        <v>1.6173296694711953E-5</v>
      </c>
      <c r="AR709" s="5">
        <f t="shared" si="931"/>
        <v>6.4820476082369889E-3</v>
      </c>
      <c r="AS709" s="5">
        <f t="shared" si="932"/>
        <v>3.9654406395064476E-3</v>
      </c>
      <c r="AT709" s="5">
        <f t="shared" si="933"/>
        <v>1.2129438424262182E-3</v>
      </c>
      <c r="AU709" s="5">
        <f t="shared" si="934"/>
        <v>2.4734246012448078E-4</v>
      </c>
      <c r="AV709" s="5">
        <f t="shared" si="935"/>
        <v>3.7828395536880617E-5</v>
      </c>
      <c r="AW709" s="5">
        <f t="shared" si="936"/>
        <v>1.1253885548519442E-7</v>
      </c>
      <c r="AX709" s="5">
        <f t="shared" si="937"/>
        <v>9.441551445132179E-6</v>
      </c>
      <c r="AY709" s="5">
        <f t="shared" si="938"/>
        <v>1.3509583760103581E-5</v>
      </c>
      <c r="AZ709" s="5">
        <f t="shared" si="939"/>
        <v>9.6651940325629065E-6</v>
      </c>
      <c r="BA709" s="5">
        <f t="shared" si="940"/>
        <v>4.6098620231841218E-6</v>
      </c>
      <c r="BB709" s="5">
        <f t="shared" si="941"/>
        <v>1.6490223425312959E-6</v>
      </c>
      <c r="BC709" s="5">
        <f t="shared" si="942"/>
        <v>4.7190560975430619E-7</v>
      </c>
      <c r="BD709" s="5">
        <f t="shared" si="943"/>
        <v>1.5458223084301363E-3</v>
      </c>
      <c r="BE709" s="5">
        <f t="shared" si="944"/>
        <v>9.4566824771775428E-4</v>
      </c>
      <c r="BF709" s="5">
        <f t="shared" si="945"/>
        <v>2.8925977774565969E-4</v>
      </c>
      <c r="BG709" s="5">
        <f t="shared" si="946"/>
        <v>5.8985603900309234E-5</v>
      </c>
      <c r="BH709" s="5">
        <f t="shared" si="947"/>
        <v>9.0212200291033616E-6</v>
      </c>
      <c r="BI709" s="5">
        <f t="shared" si="948"/>
        <v>1.1037596353312103E-6</v>
      </c>
      <c r="BJ709" s="8">
        <f t="shared" si="949"/>
        <v>0.1588293404347873</v>
      </c>
      <c r="BK709" s="8">
        <f t="shared" si="950"/>
        <v>0.27061880015122119</v>
      </c>
      <c r="BL709" s="8">
        <f t="shared" si="951"/>
        <v>0.50653488297424876</v>
      </c>
      <c r="BM709" s="8">
        <f t="shared" si="952"/>
        <v>0.33414866082372613</v>
      </c>
      <c r="BN709" s="8">
        <f t="shared" si="953"/>
        <v>0.66514156303998306</v>
      </c>
    </row>
    <row r="710" spans="1:66" x14ac:dyDescent="0.25">
      <c r="A710" t="s">
        <v>32</v>
      </c>
      <c r="B710" t="s">
        <v>208</v>
      </c>
      <c r="C710" t="s">
        <v>36</v>
      </c>
      <c r="D710" t="s">
        <v>500</v>
      </c>
      <c r="E710">
        <f>VLOOKUP(A710,home!$A$2:$E$405,3,FALSE)</f>
        <v>1.25462962962963</v>
      </c>
      <c r="F710">
        <f>VLOOKUP(B710,home!$B$2:$E$405,3,FALSE)</f>
        <v>1.39</v>
      </c>
      <c r="G710">
        <f>VLOOKUP(C710,away!$B$2:$E$405,4,FALSE)</f>
        <v>0.6</v>
      </c>
      <c r="H710">
        <f>VLOOKUP(A710,away!$A$2:$E$405,3,FALSE)</f>
        <v>1.1018518518518501</v>
      </c>
      <c r="I710">
        <f>VLOOKUP(C710,away!$B$2:$E$405,3,FALSE)</f>
        <v>1.33</v>
      </c>
      <c r="J710">
        <f>VLOOKUP(B710,home!$B$2:$E$405,4,FALSE)</f>
        <v>0.76</v>
      </c>
      <c r="K710" s="3">
        <f t="shared" si="898"/>
        <v>1.0463611111111113</v>
      </c>
      <c r="L710" s="3">
        <f t="shared" si="899"/>
        <v>1.1137518518518501</v>
      </c>
      <c r="M710" s="5">
        <f t="shared" si="900"/>
        <v>0.11531209430646913</v>
      </c>
      <c r="N710" s="5">
        <f t="shared" si="901"/>
        <v>0.12065809112306629</v>
      </c>
      <c r="O710" s="5">
        <f t="shared" si="902"/>
        <v>0.12842905857474518</v>
      </c>
      <c r="P710" s="5">
        <f t="shared" si="903"/>
        <v>0.13438317242922437</v>
      </c>
      <c r="Q710" s="5">
        <f t="shared" si="904"/>
        <v>6.3125967146038672E-2</v>
      </c>
      <c r="R710" s="5">
        <f t="shared" si="905"/>
        <v>7.1519050909606099E-2</v>
      </c>
      <c r="S710" s="5">
        <f t="shared" si="906"/>
        <v>3.9152087950434372E-2</v>
      </c>
      <c r="T710" s="5">
        <f t="shared" si="907"/>
        <v>7.0306662808839626E-2</v>
      </c>
      <c r="U710" s="5">
        <f t="shared" si="908"/>
        <v>7.4834753575387575E-2</v>
      </c>
      <c r="V710" s="5">
        <f t="shared" si="909"/>
        <v>5.0697021829239795E-3</v>
      </c>
      <c r="W710" s="5">
        <f t="shared" si="910"/>
        <v>2.2017519040964183E-2</v>
      </c>
      <c r="X710" s="5">
        <f t="shared" si="911"/>
        <v>2.4522052605057229E-2</v>
      </c>
      <c r="Y710" s="5">
        <f t="shared" si="912"/>
        <v>1.3655740750045491E-2</v>
      </c>
      <c r="Z710" s="5">
        <f t="shared" si="913"/>
        <v>2.6551491797753516E-2</v>
      </c>
      <c r="AA710" s="5">
        <f t="shared" si="914"/>
        <v>2.7782448459154927E-2</v>
      </c>
      <c r="AB710" s="5">
        <f t="shared" si="915"/>
        <v>1.4535236819554265E-2</v>
      </c>
      <c r="AC710" s="5">
        <f t="shared" si="916"/>
        <v>3.6926019485975306E-4</v>
      </c>
      <c r="AD710" s="5">
        <f t="shared" si="917"/>
        <v>5.759568921903332E-3</v>
      </c>
      <c r="AE710" s="5">
        <f t="shared" si="918"/>
        <v>6.4147305526382004E-3</v>
      </c>
      <c r="AF710" s="5">
        <f t="shared" si="919"/>
        <v>3.5722090160657193E-3</v>
      </c>
      <c r="AG710" s="5">
        <f t="shared" si="920"/>
        <v>1.3261848022816901E-3</v>
      </c>
      <c r="AH710" s="5">
        <f t="shared" si="921"/>
        <v>7.392943289794297E-3</v>
      </c>
      <c r="AI710" s="5">
        <f t="shared" si="922"/>
        <v>7.7356883550905951E-3</v>
      </c>
      <c r="AJ710" s="5">
        <f t="shared" si="923"/>
        <v>4.0471617312209393E-3</v>
      </c>
      <c r="AK710" s="5">
        <f t="shared" si="924"/>
        <v>1.4115975486422372E-3</v>
      </c>
      <c r="AL710" s="5">
        <f t="shared" si="925"/>
        <v>1.7213235692417165E-5</v>
      </c>
      <c r="AM710" s="5">
        <f t="shared" si="926"/>
        <v>1.2053177873287597E-3</v>
      </c>
      <c r="AN710" s="5">
        <f t="shared" si="927"/>
        <v>1.3424249177073804E-3</v>
      </c>
      <c r="AO710" s="5">
        <f t="shared" si="928"/>
        <v>7.4756411903433137E-4</v>
      </c>
      <c r="AP710" s="5">
        <f t="shared" si="929"/>
        <v>2.7753364065082785E-4</v>
      </c>
      <c r="AQ710" s="5">
        <f t="shared" si="930"/>
        <v>7.7275901556511366E-5</v>
      </c>
      <c r="AR710" s="5">
        <f t="shared" si="931"/>
        <v>1.6467808559288218E-3</v>
      </c>
      <c r="AS710" s="5">
        <f t="shared" si="932"/>
        <v>1.7231274461661889E-3</v>
      </c>
      <c r="AT710" s="5">
        <f t="shared" si="933"/>
        <v>9.015067745782525E-4</v>
      </c>
      <c r="AU710" s="5">
        <f t="shared" si="934"/>
        <v>3.1443387677396482E-4</v>
      </c>
      <c r="AV710" s="5">
        <f t="shared" si="935"/>
        <v>8.2252845168045017E-5</v>
      </c>
      <c r="AW710" s="5">
        <f t="shared" si="936"/>
        <v>5.5722429590159243E-7</v>
      </c>
      <c r="AX710" s="5">
        <f t="shared" si="937"/>
        <v>2.101996098652177E-4</v>
      </c>
      <c r="AY710" s="5">
        <f t="shared" si="938"/>
        <v>2.3411020474592266E-4</v>
      </c>
      <c r="AZ710" s="5">
        <f t="shared" si="939"/>
        <v>1.3037033703659361E-4</v>
      </c>
      <c r="BA710" s="5">
        <f t="shared" si="940"/>
        <v>4.8400068100351988E-5</v>
      </c>
      <c r="BB710" s="5">
        <f t="shared" si="941"/>
        <v>1.3476416369130672E-5</v>
      </c>
      <c r="BC710" s="5">
        <f t="shared" si="942"/>
        <v>3.0018767374891749E-6</v>
      </c>
      <c r="BD710" s="5">
        <f t="shared" si="943"/>
        <v>3.0568420464748296E-4</v>
      </c>
      <c r="BE710" s="5">
        <f t="shared" si="944"/>
        <v>3.198560640240566E-4</v>
      </c>
      <c r="BF710" s="5">
        <f t="shared" si="945"/>
        <v>1.6734247327391928E-4</v>
      </c>
      <c r="BG710" s="5">
        <f t="shared" si="946"/>
        <v>5.8366885423659891E-5</v>
      </c>
      <c r="BH710" s="5">
        <f t="shared" si="947"/>
        <v>1.5268209770998918E-5</v>
      </c>
      <c r="BI710" s="5">
        <f t="shared" si="948"/>
        <v>3.1952121881319924E-6</v>
      </c>
      <c r="BJ710" s="8">
        <f t="shared" si="949"/>
        <v>0.33564840164603282</v>
      </c>
      <c r="BK710" s="8">
        <f t="shared" si="950"/>
        <v>0.29453764050434994</v>
      </c>
      <c r="BL710" s="8">
        <f t="shared" si="951"/>
        <v>0.3432257541111397</v>
      </c>
      <c r="BM710" s="8">
        <f t="shared" si="952"/>
        <v>0.36630230058967628</v>
      </c>
      <c r="BN710" s="8">
        <f t="shared" si="953"/>
        <v>0.63342743448914973</v>
      </c>
    </row>
    <row r="711" spans="1:66" x14ac:dyDescent="0.25">
      <c r="A711" t="s">
        <v>213</v>
      </c>
      <c r="B711" t="s">
        <v>214</v>
      </c>
      <c r="C711" t="s">
        <v>315</v>
      </c>
      <c r="D711" t="s">
        <v>500</v>
      </c>
      <c r="E711">
        <f>VLOOKUP(A711,home!$A$2:$E$405,3,FALSE)</f>
        <v>1.24242424242424</v>
      </c>
      <c r="F711">
        <f>VLOOKUP(B711,home!$B$2:$E$405,3,FALSE)</f>
        <v>1.47</v>
      </c>
      <c r="G711">
        <f>VLOOKUP(C711,away!$B$2:$E$405,4,FALSE)</f>
        <v>0.38</v>
      </c>
      <c r="H711">
        <f>VLOOKUP(A711,away!$A$2:$E$405,3,FALSE)</f>
        <v>1.1565656565656599</v>
      </c>
      <c r="I711">
        <f>VLOOKUP(C711,away!$B$2:$E$405,3,FALSE)</f>
        <v>1.47</v>
      </c>
      <c r="J711">
        <f>VLOOKUP(B711,home!$B$2:$E$405,4,FALSE)</f>
        <v>0.56000000000000005</v>
      </c>
      <c r="K711" s="3">
        <f t="shared" si="898"/>
        <v>0.69401818181818054</v>
      </c>
      <c r="L711" s="3">
        <f t="shared" si="899"/>
        <v>0.95208484848485131</v>
      </c>
      <c r="M711" s="5">
        <f t="shared" si="900"/>
        <v>0.19279978146183671</v>
      </c>
      <c r="N711" s="5">
        <f t="shared" si="901"/>
        <v>0.13380655378508646</v>
      </c>
      <c r="O711" s="5">
        <f t="shared" si="902"/>
        <v>0.18356175072100522</v>
      </c>
      <c r="P711" s="5">
        <f t="shared" si="903"/>
        <v>0.12739519248675416</v>
      </c>
      <c r="Q711" s="5">
        <f t="shared" si="904"/>
        <v>4.6432090586641141E-2</v>
      </c>
      <c r="R711" s="5">
        <f t="shared" si="905"/>
        <v>8.7383180811411151E-2</v>
      </c>
      <c r="S711" s="5">
        <f t="shared" si="906"/>
        <v>2.104454546794916E-2</v>
      </c>
      <c r="T711" s="5">
        <f t="shared" si="907"/>
        <v>4.4207289931017114E-2</v>
      </c>
      <c r="U711" s="5">
        <f t="shared" si="908"/>
        <v>6.0645516268224897E-2</v>
      </c>
      <c r="V711" s="5">
        <f t="shared" si="909"/>
        <v>1.5450535728239764E-3</v>
      </c>
      <c r="W711" s="5">
        <f t="shared" si="910"/>
        <v>1.0741571695652581E-2</v>
      </c>
      <c r="X711" s="5">
        <f t="shared" si="911"/>
        <v>1.0226887660344554E-2</v>
      </c>
      <c r="Y711" s="5">
        <f t="shared" si="912"/>
        <v>4.8684323942853698E-3</v>
      </c>
      <c r="Z711" s="5">
        <f t="shared" si="913"/>
        <v>2.7732067487652258E-2</v>
      </c>
      <c r="AA711" s="5">
        <f t="shared" si="914"/>
        <v>1.92465590558395E-2</v>
      </c>
      <c r="AB711" s="5">
        <f t="shared" si="915"/>
        <v>6.6787309610949813E-3</v>
      </c>
      <c r="AC711" s="5">
        <f t="shared" si="916"/>
        <v>6.3807255063985633E-5</v>
      </c>
      <c r="AD711" s="5">
        <f t="shared" si="917"/>
        <v>1.8637115145216088E-3</v>
      </c>
      <c r="AE711" s="5">
        <f t="shared" si="918"/>
        <v>1.7744114949227784E-3</v>
      </c>
      <c r="AF711" s="5">
        <f t="shared" si="919"/>
        <v>8.4469514964666595E-4</v>
      </c>
      <c r="AG711" s="5">
        <f t="shared" si="920"/>
        <v>2.6807381785574501E-4</v>
      </c>
      <c r="AH711" s="5">
        <f t="shared" si="921"/>
        <v>6.6008203180382662E-3</v>
      </c>
      <c r="AI711" s="5">
        <f t="shared" si="922"/>
        <v>4.5810893156334222E-3</v>
      </c>
      <c r="AJ711" s="5">
        <f t="shared" si="923"/>
        <v>1.5896796387912999E-3</v>
      </c>
      <c r="AK711" s="5">
        <f t="shared" si="924"/>
        <v>3.6775552419577331E-4</v>
      </c>
      <c r="AL711" s="5">
        <f t="shared" si="925"/>
        <v>1.6864619823310116E-6</v>
      </c>
      <c r="AM711" s="5">
        <f t="shared" si="926"/>
        <v>2.5868993534837898E-4</v>
      </c>
      <c r="AN711" s="5">
        <f t="shared" si="927"/>
        <v>2.4629476790071733E-4</v>
      </c>
      <c r="AO711" s="5">
        <f t="shared" si="928"/>
        <v>1.1724675838968305E-4</v>
      </c>
      <c r="AP711" s="5">
        <f t="shared" si="929"/>
        <v>3.7209620732260462E-5</v>
      </c>
      <c r="AQ711" s="5">
        <f t="shared" si="930"/>
        <v>8.8566790292632438E-6</v>
      </c>
      <c r="AR711" s="5">
        <f t="shared" si="931"/>
        <v>1.2569082024750384E-3</v>
      </c>
      <c r="AS711" s="5">
        <f t="shared" si="932"/>
        <v>8.7231714539408377E-4</v>
      </c>
      <c r="AT711" s="5">
        <f t="shared" si="933"/>
        <v>3.0270197960761367E-4</v>
      </c>
      <c r="AU711" s="5">
        <f t="shared" si="934"/>
        <v>7.0026892506680008E-5</v>
      </c>
      <c r="AV711" s="5">
        <f t="shared" si="935"/>
        <v>1.2149984153965809E-5</v>
      </c>
      <c r="AW711" s="5">
        <f t="shared" si="936"/>
        <v>3.0954269304613546E-8</v>
      </c>
      <c r="AX711" s="5">
        <f t="shared" si="937"/>
        <v>2.9922586430857426E-5</v>
      </c>
      <c r="AY711" s="5">
        <f t="shared" si="938"/>
        <v>2.8488841168297755E-5</v>
      </c>
      <c r="AZ711" s="5">
        <f t="shared" si="939"/>
        <v>1.3561897013613881E-5</v>
      </c>
      <c r="BA711" s="5">
        <f t="shared" si="940"/>
        <v>4.304025554457911E-6</v>
      </c>
      <c r="BB711" s="5">
        <f t="shared" si="941"/>
        <v>1.0244493794727468E-6</v>
      </c>
      <c r="BC711" s="5">
        <f t="shared" si="942"/>
        <v>1.9507254644714206E-7</v>
      </c>
      <c r="BD711" s="5">
        <f t="shared" si="943"/>
        <v>1.9944720925213553E-4</v>
      </c>
      <c r="BE711" s="5">
        <f t="shared" si="944"/>
        <v>1.3841998953387731E-4</v>
      </c>
      <c r="BF711" s="5">
        <f t="shared" si="945"/>
        <v>4.8032994731796543E-5</v>
      </c>
      <c r="BG711" s="5">
        <f t="shared" si="946"/>
        <v>1.1111923890347895E-5</v>
      </c>
      <c r="BH711" s="5">
        <f t="shared" si="947"/>
        <v>1.9279693037203127E-6</v>
      </c>
      <c r="BI711" s="5">
        <f t="shared" si="948"/>
        <v>2.6760915015384706E-7</v>
      </c>
      <c r="BJ711" s="8">
        <f t="shared" si="949"/>
        <v>0.2557795126634676</v>
      </c>
      <c r="BK711" s="8">
        <f t="shared" si="950"/>
        <v>0.34287855554757862</v>
      </c>
      <c r="BL711" s="8">
        <f t="shared" si="951"/>
        <v>0.37356839451423401</v>
      </c>
      <c r="BM711" s="8">
        <f t="shared" si="952"/>
        <v>0.22855152247329844</v>
      </c>
      <c r="BN711" s="8">
        <f t="shared" si="953"/>
        <v>0.7713785498527348</v>
      </c>
    </row>
    <row r="712" spans="1:66" x14ac:dyDescent="0.25">
      <c r="A712" t="s">
        <v>340</v>
      </c>
      <c r="B712" t="s">
        <v>385</v>
      </c>
      <c r="C712" t="s">
        <v>378</v>
      </c>
      <c r="D712" t="s">
        <v>500</v>
      </c>
      <c r="E712">
        <f>VLOOKUP(A712,home!$A$2:$E$405,3,FALSE)</f>
        <v>1.35357142857143</v>
      </c>
      <c r="F712">
        <f>VLOOKUP(B712,home!$B$2:$E$405,3,FALSE)</f>
        <v>0.64</v>
      </c>
      <c r="G712">
        <f>VLOOKUP(C712,away!$B$2:$E$405,4,FALSE)</f>
        <v>1.18</v>
      </c>
      <c r="H712">
        <f>VLOOKUP(A712,away!$A$2:$E$405,3,FALSE)</f>
        <v>1.1285714285714299</v>
      </c>
      <c r="I712">
        <f>VLOOKUP(C712,away!$B$2:$E$405,3,FALSE)</f>
        <v>0.59</v>
      </c>
      <c r="J712">
        <f>VLOOKUP(B712,home!$B$2:$E$405,4,FALSE)</f>
        <v>0.59</v>
      </c>
      <c r="K712" s="3">
        <f t="shared" si="898"/>
        <v>1.0222171428571438</v>
      </c>
      <c r="L712" s="3">
        <f t="shared" si="899"/>
        <v>0.3928557142857147</v>
      </c>
      <c r="M712" s="5">
        <f t="shared" si="900"/>
        <v>0.2429079152273482</v>
      </c>
      <c r="N712" s="5">
        <f t="shared" si="901"/>
        <v>0.24830463508108516</v>
      </c>
      <c r="O712" s="5">
        <f t="shared" si="902"/>
        <v>9.5427762542293695E-2</v>
      </c>
      <c r="P712" s="5">
        <f t="shared" si="903"/>
        <v>9.7547894775233429E-2</v>
      </c>
      <c r="Q712" s="5">
        <f t="shared" si="904"/>
        <v>0.12691062731538627</v>
      </c>
      <c r="R712" s="5">
        <f t="shared" si="905"/>
        <v>1.8744670908120178E-2</v>
      </c>
      <c r="S712" s="5">
        <f t="shared" si="906"/>
        <v>9.7934146836816255E-3</v>
      </c>
      <c r="T712" s="5">
        <f t="shared" si="907"/>
        <v>4.9857565144434207E-2</v>
      </c>
      <c r="U712" s="5">
        <f t="shared" si="908"/>
        <v>1.9161123939496032E-2</v>
      </c>
      <c r="V712" s="5">
        <f t="shared" si="909"/>
        <v>4.3698634803410961E-4</v>
      </c>
      <c r="W712" s="5">
        <f t="shared" si="910"/>
        <v>4.3243406284180663E-2</v>
      </c>
      <c r="X712" s="5">
        <f t="shared" si="911"/>
        <v>1.6988419263919155E-2</v>
      </c>
      <c r="Y712" s="5">
        <f t="shared" si="912"/>
        <v>3.3369987922560775E-3</v>
      </c>
      <c r="Z712" s="5">
        <f t="shared" si="913"/>
        <v>2.4546503595534036E-3</v>
      </c>
      <c r="AA712" s="5">
        <f t="shared" si="914"/>
        <v>2.5091856772559411E-3</v>
      </c>
      <c r="AB712" s="5">
        <f t="shared" si="915"/>
        <v>1.2824663069513176E-3</v>
      </c>
      <c r="AC712" s="5">
        <f t="shared" si="916"/>
        <v>1.0967916138186631E-5</v>
      </c>
      <c r="AD712" s="5">
        <f t="shared" si="917"/>
        <v>1.1051037804806449E-2</v>
      </c>
      <c r="AE712" s="5">
        <f t="shared" si="918"/>
        <v>4.3414633504056735E-3</v>
      </c>
      <c r="AF712" s="5">
        <f t="shared" si="919"/>
        <v>8.5278434278443635E-4</v>
      </c>
      <c r="AG712" s="5">
        <f t="shared" si="920"/>
        <v>1.116737340387512E-4</v>
      </c>
      <c r="AH712" s="5">
        <f t="shared" si="921"/>
        <v>2.4108085508100965E-4</v>
      </c>
      <c r="AI712" s="5">
        <f t="shared" si="922"/>
        <v>2.4643698287846682E-4</v>
      </c>
      <c r="AJ712" s="5">
        <f t="shared" si="923"/>
        <v>1.2595605426618059E-4</v>
      </c>
      <c r="AK712" s="5">
        <f t="shared" si="924"/>
        <v>4.2918145972511508E-5</v>
      </c>
      <c r="AL712" s="5">
        <f t="shared" si="925"/>
        <v>1.7618151773276739E-7</v>
      </c>
      <c r="AM712" s="5">
        <f t="shared" si="926"/>
        <v>2.259312058087107E-3</v>
      </c>
      <c r="AN712" s="5">
        <f t="shared" si="927"/>
        <v>8.8758365237413849E-4</v>
      </c>
      <c r="AO712" s="5">
        <f t="shared" si="928"/>
        <v>1.7434615487088283E-4</v>
      </c>
      <c r="AP712" s="5">
        <f t="shared" si="929"/>
        <v>2.2830961068256174E-5</v>
      </c>
      <c r="AQ712" s="5">
        <f t="shared" si="930"/>
        <v>2.2423183795747804E-6</v>
      </c>
      <c r="AR712" s="5">
        <f t="shared" si="931"/>
        <v>1.8941998304692188E-5</v>
      </c>
      <c r="AS712" s="5">
        <f t="shared" si="932"/>
        <v>1.9362835387027313E-5</v>
      </c>
      <c r="AT712" s="5">
        <f t="shared" si="933"/>
        <v>9.8965111334701267E-6</v>
      </c>
      <c r="AU712" s="5">
        <f t="shared" si="934"/>
        <v>3.3721277783699163E-6</v>
      </c>
      <c r="AV712" s="5">
        <f t="shared" si="935"/>
        <v>8.6176170573862559E-7</v>
      </c>
      <c r="AW712" s="5">
        <f t="shared" si="936"/>
        <v>1.9653236514489734E-9</v>
      </c>
      <c r="AX712" s="5">
        <f t="shared" si="937"/>
        <v>3.8491791947341584E-4</v>
      </c>
      <c r="AY712" s="5">
        <f t="shared" si="938"/>
        <v>1.5121720419609996E-4</v>
      </c>
      <c r="AZ712" s="5">
        <f t="shared" si="939"/>
        <v>2.9703271383373812E-5</v>
      </c>
      <c r="BA712" s="5">
        <f t="shared" si="940"/>
        <v>3.8896999653125831E-6</v>
      </c>
      <c r="BB712" s="5">
        <f t="shared" si="941"/>
        <v>3.8202271455749858E-7</v>
      </c>
      <c r="BC712" s="5">
        <f t="shared" si="942"/>
        <v>3.0015961280170772E-8</v>
      </c>
      <c r="BD712" s="5">
        <f t="shared" si="943"/>
        <v>1.2402453789981075E-6</v>
      </c>
      <c r="BE712" s="5">
        <f t="shared" si="944"/>
        <v>1.2678000877612208E-6</v>
      </c>
      <c r="BF712" s="5">
        <f t="shared" si="945"/>
        <v>6.4798349171265564E-7</v>
      </c>
      <c r="BG712" s="5">
        <f t="shared" si="946"/>
        <v>2.2079327783903556E-7</v>
      </c>
      <c r="BH712" s="5">
        <f t="shared" si="947"/>
        <v>5.6424668408670591E-8</v>
      </c>
      <c r="BI712" s="5">
        <f t="shared" si="948"/>
        <v>1.1535652665474605E-8</v>
      </c>
      <c r="BJ712" s="8">
        <f t="shared" si="949"/>
        <v>0.50891506639177087</v>
      </c>
      <c r="BK712" s="8">
        <f t="shared" si="950"/>
        <v>0.35084857233614936</v>
      </c>
      <c r="BL712" s="8">
        <f t="shared" si="951"/>
        <v>0.13783748142918203</v>
      </c>
      <c r="BM712" s="8">
        <f t="shared" si="952"/>
        <v>0.17006104942831635</v>
      </c>
      <c r="BN712" s="8">
        <f t="shared" si="953"/>
        <v>0.82984350584946687</v>
      </c>
    </row>
    <row r="713" spans="1:66" x14ac:dyDescent="0.25">
      <c r="A713" t="s">
        <v>340</v>
      </c>
      <c r="B713" t="s">
        <v>428</v>
      </c>
      <c r="C713" t="s">
        <v>387</v>
      </c>
      <c r="D713" t="s">
        <v>500</v>
      </c>
      <c r="E713">
        <f>VLOOKUP(A713,home!$A$2:$E$405,3,FALSE)</f>
        <v>1.35357142857143</v>
      </c>
      <c r="F713">
        <f>VLOOKUP(B713,home!$B$2:$E$405,3,FALSE)</f>
        <v>1.1599999999999999</v>
      </c>
      <c r="G713">
        <f>VLOOKUP(C713,away!$B$2:$E$405,4,FALSE)</f>
        <v>1.58</v>
      </c>
      <c r="H713">
        <f>VLOOKUP(A713,away!$A$2:$E$405,3,FALSE)</f>
        <v>1.1285714285714299</v>
      </c>
      <c r="I713">
        <f>VLOOKUP(C713,away!$B$2:$E$405,3,FALSE)</f>
        <v>0.74</v>
      </c>
      <c r="J713">
        <f>VLOOKUP(B713,home!$B$2:$E$405,4,FALSE)</f>
        <v>1.01</v>
      </c>
      <c r="K713" s="3">
        <f t="shared" si="898"/>
        <v>2.4808257142857166</v>
      </c>
      <c r="L713" s="3">
        <f t="shared" si="899"/>
        <v>0.84349428571428664</v>
      </c>
      <c r="M713" s="5">
        <f t="shared" si="900"/>
        <v>3.5996988384913678E-2</v>
      </c>
      <c r="N713" s="5">
        <f t="shared" si="901"/>
        <v>8.9302254422138114E-2</v>
      </c>
      <c r="O713" s="5">
        <f t="shared" si="902"/>
        <v>3.0363254005598233E-2</v>
      </c>
      <c r="P713" s="5">
        <f t="shared" si="903"/>
        <v>7.5325941306476879E-2</v>
      </c>
      <c r="Q713" s="5">
        <f t="shared" si="904"/>
        <v>0.11077166455706283</v>
      </c>
      <c r="R713" s="5">
        <f t="shared" si="905"/>
        <v>1.2805615624706768E-2</v>
      </c>
      <c r="S713" s="5">
        <f t="shared" si="906"/>
        <v>3.9406056508360383E-2</v>
      </c>
      <c r="T713" s="5">
        <f t="shared" si="907"/>
        <v>9.3435266072942266E-2</v>
      </c>
      <c r="U713" s="5">
        <f t="shared" si="908"/>
        <v>3.1768500529031497E-2</v>
      </c>
      <c r="V713" s="5">
        <f t="shared" si="909"/>
        <v>9.1621809763288032E-3</v>
      </c>
      <c r="W713" s="5">
        <f t="shared" si="910"/>
        <v>9.1601731282464377E-2</v>
      </c>
      <c r="X713" s="5">
        <f t="shared" si="911"/>
        <v>7.726553689829431E-2</v>
      </c>
      <c r="Y713" s="5">
        <f t="shared" si="912"/>
        <v>3.2586519428178813E-2</v>
      </c>
      <c r="Z713" s="5">
        <f t="shared" si="913"/>
        <v>3.6004878681645809E-3</v>
      </c>
      <c r="AA713" s="5">
        <f t="shared" si="914"/>
        <v>8.9321828873164533E-3</v>
      </c>
      <c r="AB713" s="5">
        <f t="shared" si="915"/>
        <v>1.1079594495778751E-2</v>
      </c>
      <c r="AC713" s="5">
        <f t="shared" si="916"/>
        <v>1.1982771639854463E-3</v>
      </c>
      <c r="AD713" s="5">
        <f t="shared" si="917"/>
        <v>5.6811982609657002E-2</v>
      </c>
      <c r="AE713" s="5">
        <f t="shared" si="918"/>
        <v>4.7920582691345109E-2</v>
      </c>
      <c r="AF713" s="5">
        <f t="shared" si="919"/>
        <v>2.0210368834124276E-2</v>
      </c>
      <c r="AG713" s="5">
        <f t="shared" si="920"/>
        <v>5.682443541253978E-3</v>
      </c>
      <c r="AH713" s="5">
        <f t="shared" si="921"/>
        <v>7.5924773564510939E-4</v>
      </c>
      <c r="AI713" s="5">
        <f t="shared" si="922"/>
        <v>1.8835613061015913E-3</v>
      </c>
      <c r="AJ713" s="5">
        <f t="shared" si="923"/>
        <v>2.3363936613052098E-3</v>
      </c>
      <c r="AK713" s="5">
        <f t="shared" si="924"/>
        <v>1.9320618245533721E-3</v>
      </c>
      <c r="AL713" s="5">
        <f t="shared" si="925"/>
        <v>1.0029878539626701E-4</v>
      </c>
      <c r="AM713" s="5">
        <f t="shared" si="926"/>
        <v>2.8188125467518005E-2</v>
      </c>
      <c r="AN713" s="5">
        <f t="shared" si="927"/>
        <v>2.377652275684879E-2</v>
      </c>
      <c r="AO713" s="5">
        <f t="shared" si="928"/>
        <v>1.0027680539778826E-2</v>
      </c>
      <c r="AP713" s="5">
        <f t="shared" si="929"/>
        <v>2.8194304114239309E-3</v>
      </c>
      <c r="AQ713" s="5">
        <f t="shared" si="930"/>
        <v>5.9454336025129137E-4</v>
      </c>
      <c r="AR713" s="5">
        <f t="shared" si="931"/>
        <v>1.2808422529163226E-4</v>
      </c>
      <c r="AS713" s="5">
        <f t="shared" si="932"/>
        <v>3.1775463969784624E-4</v>
      </c>
      <c r="AT713" s="5">
        <f t="shared" si="933"/>
        <v>3.9414694049800511E-4</v>
      </c>
      <c r="AU713" s="5">
        <f t="shared" si="934"/>
        <v>3.2593662173149775E-4</v>
      </c>
      <c r="AV713" s="5">
        <f t="shared" si="935"/>
        <v>2.0214798810472913E-4</v>
      </c>
      <c r="AW713" s="5">
        <f t="shared" si="936"/>
        <v>5.8300405123740172E-6</v>
      </c>
      <c r="AX713" s="5">
        <f t="shared" si="937"/>
        <v>1.1654971082888467E-2</v>
      </c>
      <c r="AY713" s="5">
        <f t="shared" si="938"/>
        <v>9.8309015085816728E-3</v>
      </c>
      <c r="AZ713" s="5">
        <f t="shared" si="939"/>
        <v>4.1461546229543001E-3</v>
      </c>
      <c r="BA713" s="5">
        <f t="shared" si="940"/>
        <v>1.165752577383275E-3</v>
      </c>
      <c r="BB713" s="5">
        <f t="shared" si="941"/>
        <v>2.4582640939487351E-4</v>
      </c>
      <c r="BC713" s="5">
        <f t="shared" si="942"/>
        <v>4.1470634320447345E-5</v>
      </c>
      <c r="BD713" s="5">
        <f t="shared" si="943"/>
        <v>1.8006385353938846E-5</v>
      </c>
      <c r="BE713" s="5">
        <f t="shared" si="944"/>
        <v>4.4670703807389204E-5</v>
      </c>
      <c r="BF713" s="5">
        <f t="shared" si="945"/>
        <v>5.5410115340306025E-5</v>
      </c>
      <c r="BG713" s="5">
        <f t="shared" si="946"/>
        <v>4.5820946322589536E-5</v>
      </c>
      <c r="BH713" s="5">
        <f t="shared" si="947"/>
        <v>2.8418445472496423E-5</v>
      </c>
      <c r="BI713" s="5">
        <f t="shared" si="948"/>
        <v>1.4100242057639122E-5</v>
      </c>
      <c r="BJ713" s="8">
        <f t="shared" si="949"/>
        <v>0.71807972970880529</v>
      </c>
      <c r="BK713" s="8">
        <f t="shared" si="950"/>
        <v>0.17102064463404315</v>
      </c>
      <c r="BL713" s="8">
        <f t="shared" si="951"/>
        <v>0.10343490932371505</v>
      </c>
      <c r="BM713" s="8">
        <f t="shared" si="952"/>
        <v>0.63174498176576233</v>
      </c>
      <c r="BN713" s="8">
        <f t="shared" si="953"/>
        <v>0.3545657183008965</v>
      </c>
    </row>
    <row r="714" spans="1:66" x14ac:dyDescent="0.25">
      <c r="A714" t="s">
        <v>340</v>
      </c>
      <c r="B714" t="s">
        <v>431</v>
      </c>
      <c r="C714" t="s">
        <v>361</v>
      </c>
      <c r="D714" t="s">
        <v>500</v>
      </c>
      <c r="E714">
        <f>VLOOKUP(A714,home!$A$2:$E$405,3,FALSE)</f>
        <v>1.35357142857143</v>
      </c>
      <c r="F714">
        <f>VLOOKUP(B714,home!$B$2:$E$405,3,FALSE)</f>
        <v>1.06</v>
      </c>
      <c r="G714">
        <f>VLOOKUP(C714,away!$B$2:$E$405,4,FALSE)</f>
        <v>1.1599999999999999</v>
      </c>
      <c r="H714">
        <f>VLOOKUP(A714,away!$A$2:$E$405,3,FALSE)</f>
        <v>1.1285714285714299</v>
      </c>
      <c r="I714">
        <f>VLOOKUP(C714,away!$B$2:$E$405,3,FALSE)</f>
        <v>0.63</v>
      </c>
      <c r="J714">
        <f>VLOOKUP(B714,home!$B$2:$E$405,4,FALSE)</f>
        <v>0.95</v>
      </c>
      <c r="K714" s="3">
        <f t="shared" si="898"/>
        <v>1.6643514285714303</v>
      </c>
      <c r="L714" s="3">
        <f t="shared" si="899"/>
        <v>0.67545000000000077</v>
      </c>
      <c r="M714" s="5">
        <f t="shared" si="900"/>
        <v>9.6346768046481721E-2</v>
      </c>
      <c r="N714" s="5">
        <f t="shared" si="901"/>
        <v>0.16035488103640208</v>
      </c>
      <c r="O714" s="5">
        <f t="shared" si="902"/>
        <v>6.5077424476996132E-2</v>
      </c>
      <c r="P714" s="5">
        <f t="shared" si="903"/>
        <v>0.10831170439603789</v>
      </c>
      <c r="Q714" s="5">
        <f t="shared" si="904"/>
        <v>0.1334434376656688</v>
      </c>
      <c r="R714" s="5">
        <f t="shared" si="905"/>
        <v>2.1978273181493545E-2</v>
      </c>
      <c r="S714" s="5">
        <f t="shared" si="906"/>
        <v>3.0440630098549248E-2</v>
      </c>
      <c r="T714" s="5">
        <f t="shared" si="907"/>
        <v>9.0134369971276065E-2</v>
      </c>
      <c r="U714" s="5">
        <f t="shared" si="908"/>
        <v>3.657957036715194E-2</v>
      </c>
      <c r="V714" s="5">
        <f t="shared" si="909"/>
        <v>3.8023261596446807E-3</v>
      </c>
      <c r="W714" s="5">
        <f t="shared" si="910"/>
        <v>7.4032258704112827E-2</v>
      </c>
      <c r="X714" s="5">
        <f t="shared" si="911"/>
        <v>5.0005089141693056E-2</v>
      </c>
      <c r="Y714" s="5">
        <f t="shared" si="912"/>
        <v>1.688796873037831E-2</v>
      </c>
      <c r="Z714" s="5">
        <f t="shared" si="913"/>
        <v>4.9484082068132779E-3</v>
      </c>
      <c r="AA714" s="5">
        <f t="shared" si="914"/>
        <v>8.2358902681642695E-3</v>
      </c>
      <c r="AB714" s="5">
        <f t="shared" si="915"/>
        <v>6.8537078666883709E-3</v>
      </c>
      <c r="AC714" s="5">
        <f t="shared" si="916"/>
        <v>2.6715765573349942E-4</v>
      </c>
      <c r="AD714" s="5">
        <f t="shared" si="917"/>
        <v>3.0803923883639967E-2</v>
      </c>
      <c r="AE714" s="5">
        <f t="shared" si="918"/>
        <v>2.0806510387204637E-2</v>
      </c>
      <c r="AF714" s="5">
        <f t="shared" si="919"/>
        <v>7.0268787205186936E-3</v>
      </c>
      <c r="AG714" s="5">
        <f t="shared" si="920"/>
        <v>1.5821017439247857E-3</v>
      </c>
      <c r="AH714" s="5">
        <f t="shared" si="921"/>
        <v>8.35600580823008E-4</v>
      </c>
      <c r="AI714" s="5">
        <f t="shared" si="922"/>
        <v>1.3907330204078903E-3</v>
      </c>
      <c r="AJ714" s="5">
        <f t="shared" si="923"/>
        <v>1.1573342446386662E-3</v>
      </c>
      <c r="AK714" s="5">
        <f t="shared" si="924"/>
        <v>6.4207030113300049E-4</v>
      </c>
      <c r="AL714" s="5">
        <f t="shared" si="925"/>
        <v>1.2013397697361327E-5</v>
      </c>
      <c r="AM714" s="5">
        <f t="shared" si="926"/>
        <v>1.0253710944268347E-2</v>
      </c>
      <c r="AN714" s="5">
        <f t="shared" si="927"/>
        <v>6.9258690573060612E-3</v>
      </c>
      <c r="AO714" s="5">
        <f t="shared" si="928"/>
        <v>2.3390391273786925E-3</v>
      </c>
      <c r="AP714" s="5">
        <f t="shared" si="929"/>
        <v>5.2663465952931322E-4</v>
      </c>
      <c r="AQ714" s="5">
        <f t="shared" si="930"/>
        <v>8.8928845194768746E-5</v>
      </c>
      <c r="AR714" s="5">
        <f t="shared" si="931"/>
        <v>1.1288128246338031E-4</v>
      </c>
      <c r="AS714" s="5">
        <f t="shared" si="932"/>
        <v>1.8787412372690219E-4</v>
      </c>
      <c r="AT714" s="5">
        <f t="shared" si="933"/>
        <v>1.5634428310823766E-4</v>
      </c>
      <c r="AU714" s="5">
        <f t="shared" si="934"/>
        <v>8.6737276980057169E-5</v>
      </c>
      <c r="AV714" s="5">
        <f t="shared" si="935"/>
        <v>3.6090327713038491E-5</v>
      </c>
      <c r="AW714" s="5">
        <f t="shared" si="936"/>
        <v>3.7514709931274641E-7</v>
      </c>
      <c r="AX714" s="5">
        <f t="shared" si="937"/>
        <v>2.8442964097085896E-3</v>
      </c>
      <c r="AY714" s="5">
        <f t="shared" si="938"/>
        <v>1.9211800099376687E-3</v>
      </c>
      <c r="AZ714" s="5">
        <f t="shared" si="939"/>
        <v>6.4883051885619995E-4</v>
      </c>
      <c r="BA714" s="5">
        <f t="shared" si="940"/>
        <v>1.4608419132047359E-4</v>
      </c>
      <c r="BB714" s="5">
        <f t="shared" si="941"/>
        <v>2.4668141756853497E-5</v>
      </c>
      <c r="BC714" s="5">
        <f t="shared" si="942"/>
        <v>3.3324192699333439E-6</v>
      </c>
      <c r="BD714" s="5">
        <f t="shared" si="943"/>
        <v>1.2707610373315046E-5</v>
      </c>
      <c r="BE714" s="5">
        <f t="shared" si="944"/>
        <v>2.1149929478556022E-5</v>
      </c>
      <c r="BF714" s="5">
        <f t="shared" si="945"/>
        <v>1.7600457670909865E-5</v>
      </c>
      <c r="BG714" s="5">
        <f t="shared" si="946"/>
        <v>9.764448956029942E-6</v>
      </c>
      <c r="BH714" s="5">
        <f t="shared" si="947"/>
        <v>4.0628686422953105E-6</v>
      </c>
      <c r="BI714" s="5">
        <f t="shared" si="948"/>
        <v>1.352408245780452E-6</v>
      </c>
      <c r="BJ714" s="8">
        <f t="shared" si="949"/>
        <v>0.61079999430934606</v>
      </c>
      <c r="BK714" s="8">
        <f t="shared" si="950"/>
        <v>0.24110177976408206</v>
      </c>
      <c r="BL714" s="8">
        <f t="shared" si="951"/>
        <v>0.1433971693248553</v>
      </c>
      <c r="BM714" s="8">
        <f t="shared" si="952"/>
        <v>0.41281405793917825</v>
      </c>
      <c r="BN714" s="8">
        <f t="shared" si="953"/>
        <v>0.58551248880308016</v>
      </c>
    </row>
    <row r="715" spans="1:66" x14ac:dyDescent="0.25">
      <c r="A715" t="s">
        <v>340</v>
      </c>
      <c r="B715" t="s">
        <v>353</v>
      </c>
      <c r="C715" t="s">
        <v>341</v>
      </c>
      <c r="D715" t="s">
        <v>500</v>
      </c>
      <c r="E715">
        <f>VLOOKUP(A715,home!$A$2:$E$405,3,FALSE)</f>
        <v>1.35357142857143</v>
      </c>
      <c r="F715">
        <f>VLOOKUP(B715,home!$B$2:$E$405,3,FALSE)</f>
        <v>1.48</v>
      </c>
      <c r="G715">
        <f>VLOOKUP(C715,away!$B$2:$E$405,4,FALSE)</f>
        <v>1.42</v>
      </c>
      <c r="H715">
        <f>VLOOKUP(A715,away!$A$2:$E$405,3,FALSE)</f>
        <v>1.1285714285714299</v>
      </c>
      <c r="I715">
        <f>VLOOKUP(C715,away!$B$2:$E$405,3,FALSE)</f>
        <v>0.63</v>
      </c>
      <c r="J715">
        <f>VLOOKUP(B715,home!$B$2:$E$405,4,FALSE)</f>
        <v>0.53</v>
      </c>
      <c r="K715" s="3">
        <f t="shared" si="898"/>
        <v>2.8446657142857172</v>
      </c>
      <c r="L715" s="3">
        <f t="shared" si="899"/>
        <v>0.3768300000000005</v>
      </c>
      <c r="M715" s="5">
        <f t="shared" si="900"/>
        <v>3.9895341579905992E-2</v>
      </c>
      <c r="N715" s="5">
        <f t="shared" si="901"/>
        <v>0.11348891035207594</v>
      </c>
      <c r="O715" s="5">
        <f t="shared" si="902"/>
        <v>1.5033761567555993E-2</v>
      </c>
      <c r="P715" s="5">
        <f t="shared" si="903"/>
        <v>4.2766026087972829E-2</v>
      </c>
      <c r="Q715" s="5">
        <f t="shared" si="904"/>
        <v>0.16141900611509796</v>
      </c>
      <c r="R715" s="5">
        <f t="shared" si="905"/>
        <v>2.8325861857510671E-3</v>
      </c>
      <c r="S715" s="5">
        <f t="shared" si="906"/>
        <v>1.1460817948469133E-2</v>
      </c>
      <c r="T715" s="5">
        <f t="shared" si="907"/>
        <v>6.0827524074352442E-2</v>
      </c>
      <c r="U715" s="5">
        <f t="shared" si="908"/>
        <v>8.0577608053654139E-3</v>
      </c>
      <c r="V715" s="5">
        <f t="shared" si="909"/>
        <v>1.3650539413147447E-3</v>
      </c>
      <c r="W715" s="5">
        <f t="shared" si="910"/>
        <v>0.15306103744323188</v>
      </c>
      <c r="X715" s="5">
        <f t="shared" si="911"/>
        <v>5.7677990739733148E-2</v>
      </c>
      <c r="Y715" s="5">
        <f t="shared" si="912"/>
        <v>1.0867398625226838E-2</v>
      </c>
      <c r="Z715" s="5">
        <f t="shared" si="913"/>
        <v>3.5580115079219193E-4</v>
      </c>
      <c r="AA715" s="5">
        <f t="shared" si="914"/>
        <v>1.0121353347619507E-3</v>
      </c>
      <c r="AB715" s="5">
        <f t="shared" si="915"/>
        <v>1.4395933425072095E-3</v>
      </c>
      <c r="AC715" s="5">
        <f t="shared" si="916"/>
        <v>9.1454807368975531E-5</v>
      </c>
      <c r="AD715" s="5">
        <f t="shared" si="917"/>
        <v>0.10885187135194105</v>
      </c>
      <c r="AE715" s="5">
        <f t="shared" si="918"/>
        <v>4.1018650681551999E-2</v>
      </c>
      <c r="AF715" s="5">
        <f t="shared" si="919"/>
        <v>7.7285290681646315E-3</v>
      </c>
      <c r="AG715" s="5">
        <f t="shared" si="920"/>
        <v>9.7078053625216049E-4</v>
      </c>
      <c r="AH715" s="5">
        <f t="shared" si="921"/>
        <v>3.3519136913255468E-5</v>
      </c>
      <c r="AI715" s="5">
        <f t="shared" si="922"/>
        <v>9.535073954958661E-5</v>
      </c>
      <c r="AJ715" s="5">
        <f t="shared" si="923"/>
        <v>1.3562048981424811E-4</v>
      </c>
      <c r="AK715" s="5">
        <f t="shared" si="924"/>
        <v>1.2859831917640899E-4</v>
      </c>
      <c r="AL715" s="5">
        <f t="shared" si="925"/>
        <v>3.9214189155177611E-6</v>
      </c>
      <c r="AM715" s="5">
        <f t="shared" si="926"/>
        <v>6.1929437274141269E-2</v>
      </c>
      <c r="AN715" s="5">
        <f t="shared" si="927"/>
        <v>2.3336869848014682E-2</v>
      </c>
      <c r="AO715" s="5">
        <f t="shared" si="928"/>
        <v>4.397016332413693E-3</v>
      </c>
      <c r="AP715" s="5">
        <f t="shared" si="929"/>
        <v>5.5230922151448467E-4</v>
      </c>
      <c r="AQ715" s="5">
        <f t="shared" si="930"/>
        <v>5.2031670985825885E-5</v>
      </c>
      <c r="AR715" s="5">
        <f t="shared" si="931"/>
        <v>2.5262032726044161E-6</v>
      </c>
      <c r="AS715" s="5">
        <f t="shared" si="932"/>
        <v>7.1862038368941566E-6</v>
      </c>
      <c r="AT715" s="5">
        <f t="shared" si="933"/>
        <v>1.0221173835340642E-5</v>
      </c>
      <c r="AU715" s="5">
        <f t="shared" si="934"/>
        <v>9.6919409230492573E-6</v>
      </c>
      <c r="AV715" s="5">
        <f t="shared" si="935"/>
        <v>6.8925830121702228E-6</v>
      </c>
      <c r="AW715" s="5">
        <f t="shared" si="936"/>
        <v>1.1676628078035057E-7</v>
      </c>
      <c r="AX715" s="5">
        <f t="shared" si="937"/>
        <v>2.936142448645962E-2</v>
      </c>
      <c r="AY715" s="5">
        <f t="shared" si="938"/>
        <v>1.1064265589232593E-2</v>
      </c>
      <c r="AZ715" s="5">
        <f t="shared" si="939"/>
        <v>2.0846736009952622E-3</v>
      </c>
      <c r="BA715" s="5">
        <f t="shared" si="940"/>
        <v>2.6185585102101523E-4</v>
      </c>
      <c r="BB715" s="5">
        <f t="shared" si="941"/>
        <v>2.4668785085062324E-5</v>
      </c>
      <c r="BC715" s="5">
        <f t="shared" si="942"/>
        <v>1.8591876567208105E-6</v>
      </c>
      <c r="BD715" s="5">
        <f t="shared" si="943"/>
        <v>1.5865819653592043E-7</v>
      </c>
      <c r="BE715" s="5">
        <f t="shared" si="944"/>
        <v>4.5132953197613781E-7</v>
      </c>
      <c r="BF715" s="5">
        <f t="shared" si="945"/>
        <v>6.4194082272856947E-7</v>
      </c>
      <c r="BG715" s="5">
        <f t="shared" si="946"/>
        <v>6.0870234967210893E-7</v>
      </c>
      <c r="BH715" s="5">
        <f t="shared" si="947"/>
        <v>4.3288867607935107E-7</v>
      </c>
      <c r="BI715" s="5">
        <f t="shared" si="948"/>
        <v>2.4628471498909308E-7</v>
      </c>
      <c r="BJ715" s="8">
        <f t="shared" si="949"/>
        <v>0.84897811083514829</v>
      </c>
      <c r="BK715" s="8">
        <f t="shared" si="950"/>
        <v>0.10664688137317979</v>
      </c>
      <c r="BL715" s="8">
        <f t="shared" si="951"/>
        <v>2.8807983830567169E-2</v>
      </c>
      <c r="BM715" s="8">
        <f t="shared" si="952"/>
        <v>0.59828899647837563</v>
      </c>
      <c r="BN715" s="8">
        <f t="shared" si="953"/>
        <v>0.37543563188835977</v>
      </c>
    </row>
    <row r="716" spans="1:66" x14ac:dyDescent="0.25">
      <c r="A716" t="s">
        <v>340</v>
      </c>
      <c r="B716" t="s">
        <v>418</v>
      </c>
      <c r="C716" t="s">
        <v>354</v>
      </c>
      <c r="D716" t="s">
        <v>500</v>
      </c>
      <c r="E716">
        <f>VLOOKUP(A716,home!$A$2:$E$405,3,FALSE)</f>
        <v>1.35357142857143</v>
      </c>
      <c r="F716">
        <f>VLOOKUP(B716,home!$B$2:$E$405,3,FALSE)</f>
        <v>1.27</v>
      </c>
      <c r="G716">
        <f>VLOOKUP(C716,away!$B$2:$E$405,4,FALSE)</f>
        <v>0.53</v>
      </c>
      <c r="H716">
        <f>VLOOKUP(A716,away!$A$2:$E$405,3,FALSE)</f>
        <v>1.1285714285714299</v>
      </c>
      <c r="I716">
        <f>VLOOKUP(C716,away!$B$2:$E$405,3,FALSE)</f>
        <v>1.64</v>
      </c>
      <c r="J716">
        <f>VLOOKUP(B716,home!$B$2:$E$405,4,FALSE)</f>
        <v>1.01</v>
      </c>
      <c r="K716" s="3">
        <f t="shared" si="898"/>
        <v>0.91108892857142953</v>
      </c>
      <c r="L716" s="3">
        <f t="shared" si="899"/>
        <v>1.8693657142857165</v>
      </c>
      <c r="M716" s="5">
        <f t="shared" si="900"/>
        <v>6.201030842382331E-2</v>
      </c>
      <c r="N716" s="5">
        <f t="shared" si="901"/>
        <v>5.6496905462245076E-2</v>
      </c>
      <c r="O716" s="5">
        <f t="shared" si="902"/>
        <v>0.11591994449977805</v>
      </c>
      <c r="P716" s="5">
        <f t="shared" si="903"/>
        <v>0.10561337803436235</v>
      </c>
      <c r="Q716" s="5">
        <f t="shared" si="904"/>
        <v>2.5736852532599101E-2</v>
      </c>
      <c r="R716" s="5">
        <f t="shared" si="905"/>
        <v>0.10834838492489414</v>
      </c>
      <c r="S716" s="5">
        <f t="shared" si="906"/>
        <v>4.4969078139369026E-2</v>
      </c>
      <c r="T716" s="5">
        <f t="shared" si="907"/>
        <v>4.8111589718068268E-2</v>
      </c>
      <c r="U716" s="5">
        <f t="shared" si="908"/>
        <v>9.8715013933666634E-2</v>
      </c>
      <c r="V716" s="5">
        <f t="shared" si="909"/>
        <v>8.5099403812553976E-3</v>
      </c>
      <c r="W716" s="5">
        <f t="shared" si="910"/>
        <v>7.8161871329088667E-3</v>
      </c>
      <c r="X716" s="5">
        <f t="shared" si="911"/>
        <v>1.461131224270101E-2</v>
      </c>
      <c r="Y716" s="5">
        <f t="shared" si="912"/>
        <v>1.365694307361421E-2</v>
      </c>
      <c r="Z716" s="5">
        <f t="shared" si="913"/>
        <v>6.7514251992276161E-2</v>
      </c>
      <c r="AA716" s="5">
        <f t="shared" si="914"/>
        <v>6.1511487510944395E-2</v>
      </c>
      <c r="AB716" s="5">
        <f t="shared" si="915"/>
        <v>2.8021217625590594E-2</v>
      </c>
      <c r="AC716" s="5">
        <f t="shared" si="916"/>
        <v>9.0586103079085217E-4</v>
      </c>
      <c r="AD716" s="5">
        <f t="shared" si="917"/>
        <v>1.7803103901089332E-3</v>
      </c>
      <c r="AE716" s="5">
        <f t="shared" si="918"/>
        <v>3.3280512040562682E-3</v>
      </c>
      <c r="AF716" s="5">
        <f t="shared" si="919"/>
        <v>3.1106724081250434E-3</v>
      </c>
      <c r="AG716" s="5">
        <f t="shared" si="920"/>
        <v>1.9383281160411806E-3</v>
      </c>
      <c r="AH716" s="5">
        <f t="shared" si="921"/>
        <v>3.1552206975001794E-2</v>
      </c>
      <c r="AI716" s="5">
        <f t="shared" si="922"/>
        <v>2.874686644691837E-2</v>
      </c>
      <c r="AJ716" s="5">
        <f t="shared" si="923"/>
        <v>1.3095475875454416E-2</v>
      </c>
      <c r="AK716" s="5">
        <f t="shared" si="924"/>
        <v>3.97704769483359E-3</v>
      </c>
      <c r="AL716" s="5">
        <f t="shared" si="925"/>
        <v>6.1712993160831456E-5</v>
      </c>
      <c r="AM716" s="5">
        <f t="shared" si="926"/>
        <v>3.2440421716978647E-4</v>
      </c>
      <c r="AN716" s="5">
        <f t="shared" si="927"/>
        <v>6.0643012114689658E-4</v>
      </c>
      <c r="AO716" s="5">
        <f t="shared" si="928"/>
        <v>5.6681983829107109E-4</v>
      </c>
      <c r="AP716" s="5">
        <f t="shared" si="929"/>
        <v>3.5319785729276751E-4</v>
      </c>
      <c r="AQ716" s="5">
        <f t="shared" si="930"/>
        <v>1.650639911955697E-4</v>
      </c>
      <c r="AR716" s="5">
        <f t="shared" si="931"/>
        <v>1.1796522785822995E-2</v>
      </c>
      <c r="AS716" s="5">
        <f t="shared" si="932"/>
        <v>1.0747681305803929E-2</v>
      </c>
      <c r="AT716" s="5">
        <f t="shared" si="933"/>
        <v>4.8960467227660417E-3</v>
      </c>
      <c r="AU716" s="5">
        <f t="shared" si="934"/>
        <v>1.4869113209601908E-3</v>
      </c>
      <c r="AV716" s="5">
        <f t="shared" si="935"/>
        <v>3.3867711057358724E-4</v>
      </c>
      <c r="AW716" s="5">
        <f t="shared" si="936"/>
        <v>2.91963897347344E-6</v>
      </c>
      <c r="AX716" s="5">
        <f t="shared" si="937"/>
        <v>4.926018177421232E-5</v>
      </c>
      <c r="AY716" s="5">
        <f t="shared" si="938"/>
        <v>9.2085294888194643E-5</v>
      </c>
      <c r="AZ716" s="5">
        <f t="shared" si="939"/>
        <v>8.6070546526940438E-5</v>
      </c>
      <c r="BA716" s="5">
        <f t="shared" si="940"/>
        <v>5.3632442895765341E-5</v>
      </c>
      <c r="BB716" s="5">
        <f t="shared" si="941"/>
        <v>2.5064662480682565E-5</v>
      </c>
      <c r="BC716" s="5">
        <f t="shared" si="942"/>
        <v>9.3710041363063103E-6</v>
      </c>
      <c r="BD716" s="5">
        <f t="shared" si="943"/>
        <v>3.6753358739346205E-3</v>
      </c>
      <c r="BE716" s="5">
        <f t="shared" si="944"/>
        <v>3.3485578235232321E-3</v>
      </c>
      <c r="BF716" s="5">
        <f t="shared" si="945"/>
        <v>1.5254169798466295E-3</v>
      </c>
      <c r="BG716" s="5">
        <f t="shared" si="946"/>
        <v>4.6326350726437726E-4</v>
      </c>
      <c r="BH716" s="5">
        <f t="shared" si="947"/>
        <v>1.0551856311993603E-4</v>
      </c>
      <c r="BI716" s="5">
        <f t="shared" si="948"/>
        <v>1.9227358923467862E-5</v>
      </c>
      <c r="BJ716" s="8">
        <f t="shared" si="949"/>
        <v>0.17891855243826613</v>
      </c>
      <c r="BK716" s="8">
        <f t="shared" si="950"/>
        <v>0.22216236429764993</v>
      </c>
      <c r="BL716" s="8">
        <f t="shared" si="951"/>
        <v>0.52829080483962099</v>
      </c>
      <c r="BM716" s="8">
        <f t="shared" si="952"/>
        <v>0.52267103403419657</v>
      </c>
      <c r="BN716" s="8">
        <f t="shared" si="953"/>
        <v>0.47412577387770205</v>
      </c>
    </row>
    <row r="717" spans="1:66" x14ac:dyDescent="0.25">
      <c r="A717" t="s">
        <v>342</v>
      </c>
      <c r="B717" t="s">
        <v>409</v>
      </c>
      <c r="C717" t="s">
        <v>348</v>
      </c>
      <c r="D717" t="s">
        <v>500</v>
      </c>
      <c r="E717">
        <f>VLOOKUP(A717,home!$A$2:$E$405,3,FALSE)</f>
        <v>1.17575757575758</v>
      </c>
      <c r="F717">
        <f>VLOOKUP(B717,home!$B$2:$E$405,3,FALSE)</f>
        <v>1.1299999999999999</v>
      </c>
      <c r="G717">
        <f>VLOOKUP(C717,away!$B$2:$E$405,4,FALSE)</f>
        <v>0.91</v>
      </c>
      <c r="H717">
        <f>VLOOKUP(A717,away!$A$2:$E$405,3,FALSE)</f>
        <v>0.84848484848484795</v>
      </c>
      <c r="I717">
        <f>VLOOKUP(C717,away!$B$2:$E$405,3,FALSE)</f>
        <v>0.96</v>
      </c>
      <c r="J717">
        <f>VLOOKUP(B717,home!$B$2:$E$405,4,FALSE)</f>
        <v>1.18</v>
      </c>
      <c r="K717" s="3">
        <f t="shared" si="898"/>
        <v>1.2090315151515194</v>
      </c>
      <c r="L717" s="3">
        <f t="shared" si="899"/>
        <v>0.96116363636363567</v>
      </c>
      <c r="M717" s="5">
        <f t="shared" si="900"/>
        <v>0.11415533714993481</v>
      </c>
      <c r="N717" s="5">
        <f t="shared" si="901"/>
        <v>0.1380174002370182</v>
      </c>
      <c r="O717" s="5">
        <f t="shared" si="902"/>
        <v>0.10972195896534817</v>
      </c>
      <c r="P717" s="5">
        <f t="shared" si="903"/>
        <v>0.13265730629326772</v>
      </c>
      <c r="Q717" s="5">
        <f t="shared" si="904"/>
        <v>8.3433693262917913E-2</v>
      </c>
      <c r="R717" s="5">
        <f t="shared" si="905"/>
        <v>5.2730378534037822E-2</v>
      </c>
      <c r="S717" s="5">
        <f t="shared" si="906"/>
        <v>3.853950536248734E-2</v>
      </c>
      <c r="T717" s="5">
        <f t="shared" si="907"/>
        <v>8.0193432011834348E-2</v>
      </c>
      <c r="U717" s="5">
        <f t="shared" si="908"/>
        <v>6.3752689453520903E-2</v>
      </c>
      <c r="V717" s="5">
        <f t="shared" si="909"/>
        <v>4.9762086322269177E-3</v>
      </c>
      <c r="W717" s="5">
        <f t="shared" si="910"/>
        <v>3.3624654860117585E-2</v>
      </c>
      <c r="X717" s="5">
        <f t="shared" si="911"/>
        <v>3.2318795536822813E-2</v>
      </c>
      <c r="Y717" s="5">
        <f t="shared" si="912"/>
        <v>1.5531825520532724E-2</v>
      </c>
      <c r="Z717" s="5">
        <f t="shared" si="913"/>
        <v>1.6894174126202265E-2</v>
      </c>
      <c r="AA717" s="5">
        <f t="shared" si="914"/>
        <v>2.0425588941035921E-2</v>
      </c>
      <c r="AB717" s="5">
        <f t="shared" si="915"/>
        <v>1.2347590372621392E-2</v>
      </c>
      <c r="AC717" s="5">
        <f t="shared" si="916"/>
        <v>3.614211395989613E-4</v>
      </c>
      <c r="AD717" s="5">
        <f t="shared" si="917"/>
        <v>1.0163316852993721E-2</v>
      </c>
      <c r="AE717" s="5">
        <f t="shared" si="918"/>
        <v>9.7686105839392672E-3</v>
      </c>
      <c r="AF717" s="5">
        <f t="shared" si="919"/>
        <v>4.6946166355396812E-3</v>
      </c>
      <c r="AG717" s="5">
        <f t="shared" si="920"/>
        <v>1.504098265582846E-3</v>
      </c>
      <c r="AH717" s="5">
        <f t="shared" si="921"/>
        <v>4.0595164591252534E-3</v>
      </c>
      <c r="AI717" s="5">
        <f t="shared" si="922"/>
        <v>4.9080833353587353E-3</v>
      </c>
      <c r="AJ717" s="5">
        <f t="shared" si="923"/>
        <v>2.9670137157193485E-3</v>
      </c>
      <c r="AK717" s="5">
        <f t="shared" si="924"/>
        <v>1.1957376960638341E-3</v>
      </c>
      <c r="AL717" s="5">
        <f t="shared" si="925"/>
        <v>1.6799969590092388E-5</v>
      </c>
      <c r="AM717" s="5">
        <f t="shared" si="926"/>
        <v>2.4575540747479897E-3</v>
      </c>
      <c r="AN717" s="5">
        <f t="shared" si="927"/>
        <v>2.362111611045048E-3</v>
      </c>
      <c r="AO717" s="5">
        <f t="shared" si="928"/>
        <v>1.1351878927844119E-3</v>
      </c>
      <c r="AP717" s="5">
        <f t="shared" si="929"/>
        <v>3.6370044099487951E-4</v>
      </c>
      <c r="AQ717" s="5">
        <f t="shared" si="930"/>
        <v>8.7393909603424044E-5</v>
      </c>
      <c r="AR717" s="5">
        <f t="shared" si="931"/>
        <v>7.8037192034617197E-4</v>
      </c>
      <c r="AS717" s="5">
        <f t="shared" si="932"/>
        <v>9.4349424523783299E-4</v>
      </c>
      <c r="AT717" s="5">
        <f t="shared" si="933"/>
        <v>5.7035713842831836E-4</v>
      </c>
      <c r="AU717" s="5">
        <f t="shared" si="934"/>
        <v>2.298599184171582E-4</v>
      </c>
      <c r="AV717" s="5">
        <f t="shared" si="935"/>
        <v>6.9476971359125388E-5</v>
      </c>
      <c r="AW717" s="5">
        <f t="shared" si="936"/>
        <v>5.423016779085354E-7</v>
      </c>
      <c r="AX717" s="5">
        <f t="shared" si="937"/>
        <v>4.9521005442655934E-4</v>
      </c>
      <c r="AY717" s="5">
        <f t="shared" si="938"/>
        <v>4.7597789667646565E-4</v>
      </c>
      <c r="AZ717" s="5">
        <f t="shared" si="939"/>
        <v>2.2874632299913327E-4</v>
      </c>
      <c r="BA717" s="5">
        <f t="shared" si="940"/>
        <v>7.3287549206219231E-5</v>
      </c>
      <c r="BB717" s="5">
        <f t="shared" si="941"/>
        <v>1.7610331823807136E-5</v>
      </c>
      <c r="BC717" s="5">
        <f t="shared" si="942"/>
        <v>3.3852821146681457E-6</v>
      </c>
      <c r="BD717" s="5">
        <f t="shared" si="943"/>
        <v>1.2501085211266667E-4</v>
      </c>
      <c r="BE717" s="5">
        <f t="shared" si="944"/>
        <v>1.5114205994015987E-4</v>
      </c>
      <c r="BF717" s="5">
        <f t="shared" si="945"/>
        <v>9.1367756866286652E-5</v>
      </c>
      <c r="BG717" s="5">
        <f t="shared" si="946"/>
        <v>3.6822165840014058E-5</v>
      </c>
      <c r="BH717" s="5">
        <f t="shared" si="947"/>
        <v>1.1129789739178185E-5</v>
      </c>
      <c r="BI717" s="5">
        <f t="shared" si="948"/>
        <v>2.6912533103352825E-6</v>
      </c>
      <c r="BJ717" s="8">
        <f t="shared" si="949"/>
        <v>0.41695060913372167</v>
      </c>
      <c r="BK717" s="8">
        <f t="shared" si="950"/>
        <v>0.29118255644378233</v>
      </c>
      <c r="BL717" s="8">
        <f t="shared" si="951"/>
        <v>0.27512028154442864</v>
      </c>
      <c r="BM717" s="8">
        <f t="shared" si="952"/>
        <v>0.36895611121061167</v>
      </c>
      <c r="BN717" s="8">
        <f t="shared" si="953"/>
        <v>0.63071607444252464</v>
      </c>
    </row>
    <row r="718" spans="1:66" x14ac:dyDescent="0.25">
      <c r="A718" t="s">
        <v>342</v>
      </c>
      <c r="B718" t="s">
        <v>399</v>
      </c>
      <c r="C718" t="s">
        <v>426</v>
      </c>
      <c r="D718" t="s">
        <v>500</v>
      </c>
      <c r="E718">
        <f>VLOOKUP(A718,home!$A$2:$E$405,3,FALSE)</f>
        <v>1.17575757575758</v>
      </c>
      <c r="F718">
        <f>VLOOKUP(B718,home!$B$2:$E$405,3,FALSE)</f>
        <v>0.79</v>
      </c>
      <c r="G718">
        <f>VLOOKUP(C718,away!$B$2:$E$405,4,FALSE)</f>
        <v>1.08</v>
      </c>
      <c r="H718">
        <f>VLOOKUP(A718,away!$A$2:$E$405,3,FALSE)</f>
        <v>0.84848484848484795</v>
      </c>
      <c r="I718">
        <f>VLOOKUP(C718,away!$B$2:$E$405,3,FALSE)</f>
        <v>0.51</v>
      </c>
      <c r="J718">
        <f>VLOOKUP(B718,home!$B$2:$E$405,4,FALSE)</f>
        <v>1.26</v>
      </c>
      <c r="K718" s="3">
        <f t="shared" si="898"/>
        <v>1.0031563636363674</v>
      </c>
      <c r="L718" s="3">
        <f t="shared" si="899"/>
        <v>0.5452363636363633</v>
      </c>
      <c r="M718" s="5">
        <f t="shared" si="900"/>
        <v>0.2125893885062457</v>
      </c>
      <c r="N718" s="5">
        <f t="shared" si="901"/>
        <v>0.21326039792160439</v>
      </c>
      <c r="O718" s="5">
        <f t="shared" si="902"/>
        <v>0.11591146513682349</v>
      </c>
      <c r="P718" s="5">
        <f t="shared" si="903"/>
        <v>0.11627732387041945</v>
      </c>
      <c r="Q718" s="5">
        <f t="shared" si="904"/>
        <v>0.10696676264334069</v>
      </c>
      <c r="R718" s="5">
        <f t="shared" si="905"/>
        <v>3.1599572877482371E-2</v>
      </c>
      <c r="S718" s="5">
        <f t="shared" si="906"/>
        <v>1.5899683588944977E-2</v>
      </c>
      <c r="T718" s="5">
        <f t="shared" si="907"/>
        <v>5.8322168693609067E-2</v>
      </c>
      <c r="U718" s="5">
        <f t="shared" si="908"/>
        <v>3.1699312620237598E-2</v>
      </c>
      <c r="V718" s="5">
        <f t="shared" si="909"/>
        <v>9.6627204997248731E-4</v>
      </c>
      <c r="W718" s="5">
        <f t="shared" si="910"/>
        <v>3.5768129547749355E-2</v>
      </c>
      <c r="X718" s="5">
        <f t="shared" si="911"/>
        <v>1.9502084888689222E-2</v>
      </c>
      <c r="Y718" s="5">
        <f t="shared" si="912"/>
        <v>5.3166229240182907E-3</v>
      </c>
      <c r="Z718" s="5">
        <f t="shared" si="913"/>
        <v>5.743078736060247E-3</v>
      </c>
      <c r="AA718" s="5">
        <f t="shared" si="914"/>
        <v>5.7612059809435427E-3</v>
      </c>
      <c r="AB718" s="5">
        <f t="shared" si="915"/>
        <v>2.8896952210017072E-3</v>
      </c>
      <c r="AC718" s="5">
        <f t="shared" si="916"/>
        <v>3.3031848652891514E-5</v>
      </c>
      <c r="AD718" s="5">
        <f t="shared" si="917"/>
        <v>8.9702566927986876E-3</v>
      </c>
      <c r="AE718" s="5">
        <f t="shared" si="918"/>
        <v>4.8909101400663067E-3</v>
      </c>
      <c r="AF718" s="5">
        <f t="shared" si="919"/>
        <v>1.3333510298209846E-3</v>
      </c>
      <c r="AG718" s="5">
        <f t="shared" si="920"/>
        <v>2.4233048898346463E-4</v>
      </c>
      <c r="AH718" s="5">
        <f t="shared" si="921"/>
        <v>7.8283384153170254E-4</v>
      </c>
      <c r="AI718" s="5">
        <f t="shared" si="922"/>
        <v>7.853047498024311E-4</v>
      </c>
      <c r="AJ718" s="5">
        <f t="shared" si="923"/>
        <v>3.9389172857908704E-4</v>
      </c>
      <c r="AK718" s="5">
        <f t="shared" si="924"/>
        <v>1.317116647026133E-4</v>
      </c>
      <c r="AL718" s="5">
        <f t="shared" si="925"/>
        <v>7.226804669487263E-7</v>
      </c>
      <c r="AM718" s="5">
        <f t="shared" si="926"/>
        <v>1.7997140169665438E-3</v>
      </c>
      <c r="AN718" s="5">
        <f t="shared" si="927"/>
        <v>9.8126952619623079E-4</v>
      </c>
      <c r="AO718" s="5">
        <f t="shared" si="928"/>
        <v>2.67511914105205E-4</v>
      </c>
      <c r="AP718" s="5">
        <f t="shared" si="929"/>
        <v>4.8619074425375039E-5</v>
      </c>
      <c r="AQ718" s="5">
        <f t="shared" si="930"/>
        <v>6.6272218357642985E-6</v>
      </c>
      <c r="AR718" s="5">
        <f t="shared" si="931"/>
        <v>8.5365895417646151E-5</v>
      </c>
      <c r="AS718" s="5">
        <f t="shared" si="932"/>
        <v>8.5635341225728353E-5</v>
      </c>
      <c r="AT718" s="5">
        <f t="shared" si="933"/>
        <v>4.2952818751380575E-5</v>
      </c>
      <c r="AU718" s="5">
        <f t="shared" si="934"/>
        <v>1.436279782218897E-5</v>
      </c>
      <c r="AV718" s="5">
        <f t="shared" si="935"/>
        <v>3.6020330087378558E-6</v>
      </c>
      <c r="AW718" s="5">
        <f t="shared" si="936"/>
        <v>1.097987158623632E-8</v>
      </c>
      <c r="AX718" s="5">
        <f t="shared" si="937"/>
        <v>3.0089909480759285E-4</v>
      </c>
      <c r="AY718" s="5">
        <f t="shared" si="938"/>
        <v>1.6406112827436526E-4</v>
      </c>
      <c r="AZ718" s="5">
        <f t="shared" si="939"/>
        <v>4.4726046497196933E-5</v>
      </c>
      <c r="BA718" s="5">
        <f t="shared" si="940"/>
        <v>8.1287556506541871E-6</v>
      </c>
      <c r="BB718" s="5">
        <f t="shared" si="941"/>
        <v>1.1080232929628071E-6</v>
      </c>
      <c r="BC718" s="5">
        <f t="shared" si="942"/>
        <v>1.2082691821588601E-7</v>
      </c>
      <c r="BD718" s="5">
        <f t="shared" si="943"/>
        <v>7.7574317326799091E-6</v>
      </c>
      <c r="BE718" s="5">
        <f t="shared" si="944"/>
        <v>7.7819170081125434E-6</v>
      </c>
      <c r="BF718" s="5">
        <f t="shared" si="945"/>
        <v>3.903239783989089E-6</v>
      </c>
      <c r="BG718" s="5">
        <f t="shared" si="946"/>
        <v>1.3051866093690982E-6</v>
      </c>
      <c r="BH718" s="5">
        <f t="shared" si="947"/>
        <v>3.2732656323039607E-7</v>
      </c>
      <c r="BI718" s="5">
        <f t="shared" si="948"/>
        <v>6.5671944978358738E-8</v>
      </c>
      <c r="BJ718" s="8">
        <f t="shared" si="949"/>
        <v>0.45819580059965048</v>
      </c>
      <c r="BK718" s="8">
        <f t="shared" si="950"/>
        <v>0.34593048367297685</v>
      </c>
      <c r="BL718" s="8">
        <f t="shared" si="951"/>
        <v>0.19020805348097258</v>
      </c>
      <c r="BM718" s="8">
        <f t="shared" si="952"/>
        <v>0.20330845538534134</v>
      </c>
      <c r="BN718" s="8">
        <f t="shared" si="953"/>
        <v>0.79660491095591612</v>
      </c>
    </row>
    <row r="719" spans="1:66" x14ac:dyDescent="0.25">
      <c r="A719" t="s">
        <v>342</v>
      </c>
      <c r="B719" t="s">
        <v>398</v>
      </c>
      <c r="C719" t="s">
        <v>364</v>
      </c>
      <c r="D719" t="s">
        <v>500</v>
      </c>
      <c r="E719">
        <f>VLOOKUP(A719,home!$A$2:$E$405,3,FALSE)</f>
        <v>1.17575757575758</v>
      </c>
      <c r="F719">
        <f>VLOOKUP(B719,home!$B$2:$E$405,3,FALSE)</f>
        <v>0.74</v>
      </c>
      <c r="G719">
        <f>VLOOKUP(C719,away!$B$2:$E$405,4,FALSE)</f>
        <v>1.36</v>
      </c>
      <c r="H719">
        <f>VLOOKUP(A719,away!$A$2:$E$405,3,FALSE)</f>
        <v>0.84848484848484795</v>
      </c>
      <c r="I719">
        <f>VLOOKUP(C719,away!$B$2:$E$405,3,FALSE)</f>
        <v>0.62</v>
      </c>
      <c r="J719">
        <f>VLOOKUP(B719,home!$B$2:$E$405,4,FALSE)</f>
        <v>0.55000000000000004</v>
      </c>
      <c r="K719" s="3">
        <f t="shared" si="898"/>
        <v>1.1832824242424287</v>
      </c>
      <c r="L719" s="3">
        <f t="shared" si="899"/>
        <v>0.28933333333333316</v>
      </c>
      <c r="M719" s="5">
        <f t="shared" si="900"/>
        <v>0.2293248417682483</v>
      </c>
      <c r="N719" s="5">
        <f t="shared" si="901"/>
        <v>0.27135605470654417</v>
      </c>
      <c r="O719" s="5">
        <f t="shared" si="902"/>
        <v>6.6351320884946455E-2</v>
      </c>
      <c r="P719" s="5">
        <f t="shared" si="903"/>
        <v>7.851235182842671E-2</v>
      </c>
      <c r="Q719" s="5">
        <f t="shared" si="904"/>
        <v>0.1605454251230104</v>
      </c>
      <c r="R719" s="5">
        <f t="shared" si="905"/>
        <v>9.5988244213555812E-3</v>
      </c>
      <c r="S719" s="5">
        <f t="shared" si="906"/>
        <v>6.7199320209932675E-3</v>
      </c>
      <c r="T719" s="5">
        <f t="shared" si="907"/>
        <v>4.6451143002257639E-2</v>
      </c>
      <c r="U719" s="5">
        <f t="shared" si="908"/>
        <v>1.1358120231179058E-2</v>
      </c>
      <c r="V719" s="5">
        <f t="shared" si="909"/>
        <v>2.5562848995589859E-4</v>
      </c>
      <c r="W719" s="5">
        <f t="shared" si="910"/>
        <v>6.3323526613529024E-2</v>
      </c>
      <c r="X719" s="5">
        <f t="shared" si="911"/>
        <v>1.8321607033514382E-2</v>
      </c>
      <c r="Y719" s="5">
        <f t="shared" si="912"/>
        <v>2.650525817515079E-3</v>
      </c>
      <c r="Z719" s="5">
        <f t="shared" si="913"/>
        <v>9.2575328863740442E-4</v>
      </c>
      <c r="AA719" s="5">
        <f t="shared" si="914"/>
        <v>1.0954275956292685E-3</v>
      </c>
      <c r="AB719" s="5">
        <f t="shared" si="915"/>
        <v>6.4810011046912818E-4</v>
      </c>
      <c r="AC719" s="5">
        <f t="shared" si="916"/>
        <v>5.4698593123497422E-6</v>
      </c>
      <c r="AD719" s="5">
        <f t="shared" si="917"/>
        <v>1.873240402070913E-2</v>
      </c>
      <c r="AE719" s="5">
        <f t="shared" si="918"/>
        <v>5.4199088966585037E-3</v>
      </c>
      <c r="AF719" s="5">
        <f t="shared" si="919"/>
        <v>7.8408015371659646E-4</v>
      </c>
      <c r="AG719" s="5">
        <f t="shared" si="920"/>
        <v>7.5620174825111701E-5</v>
      </c>
      <c r="AH719" s="5">
        <f t="shared" si="921"/>
        <v>6.6962821211438871E-5</v>
      </c>
      <c r="AI719" s="5">
        <f t="shared" si="922"/>
        <v>7.9235929417183687E-5</v>
      </c>
      <c r="AJ719" s="5">
        <f t="shared" si="923"/>
        <v>4.6879241323933563E-5</v>
      </c>
      <c r="AK719" s="5">
        <f t="shared" si="924"/>
        <v>1.8490460773476649E-5</v>
      </c>
      <c r="AL719" s="5">
        <f t="shared" si="925"/>
        <v>7.490710826997029E-8</v>
      </c>
      <c r="AM719" s="5">
        <f t="shared" si="926"/>
        <v>4.4331448883026632E-3</v>
      </c>
      <c r="AN719" s="5">
        <f t="shared" si="927"/>
        <v>1.2826565876822361E-3</v>
      </c>
      <c r="AO719" s="5">
        <f t="shared" si="928"/>
        <v>1.8555765301803004E-4</v>
      </c>
      <c r="AP719" s="5">
        <f t="shared" si="929"/>
        <v>1.789600475773889E-5</v>
      </c>
      <c r="AQ719" s="5">
        <f t="shared" si="930"/>
        <v>1.2944776774764453E-6</v>
      </c>
      <c r="AR719" s="5">
        <f t="shared" si="931"/>
        <v>3.8749152541019281E-6</v>
      </c>
      <c r="AS719" s="5">
        <f t="shared" si="932"/>
        <v>4.5851191156076957E-6</v>
      </c>
      <c r="AT719" s="5">
        <f t="shared" si="933"/>
        <v>2.7127454312782885E-6</v>
      </c>
      <c r="AU719" s="5">
        <f t="shared" si="934"/>
        <v>1.0699813300918486E-6</v>
      </c>
      <c r="AV719" s="5">
        <f t="shared" si="935"/>
        <v>3.1652252554130507E-7</v>
      </c>
      <c r="AW719" s="5">
        <f t="shared" si="936"/>
        <v>7.1237294195072914E-10</v>
      </c>
      <c r="AX719" s="5">
        <f t="shared" si="937"/>
        <v>8.7427707174145253E-4</v>
      </c>
      <c r="AY719" s="5">
        <f t="shared" si="938"/>
        <v>2.5295749942386007E-4</v>
      </c>
      <c r="AZ719" s="5">
        <f t="shared" si="939"/>
        <v>3.659451824998507E-5</v>
      </c>
      <c r="BA719" s="5">
        <f t="shared" si="940"/>
        <v>3.5293379823318914E-6</v>
      </c>
      <c r="BB719" s="5">
        <f t="shared" si="941"/>
        <v>2.5528878072200662E-7</v>
      </c>
      <c r="BC719" s="5">
        <f t="shared" si="942"/>
        <v>1.4772710777780114E-8</v>
      </c>
      <c r="BD719" s="5">
        <f t="shared" si="943"/>
        <v>1.8685702447558168E-7</v>
      </c>
      <c r="BE719" s="5">
        <f t="shared" si="944"/>
        <v>2.2110463290819308E-7</v>
      </c>
      <c r="BF719" s="5">
        <f t="shared" si="945"/>
        <v>1.3081461301941955E-7</v>
      </c>
      <c r="BG719" s="5">
        <f t="shared" si="946"/>
        <v>5.1596877473317974E-8</v>
      </c>
      <c r="BH719" s="5">
        <f t="shared" si="947"/>
        <v>1.5263419564991805E-8</v>
      </c>
      <c r="BI719" s="5">
        <f t="shared" si="948"/>
        <v>3.6121872210185631E-9</v>
      </c>
      <c r="BJ719" s="8">
        <f t="shared" si="949"/>
        <v>0.59474847364260741</v>
      </c>
      <c r="BK719" s="8">
        <f t="shared" si="950"/>
        <v>0.31507125637346861</v>
      </c>
      <c r="BL719" s="8">
        <f t="shared" si="951"/>
        <v>8.9276530228716788E-2</v>
      </c>
      <c r="BM719" s="8">
        <f t="shared" si="952"/>
        <v>0.18408023801384762</v>
      </c>
      <c r="BN719" s="8">
        <f t="shared" si="953"/>
        <v>0.81568881873253163</v>
      </c>
    </row>
    <row r="720" spans="1:66" x14ac:dyDescent="0.25">
      <c r="A720" t="s">
        <v>342</v>
      </c>
      <c r="B720" t="s">
        <v>346</v>
      </c>
      <c r="C720" t="s">
        <v>430</v>
      </c>
      <c r="D720" t="s">
        <v>500</v>
      </c>
      <c r="E720">
        <f>VLOOKUP(A720,home!$A$2:$E$405,3,FALSE)</f>
        <v>1.17575757575758</v>
      </c>
      <c r="F720">
        <f>VLOOKUP(B720,home!$B$2:$E$405,3,FALSE)</f>
        <v>0.74</v>
      </c>
      <c r="G720">
        <f>VLOOKUP(C720,away!$B$2:$E$405,4,FALSE)</f>
        <v>0.9</v>
      </c>
      <c r="H720">
        <f>VLOOKUP(A720,away!$A$2:$E$405,3,FALSE)</f>
        <v>0.84848484848484795</v>
      </c>
      <c r="I720">
        <f>VLOOKUP(C720,away!$B$2:$E$405,3,FALSE)</f>
        <v>0.85</v>
      </c>
      <c r="J720">
        <f>VLOOKUP(B720,home!$B$2:$E$405,4,FALSE)</f>
        <v>1.26</v>
      </c>
      <c r="K720" s="3">
        <f t="shared" si="898"/>
        <v>0.78305454545454833</v>
      </c>
      <c r="L720" s="3">
        <f t="shared" si="899"/>
        <v>0.90872727272727216</v>
      </c>
      <c r="M720" s="5">
        <f t="shared" si="900"/>
        <v>0.1841910364896496</v>
      </c>
      <c r="N720" s="5">
        <f t="shared" si="901"/>
        <v>0.1442316283552047</v>
      </c>
      <c r="O720" s="5">
        <f t="shared" si="902"/>
        <v>0.16737941825004873</v>
      </c>
      <c r="P720" s="5">
        <f t="shared" si="903"/>
        <v>0.13106721427623866</v>
      </c>
      <c r="Q720" s="5">
        <f t="shared" si="904"/>
        <v>5.647061609092708E-2</v>
      </c>
      <c r="R720" s="5">
        <f t="shared" si="905"/>
        <v>7.6051121128522095E-2</v>
      </c>
      <c r="S720" s="5">
        <f t="shared" si="906"/>
        <v>2.3316301088162326E-2</v>
      </c>
      <c r="T720" s="5">
        <f t="shared" si="907"/>
        <v>5.1316388949536974E-2</v>
      </c>
      <c r="U720" s="5">
        <f t="shared" si="908"/>
        <v>5.9552176086603667E-2</v>
      </c>
      <c r="V720" s="5">
        <f t="shared" si="909"/>
        <v>1.8434982198032546E-3</v>
      </c>
      <c r="W720" s="5">
        <f t="shared" si="910"/>
        <v>1.47398575382064E-2</v>
      </c>
      <c r="X720" s="5">
        <f t="shared" si="911"/>
        <v>1.3394510541082824E-2</v>
      </c>
      <c r="Y720" s="5">
        <f t="shared" si="912"/>
        <v>6.0859785167574464E-3</v>
      </c>
      <c r="Z720" s="5">
        <f t="shared" si="913"/>
        <v>2.3036575963657772E-2</v>
      </c>
      <c r="AA720" s="5">
        <f t="shared" si="914"/>
        <v>1.803889552005121E-2</v>
      </c>
      <c r="AB720" s="5">
        <f t="shared" si="915"/>
        <v>7.0627195659778942E-3</v>
      </c>
      <c r="AC720" s="5">
        <f t="shared" si="916"/>
        <v>8.1987627084663845E-5</v>
      </c>
      <c r="AD720" s="5">
        <f t="shared" si="917"/>
        <v>2.8855281111612521E-3</v>
      </c>
      <c r="AE720" s="5">
        <f t="shared" si="918"/>
        <v>2.6221580908334418E-3</v>
      </c>
      <c r="AF720" s="5">
        <f t="shared" si="919"/>
        <v>1.1914132852714121E-3</v>
      </c>
      <c r="AG720" s="5">
        <f t="shared" si="920"/>
        <v>3.6088991513857661E-4</v>
      </c>
      <c r="AH720" s="5">
        <f t="shared" si="921"/>
        <v>5.2334912121073393E-3</v>
      </c>
      <c r="AI720" s="5">
        <f t="shared" si="922"/>
        <v>4.098109082237086E-3</v>
      </c>
      <c r="AJ720" s="5">
        <f t="shared" si="923"/>
        <v>1.6045214723071587E-3</v>
      </c>
      <c r="AK720" s="5">
        <f t="shared" si="924"/>
        <v>4.188092773898482E-4</v>
      </c>
      <c r="AL720" s="5">
        <f t="shared" si="925"/>
        <v>2.3336401362201666E-6</v>
      </c>
      <c r="AM720" s="5">
        <f t="shared" si="926"/>
        <v>4.519051806963393E-4</v>
      </c>
      <c r="AN720" s="5">
        <f t="shared" si="927"/>
        <v>4.1065856238550952E-4</v>
      </c>
      <c r="AO720" s="5">
        <f t="shared" si="928"/>
        <v>1.8658831770934319E-4</v>
      </c>
      <c r="AP720" s="5">
        <f t="shared" si="929"/>
        <v>5.6519297691593746E-5</v>
      </c>
      <c r="AQ720" s="5">
        <f t="shared" si="930"/>
        <v>1.2840156811935697E-5</v>
      </c>
      <c r="AR720" s="5">
        <f t="shared" si="931"/>
        <v>9.5116323920408968E-4</v>
      </c>
      <c r="AS720" s="5">
        <f t="shared" si="932"/>
        <v>7.4481269792803435E-4</v>
      </c>
      <c r="AT720" s="5">
        <f t="shared" si="933"/>
        <v>2.9161448431240636E-4</v>
      </c>
      <c r="AU720" s="5">
        <f t="shared" si="934"/>
        <v>7.611668248707128E-5</v>
      </c>
      <c r="AV720" s="5">
        <f t="shared" si="935"/>
        <v>1.4900878551605444E-5</v>
      </c>
      <c r="AW720" s="5">
        <f t="shared" si="936"/>
        <v>4.6127186088785887E-8</v>
      </c>
      <c r="AX720" s="5">
        <f t="shared" si="937"/>
        <v>5.8977734309787897E-5</v>
      </c>
      <c r="AY720" s="5">
        <f t="shared" si="938"/>
        <v>5.3594675650967218E-5</v>
      </c>
      <c r="AZ720" s="5">
        <f t="shared" si="939"/>
        <v>2.435147171850309E-5</v>
      </c>
      <c r="BA720" s="5">
        <f t="shared" si="940"/>
        <v>7.3762821605502043E-6</v>
      </c>
      <c r="BB720" s="5">
        <f t="shared" si="941"/>
        <v>1.6757571926559045E-6</v>
      </c>
      <c r="BC720" s="5">
        <f t="shared" si="942"/>
        <v>3.0456125268706205E-7</v>
      </c>
      <c r="BD720" s="5">
        <f t="shared" si="943"/>
        <v>1.4405799604672834E-4</v>
      </c>
      <c r="BE720" s="5">
        <f t="shared" si="944"/>
        <v>1.1280526861346398E-4</v>
      </c>
      <c r="BF720" s="5">
        <f t="shared" si="945"/>
        <v>4.4166339169497131E-5</v>
      </c>
      <c r="BG720" s="5">
        <f t="shared" si="946"/>
        <v>1.1528217547587328E-5</v>
      </c>
      <c r="BH720" s="5">
        <f t="shared" si="947"/>
        <v>2.2568057879067853E-6</v>
      </c>
      <c r="BI720" s="5">
        <f t="shared" si="948"/>
        <v>3.5344040608570847E-7</v>
      </c>
      <c r="BJ720" s="8">
        <f t="shared" si="949"/>
        <v>0.29456376139169993</v>
      </c>
      <c r="BK720" s="8">
        <f t="shared" si="950"/>
        <v>0.34055596601672572</v>
      </c>
      <c r="BL720" s="8">
        <f t="shared" si="951"/>
        <v>0.34183303764529954</v>
      </c>
      <c r="BM720" s="8">
        <f t="shared" si="952"/>
        <v>0.24054475787832724</v>
      </c>
      <c r="BN720" s="8">
        <f t="shared" si="953"/>
        <v>0.75939103459059087</v>
      </c>
    </row>
    <row r="721" spans="1:66" x14ac:dyDescent="0.25">
      <c r="A721" t="s">
        <v>40</v>
      </c>
      <c r="B721" t="s">
        <v>238</v>
      </c>
      <c r="C721" t="s">
        <v>335</v>
      </c>
      <c r="D721" t="s">
        <v>500</v>
      </c>
      <c r="E721">
        <f>VLOOKUP(A721,home!$A$2:$E$405,3,FALSE)</f>
        <v>1.47741935483871</v>
      </c>
      <c r="F721">
        <f>VLOOKUP(B721,home!$B$2:$E$405,3,FALSE)</f>
        <v>0.81</v>
      </c>
      <c r="G721">
        <f>VLOOKUP(C721,away!$B$2:$E$405,4,FALSE)</f>
        <v>1.26</v>
      </c>
      <c r="H721">
        <f>VLOOKUP(A721,away!$A$2:$E$405,3,FALSE)</f>
        <v>1.1741935483871</v>
      </c>
      <c r="I721">
        <f>VLOOKUP(C721,away!$B$2:$E$405,3,FALSE)</f>
        <v>0.68</v>
      </c>
      <c r="J721">
        <f>VLOOKUP(B721,home!$B$2:$E$405,4,FALSE)</f>
        <v>0.97</v>
      </c>
      <c r="K721" s="3">
        <f t="shared" si="898"/>
        <v>1.5078541935483873</v>
      </c>
      <c r="L721" s="3">
        <f t="shared" si="899"/>
        <v>0.77449806451613123</v>
      </c>
      <c r="M721" s="5">
        <f t="shared" si="900"/>
        <v>0.10204389061896416</v>
      </c>
      <c r="N721" s="5">
        <f t="shared" si="901"/>
        <v>0.15386730839579804</v>
      </c>
      <c r="O721" s="5">
        <f t="shared" si="902"/>
        <v>7.9032795780083542E-2</v>
      </c>
      <c r="P721" s="5">
        <f t="shared" si="903"/>
        <v>0.11916993254485225</v>
      </c>
      <c r="Q721" s="5">
        <f t="shared" si="904"/>
        <v>0.11600473310730355</v>
      </c>
      <c r="R721" s="5">
        <f t="shared" si="905"/>
        <v>3.0605373682486677E-2</v>
      </c>
      <c r="S721" s="5">
        <f t="shared" si="906"/>
        <v>3.4792560183180117E-2</v>
      </c>
      <c r="T721" s="5">
        <f t="shared" si="907"/>
        <v>8.984544126631698E-2</v>
      </c>
      <c r="U721" s="5">
        <f t="shared" si="908"/>
        <v>4.6148441052252985E-2</v>
      </c>
      <c r="V721" s="5">
        <f t="shared" si="909"/>
        <v>4.514644548147817E-3</v>
      </c>
      <c r="W721" s="5">
        <f t="shared" si="910"/>
        <v>5.8306074429103037E-2</v>
      </c>
      <c r="X721" s="5">
        <f t="shared" si="911"/>
        <v>4.5157941794873799E-2</v>
      </c>
      <c r="Y721" s="5">
        <f t="shared" si="912"/>
        <v>1.7487369258830928E-2</v>
      </c>
      <c r="Z721" s="5">
        <f t="shared" si="913"/>
        <v>7.9012675602929596E-3</v>
      </c>
      <c r="AA721" s="5">
        <f t="shared" si="914"/>
        <v>1.1913959425135574E-2</v>
      </c>
      <c r="AB721" s="5">
        <f t="shared" si="915"/>
        <v>8.9822568404780059E-3</v>
      </c>
      <c r="AC721" s="5">
        <f t="shared" si="916"/>
        <v>3.2952112750416266E-4</v>
      </c>
      <c r="AD721" s="5">
        <f t="shared" si="917"/>
        <v>2.1979264709316854E-2</v>
      </c>
      <c r="AE721" s="5">
        <f t="shared" si="918"/>
        <v>1.7022897976853611E-2</v>
      </c>
      <c r="AF721" s="5">
        <f t="shared" si="919"/>
        <v>6.5921007677643426E-3</v>
      </c>
      <c r="AG721" s="5">
        <f t="shared" si="920"/>
        <v>1.7018564285762624E-3</v>
      </c>
      <c r="AH721" s="5">
        <f t="shared" si="921"/>
        <v>1.5298791081677476E-3</v>
      </c>
      <c r="AI721" s="5">
        <f t="shared" si="922"/>
        <v>2.3068346288728048E-3</v>
      </c>
      <c r="AJ721" s="5">
        <f t="shared" si="923"/>
        <v>1.7391851344842487E-3</v>
      </c>
      <c r="AK721" s="5">
        <f t="shared" si="924"/>
        <v>8.7414586612969683E-4</v>
      </c>
      <c r="AL721" s="5">
        <f t="shared" si="925"/>
        <v>1.5392988369448494E-5</v>
      </c>
      <c r="AM721" s="5">
        <f t="shared" si="926"/>
        <v>6.6283052926106997E-3</v>
      </c>
      <c r="AN721" s="5">
        <f t="shared" si="927"/>
        <v>5.1336096201490163E-3</v>
      </c>
      <c r="AO721" s="5">
        <f t="shared" si="928"/>
        <v>1.987985357393402E-3</v>
      </c>
      <c r="AP721" s="5">
        <f t="shared" si="929"/>
        <v>5.1323027052919989E-4</v>
      </c>
      <c r="AQ721" s="5">
        <f t="shared" si="930"/>
        <v>9.9373962793988915E-5</v>
      </c>
      <c r="AR721" s="5">
        <f t="shared" si="931"/>
        <v>2.3697768164391715E-4</v>
      </c>
      <c r="AS721" s="5">
        <f t="shared" si="932"/>
        <v>3.5732779104415515E-4</v>
      </c>
      <c r="AT721" s="5">
        <f t="shared" si="933"/>
        <v>2.6939910409865567E-4</v>
      </c>
      <c r="AU721" s="5">
        <f t="shared" si="934"/>
        <v>1.354048562844455E-4</v>
      </c>
      <c r="AV721" s="5">
        <f t="shared" si="935"/>
        <v>5.104269509382947E-5</v>
      </c>
      <c r="AW721" s="5">
        <f t="shared" si="936"/>
        <v>4.9934433292601582E-7</v>
      </c>
      <c r="AX721" s="5">
        <f t="shared" si="937"/>
        <v>1.6657529885970019E-3</v>
      </c>
      <c r="AY721" s="5">
        <f t="shared" si="938"/>
        <v>1.2901224656303391E-3</v>
      </c>
      <c r="AZ721" s="5">
        <f t="shared" si="939"/>
        <v>4.9959867630973822E-4</v>
      </c>
      <c r="BA721" s="5">
        <f t="shared" si="940"/>
        <v>1.2897940261223786E-4</v>
      </c>
      <c r="BB721" s="5">
        <f t="shared" si="941"/>
        <v>2.497357442140626E-5</v>
      </c>
      <c r="BC721" s="5">
        <f t="shared" si="942"/>
        <v>3.8683970106857427E-6</v>
      </c>
      <c r="BD721" s="5">
        <f t="shared" si="943"/>
        <v>3.0589792627788953E-5</v>
      </c>
      <c r="BE721" s="5">
        <f t="shared" si="944"/>
        <v>4.6124947093587117E-5</v>
      </c>
      <c r="BF721" s="5">
        <f t="shared" si="945"/>
        <v>3.4774847451131421E-5</v>
      </c>
      <c r="BG721" s="5">
        <f t="shared" si="946"/>
        <v>1.7478466519731321E-5</v>
      </c>
      <c r="BH721" s="5">
        <f t="shared" si="947"/>
        <v>6.5887447596429907E-6</v>
      </c>
      <c r="BI721" s="5">
        <f t="shared" si="948"/>
        <v>1.9869732832095292E-6</v>
      </c>
      <c r="BJ721" s="8">
        <f t="shared" si="949"/>
        <v>0.54594078814279523</v>
      </c>
      <c r="BK721" s="8">
        <f t="shared" si="950"/>
        <v>0.2621560644766483</v>
      </c>
      <c r="BL721" s="8">
        <f t="shared" si="951"/>
        <v>0.18432056741799133</v>
      </c>
      <c r="BM721" s="8">
        <f t="shared" si="952"/>
        <v>0.39830503034694215</v>
      </c>
      <c r="BN721" s="8">
        <f t="shared" si="953"/>
        <v>0.60072403412948827</v>
      </c>
    </row>
    <row r="722" spans="1:66" x14ac:dyDescent="0.25">
      <c r="A722" t="s">
        <v>40</v>
      </c>
      <c r="B722" t="s">
        <v>232</v>
      </c>
      <c r="C722" t="s">
        <v>339</v>
      </c>
      <c r="D722" t="s">
        <v>500</v>
      </c>
      <c r="E722">
        <f>VLOOKUP(A722,home!$A$2:$E$405,3,FALSE)</f>
        <v>1.47741935483871</v>
      </c>
      <c r="F722">
        <f>VLOOKUP(B722,home!$B$2:$E$405,3,FALSE)</f>
        <v>0.9</v>
      </c>
      <c r="G722">
        <f>VLOOKUP(C722,away!$B$2:$E$405,4,FALSE)</f>
        <v>0.77</v>
      </c>
      <c r="H722">
        <f>VLOOKUP(A722,away!$A$2:$E$405,3,FALSE)</f>
        <v>1.1741935483871</v>
      </c>
      <c r="I722">
        <f>VLOOKUP(C722,away!$B$2:$E$405,3,FALSE)</f>
        <v>0.68</v>
      </c>
      <c r="J722">
        <f>VLOOKUP(B722,home!$B$2:$E$405,4,FALSE)</f>
        <v>0.91</v>
      </c>
      <c r="K722" s="3">
        <f t="shared" si="898"/>
        <v>1.023851612903226</v>
      </c>
      <c r="L722" s="3">
        <f t="shared" si="899"/>
        <v>0.72659096774193754</v>
      </c>
      <c r="M722" s="5">
        <f t="shared" si="900"/>
        <v>0.17369705148314357</v>
      </c>
      <c r="N722" s="5">
        <f t="shared" si="901"/>
        <v>0.17784000631755123</v>
      </c>
      <c r="O722" s="5">
        <f t="shared" si="902"/>
        <v>0.12620670873105844</v>
      </c>
      <c r="P722" s="5">
        <f t="shared" si="903"/>
        <v>0.12921694229350184</v>
      </c>
      <c r="Q722" s="5">
        <f t="shared" si="904"/>
        <v>9.104088865347236E-2</v>
      </c>
      <c r="R722" s="5">
        <f t="shared" si="905"/>
        <v>4.5850327316212296E-2</v>
      </c>
      <c r="S722" s="5">
        <f t="shared" si="906"/>
        <v>2.403181002946176E-2</v>
      </c>
      <c r="T722" s="5">
        <f t="shared" si="907"/>
        <v>6.6149487390812459E-2</v>
      </c>
      <c r="U722" s="5">
        <f t="shared" si="908"/>
        <v>4.6943931574844805E-2</v>
      </c>
      <c r="V722" s="5">
        <f t="shared" si="909"/>
        <v>1.9864195757114986E-3</v>
      </c>
      <c r="W722" s="5">
        <f t="shared" si="910"/>
        <v>3.1070786896000228E-2</v>
      </c>
      <c r="X722" s="5">
        <f t="shared" si="911"/>
        <v>2.2575753119268318E-2</v>
      </c>
      <c r="Y722" s="5">
        <f t="shared" si="912"/>
        <v>8.2016691532161169E-3</v>
      </c>
      <c r="Z722" s="5">
        <f t="shared" si="913"/>
        <v>1.1104811231990429E-2</v>
      </c>
      <c r="AA722" s="5">
        <f t="shared" si="914"/>
        <v>1.1369678890859262E-2</v>
      </c>
      <c r="AB722" s="5">
        <f t="shared" si="915"/>
        <v>5.820432035299008E-3</v>
      </c>
      <c r="AC722" s="5">
        <f t="shared" si="916"/>
        <v>9.2358743820668876E-5</v>
      </c>
      <c r="AD722" s="5">
        <f t="shared" si="917"/>
        <v>7.9529688194105615E-3</v>
      </c>
      <c r="AE722" s="5">
        <f t="shared" si="918"/>
        <v>5.7785553109169748E-3</v>
      </c>
      <c r="AF722" s="5">
        <f t="shared" si="919"/>
        <v>2.0993230477547387E-3</v>
      </c>
      <c r="AG722" s="5">
        <f t="shared" si="920"/>
        <v>5.0844972162368985E-4</v>
      </c>
      <c r="AH722" s="5">
        <f t="shared" si="921"/>
        <v>2.0171638849108657E-3</v>
      </c>
      <c r="AI722" s="5">
        <f t="shared" si="922"/>
        <v>2.0652764970561272E-3</v>
      </c>
      <c r="AJ722" s="5">
        <f t="shared" si="923"/>
        <v>1.0572683363010201E-3</v>
      </c>
      <c r="AK722" s="5">
        <f t="shared" si="924"/>
        <v>3.6082863046443662E-4</v>
      </c>
      <c r="AL722" s="5">
        <f t="shared" si="925"/>
        <v>2.748305597285021E-6</v>
      </c>
      <c r="AM722" s="5">
        <f t="shared" si="926"/>
        <v>1.6285319906245146E-3</v>
      </c>
      <c r="AN722" s="5">
        <f t="shared" si="927"/>
        <v>1.1832766350665699E-3</v>
      </c>
      <c r="AO722" s="5">
        <f t="shared" si="928"/>
        <v>4.2987905768972131E-4</v>
      </c>
      <c r="AP722" s="5">
        <f t="shared" si="929"/>
        <v>1.0411541351292227E-4</v>
      </c>
      <c r="AQ722" s="5">
        <f t="shared" si="930"/>
        <v>1.8912329765301547E-5</v>
      </c>
      <c r="AR722" s="5">
        <f t="shared" si="931"/>
        <v>2.931306118462945E-4</v>
      </c>
      <c r="AS722" s="5">
        <f t="shared" si="932"/>
        <v>3.0012224973013815E-4</v>
      </c>
      <c r="AT722" s="5">
        <f t="shared" si="933"/>
        <v>1.5364032472717335E-4</v>
      </c>
      <c r="AU722" s="5">
        <f t="shared" si="934"/>
        <v>5.2434964759630609E-5</v>
      </c>
      <c r="AV722" s="5">
        <f t="shared" si="935"/>
        <v>1.3421405810417902E-5</v>
      </c>
      <c r="AW722" s="5">
        <f t="shared" si="936"/>
        <v>5.6792310190031851E-8</v>
      </c>
      <c r="AX722" s="5">
        <f t="shared" si="937"/>
        <v>2.7789585087756834E-4</v>
      </c>
      <c r="AY722" s="5">
        <f t="shared" si="938"/>
        <v>2.0191661522060155E-4</v>
      </c>
      <c r="AZ722" s="5">
        <f t="shared" si="939"/>
        <v>7.3355394428156658E-5</v>
      </c>
      <c r="BA722" s="5">
        <f t="shared" si="940"/>
        <v>1.7766455675548627E-5</v>
      </c>
      <c r="BB722" s="5">
        <f t="shared" si="941"/>
        <v>3.2272365556602786E-6</v>
      </c>
      <c r="BC722" s="5">
        <f t="shared" si="942"/>
        <v>4.6897618642187195E-7</v>
      </c>
      <c r="BD722" s="5">
        <f t="shared" si="943"/>
        <v>3.5497675822697551E-5</v>
      </c>
      <c r="BE722" s="5">
        <f t="shared" si="944"/>
        <v>3.6344352645384739E-5</v>
      </c>
      <c r="BF722" s="5">
        <f t="shared" si="945"/>
        <v>1.8605612037950396E-5</v>
      </c>
      <c r="BG722" s="5">
        <f t="shared" si="946"/>
        <v>6.3497952980357307E-6</v>
      </c>
      <c r="BH722" s="5">
        <f t="shared" si="947"/>
        <v>1.6253120393748007E-6</v>
      </c>
      <c r="BI722" s="5">
        <f t="shared" si="948"/>
        <v>3.3281567059698438E-7</v>
      </c>
      <c r="BJ722" s="8">
        <f t="shared" si="949"/>
        <v>0.41715723438562957</v>
      </c>
      <c r="BK722" s="8">
        <f t="shared" si="950"/>
        <v>0.32922924704645723</v>
      </c>
      <c r="BL722" s="8">
        <f t="shared" si="951"/>
        <v>0.24260312101739395</v>
      </c>
      <c r="BM722" s="8">
        <f t="shared" si="952"/>
        <v>0.25604062906362102</v>
      </c>
      <c r="BN722" s="8">
        <f t="shared" si="953"/>
        <v>0.74385192479493978</v>
      </c>
    </row>
    <row r="723" spans="1:66" x14ac:dyDescent="0.25">
      <c r="A723" t="s">
        <v>40</v>
      </c>
      <c r="B723" t="s">
        <v>316</v>
      </c>
      <c r="C723" t="s">
        <v>234</v>
      </c>
      <c r="D723" t="s">
        <v>500</v>
      </c>
      <c r="E723">
        <f>VLOOKUP(A723,home!$A$2:$E$405,3,FALSE)</f>
        <v>1.47741935483871</v>
      </c>
      <c r="F723">
        <f>VLOOKUP(B723,home!$B$2:$E$405,3,FALSE)</f>
        <v>0.54</v>
      </c>
      <c r="G723">
        <f>VLOOKUP(C723,away!$B$2:$E$405,4,FALSE)</f>
        <v>1.08</v>
      </c>
      <c r="H723">
        <f>VLOOKUP(A723,away!$A$2:$E$405,3,FALSE)</f>
        <v>1.1741935483871</v>
      </c>
      <c r="I723">
        <f>VLOOKUP(C723,away!$B$2:$E$405,3,FALSE)</f>
        <v>0.54</v>
      </c>
      <c r="J723">
        <f>VLOOKUP(B723,home!$B$2:$E$405,4,FALSE)</f>
        <v>0.97</v>
      </c>
      <c r="K723" s="3">
        <f t="shared" si="898"/>
        <v>0.8616309677419357</v>
      </c>
      <c r="L723" s="3">
        <f t="shared" si="899"/>
        <v>0.61504258064516304</v>
      </c>
      <c r="M723" s="5">
        <f t="shared" si="900"/>
        <v>0.22839617497456033</v>
      </c>
      <c r="N723" s="5">
        <f t="shared" si="901"/>
        <v>0.19679321727188687</v>
      </c>
      <c r="O723" s="5">
        <f t="shared" si="902"/>
        <v>0.14047337286583778</v>
      </c>
      <c r="P723" s="5">
        <f t="shared" si="903"/>
        <v>0.12103620820436557</v>
      </c>
      <c r="Q723" s="5">
        <f t="shared" si="904"/>
        <v>8.4781565121512456E-2</v>
      </c>
      <c r="R723" s="5">
        <f t="shared" si="905"/>
        <v>4.3198552879667541E-2</v>
      </c>
      <c r="S723" s="5">
        <f t="shared" si="906"/>
        <v>1.6035473993951825E-2</v>
      </c>
      <c r="T723" s="5">
        <f t="shared" si="907"/>
        <v>5.2144272603470959E-2</v>
      </c>
      <c r="U723" s="5">
        <f t="shared" si="908"/>
        <v>3.7221210922759124E-2</v>
      </c>
      <c r="V723" s="5">
        <f t="shared" si="909"/>
        <v>9.4420386914867709E-4</v>
      </c>
      <c r="W723" s="5">
        <f t="shared" si="910"/>
        <v>2.4350140667441574E-2</v>
      </c>
      <c r="X723" s="5">
        <f t="shared" si="911"/>
        <v>1.4976373355175997E-2</v>
      </c>
      <c r="Y723" s="5">
        <f t="shared" si="912"/>
        <v>4.605553658536452E-3</v>
      </c>
      <c r="Z723" s="5">
        <f t="shared" si="913"/>
        <v>8.8563164810824217E-3</v>
      </c>
      <c r="AA723" s="5">
        <f t="shared" si="914"/>
        <v>7.6308765402239003E-3</v>
      </c>
      <c r="AB723" s="5">
        <f t="shared" si="915"/>
        <v>3.2874997690361769E-3</v>
      </c>
      <c r="AC723" s="5">
        <f t="shared" si="916"/>
        <v>3.1273196701514401E-5</v>
      </c>
      <c r="AD723" s="5">
        <f t="shared" si="917"/>
        <v>5.2452088169849861E-3</v>
      </c>
      <c r="AE723" s="5">
        <f t="shared" si="918"/>
        <v>3.2260267668212084E-3</v>
      </c>
      <c r="AF723" s="5">
        <f t="shared" si="919"/>
        <v>9.9207191394804373E-4</v>
      </c>
      <c r="AG723" s="5">
        <f t="shared" si="920"/>
        <v>2.0338882338006363E-4</v>
      </c>
      <c r="AH723" s="5">
        <f t="shared" si="921"/>
        <v>1.3617529358838053E-3</v>
      </c>
      <c r="AI723" s="5">
        <f t="shared" si="922"/>
        <v>1.1733284999709854E-3</v>
      </c>
      <c r="AJ723" s="5">
        <f t="shared" si="923"/>
        <v>5.0548808545459686E-4</v>
      </c>
      <c r="AK723" s="5">
        <f t="shared" si="924"/>
        <v>1.4518139608408754E-4</v>
      </c>
      <c r="AL723" s="5">
        <f t="shared" si="925"/>
        <v>6.6291638160791222E-7</v>
      </c>
      <c r="AM723" s="5">
        <f t="shared" si="926"/>
        <v>9.0388686979746172E-4</v>
      </c>
      <c r="AN723" s="5">
        <f t="shared" si="927"/>
        <v>5.559289130115093E-4</v>
      </c>
      <c r="AO723" s="5">
        <f t="shared" si="928"/>
        <v>1.7095997665692953E-4</v>
      </c>
      <c r="AP723" s="5">
        <f t="shared" si="929"/>
        <v>3.5049221743371585E-5</v>
      </c>
      <c r="AQ723" s="5">
        <f t="shared" si="930"/>
        <v>5.3891909476619549E-6</v>
      </c>
      <c r="AR723" s="5">
        <f t="shared" si="931"/>
        <v>1.6750720797742061E-4</v>
      </c>
      <c r="AS723" s="5">
        <f t="shared" si="932"/>
        <v>1.443293977133346E-4</v>
      </c>
      <c r="AT723" s="5">
        <f t="shared" si="933"/>
        <v>6.2179339312675602E-5</v>
      </c>
      <c r="AU723" s="5">
        <f t="shared" si="934"/>
        <v>1.7858548101844958E-5</v>
      </c>
      <c r="AV723" s="5">
        <f t="shared" si="935"/>
        <v>3.8468695208646444E-6</v>
      </c>
      <c r="AW723" s="5">
        <f t="shared" si="936"/>
        <v>9.7584925252648507E-9</v>
      </c>
      <c r="AX723" s="5">
        <f t="shared" si="937"/>
        <v>1.2980281972546927E-4</v>
      </c>
      <c r="AY723" s="5">
        <f t="shared" si="938"/>
        <v>7.9834261218971497E-5</v>
      </c>
      <c r="AZ723" s="5">
        <f t="shared" si="939"/>
        <v>2.4550735022008143E-5</v>
      </c>
      <c r="BA723" s="5">
        <f t="shared" si="940"/>
        <v>5.0332491415571569E-6</v>
      </c>
      <c r="BB723" s="5">
        <f t="shared" si="941"/>
        <v>7.7391563526334125E-7</v>
      </c>
      <c r="BC723" s="5">
        <f t="shared" si="942"/>
        <v>9.5198213902801261E-8</v>
      </c>
      <c r="BD723" s="5">
        <f t="shared" si="943"/>
        <v>1.7170677578516464E-5</v>
      </c>
      <c r="BE723" s="5">
        <f t="shared" si="944"/>
        <v>1.4794787538761897E-5</v>
      </c>
      <c r="BF723" s="5">
        <f t="shared" si="945"/>
        <v>6.3738235522798721E-6</v>
      </c>
      <c r="BG723" s="5">
        <f t="shared" si="946"/>
        <v>1.8306279185224162E-6</v>
      </c>
      <c r="BH723" s="5">
        <f t="shared" si="947"/>
        <v>3.9433142625296866E-7</v>
      </c>
      <c r="BI723" s="5">
        <f t="shared" si="948"/>
        <v>6.7953633682680649E-8</v>
      </c>
      <c r="BJ723" s="8">
        <f t="shared" si="949"/>
        <v>0.38922912335027271</v>
      </c>
      <c r="BK723" s="8">
        <f t="shared" si="950"/>
        <v>0.36652383141632849</v>
      </c>
      <c r="BL723" s="8">
        <f t="shared" si="951"/>
        <v>0.23543361745919217</v>
      </c>
      <c r="BM723" s="8">
        <f t="shared" si="952"/>
        <v>0.18528397288631876</v>
      </c>
      <c r="BN723" s="8">
        <f t="shared" si="953"/>
        <v>0.81467909131783056</v>
      </c>
    </row>
    <row r="724" spans="1:66" x14ac:dyDescent="0.25">
      <c r="A724" t="s">
        <v>40</v>
      </c>
      <c r="B724" t="s">
        <v>320</v>
      </c>
      <c r="C724" t="s">
        <v>332</v>
      </c>
      <c r="D724" t="s">
        <v>500</v>
      </c>
      <c r="E724">
        <f>VLOOKUP(A724,home!$A$2:$E$405,3,FALSE)</f>
        <v>1.47741935483871</v>
      </c>
      <c r="F724">
        <f>VLOOKUP(B724,home!$B$2:$E$405,3,FALSE)</f>
        <v>1.49</v>
      </c>
      <c r="G724">
        <f>VLOOKUP(C724,away!$B$2:$E$405,4,FALSE)</f>
        <v>0.54</v>
      </c>
      <c r="H724">
        <f>VLOOKUP(A724,away!$A$2:$E$405,3,FALSE)</f>
        <v>1.1741935483871</v>
      </c>
      <c r="I724">
        <f>VLOOKUP(C724,away!$B$2:$E$405,3,FALSE)</f>
        <v>1.4</v>
      </c>
      <c r="J724">
        <f>VLOOKUP(B724,home!$B$2:$E$405,4,FALSE)</f>
        <v>0.51</v>
      </c>
      <c r="K724" s="3">
        <f t="shared" si="898"/>
        <v>1.1887316129032262</v>
      </c>
      <c r="L724" s="3">
        <f t="shared" si="899"/>
        <v>0.83837419354838938</v>
      </c>
      <c r="M724" s="5">
        <f t="shared" si="900"/>
        <v>0.13171618215407535</v>
      </c>
      <c r="N724" s="5">
        <f t="shared" si="901"/>
        <v>0.15657518965746908</v>
      </c>
      <c r="O724" s="5">
        <f t="shared" si="902"/>
        <v>0.11042744799069568</v>
      </c>
      <c r="P724" s="5">
        <f t="shared" si="903"/>
        <v>0.13126859835876678</v>
      </c>
      <c r="Q724" s="5">
        <f t="shared" si="904"/>
        <v>9.3062938871075945E-2</v>
      </c>
      <c r="R724" s="5">
        <f t="shared" si="905"/>
        <v>4.6289761327403089E-2</v>
      </c>
      <c r="S724" s="5">
        <f t="shared" si="906"/>
        <v>3.2705633873669961E-2</v>
      </c>
      <c r="T724" s="5">
        <f t="shared" si="907"/>
        <v>7.8021566325281358E-2</v>
      </c>
      <c r="U724" s="5">
        <f t="shared" si="908"/>
        <v>5.5026102643629254E-2</v>
      </c>
      <c r="V724" s="5">
        <f t="shared" si="909"/>
        <v>3.6216107887096982E-3</v>
      </c>
      <c r="W724" s="5">
        <f t="shared" si="910"/>
        <v>3.6875619141909476E-2</v>
      </c>
      <c r="X724" s="5">
        <f t="shared" si="911"/>
        <v>3.0915567459695908E-2</v>
      </c>
      <c r="Y724" s="5">
        <f t="shared" si="912"/>
        <v>1.2959406968556689E-2</v>
      </c>
      <c r="Z724" s="5">
        <f t="shared" si="913"/>
        <v>1.2936047107469666E-2</v>
      </c>
      <c r="AA724" s="5">
        <f t="shared" si="914"/>
        <v>1.5377488142654527E-2</v>
      </c>
      <c r="AB724" s="5">
        <f t="shared" si="915"/>
        <v>9.139853141108982E-3</v>
      </c>
      <c r="AC724" s="5">
        <f t="shared" si="916"/>
        <v>2.2558151372338846E-4</v>
      </c>
      <c r="AD724" s="5">
        <f t="shared" si="917"/>
        <v>1.0958803554841787E-2</v>
      </c>
      <c r="AE724" s="5">
        <f t="shared" si="918"/>
        <v>9.1875780925457055E-3</v>
      </c>
      <c r="AF724" s="5">
        <f t="shared" si="919"/>
        <v>3.8513141870004271E-3</v>
      </c>
      <c r="AG724" s="5">
        <f t="shared" si="920"/>
        <v>1.0762808085426517E-3</v>
      </c>
      <c r="AH724" s="5">
        <f t="shared" si="921"/>
        <v>2.7113120153572138E-3</v>
      </c>
      <c r="AI724" s="5">
        <f t="shared" si="922"/>
        <v>3.2230223050994768E-3</v>
      </c>
      <c r="AJ724" s="5">
        <f t="shared" si="923"/>
        <v>1.9156542515819887E-3</v>
      </c>
      <c r="AK724" s="5">
        <f t="shared" si="924"/>
        <v>7.5906625608265982E-4</v>
      </c>
      <c r="AL724" s="5">
        <f t="shared" si="925"/>
        <v>8.9925986732532762E-6</v>
      </c>
      <c r="AM724" s="5">
        <f t="shared" si="926"/>
        <v>2.6054152450473364E-3</v>
      </c>
      <c r="AN724" s="5">
        <f t="shared" si="927"/>
        <v>2.1843129049252401E-3</v>
      </c>
      <c r="AO724" s="5">
        <f t="shared" si="928"/>
        <v>9.156357850620188E-4</v>
      </c>
      <c r="AP724" s="5">
        <f t="shared" si="929"/>
        <v>2.5588180429513886E-4</v>
      </c>
      <c r="AQ724" s="5">
        <f t="shared" si="930"/>
        <v>5.3631175329910951E-5</v>
      </c>
      <c r="AR724" s="5">
        <f t="shared" si="931"/>
        <v>4.5461880486663266E-4</v>
      </c>
      <c r="AS724" s="5">
        <f t="shared" si="932"/>
        <v>5.4041974516524916E-4</v>
      </c>
      <c r="AT724" s="5">
        <f t="shared" si="933"/>
        <v>3.2120701765751873E-4</v>
      </c>
      <c r="AU724" s="5">
        <f t="shared" si="934"/>
        <v>1.2727631205861908E-4</v>
      </c>
      <c r="AV724" s="5">
        <f t="shared" si="935"/>
        <v>3.782434392945416E-5</v>
      </c>
      <c r="AW724" s="5">
        <f t="shared" si="936"/>
        <v>2.4894558304073681E-7</v>
      </c>
      <c r="AX724" s="5">
        <f t="shared" si="937"/>
        <v>5.1618991108796214E-4</v>
      </c>
      <c r="AY724" s="5">
        <f t="shared" si="938"/>
        <v>4.3276030042618509E-4</v>
      </c>
      <c r="AZ724" s="5">
        <f t="shared" si="939"/>
        <v>1.8140753393478079E-4</v>
      </c>
      <c r="BA724" s="5">
        <f t="shared" si="940"/>
        <v>5.0695798322057984E-5</v>
      </c>
      <c r="BB724" s="5">
        <f t="shared" si="941"/>
        <v>1.0625512258636787E-5</v>
      </c>
      <c r="BC724" s="5">
        <f t="shared" si="942"/>
        <v>1.781631054174629E-6</v>
      </c>
      <c r="BD724" s="5">
        <f t="shared" si="943"/>
        <v>6.3523445650332604E-5</v>
      </c>
      <c r="BE724" s="5">
        <f t="shared" si="944"/>
        <v>7.5512328005090284E-5</v>
      </c>
      <c r="BF724" s="5">
        <f t="shared" si="945"/>
        <v>4.4881945731784246E-5</v>
      </c>
      <c r="BG724" s="5">
        <f t="shared" si="946"/>
        <v>1.7784195913326314E-5</v>
      </c>
      <c r="BH724" s="5">
        <f t="shared" si="947"/>
        <v>5.28515897305884E-6</v>
      </c>
      <c r="BI724" s="5">
        <f t="shared" si="948"/>
        <v>1.2565271100988382E-6</v>
      </c>
      <c r="BJ724" s="8">
        <f t="shared" si="949"/>
        <v>0.44069260266866256</v>
      </c>
      <c r="BK724" s="8">
        <f t="shared" si="950"/>
        <v>0.29997935958804461</v>
      </c>
      <c r="BL724" s="8">
        <f t="shared" si="951"/>
        <v>0.24655929789867406</v>
      </c>
      <c r="BM724" s="8">
        <f t="shared" si="952"/>
        <v>0.33039467754852181</v>
      </c>
      <c r="BN724" s="8">
        <f t="shared" si="953"/>
        <v>0.66934011835948604</v>
      </c>
    </row>
    <row r="725" spans="1:66" x14ac:dyDescent="0.25">
      <c r="A725" t="s">
        <v>16</v>
      </c>
      <c r="B725" t="s">
        <v>66</v>
      </c>
      <c r="C725" t="s">
        <v>63</v>
      </c>
      <c r="D725" t="s">
        <v>501</v>
      </c>
      <c r="E725">
        <f>VLOOKUP(A725,home!$A$2:$E$405,3,FALSE)</f>
        <v>1.5608695652173901</v>
      </c>
      <c r="F725">
        <f>VLOOKUP(B725,home!$B$2:$E$405,3,FALSE)</f>
        <v>1.08</v>
      </c>
      <c r="G725">
        <f>VLOOKUP(C725,away!$B$2:$E$405,4,FALSE)</f>
        <v>0.79</v>
      </c>
      <c r="H725">
        <f>VLOOKUP(A725,away!$A$2:$E$405,3,FALSE)</f>
        <v>1.2652173913043501</v>
      </c>
      <c r="I725">
        <f>VLOOKUP(C725,away!$B$2:$E$405,3,FALSE)</f>
        <v>1.08</v>
      </c>
      <c r="J725">
        <f>VLOOKUP(B725,home!$B$2:$E$405,4,FALSE)</f>
        <v>0.97</v>
      </c>
      <c r="K725" s="3">
        <f t="shared" si="898"/>
        <v>1.3317339130434773</v>
      </c>
      <c r="L725" s="3">
        <f t="shared" si="899"/>
        <v>1.3254417391304372</v>
      </c>
      <c r="M725" s="5">
        <f t="shared" si="900"/>
        <v>7.0146059101921981E-2</v>
      </c>
      <c r="N725" s="5">
        <f t="shared" si="901"/>
        <v>9.3415885772381607E-2</v>
      </c>
      <c r="O725" s="5">
        <f t="shared" si="902"/>
        <v>9.2974514569197905E-2</v>
      </c>
      <c r="P725" s="5">
        <f t="shared" si="903"/>
        <v>0.12381731410055574</v>
      </c>
      <c r="Q725" s="5">
        <f t="shared" si="904"/>
        <v>6.2202551550038142E-2</v>
      </c>
      <c r="R725" s="5">
        <f t="shared" si="905"/>
        <v>6.1616151142702934E-2</v>
      </c>
      <c r="S725" s="5">
        <f t="shared" si="906"/>
        <v>5.4638590775285704E-2</v>
      </c>
      <c r="T725" s="5">
        <f t="shared" si="907"/>
        <v>8.2445858104833222E-2</v>
      </c>
      <c r="U725" s="5">
        <f t="shared" si="908"/>
        <v>8.2056318067950121E-2</v>
      </c>
      <c r="V725" s="5">
        <f t="shared" si="909"/>
        <v>1.0716058658572924E-2</v>
      </c>
      <c r="W725" s="5">
        <f t="shared" si="910"/>
        <v>2.7612415792340292E-2</v>
      </c>
      <c r="X725" s="5">
        <f t="shared" si="911"/>
        <v>3.6598648409392268E-2</v>
      </c>
      <c r="Y725" s="5">
        <f t="shared" si="912"/>
        <v>2.4254688098784151E-2</v>
      </c>
      <c r="Z725" s="5">
        <f t="shared" si="913"/>
        <v>2.7222872843036008E-2</v>
      </c>
      <c r="AA725" s="5">
        <f t="shared" si="914"/>
        <v>3.6253622975541362E-2</v>
      </c>
      <c r="AB725" s="5">
        <f t="shared" si="915"/>
        <v>2.4140089593610307E-2</v>
      </c>
      <c r="AC725" s="5">
        <f t="shared" si="916"/>
        <v>1.1822061155643648E-3</v>
      </c>
      <c r="AD725" s="5">
        <f t="shared" si="917"/>
        <v>9.1930976329292202E-3</v>
      </c>
      <c r="AE725" s="5">
        <f t="shared" si="918"/>
        <v>1.218491531458561E-2</v>
      </c>
      <c r="AF725" s="5">
        <f t="shared" si="919"/>
        <v>8.0751976728607264E-3</v>
      </c>
      <c r="AG725" s="5">
        <f t="shared" si="920"/>
        <v>3.5677346824461924E-3</v>
      </c>
      <c r="AH725" s="5">
        <f t="shared" si="921"/>
        <v>9.0205829813000994E-3</v>
      </c>
      <c r="AI725" s="5">
        <f t="shared" si="922"/>
        <v>1.2013016271620179E-2</v>
      </c>
      <c r="AJ725" s="5">
        <f t="shared" si="923"/>
        <v>7.9990705834298535E-3</v>
      </c>
      <c r="AK725" s="5">
        <f t="shared" si="924"/>
        <v>3.5508778562606692E-3</v>
      </c>
      <c r="AL725" s="5">
        <f t="shared" si="925"/>
        <v>8.347016942448296E-5</v>
      </c>
      <c r="AM725" s="5">
        <f t="shared" si="926"/>
        <v>2.4485519767383081E-3</v>
      </c>
      <c r="AN725" s="5">
        <f t="shared" si="927"/>
        <v>3.2454129903992926E-3</v>
      </c>
      <c r="AO725" s="5">
        <f t="shared" si="928"/>
        <v>2.1508029190956757E-3</v>
      </c>
      <c r="AP725" s="5">
        <f t="shared" si="929"/>
        <v>9.5025465387099759E-4</v>
      </c>
      <c r="AQ725" s="5">
        <f t="shared" si="930"/>
        <v>3.1487679526089171E-4</v>
      </c>
      <c r="AR725" s="5">
        <f t="shared" si="931"/>
        <v>2.3912514389409648E-3</v>
      </c>
      <c r="AS725" s="5">
        <f t="shared" si="932"/>
        <v>3.1845106358516975E-3</v>
      </c>
      <c r="AT725" s="5">
        <f t="shared" si="933"/>
        <v>2.1204604051056771E-3</v>
      </c>
      <c r="AU725" s="5">
        <f t="shared" si="934"/>
        <v>9.412963442483798E-4</v>
      </c>
      <c r="AV725" s="5">
        <f t="shared" si="935"/>
        <v>3.1338906596485399E-4</v>
      </c>
      <c r="AW725" s="5">
        <f t="shared" si="936"/>
        <v>4.0926715856953001E-6</v>
      </c>
      <c r="AX725" s="5">
        <f t="shared" si="937"/>
        <v>5.4346995087867537E-4</v>
      </c>
      <c r="AY725" s="5">
        <f t="shared" si="938"/>
        <v>7.2033775685776476E-4</v>
      </c>
      <c r="AZ725" s="5">
        <f t="shared" si="939"/>
        <v>4.7738286460543688E-4</v>
      </c>
      <c r="BA725" s="5">
        <f t="shared" si="940"/>
        <v>2.1091439143123338E-4</v>
      </c>
      <c r="BB725" s="5">
        <f t="shared" si="941"/>
        <v>6.9888684446562936E-5</v>
      </c>
      <c r="BC725" s="5">
        <f t="shared" si="942"/>
        <v>1.8526675891678138E-5</v>
      </c>
      <c r="BD725" s="5">
        <f t="shared" si="943"/>
        <v>5.2824407765467846E-4</v>
      </c>
      <c r="BE725" s="5">
        <f t="shared" si="944"/>
        <v>7.0348055257710759E-4</v>
      </c>
      <c r="BF725" s="5">
        <f t="shared" si="945"/>
        <v>4.6842445451674965E-4</v>
      </c>
      <c r="BG725" s="5">
        <f t="shared" si="946"/>
        <v>2.0793891059294907E-4</v>
      </c>
      <c r="BH725" s="5">
        <f t="shared" si="947"/>
        <v>6.9229824769486523E-5</v>
      </c>
      <c r="BI725" s="5">
        <f t="shared" si="948"/>
        <v>1.8439141087916477E-5</v>
      </c>
      <c r="BJ725" s="8">
        <f t="shared" si="949"/>
        <v>0.37070141269006796</v>
      </c>
      <c r="BK725" s="8">
        <f t="shared" si="950"/>
        <v>0.26130403667818297</v>
      </c>
      <c r="BL725" s="8">
        <f t="shared" si="951"/>
        <v>0.3405709088929238</v>
      </c>
      <c r="BM725" s="8">
        <f t="shared" si="952"/>
        <v>0.49491050978214035</v>
      </c>
      <c r="BN725" s="8">
        <f t="shared" si="953"/>
        <v>0.50417247623679828</v>
      </c>
    </row>
    <row r="726" spans="1:66" x14ac:dyDescent="0.25">
      <c r="A726" t="s">
        <v>342</v>
      </c>
      <c r="B726" t="s">
        <v>343</v>
      </c>
      <c r="C726" t="s">
        <v>363</v>
      </c>
      <c r="D726" t="s">
        <v>501</v>
      </c>
      <c r="E726">
        <f>VLOOKUP(A726,home!$A$2:$E$405,3,FALSE)</f>
        <v>1.17575757575758</v>
      </c>
      <c r="F726">
        <f>VLOOKUP(B726,home!$B$2:$E$405,3,FALSE)</f>
        <v>0.74</v>
      </c>
      <c r="G726">
        <f>VLOOKUP(C726,away!$B$2:$E$405,4,FALSE)</f>
        <v>1.36</v>
      </c>
      <c r="H726">
        <f>VLOOKUP(A726,away!$A$2:$E$405,3,FALSE)</f>
        <v>0.84848484848484795</v>
      </c>
      <c r="I726">
        <f>VLOOKUP(C726,away!$B$2:$E$405,3,FALSE)</f>
        <v>0.62</v>
      </c>
      <c r="J726">
        <f>VLOOKUP(B726,home!$B$2:$E$405,4,FALSE)</f>
        <v>1.18</v>
      </c>
      <c r="K726" s="3">
        <f t="shared" si="898"/>
        <v>1.1832824242424287</v>
      </c>
      <c r="L726" s="3">
        <f t="shared" si="899"/>
        <v>0.62075151515151461</v>
      </c>
      <c r="M726" s="5">
        <f t="shared" si="900"/>
        <v>0.16463342564487018</v>
      </c>
      <c r="N726" s="5">
        <f t="shared" si="901"/>
        <v>0.19480783900839757</v>
      </c>
      <c r="O726" s="5">
        <f t="shared" si="902"/>
        <v>0.10219644841363737</v>
      </c>
      <c r="P726" s="5">
        <f t="shared" si="903"/>
        <v>0.1209272612278551</v>
      </c>
      <c r="Q726" s="5">
        <f t="shared" si="904"/>
        <v>0.11525634600164276</v>
      </c>
      <c r="R726" s="5">
        <f t="shared" si="905"/>
        <v>3.17193000979345E-2</v>
      </c>
      <c r="S726" s="5">
        <f t="shared" si="906"/>
        <v>2.2206004720472104E-2</v>
      </c>
      <c r="T726" s="5">
        <f t="shared" si="907"/>
        <v>7.1545551411346955E-2</v>
      </c>
      <c r="U726" s="5">
        <f t="shared" si="908"/>
        <v>3.7532890315157032E-2</v>
      </c>
      <c r="V726" s="5">
        <f t="shared" si="909"/>
        <v>1.812316817155807E-3</v>
      </c>
      <c r="W726" s="5">
        <f t="shared" si="910"/>
        <v>4.5460269502049337E-2</v>
      </c>
      <c r="X726" s="5">
        <f t="shared" si="911"/>
        <v>2.821953117259331E-2</v>
      </c>
      <c r="Y726" s="5">
        <f t="shared" si="912"/>
        <v>8.7586583661263488E-3</v>
      </c>
      <c r="Z726" s="5">
        <f t="shared" si="913"/>
        <v>6.5632678651128097E-3</v>
      </c>
      <c r="AA726" s="5">
        <f t="shared" si="914"/>
        <v>7.7661995103831139E-3</v>
      </c>
      <c r="AB726" s="5">
        <f t="shared" si="915"/>
        <v>4.5948036918982485E-3</v>
      </c>
      <c r="AC726" s="5">
        <f t="shared" si="916"/>
        <v>8.3199427879465326E-5</v>
      </c>
      <c r="AD726" s="5">
        <f t="shared" si="917"/>
        <v>1.3448084475774762E-2</v>
      </c>
      <c r="AE726" s="5">
        <f t="shared" si="918"/>
        <v>8.3479188142227441E-3</v>
      </c>
      <c r="AF726" s="5">
        <f t="shared" si="919"/>
        <v>2.5909916261453022E-3</v>
      </c>
      <c r="AG726" s="5">
        <f t="shared" si="920"/>
        <v>5.3612065922486107E-4</v>
      </c>
      <c r="AH726" s="5">
        <f t="shared" si="921"/>
        <v>1.0185396179035057E-3</v>
      </c>
      <c r="AI726" s="5">
        <f t="shared" si="922"/>
        <v>1.2052200282598169E-3</v>
      </c>
      <c r="AJ726" s="5">
        <f t="shared" si="923"/>
        <v>7.1305783839240261E-4</v>
      </c>
      <c r="AK726" s="5">
        <f t="shared" si="924"/>
        <v>2.8124960254600936E-4</v>
      </c>
      <c r="AL726" s="5">
        <f t="shared" si="925"/>
        <v>2.4444802529690163E-6</v>
      </c>
      <c r="AM726" s="5">
        <f t="shared" si="926"/>
        <v>3.1825763999823462E-3</v>
      </c>
      <c r="AN726" s="5">
        <f t="shared" si="927"/>
        <v>1.9755891223744936E-3</v>
      </c>
      <c r="AO726" s="5">
        <f t="shared" si="928"/>
        <v>6.13174970515409E-4</v>
      </c>
      <c r="AP726" s="5">
        <f t="shared" si="929"/>
        <v>1.268764306668085E-4</v>
      </c>
      <c r="AQ726" s="5">
        <f t="shared" si="930"/>
        <v>1.9689684143359366E-5</v>
      </c>
      <c r="AR726" s="5">
        <f t="shared" si="931"/>
        <v>1.2645200221108921E-4</v>
      </c>
      <c r="AS726" s="5">
        <f t="shared" si="932"/>
        <v>1.4962843172664658E-4</v>
      </c>
      <c r="AT726" s="5">
        <f t="shared" si="933"/>
        <v>8.852634671454958E-5</v>
      </c>
      <c r="AU726" s="5">
        <f t="shared" si="934"/>
        <v>3.4917223383239326E-5</v>
      </c>
      <c r="AV726" s="5">
        <f t="shared" si="935"/>
        <v>1.0329234183183456E-5</v>
      </c>
      <c r="AW726" s="5">
        <f t="shared" si="936"/>
        <v>4.9875841325666104E-8</v>
      </c>
      <c r="AX726" s="5">
        <f t="shared" si="937"/>
        <v>6.2764778631797639E-4</v>
      </c>
      <c r="AY726" s="5">
        <f t="shared" si="938"/>
        <v>3.8961331433837789E-4</v>
      </c>
      <c r="AZ726" s="5">
        <f t="shared" si="939"/>
        <v>1.209265275993757E-4</v>
      </c>
      <c r="BA726" s="5">
        <f t="shared" si="940"/>
        <v>2.5021775076441311E-5</v>
      </c>
      <c r="BB726" s="5">
        <f t="shared" si="941"/>
        <v>3.8830761976203365E-6</v>
      </c>
      <c r="BC726" s="5">
        <f t="shared" si="942"/>
        <v>4.8208508662432132E-7</v>
      </c>
      <c r="BD726" s="5">
        <f t="shared" si="943"/>
        <v>1.308254532774605E-5</v>
      </c>
      <c r="BE726" s="5">
        <f t="shared" si="944"/>
        <v>1.5480345950676801E-5</v>
      </c>
      <c r="BF726" s="5">
        <f t="shared" si="945"/>
        <v>9.1588106423141592E-6</v>
      </c>
      <c r="BG726" s="5">
        <f t="shared" si="946"/>
        <v>3.6124865533382842E-6</v>
      </c>
      <c r="BH726" s="5">
        <f t="shared" si="947"/>
        <v>1.0686479615943245E-6</v>
      </c>
      <c r="BI726" s="5">
        <f t="shared" si="948"/>
        <v>2.5290247013141241E-7</v>
      </c>
      <c r="BJ726" s="8">
        <f t="shared" si="949"/>
        <v>0.49605679220982285</v>
      </c>
      <c r="BK726" s="8">
        <f t="shared" si="950"/>
        <v>0.31005426563282412</v>
      </c>
      <c r="BL726" s="8">
        <f t="shared" si="951"/>
        <v>0.18748021809323651</v>
      </c>
      <c r="BM726" s="8">
        <f t="shared" si="952"/>
        <v>0.27022435996816163</v>
      </c>
      <c r="BN726" s="8">
        <f t="shared" si="953"/>
        <v>0.72954062039433754</v>
      </c>
    </row>
    <row r="727" spans="1:66" s="15" customFormat="1" x14ac:dyDescent="0.25">
      <c r="A727" s="15" t="s">
        <v>342</v>
      </c>
      <c r="B727" s="15" t="s">
        <v>436</v>
      </c>
      <c r="C727" s="15" t="s">
        <v>402</v>
      </c>
      <c r="D727" s="15" t="s">
        <v>501</v>
      </c>
      <c r="E727" s="15">
        <f>VLOOKUP(A727,home!$A$2:$E$405,3,FALSE)</f>
        <v>1.17575757575758</v>
      </c>
      <c r="F727" s="15">
        <f>VLOOKUP(B727,home!$B$2:$E$405,3,FALSE)</f>
        <v>0.85</v>
      </c>
      <c r="G727" s="15">
        <f>VLOOKUP(C727,away!$B$2:$E$405,4,FALSE)</f>
        <v>0.91</v>
      </c>
      <c r="H727" s="15">
        <f>VLOOKUP(A727,away!$A$2:$E$405,3,FALSE)</f>
        <v>0.84848484848484795</v>
      </c>
      <c r="I727" s="15">
        <f>VLOOKUP(C727,away!$B$2:$E$405,3,FALSE)</f>
        <v>0.74</v>
      </c>
      <c r="J727" s="15">
        <f>VLOOKUP(B727,home!$B$2:$E$405,4,FALSE)</f>
        <v>0.86</v>
      </c>
      <c r="K727" s="17">
        <f t="shared" si="898"/>
        <v>0.90944848484848806</v>
      </c>
      <c r="L727" s="17">
        <f t="shared" si="899"/>
        <v>0.53997575757575722</v>
      </c>
      <c r="M727" s="18">
        <f t="shared" si="900"/>
        <v>0.23470538260132576</v>
      </c>
      <c r="N727" s="18">
        <f t="shared" si="901"/>
        <v>0.21345245459256038</v>
      </c>
      <c r="O727" s="18">
        <f t="shared" si="902"/>
        <v>0.12673521677725885</v>
      </c>
      <c r="P727" s="18">
        <f t="shared" si="903"/>
        <v>0.11525915087502273</v>
      </c>
      <c r="Q727" s="18">
        <f t="shared" si="904"/>
        <v>9.7062005708197355E-2</v>
      </c>
      <c r="R727" s="18">
        <f t="shared" si="905"/>
        <v>3.4216972345414078E-2</v>
      </c>
      <c r="S727" s="18">
        <f t="shared" si="906"/>
        <v>1.4150369830883682E-2</v>
      </c>
      <c r="T727" s="18">
        <f t="shared" si="907"/>
        <v>5.2411130064106345E-2</v>
      </c>
      <c r="U727" s="18">
        <f t="shared" si="908"/>
        <v>3.1118573655639442E-2</v>
      </c>
      <c r="V727" s="18">
        <f t="shared" si="909"/>
        <v>7.7210728010423089E-4</v>
      </c>
      <c r="W727" s="18">
        <f t="shared" si="910"/>
        <v>2.9424298009225136E-2</v>
      </c>
      <c r="X727" s="18">
        <f t="shared" si="911"/>
        <v>1.5888407608666191E-2</v>
      </c>
      <c r="Y727" s="18">
        <f t="shared" si="912"/>
        <v>4.2896774675809752E-3</v>
      </c>
      <c r="Z727" s="18">
        <f t="shared" si="913"/>
        <v>6.1587785213879E-3</v>
      </c>
      <c r="AA727" s="18">
        <f t="shared" si="914"/>
        <v>5.6010917947936362E-3</v>
      </c>
      <c r="AB727" s="18">
        <f t="shared" si="915"/>
        <v>2.5469522231361852E-3</v>
      </c>
      <c r="AC727" s="18">
        <f t="shared" si="916"/>
        <v>2.3697909189091991E-5</v>
      </c>
      <c r="AD727" s="18">
        <f t="shared" si="917"/>
        <v>6.689970810555044E-3</v>
      </c>
      <c r="AE727" s="18">
        <f t="shared" si="918"/>
        <v>3.6124220565891632E-3</v>
      </c>
      <c r="AF727" s="18">
        <f t="shared" si="919"/>
        <v>9.75310168345054E-4</v>
      </c>
      <c r="AG727" s="18">
        <f t="shared" si="920"/>
        <v>1.7554794900781994E-4</v>
      </c>
      <c r="AH727" s="18">
        <f t="shared" si="921"/>
        <v>8.3139777445693326E-4</v>
      </c>
      <c r="AI727" s="18">
        <f t="shared" si="922"/>
        <v>7.5611344628626282E-4</v>
      </c>
      <c r="AJ727" s="18">
        <f t="shared" si="923"/>
        <v>3.4382311404930515E-4</v>
      </c>
      <c r="AK727" s="18">
        <f t="shared" si="924"/>
        <v>1.0422980337600985E-4</v>
      </c>
      <c r="AL727" s="18">
        <f t="shared" si="925"/>
        <v>4.6550289735582987E-7</v>
      </c>
      <c r="AM727" s="18">
        <f t="shared" si="926"/>
        <v>1.2168367634679796E-3</v>
      </c>
      <c r="AN727" s="18">
        <f t="shared" si="927"/>
        <v>6.5706235319965478E-4</v>
      </c>
      <c r="AO727" s="18">
        <f t="shared" si="928"/>
        <v>1.7739887097174668E-4</v>
      </c>
      <c r="AP727" s="18">
        <f t="shared" si="929"/>
        <v>3.1930363248684307E-5</v>
      </c>
      <c r="AQ727" s="18">
        <f t="shared" si="930"/>
        <v>4.3104055212193556E-6</v>
      </c>
      <c r="AR727" s="18">
        <f t="shared" si="931"/>
        <v>8.9786928621836257E-5</v>
      </c>
      <c r="AS727" s="18">
        <f t="shared" si="932"/>
        <v>8.1656586194328313E-5</v>
      </c>
      <c r="AT727" s="18">
        <f t="shared" si="933"/>
        <v>3.7131229296165924E-5</v>
      </c>
      <c r="AU727" s="18">
        <f t="shared" si="934"/>
        <v>1.1256313407986633E-5</v>
      </c>
      <c r="AV727" s="18">
        <f t="shared" si="935"/>
        <v>2.5592592934682905E-6</v>
      </c>
      <c r="AW727" s="18">
        <f t="shared" si="936"/>
        <v>6.3499784856082968E-9</v>
      </c>
      <c r="AX727" s="18">
        <f t="shared" si="937"/>
        <v>1.844417251406486E-4</v>
      </c>
      <c r="AY727" s="18">
        <f t="shared" si="938"/>
        <v>9.9594060261401333E-5</v>
      </c>
      <c r="AZ727" s="18">
        <f t="shared" si="939"/>
        <v>2.6889189069847899E-5</v>
      </c>
      <c r="BA727" s="18">
        <f t="shared" si="940"/>
        <v>4.8398367461962964E-6</v>
      </c>
      <c r="BB727" s="18">
        <f t="shared" si="941"/>
        <v>6.5334862839258321E-7</v>
      </c>
      <c r="BC727" s="18">
        <f t="shared" si="942"/>
        <v>7.0558484115473432E-8</v>
      </c>
      <c r="BD727" s="18">
        <f t="shared" si="943"/>
        <v>8.0804608004960751E-6</v>
      </c>
      <c r="BE727" s="18">
        <f t="shared" si="944"/>
        <v>7.3487628318887546E-6</v>
      </c>
      <c r="BF727" s="18">
        <f t="shared" si="945"/>
        <v>3.341660611486056E-6</v>
      </c>
      <c r="BG727" s="18">
        <f t="shared" si="946"/>
        <v>1.0130227266646222E-6</v>
      </c>
      <c r="BH727" s="18">
        <f t="shared" si="947"/>
        <v>2.303229959705561E-7</v>
      </c>
      <c r="BI727" s="18">
        <f t="shared" si="948"/>
        <v>4.1893379942237341E-8</v>
      </c>
      <c r="BJ727" s="19">
        <f t="shared" si="949"/>
        <v>0.42638525190957333</v>
      </c>
      <c r="BK727" s="19">
        <f t="shared" si="950"/>
        <v>0.36501076805968424</v>
      </c>
      <c r="BL727" s="19">
        <f t="shared" si="951"/>
        <v>0.20249681737457093</v>
      </c>
      <c r="BM727" s="19">
        <f t="shared" si="952"/>
        <v>0.17852084525515441</v>
      </c>
      <c r="BN727" s="19">
        <f t="shared" si="953"/>
        <v>0.82143118289977912</v>
      </c>
    </row>
    <row r="728" spans="1:66" x14ac:dyDescent="0.25">
      <c r="A728" t="s">
        <v>99</v>
      </c>
      <c r="B728" t="s">
        <v>111</v>
      </c>
      <c r="C728" t="s">
        <v>114</v>
      </c>
      <c r="D728" t="s">
        <v>502</v>
      </c>
      <c r="E728">
        <f>VLOOKUP(A728,home!$A$2:$E$405,3,FALSE)</f>
        <v>1.3341067285382799</v>
      </c>
      <c r="F728">
        <f>VLOOKUP(B728,home!$B$2:$E$405,3,FALSE)</f>
        <v>0.94</v>
      </c>
      <c r="G728">
        <f>VLOOKUP(C728,away!$B$2:$E$405,4,FALSE)</f>
        <v>0.91</v>
      </c>
      <c r="H728">
        <f>VLOOKUP(A728,away!$A$2:$E$405,3,FALSE)</f>
        <v>1.26682134570766</v>
      </c>
      <c r="I728">
        <f>VLOOKUP(C728,away!$B$2:$E$405,3,FALSE)</f>
        <v>0.87</v>
      </c>
      <c r="J728">
        <f>VLOOKUP(B728,home!$B$2:$E$405,4,FALSE)</f>
        <v>0.69</v>
      </c>
      <c r="K728" s="3">
        <f t="shared" ref="K728:K748" si="954">E728*F728*G728</f>
        <v>1.1411948955916447</v>
      </c>
      <c r="L728" s="3">
        <f t="shared" ref="L728:L748" si="955">H728*I728*J728</f>
        <v>0.76047285382830832</v>
      </c>
      <c r="M728" s="5">
        <f t="shared" ref="M728:M748" si="956">_xlfn.POISSON.DIST(0,K728,FALSE) * _xlfn.POISSON.DIST(0,L728,FALSE)</f>
        <v>0.14931938413328946</v>
      </c>
      <c r="N728" s="5">
        <f t="shared" ref="N728:N748" si="957">_xlfn.POISSON.DIST(1,K728,FALSE) * _xlfn.POISSON.DIST(0,L728,FALSE)</f>
        <v>0.17040251898579795</v>
      </c>
      <c r="O728" s="5">
        <f t="shared" ref="O728:O748" si="958">_xlfn.POISSON.DIST(0,K728,FALSE) * _xlfn.POISSON.DIST(1,L728,FALSE)</f>
        <v>0.11355333818372806</v>
      </c>
      <c r="P728" s="5">
        <f t="shared" ref="P728:P748" si="959">_xlfn.POISSON.DIST(1,K728,FALSE) * _xlfn.POISSON.DIST(1,L728,FALSE)</f>
        <v>0.12958648991266225</v>
      </c>
      <c r="Q728" s="5">
        <f t="shared" ref="Q728:Q748" si="960">_xlfn.POISSON.DIST(2,K728,FALSE) * _xlfn.POISSON.DIST(0,L728,FALSE)</f>
        <v>9.7231242431275483E-2</v>
      </c>
      <c r="R728" s="5">
        <f t="shared" ref="R728:R748" si="961">_xlfn.POISSON.DIST(0,K728,FALSE) * _xlfn.POISSON.DIST(2,L728,FALSE)</f>
        <v>4.3177115575155342E-2</v>
      </c>
      <c r="S728" s="5">
        <f t="shared" ref="S728:S748" si="962">_xlfn.POISSON.DIST(2,K728,FALSE) * _xlfn.POISSON.DIST(2,L728,FALSE)</f>
        <v>2.8115335569718472E-2</v>
      </c>
      <c r="T728" s="5">
        <f t="shared" ref="T728:T748" si="963">_xlfn.POISSON.DIST(2,K728,FALSE) * _xlfn.POISSON.DIST(1,L728,FALSE)</f>
        <v>7.3941720412984177E-2</v>
      </c>
      <c r="U728" s="5">
        <f t="shared" ref="U728:U748" si="964">_xlfn.POISSON.DIST(1,K728,FALSE) * _xlfn.POISSON.DIST(2,L728,FALSE)</f>
        <v>4.9273503900737765E-2</v>
      </c>
      <c r="V728" s="5">
        <f t="shared" ref="V728:V748" si="965">_xlfn.POISSON.DIST(3,K728,FALSE) * _xlfn.POISSON.DIST(3,L728,FALSE)</f>
        <v>2.7110922673450949E-3</v>
      </c>
      <c r="W728" s="5">
        <f t="shared" ref="W728:W748" si="966">_xlfn.POISSON.DIST(3,K728,FALSE) * _xlfn.POISSON.DIST(0,L728,FALSE)</f>
        <v>3.6986599184868435E-2</v>
      </c>
      <c r="X728" s="5">
        <f t="shared" ref="X728:X748" si="967">_xlfn.POISSON.DIST(3,K728,FALSE) * _xlfn.POISSON.DIST(1,L728,FALSE)</f>
        <v>2.8127304635520677E-2</v>
      </c>
      <c r="Y728" s="5">
        <f t="shared" ref="Y728:Y748" si="968">_xlfn.POISSON.DIST(3,K728,FALSE) * _xlfn.POISSON.DIST(2,L728,FALSE)</f>
        <v>1.0695025813336307E-2</v>
      </c>
      <c r="Z728" s="5">
        <f t="shared" ref="Z728:Z748" si="969">_xlfn.POISSON.DIST(0,K728,FALSE) * _xlfn.POISSON.DIST(3,L728,FALSE)</f>
        <v>1.0945008100504361E-2</v>
      </c>
      <c r="AA728" s="5">
        <f t="shared" ref="AA728:AA748" si="970">_xlfn.POISSON.DIST(1,K728,FALSE) * _xlfn.POISSON.DIST(3,L728,FALSE)</f>
        <v>1.2490387376504777E-2</v>
      </c>
      <c r="AB728" s="5">
        <f t="shared" ref="AB728:AB748" si="971">_xlfn.POISSON.DIST(2,K728,FALSE) * _xlfn.POISSON.DIST(3,L728,FALSE)</f>
        <v>7.1269831590147848E-3</v>
      </c>
      <c r="AC728" s="5">
        <f t="shared" ref="AC728:AC748" si="972">_xlfn.POISSON.DIST(4,K728,FALSE) * _xlfn.POISSON.DIST(4,L728,FALSE)</f>
        <v>1.4705095590645414E-4</v>
      </c>
      <c r="AD728" s="5">
        <f t="shared" ref="AD728:AD748" si="973">_xlfn.POISSON.DIST(4,K728,FALSE) * _xlfn.POISSON.DIST(0,L728,FALSE)</f>
        <v>1.0552229548766485E-2</v>
      </c>
      <c r="AE728" s="5">
        <f t="shared" ref="AE728:AE748" si="974">_xlfn.POISSON.DIST(4,K728,FALSE) * _xlfn.POISSON.DIST(1,L728,FALSE)</f>
        <v>8.0246841192018505E-3</v>
      </c>
      <c r="AF728" s="5">
        <f t="shared" ref="AF728:AF748" si="975">_xlfn.POISSON.DIST(4,K728,FALSE) * _xlfn.POISSON.DIST(2,L728,FALSE)</f>
        <v>3.051277216600068E-3</v>
      </c>
      <c r="AG728" s="5">
        <f t="shared" ref="AG728:AG748" si="976">_xlfn.POISSON.DIST(4,K728,FALSE) * _xlfn.POISSON.DIST(3,L728,FALSE)</f>
        <v>7.7347116424305023E-4</v>
      </c>
      <c r="AH728" s="5">
        <f t="shared" ref="AH728:AH748" si="977">_xlfn.POISSON.DIST(0,K728,FALSE) * _xlfn.POISSON.DIST(4,L728,FALSE)</f>
        <v>2.0808453863411258E-3</v>
      </c>
      <c r="AI728" s="5">
        <f t="shared" ref="AI728:AI748" si="978">_xlfn.POISSON.DIST(1,K728,FALSE) * _xlfn.POISSON.DIST(4,L728,FALSE)</f>
        <v>2.3746501334079161E-3</v>
      </c>
      <c r="AJ728" s="5">
        <f t="shared" ref="AJ728:AJ748" si="979">_xlfn.POISSON.DIST(2,K728,FALSE) * _xlfn.POISSON.DIST(4,L728,FALSE)</f>
        <v>1.3549693055305663E-3</v>
      </c>
      <c r="AK728" s="5">
        <f t="shared" ref="AK728:AK748" si="980">_xlfn.POISSON.DIST(3,K728,FALSE) * _xlfn.POISSON.DIST(4,L728,FALSE)</f>
        <v>5.1542801838494587E-4</v>
      </c>
      <c r="AL728" s="5">
        <f t="shared" ref="AL728:AL748" si="981">_xlfn.POISSON.DIST(5,K728,FALSE) * _xlfn.POISSON.DIST(5,L728,FALSE)</f>
        <v>5.10471358419452E-6</v>
      </c>
      <c r="AM728" s="5">
        <f t="shared" ref="AM728:AM748" si="982">_xlfn.POISSON.DIST(5,K728,FALSE) * _xlfn.POISSON.DIST(0,L728,FALSE)</f>
        <v>2.4084300996327266E-3</v>
      </c>
      <c r="AN728" s="5">
        <f t="shared" ref="AN728:AN748" si="983">_xlfn.POISSON.DIST(5,K728,FALSE) * _xlfn.POISSON.DIST(1,L728,FALSE)</f>
        <v>1.8315457111136965E-3</v>
      </c>
      <c r="AO728" s="5">
        <f t="shared" ref="AO728:AO748" si="984">_xlfn.POISSON.DIST(5,K728,FALSE) * _xlfn.POISSON.DIST(2,L728,FALSE)</f>
        <v>6.9642039692381543E-4</v>
      </c>
      <c r="AP728" s="5">
        <f t="shared" ref="AP728:AP748" si="985">_xlfn.POISSON.DIST(5,K728,FALSE) * _xlfn.POISSON.DIST(3,L728,FALSE)</f>
        <v>1.7653626890429906E-4</v>
      </c>
      <c r="AQ728" s="5">
        <f t="shared" ref="AQ728:AQ748" si="986">_xlfn.POISSON.DIST(5,K728,FALSE) * _xlfn.POISSON.DIST(4,L728,FALSE)</f>
        <v>3.3562760054463487E-5</v>
      </c>
      <c r="AR728" s="5">
        <f t="shared" ref="AR728:AR748" si="987">_xlfn.POISSON.DIST(0,K728,FALSE) * _xlfn.POISSON.DIST(5,L728,FALSE)</f>
        <v>3.1648528586526096E-4</v>
      </c>
      <c r="AS728" s="5">
        <f t="shared" ref="AS728:AS748" si="988">_xlfn.POISSON.DIST(1,K728,FALSE) * _xlfn.POISSON.DIST(5,L728,FALSE)</f>
        <v>3.6117139275929826E-4</v>
      </c>
      <c r="AT728" s="5">
        <f t="shared" ref="AT728:AT748" si="989">_xlfn.POISSON.DIST(2,K728,FALSE) * _xlfn.POISSON.DIST(5,L728,FALSE)</f>
        <v>2.0608347492531817E-4</v>
      </c>
      <c r="AU728" s="5">
        <f t="shared" ref="AU728:AU748" si="990">_xlfn.POISSON.DIST(3,K728,FALSE) * _xlfn.POISSON.DIST(5,L728,FALSE)</f>
        <v>7.8393803216853916E-5</v>
      </c>
      <c r="AV728" s="5">
        <f t="shared" ref="AV728:AV748" si="991">_xlfn.POISSON.DIST(4,K728,FALSE) * _xlfn.POISSON.DIST(5,L728,FALSE)</f>
        <v>2.2365652019272385E-5</v>
      </c>
      <c r="AW728" s="5">
        <f t="shared" ref="AW728:AW748" si="992">_xlfn.POISSON.DIST(6,K728,FALSE) * _xlfn.POISSON.DIST(6,L728,FALSE)</f>
        <v>1.2305872617813278E-7</v>
      </c>
      <c r="AX728" s="5">
        <f t="shared" ref="AX728:AX748" si="993">_xlfn.POISSON.DIST(6,K728,FALSE) * _xlfn.POISSON.DIST(0,L728,FALSE)</f>
        <v>4.5808135601502339E-4</v>
      </c>
      <c r="AY728" s="5">
        <f t="shared" ref="AY728:AY748" si="994">_xlfn.POISSON.DIST(6,K728,FALSE) * _xlfn.POISSON.DIST(1,L728,FALSE)</f>
        <v>3.4835843609428617E-4</v>
      </c>
      <c r="AZ728" s="5">
        <f t="shared" ref="AZ728:AZ748" si="995">_xlfn.POISSON.DIST(6,K728,FALSE) * _xlfn.POISSON.DIST(2,L728,FALSE)</f>
        <v>1.3245856702589405E-4</v>
      </c>
      <c r="BA728" s="5">
        <f t="shared" ref="BA728:BA748" si="996">_xlfn.POISSON.DIST(6,K728,FALSE) * _xlfn.POISSON.DIST(3,L728,FALSE)</f>
        <v>3.3577048160063306E-5</v>
      </c>
      <c r="BB728" s="5">
        <f t="shared" ref="BB728:BB748" si="997">_xlfn.POISSON.DIST(6,K728,FALSE) * _xlfn.POISSON.DIST(4,L728,FALSE)</f>
        <v>6.3836084093534724E-6</v>
      </c>
      <c r="BC728" s="5">
        <f t="shared" ref="BC728:BC748" si="998">_xlfn.POISSON.DIST(6,K728,FALSE) * _xlfn.POISSON.DIST(5,L728,FALSE)</f>
        <v>9.7091218095668477E-7</v>
      </c>
      <c r="BD728" s="5">
        <f t="shared" ref="BD728:BD748" si="999">_xlfn.POISSON.DIST(0,K728,FALSE) * _xlfn.POISSON.DIST(6,L728,FALSE)</f>
        <v>4.0113078089437152E-5</v>
      </c>
      <c r="BE728" s="5">
        <f t="shared" ref="BE728:BE748" si="1000">_xlfn.POISSON.DIST(1,K728,FALSE) * _xlfn.POISSON.DIST(6,L728,FALSE)</f>
        <v>4.5776839962134715E-5</v>
      </c>
      <c r="BF728" s="5">
        <f t="shared" ref="BF728:BF748" si="1001">_xlfn.POISSON.DIST(2,K728,FALSE) * _xlfn.POISSON.DIST(6,L728,FALSE)</f>
        <v>2.6120148050551881E-5</v>
      </c>
      <c r="BG728" s="5">
        <f t="shared" ref="BG728:BG748" si="1002">_xlfn.POISSON.DIST(3,K728,FALSE) * _xlfn.POISSON.DIST(6,L728,FALSE)</f>
        <v>9.9360598757959491E-6</v>
      </c>
      <c r="BH728" s="5">
        <f t="shared" ref="BH728:BH748" si="1003">_xlfn.POISSON.DIST(4,K728,FALSE) * _xlfn.POISSON.DIST(6,L728,FALSE)</f>
        <v>2.8347452031378223E-6</v>
      </c>
      <c r="BI728" s="5">
        <f t="shared" ref="BI728:BI748" si="1004">_xlfn.POISSON.DIST(5,K728,FALSE) * _xlfn.POISSON.DIST(6,L728,FALSE)</f>
        <v>6.4699935122475626E-7</v>
      </c>
      <c r="BJ728" s="8">
        <f t="shared" ref="BJ728:BJ748" si="1005">SUM(N728,Q728,T728,W728,X728,Y728,AD728,AE728,AF728,AG728,AM728,AN728,AO728,AP728,AQ728,AX728,AY728,AZ728,BA728,BB728,BC728)</f>
        <v>0.44591239867710902</v>
      </c>
      <c r="BK728" s="8">
        <f t="shared" ref="BK728:BK748" si="1006">SUM(M728,P728,S728,V728,AC728,AL728,AY728)</f>
        <v>0.31023281598860014</v>
      </c>
      <c r="BL728" s="8">
        <f t="shared" ref="BL728:BL748" si="1007">SUM(O728,R728,U728,AA728,AB728,AH728,AI728,AJ728,AK728,AR728,AS728,AT728,AU728,AV728,BD728,BE728,BF728,BG728,BH728,BI728)</f>
        <v>0.23305714851812351</v>
      </c>
      <c r="BM728" s="8">
        <f t="shared" ref="BM728:BM748" si="1008">SUM(S728:BI728)</f>
        <v>0.29652904668506053</v>
      </c>
      <c r="BN728" s="8">
        <f t="shared" ref="BN728:BN748" si="1009">SUM(M728:R728)</f>
        <v>0.70327008922190859</v>
      </c>
    </row>
    <row r="729" spans="1:66" x14ac:dyDescent="0.25">
      <c r="A729" t="s">
        <v>99</v>
      </c>
      <c r="B729" t="s">
        <v>104</v>
      </c>
      <c r="C729" t="s">
        <v>120</v>
      </c>
      <c r="D729" t="s">
        <v>502</v>
      </c>
      <c r="E729">
        <f>VLOOKUP(A729,home!$A$2:$E$405,3,FALSE)</f>
        <v>1.3341067285382799</v>
      </c>
      <c r="F729">
        <f>VLOOKUP(B729,home!$B$2:$E$405,3,FALSE)</f>
        <v>0.87</v>
      </c>
      <c r="G729">
        <f>VLOOKUP(C729,away!$B$2:$E$405,4,FALSE)</f>
        <v>1.46</v>
      </c>
      <c r="H729">
        <f>VLOOKUP(A729,away!$A$2:$E$405,3,FALSE)</f>
        <v>1.26682134570766</v>
      </c>
      <c r="I729">
        <f>VLOOKUP(C729,away!$B$2:$E$405,3,FALSE)</f>
        <v>0.96</v>
      </c>
      <c r="J729">
        <f>VLOOKUP(B729,home!$B$2:$E$405,4,FALSE)</f>
        <v>1.1399999999999999</v>
      </c>
      <c r="K729" s="3">
        <f t="shared" si="954"/>
        <v>1.6945823665893232</v>
      </c>
      <c r="L729" s="3">
        <f t="shared" si="955"/>
        <v>1.3864092807424628</v>
      </c>
      <c r="M729" s="5">
        <f t="shared" si="956"/>
        <v>4.5913703864698757E-2</v>
      </c>
      <c r="N729" s="5">
        <f t="shared" si="957"/>
        <v>7.7804552953922565E-2</v>
      </c>
      <c r="O729" s="5">
        <f t="shared" si="958"/>
        <v>6.3655185151279436E-2</v>
      </c>
      <c r="P729" s="5">
        <f t="shared" si="959"/>
        <v>0.10786895429933664</v>
      </c>
      <c r="Q729" s="5">
        <f t="shared" si="960"/>
        <v>6.5923111738041218E-2</v>
      </c>
      <c r="R729" s="5">
        <f t="shared" si="961"/>
        <v>4.412606973055682E-2</v>
      </c>
      <c r="S729" s="5">
        <f t="shared" si="962"/>
        <v>6.3356418248902285E-2</v>
      </c>
      <c r="T729" s="5">
        <f t="shared" si="963"/>
        <v>9.1396413929042727E-2</v>
      </c>
      <c r="U729" s="5">
        <f t="shared" si="964"/>
        <v>7.4775259672292468E-2</v>
      </c>
      <c r="V729" s="5">
        <f t="shared" si="965"/>
        <v>1.6538733438810207E-2</v>
      </c>
      <c r="W729" s="5">
        <f t="shared" si="966"/>
        <v>3.7237380900660776E-2</v>
      </c>
      <c r="X729" s="5">
        <f t="shared" si="967"/>
        <v>5.1626250471218223E-2</v>
      </c>
      <c r="Y729" s="5">
        <f t="shared" si="968"/>
        <v>3.5787556391615953E-2</v>
      </c>
      <c r="Z729" s="5">
        <f t="shared" si="969"/>
        <v>2.0392264199044358E-2</v>
      </c>
      <c r="AA729" s="5">
        <f t="shared" si="970"/>
        <v>3.4556371326531311E-2</v>
      </c>
      <c r="AB729" s="5">
        <f t="shared" si="971"/>
        <v>2.9279308751626435E-2</v>
      </c>
      <c r="AC729" s="5">
        <f t="shared" si="972"/>
        <v>2.4284904768535616E-3</v>
      </c>
      <c r="AD729" s="5">
        <f t="shared" si="973"/>
        <v>1.5775452263057446E-2</v>
      </c>
      <c r="AE729" s="5">
        <f t="shared" si="974"/>
        <v>2.1871233425412528E-2</v>
      </c>
      <c r="AF729" s="5">
        <f t="shared" si="975"/>
        <v>1.5161240501138351E-2</v>
      </c>
      <c r="AG729" s="5">
        <f t="shared" si="976"/>
        <v>7.0065615127822426E-3</v>
      </c>
      <c r="AH729" s="5">
        <f t="shared" si="977"/>
        <v>7.0680060852268368E-3</v>
      </c>
      <c r="AI729" s="5">
        <f t="shared" si="978"/>
        <v>1.1977318478971431E-2</v>
      </c>
      <c r="AJ729" s="5">
        <f t="shared" si="979"/>
        <v>1.0148276346744721E-2</v>
      </c>
      <c r="AK729" s="5">
        <f t="shared" si="980"/>
        <v>5.7323633828230422E-3</v>
      </c>
      <c r="AL729" s="5">
        <f t="shared" si="981"/>
        <v>2.2821833676154441E-4</v>
      </c>
      <c r="AM729" s="5">
        <f t="shared" si="982"/>
        <v>5.3465606459897584E-3</v>
      </c>
      <c r="AN729" s="5">
        <f t="shared" si="983"/>
        <v>7.412521299652617E-3</v>
      </c>
      <c r="AO729" s="5">
        <f t="shared" si="984"/>
        <v>5.1383941617697861E-3</v>
      </c>
      <c r="AP729" s="5">
        <f t="shared" si="985"/>
        <v>2.374639117996841E-3</v>
      </c>
      <c r="AQ729" s="5">
        <f t="shared" si="986"/>
        <v>8.2305542790122883E-4</v>
      </c>
      <c r="AR729" s="5">
        <f t="shared" si="987"/>
        <v>1.9598298465805372E-3</v>
      </c>
      <c r="AS729" s="5">
        <f t="shared" si="988"/>
        <v>3.3210930995308365E-3</v>
      </c>
      <c r="AT729" s="5">
        <f t="shared" si="989"/>
        <v>2.8139329021332183E-3</v>
      </c>
      <c r="AU729" s="5">
        <f t="shared" si="990"/>
        <v>1.5894803589068243E-3</v>
      </c>
      <c r="AV729" s="5">
        <f t="shared" si="991"/>
        <v>6.733763470608931E-4</v>
      </c>
      <c r="AW729" s="5">
        <f t="shared" si="992"/>
        <v>1.4893685367122218E-5</v>
      </c>
      <c r="AX729" s="5">
        <f t="shared" si="993"/>
        <v>1.5100312320991114E-3</v>
      </c>
      <c r="AY729" s="5">
        <f t="shared" si="994"/>
        <v>2.0935213143931839E-3</v>
      </c>
      <c r="AZ729" s="5">
        <f t="shared" si="995"/>
        <v>1.4512386898534349E-3</v>
      </c>
      <c r="BA729" s="5">
        <f t="shared" si="996"/>
        <v>6.7067026272844528E-4</v>
      </c>
      <c r="BB729" s="5">
        <f t="shared" si="997"/>
        <v>2.3245586914117549E-4</v>
      </c>
      <c r="BC729" s="5">
        <f t="shared" si="998"/>
        <v>6.4455794868076204E-5</v>
      </c>
      <c r="BD729" s="5">
        <f t="shared" si="999"/>
        <v>4.5285438132922252E-4</v>
      </c>
      <c r="BE729" s="5">
        <f t="shared" si="1000"/>
        <v>7.6739904923321775E-4</v>
      </c>
      <c r="BF729" s="5">
        <f t="shared" si="1001"/>
        <v>6.5021044848401145E-4</v>
      </c>
      <c r="BG729" s="5">
        <f t="shared" si="1002"/>
        <v>3.672783868577139E-4</v>
      </c>
      <c r="BH729" s="5">
        <f t="shared" si="1003"/>
        <v>1.5559586949961339E-4</v>
      </c>
      <c r="BI729" s="5">
        <f t="shared" si="1004"/>
        <v>5.2734003353635695E-5</v>
      </c>
      <c r="BJ729" s="8">
        <f t="shared" si="1005"/>
        <v>0.44670729790328567</v>
      </c>
      <c r="BK729" s="8">
        <f t="shared" si="1006"/>
        <v>0.2384280399797562</v>
      </c>
      <c r="BL729" s="8">
        <f t="shared" si="1007"/>
        <v>0.29412194361902227</v>
      </c>
      <c r="BM729" s="8">
        <f t="shared" si="1008"/>
        <v>0.59227934033424678</v>
      </c>
      <c r="BN729" s="8">
        <f t="shared" si="1009"/>
        <v>0.40529157773783542</v>
      </c>
    </row>
    <row r="730" spans="1:66" x14ac:dyDescent="0.25">
      <c r="A730" t="s">
        <v>99</v>
      </c>
      <c r="B730" t="s">
        <v>106</v>
      </c>
      <c r="C730" t="s">
        <v>417</v>
      </c>
      <c r="D730" t="s">
        <v>502</v>
      </c>
      <c r="E730">
        <f>VLOOKUP(A730,home!$A$2:$E$405,3,FALSE)</f>
        <v>1.3341067285382799</v>
      </c>
      <c r="F730">
        <f>VLOOKUP(B730,home!$B$2:$E$405,3,FALSE)</f>
        <v>0.96</v>
      </c>
      <c r="G730">
        <f>VLOOKUP(C730,away!$B$2:$E$405,4,FALSE)</f>
        <v>0.75</v>
      </c>
      <c r="H730">
        <f>VLOOKUP(A730,away!$A$2:$E$405,3,FALSE)</f>
        <v>1.26682134570766</v>
      </c>
      <c r="I730">
        <f>VLOOKUP(C730,away!$B$2:$E$405,3,FALSE)</f>
        <v>0.75</v>
      </c>
      <c r="J730">
        <f>VLOOKUP(B730,home!$B$2:$E$405,4,FALSE)</f>
        <v>1.58</v>
      </c>
      <c r="K730" s="3">
        <f t="shared" si="954"/>
        <v>0.96055684454756152</v>
      </c>
      <c r="L730" s="3">
        <f t="shared" si="955"/>
        <v>1.5011832946635773</v>
      </c>
      <c r="M730" s="5">
        <f t="shared" si="956"/>
        <v>8.5286411536267953E-2</v>
      </c>
      <c r="N730" s="5">
        <f t="shared" si="957"/>
        <v>8.1922446348062297E-2</v>
      </c>
      <c r="O730" s="5">
        <f t="shared" si="958"/>
        <v>0.12803053626004846</v>
      </c>
      <c r="P730" s="5">
        <f t="shared" si="959"/>
        <v>0.1229806079156843</v>
      </c>
      <c r="Q730" s="5">
        <f t="shared" si="960"/>
        <v>3.9345583280855807E-2</v>
      </c>
      <c r="R730" s="5">
        <f t="shared" si="961"/>
        <v>9.6098651120202078E-2</v>
      </c>
      <c r="S730" s="5">
        <f t="shared" si="962"/>
        <v>4.4333644864632711E-2</v>
      </c>
      <c r="T730" s="5">
        <f t="shared" si="963"/>
        <v>5.906493234001528E-2</v>
      </c>
      <c r="U730" s="5">
        <f t="shared" si="964"/>
        <v>9.2308217085298294E-2</v>
      </c>
      <c r="V730" s="5">
        <f t="shared" si="965"/>
        <v>7.1030966238222132E-3</v>
      </c>
      <c r="W730" s="5">
        <f t="shared" si="966"/>
        <v>1.2597889774380719E-2</v>
      </c>
      <c r="X730" s="5">
        <f t="shared" si="967"/>
        <v>1.8911741677313437E-2</v>
      </c>
      <c r="Y730" s="5">
        <f t="shared" si="968"/>
        <v>1.4194995339487938E-2</v>
      </c>
      <c r="Z730" s="5">
        <f t="shared" si="969"/>
        <v>4.808722990045023E-2</v>
      </c>
      <c r="AA730" s="5">
        <f t="shared" si="970"/>
        <v>4.6190517816209628E-2</v>
      </c>
      <c r="AB730" s="5">
        <f t="shared" si="971"/>
        <v>2.2184309020778118E-2</v>
      </c>
      <c r="AC730" s="5">
        <f t="shared" si="972"/>
        <v>6.4015410335181754E-4</v>
      </c>
      <c r="AD730" s="5">
        <f t="shared" si="973"/>
        <v>3.0252473124092829E-3</v>
      </c>
      <c r="AE730" s="5">
        <f t="shared" si="974"/>
        <v>4.5414507276147001E-3</v>
      </c>
      <c r="AF730" s="5">
        <f t="shared" si="975"/>
        <v>3.4087749829164681E-3</v>
      </c>
      <c r="AG730" s="5">
        <f t="shared" si="976"/>
        <v>1.7057320198737751E-3</v>
      </c>
      <c r="AH730" s="5">
        <f t="shared" si="977"/>
        <v>1.8046936553300676E-2</v>
      </c>
      <c r="AI730" s="5">
        <f t="shared" si="978"/>
        <v>1.733510842938854E-2</v>
      </c>
      <c r="AJ730" s="5">
        <f t="shared" si="979"/>
        <v>8.3256785264116465E-3</v>
      </c>
      <c r="AK730" s="5">
        <f t="shared" si="980"/>
        <v>2.6657624980157882E-3</v>
      </c>
      <c r="AL730" s="5">
        <f t="shared" si="981"/>
        <v>3.6923368856455157E-5</v>
      </c>
      <c r="AM730" s="5">
        <f t="shared" si="982"/>
        <v>5.8118440247677044E-4</v>
      </c>
      <c r="AN730" s="5">
        <f t="shared" si="983"/>
        <v>8.7246431611716076E-4</v>
      </c>
      <c r="AO730" s="5">
        <f t="shared" si="984"/>
        <v>6.5486442827258223E-4</v>
      </c>
      <c r="AP730" s="5">
        <f t="shared" si="985"/>
        <v>3.2769051333073843E-4</v>
      </c>
      <c r="AQ730" s="5">
        <f t="shared" si="986"/>
        <v>1.229808811079591E-4</v>
      </c>
      <c r="AR730" s="5">
        <f t="shared" si="987"/>
        <v>5.4183519347336924E-3</v>
      </c>
      <c r="AS730" s="5">
        <f t="shared" si="988"/>
        <v>5.2046350370759708E-3</v>
      </c>
      <c r="AT730" s="5">
        <f t="shared" si="989"/>
        <v>2.4996739041176874E-3</v>
      </c>
      <c r="AU730" s="5">
        <f t="shared" si="990"/>
        <v>8.0035962591239E-4</v>
      </c>
      <c r="AV730" s="5">
        <f t="shared" si="991"/>
        <v>1.92197729192418E-4</v>
      </c>
      <c r="AW730" s="5">
        <f t="shared" si="992"/>
        <v>1.478957220104722E-6</v>
      </c>
      <c r="AX730" s="5">
        <f t="shared" si="993"/>
        <v>9.3043442623891081E-5</v>
      </c>
      <c r="AY730" s="5">
        <f t="shared" si="994"/>
        <v>1.3967526174497435E-4</v>
      </c>
      <c r="AZ730" s="5">
        <f t="shared" si="995"/>
        <v>1.0483908480465907E-4</v>
      </c>
      <c r="BA730" s="5">
        <f t="shared" si="996"/>
        <v>5.2460894245524116E-5</v>
      </c>
      <c r="BB730" s="5">
        <f t="shared" si="997"/>
        <v>1.9688354516123331E-5</v>
      </c>
      <c r="BC730" s="5">
        <f t="shared" si="998"/>
        <v>5.9111657798037113E-6</v>
      </c>
      <c r="BD730" s="5">
        <f t="shared" si="999"/>
        <v>1.3556565681717158E-3</v>
      </c>
      <c r="BE730" s="5">
        <f t="shared" si="1000"/>
        <v>1.3021851954131995E-3</v>
      </c>
      <c r="BF730" s="5">
        <f t="shared" si="1001"/>
        <v>6.2541145116132627E-4</v>
      </c>
      <c r="BG730" s="5">
        <f t="shared" si="1002"/>
        <v>2.0024775002381172E-4</v>
      </c>
      <c r="BH730" s="5">
        <f t="shared" si="1003"/>
        <v>4.8087336722655356E-5</v>
      </c>
      <c r="BI730" s="5">
        <f t="shared" si="1004"/>
        <v>9.2381240850019818E-6</v>
      </c>
      <c r="BJ730" s="8">
        <f t="shared" si="1005"/>
        <v>0.24169359654794986</v>
      </c>
      <c r="BK730" s="8">
        <f t="shared" si="1006"/>
        <v>0.26052051367436041</v>
      </c>
      <c r="BL730" s="8">
        <f t="shared" si="1007"/>
        <v>0.44884176196626313</v>
      </c>
      <c r="BM730" s="8">
        <f t="shared" si="1008"/>
        <v>0.44534066932337796</v>
      </c>
      <c r="BN730" s="8">
        <f t="shared" si="1009"/>
        <v>0.55366423646112095</v>
      </c>
    </row>
    <row r="731" spans="1:66" x14ac:dyDescent="0.25">
      <c r="A731" t="s">
        <v>99</v>
      </c>
      <c r="B731" t="s">
        <v>112</v>
      </c>
      <c r="C731" t="s">
        <v>113</v>
      </c>
      <c r="D731" t="s">
        <v>502</v>
      </c>
      <c r="E731">
        <f>VLOOKUP(A731,home!$A$2:$E$405,3,FALSE)</f>
        <v>1.3341067285382799</v>
      </c>
      <c r="F731">
        <f>VLOOKUP(B731,home!$B$2:$E$405,3,FALSE)</f>
        <v>0.59</v>
      </c>
      <c r="G731">
        <f>VLOOKUP(C731,away!$B$2:$E$405,4,FALSE)</f>
        <v>1.1000000000000001</v>
      </c>
      <c r="H731">
        <f>VLOOKUP(A731,away!$A$2:$E$405,3,FALSE)</f>
        <v>1.26682134570766</v>
      </c>
      <c r="I731">
        <f>VLOOKUP(C731,away!$B$2:$E$405,3,FALSE)</f>
        <v>1.07</v>
      </c>
      <c r="J731">
        <f>VLOOKUP(B731,home!$B$2:$E$405,4,FALSE)</f>
        <v>0.91</v>
      </c>
      <c r="K731" s="3">
        <f t="shared" si="954"/>
        <v>0.86583526682134371</v>
      </c>
      <c r="L731" s="3">
        <f t="shared" si="955"/>
        <v>1.2335039443155487</v>
      </c>
      <c r="M731" s="5">
        <f t="shared" si="956"/>
        <v>0.12253737283768217</v>
      </c>
      <c r="N731" s="5">
        <f t="shared" si="957"/>
        <v>0.106097178906501</v>
      </c>
      <c r="O731" s="5">
        <f t="shared" si="958"/>
        <v>0.1511503327213459</v>
      </c>
      <c r="P731" s="5">
        <f t="shared" si="959"/>
        <v>0.13087128866192141</v>
      </c>
      <c r="Q731" s="5">
        <f t="shared" si="960"/>
        <v>4.5931339603751058E-2</v>
      </c>
      <c r="R731" s="5">
        <f t="shared" si="961"/>
        <v>9.3222265798193871E-2</v>
      </c>
      <c r="S731" s="5">
        <f t="shared" si="962"/>
        <v>3.4943001060418213E-2</v>
      </c>
      <c r="T731" s="5">
        <f t="shared" si="963"/>
        <v>5.6656488568923892E-2</v>
      </c>
      <c r="U731" s="5">
        <f t="shared" si="964"/>
        <v>8.0715125381069411E-2</v>
      </c>
      <c r="V731" s="5">
        <f t="shared" si="965"/>
        <v>4.1466130088323189E-3</v>
      </c>
      <c r="W731" s="5">
        <f t="shared" si="966"/>
        <v>1.3256324560425185E-2</v>
      </c>
      <c r="X731" s="5">
        <f t="shared" si="967"/>
        <v>1.6351728632411546E-2</v>
      </c>
      <c r="Y731" s="5">
        <f t="shared" si="968"/>
        <v>1.0084960882228568E-2</v>
      </c>
      <c r="Z731" s="5">
        <f t="shared" si="969"/>
        <v>3.8330010853368207E-2</v>
      </c>
      <c r="AA731" s="5">
        <f t="shared" si="970"/>
        <v>3.3187475174491061E-2</v>
      </c>
      <c r="AB731" s="5">
        <f t="shared" si="971"/>
        <v>1.436744321141609E-2</v>
      </c>
      <c r="AC731" s="5">
        <f t="shared" si="972"/>
        <v>2.7678932531007212E-4</v>
      </c>
      <c r="AD731" s="5">
        <f t="shared" si="973"/>
        <v>2.8694483282115176E-3</v>
      </c>
      <c r="AE731" s="5">
        <f t="shared" si="974"/>
        <v>3.5394758308585636E-3</v>
      </c>
      <c r="AF731" s="5">
        <f t="shared" si="975"/>
        <v>2.1829786990867962E-3</v>
      </c>
      <c r="AG731" s="5">
        <f t="shared" si="976"/>
        <v>8.9757094522679623E-4</v>
      </c>
      <c r="AH731" s="5">
        <f t="shared" si="977"/>
        <v>1.1820054893321868E-2</v>
      </c>
      <c r="AI731" s="5">
        <f t="shared" si="978"/>
        <v>1.0234220382402268E-2</v>
      </c>
      <c r="AJ731" s="5">
        <f t="shared" si="979"/>
        <v>4.43057446775285E-3</v>
      </c>
      <c r="AK731" s="5">
        <f t="shared" si="980"/>
        <v>1.2787158754862075E-3</v>
      </c>
      <c r="AL731" s="5">
        <f t="shared" si="981"/>
        <v>1.1824564164330945E-5</v>
      </c>
      <c r="AM731" s="5">
        <f t="shared" si="982"/>
        <v>4.9689391177741582E-4</v>
      </c>
      <c r="AN731" s="5">
        <f t="shared" si="983"/>
        <v>6.1292060008382452E-4</v>
      </c>
      <c r="AO731" s="5">
        <f t="shared" si="984"/>
        <v>3.7801998887782533E-4</v>
      </c>
      <c r="AP731" s="5">
        <f t="shared" si="985"/>
        <v>1.5542971577030582E-4</v>
      </c>
      <c r="AQ731" s="5">
        <f t="shared" si="986"/>
        <v>4.7930791866629218E-5</v>
      </c>
      <c r="AR731" s="5">
        <f t="shared" si="987"/>
        <v>2.9160168665877634E-3</v>
      </c>
      <c r="AS731" s="5">
        <f t="shared" si="988"/>
        <v>2.5247902417375547E-3</v>
      </c>
      <c r="AT731" s="5">
        <f t="shared" si="989"/>
        <v>1.09302621631138E-3</v>
      </c>
      <c r="AU731" s="5">
        <f t="shared" si="990"/>
        <v>3.1546021521422924E-4</v>
      </c>
      <c r="AV731" s="5">
        <f t="shared" si="991"/>
        <v>6.8284144902882647E-5</v>
      </c>
      <c r="AW731" s="5">
        <f t="shared" si="992"/>
        <v>3.5079908779735639E-7</v>
      </c>
      <c r="AX731" s="5">
        <f t="shared" si="993"/>
        <v>7.1704712114283302E-5</v>
      </c>
      <c r="AY731" s="5">
        <f t="shared" si="994"/>
        <v>8.8448045218979349E-5</v>
      </c>
      <c r="AZ731" s="5">
        <f t="shared" si="995"/>
        <v>5.4550506322305525E-5</v>
      </c>
      <c r="BA731" s="5">
        <f t="shared" si="996"/>
        <v>2.2429421570991384E-5</v>
      </c>
      <c r="BB731" s="5">
        <f t="shared" si="997"/>
        <v>6.9166949941335301E-6</v>
      </c>
      <c r="BC731" s="5">
        <f t="shared" si="998"/>
        <v>1.7063541113782631E-6</v>
      </c>
      <c r="BD731" s="5">
        <f t="shared" si="999"/>
        <v>5.9948638443777826E-4</v>
      </c>
      <c r="BE731" s="5">
        <f t="shared" si="1000"/>
        <v>5.190564536254464E-4</v>
      </c>
      <c r="BF731" s="5">
        <f t="shared" si="1001"/>
        <v>2.2470869151006433E-4</v>
      </c>
      <c r="BG731" s="5">
        <f t="shared" si="1002"/>
        <v>6.48535699568972E-5</v>
      </c>
      <c r="BH731" s="5">
        <f t="shared" si="1003"/>
        <v>1.4038127011986689E-5</v>
      </c>
      <c r="BI731" s="5">
        <f t="shared" si="1004"/>
        <v>2.4309410894190824E-6</v>
      </c>
      <c r="BJ731" s="8">
        <f t="shared" si="1005"/>
        <v>0.25980444570033301</v>
      </c>
      <c r="BK731" s="8">
        <f t="shared" si="1006"/>
        <v>0.29287533750354744</v>
      </c>
      <c r="BL731" s="8">
        <f t="shared" si="1007"/>
        <v>0.40874835975786505</v>
      </c>
      <c r="BM731" s="8">
        <f t="shared" si="1008"/>
        <v>0.34986027803958708</v>
      </c>
      <c r="BN731" s="8">
        <f t="shared" si="1009"/>
        <v>0.64980977852939548</v>
      </c>
    </row>
    <row r="732" spans="1:66" x14ac:dyDescent="0.25">
      <c r="A732" t="s">
        <v>122</v>
      </c>
      <c r="B732" t="s">
        <v>401</v>
      </c>
      <c r="C732" t="s">
        <v>131</v>
      </c>
      <c r="D732" t="s">
        <v>502</v>
      </c>
      <c r="E732">
        <f>VLOOKUP(A732,home!$A$2:$E$405,3,FALSE)</f>
        <v>1.2800925925925899</v>
      </c>
      <c r="F732">
        <f>VLOOKUP(B732,home!$B$2:$E$405,3,FALSE)</f>
        <v>1.03</v>
      </c>
      <c r="G732">
        <f>VLOOKUP(C732,away!$B$2:$E$405,4,FALSE)</f>
        <v>0.74</v>
      </c>
      <c r="H732">
        <f>VLOOKUP(A732,away!$A$2:$E$405,3,FALSE)</f>
        <v>1.1111111111111101</v>
      </c>
      <c r="I732">
        <f>VLOOKUP(C732,away!$B$2:$E$405,3,FALSE)</f>
        <v>0.95</v>
      </c>
      <c r="J732">
        <f>VLOOKUP(B732,home!$B$2:$E$405,4,FALSE)</f>
        <v>1.28</v>
      </c>
      <c r="K732" s="3">
        <f t="shared" si="954"/>
        <v>0.97568657407407211</v>
      </c>
      <c r="L732" s="3">
        <f t="shared" si="955"/>
        <v>1.3511111111111098</v>
      </c>
      <c r="M732" s="5">
        <f t="shared" si="956"/>
        <v>9.7607818109996441E-2</v>
      </c>
      <c r="N732" s="5">
        <f t="shared" si="957"/>
        <v>9.5234637654587603E-2</v>
      </c>
      <c r="O732" s="5">
        <f t="shared" si="958"/>
        <v>0.13187900757972842</v>
      </c>
      <c r="P732" s="5">
        <f t="shared" si="959"/>
        <v>0.12867257709775382</v>
      </c>
      <c r="Q732" s="5">
        <f t="shared" si="960"/>
        <v>4.6459578673195091E-2</v>
      </c>
      <c r="R732" s="5">
        <f t="shared" si="961"/>
        <v>8.9091596231638676E-2</v>
      </c>
      <c r="S732" s="5">
        <f t="shared" si="962"/>
        <v>4.2406009112711023E-2</v>
      </c>
      <c r="T732" s="5">
        <f t="shared" si="963"/>
        <v>6.2772052962894648E-2</v>
      </c>
      <c r="U732" s="5">
        <f t="shared" si="964"/>
        <v>8.6925474306038059E-2</v>
      </c>
      <c r="V732" s="5">
        <f t="shared" si="965"/>
        <v>6.2113540841510105E-3</v>
      </c>
      <c r="W732" s="5">
        <f t="shared" si="966"/>
        <v>1.5109995716191519E-2</v>
      </c>
      <c r="X732" s="5">
        <f t="shared" si="967"/>
        <v>2.0415283100987634E-2</v>
      </c>
      <c r="Y732" s="5">
        <f t="shared" si="968"/>
        <v>1.3791657917111635E-2</v>
      </c>
      <c r="Z732" s="5">
        <f t="shared" si="969"/>
        <v>4.0124215191730553E-2</v>
      </c>
      <c r="AA732" s="5">
        <f t="shared" si="970"/>
        <v>3.9148658057830424E-2</v>
      </c>
      <c r="AB732" s="5">
        <f t="shared" si="971"/>
        <v>1.9098410030020937E-2</v>
      </c>
      <c r="AC732" s="5">
        <f t="shared" si="972"/>
        <v>5.1176160421244213E-4</v>
      </c>
      <c r="AD732" s="5">
        <f t="shared" si="973"/>
        <v>3.6856549886512013E-3</v>
      </c>
      <c r="AE732" s="5">
        <f t="shared" si="974"/>
        <v>4.9797294068887298E-3</v>
      </c>
      <c r="AF732" s="5">
        <f t="shared" si="975"/>
        <v>3.3640838659870502E-3</v>
      </c>
      <c r="AG732" s="5">
        <f t="shared" si="976"/>
        <v>1.5150836966815733E-3</v>
      </c>
      <c r="AH732" s="5">
        <f t="shared" si="977"/>
        <v>1.3553068242540088E-2</v>
      </c>
      <c r="AI732" s="5">
        <f t="shared" si="978"/>
        <v>1.3223546721756045E-2</v>
      </c>
      <c r="AJ732" s="5">
        <f t="shared" si="979"/>
        <v>6.4510184990292903E-3</v>
      </c>
      <c r="AK732" s="5">
        <f t="shared" si="980"/>
        <v>2.0980573795354508E-3</v>
      </c>
      <c r="AL732" s="5">
        <f t="shared" si="981"/>
        <v>2.6985413975543705E-5</v>
      </c>
      <c r="AM732" s="5">
        <f t="shared" si="982"/>
        <v>7.1920881781922092E-4</v>
      </c>
      <c r="AN732" s="5">
        <f t="shared" si="983"/>
        <v>9.7173102496463549E-4</v>
      </c>
      <c r="AO732" s="5">
        <f t="shared" si="984"/>
        <v>6.5645829242055322E-4</v>
      </c>
      <c r="AP732" s="5">
        <f t="shared" si="985"/>
        <v>2.9564936429014508E-4</v>
      </c>
      <c r="AQ732" s="5">
        <f t="shared" si="986"/>
        <v>9.9863785271337813E-5</v>
      </c>
      <c r="AR732" s="5">
        <f t="shared" si="987"/>
        <v>3.6623402184286073E-3</v>
      </c>
      <c r="AS732" s="5">
        <f t="shared" si="988"/>
        <v>3.5732961808122967E-3</v>
      </c>
      <c r="AT732" s="5">
        <f t="shared" si="989"/>
        <v>1.7432085544043577E-3</v>
      </c>
      <c r="AU732" s="5">
        <f t="shared" si="990"/>
        <v>5.6694172744780138E-4</v>
      </c>
      <c r="AV732" s="5">
        <f t="shared" si="991"/>
        <v>1.3828935793829537E-4</v>
      </c>
      <c r="AW732" s="5">
        <f t="shared" si="992"/>
        <v>9.8816161209601224E-7</v>
      </c>
      <c r="AX732" s="5">
        <f t="shared" si="993"/>
        <v>1.1695373125031649E-4</v>
      </c>
      <c r="AY732" s="5">
        <f t="shared" si="994"/>
        <v>1.5801748577820525E-4</v>
      </c>
      <c r="AZ732" s="5">
        <f t="shared" si="995"/>
        <v>1.0674959039238746E-4</v>
      </c>
      <c r="BA732" s="5">
        <f t="shared" si="996"/>
        <v>4.8076852561904807E-5</v>
      </c>
      <c r="BB732" s="5">
        <f t="shared" si="997"/>
        <v>1.6239292420910059E-5</v>
      </c>
      <c r="BC732" s="5">
        <f t="shared" si="998"/>
        <v>4.3882176852948025E-6</v>
      </c>
      <c r="BD732" s="5">
        <f t="shared" si="999"/>
        <v>8.2470476029799524E-4</v>
      </c>
      <c r="BE732" s="5">
        <f t="shared" si="1000"/>
        <v>8.0465336219772983E-4</v>
      </c>
      <c r="BF732" s="5">
        <f t="shared" si="1001"/>
        <v>3.9254474113994319E-4</v>
      </c>
      <c r="BG732" s="5">
        <f t="shared" si="1002"/>
        <v>1.2766687788454158E-4</v>
      </c>
      <c r="BH732" s="5">
        <f t="shared" si="1003"/>
        <v>3.1140714676475318E-5</v>
      </c>
      <c r="BI732" s="5">
        <f t="shared" si="1004"/>
        <v>6.0767154433816773E-6</v>
      </c>
      <c r="BJ732" s="8">
        <f t="shared" si="1005"/>
        <v>0.27052109443803157</v>
      </c>
      <c r="BK732" s="8">
        <f t="shared" si="1006"/>
        <v>0.2755945229085785</v>
      </c>
      <c r="BL732" s="8">
        <f t="shared" si="1007"/>
        <v>0.4133397002587888</v>
      </c>
      <c r="BM732" s="8">
        <f t="shared" si="1008"/>
        <v>0.41047728812606327</v>
      </c>
      <c r="BN732" s="8">
        <f t="shared" si="1009"/>
        <v>0.58894521534690003</v>
      </c>
    </row>
    <row r="733" spans="1:66" x14ac:dyDescent="0.25">
      <c r="A733" t="s">
        <v>122</v>
      </c>
      <c r="B733" t="s">
        <v>362</v>
      </c>
      <c r="C733" t="s">
        <v>137</v>
      </c>
      <c r="D733" t="s">
        <v>502</v>
      </c>
      <c r="E733">
        <f>VLOOKUP(A733,home!$A$2:$E$405,3,FALSE)</f>
        <v>1.2800925925925899</v>
      </c>
      <c r="F733">
        <f>VLOOKUP(B733,home!$B$2:$E$405,3,FALSE)</f>
        <v>1.47</v>
      </c>
      <c r="G733">
        <f>VLOOKUP(C733,away!$B$2:$E$405,4,FALSE)</f>
        <v>0.95</v>
      </c>
      <c r="H733">
        <f>VLOOKUP(A733,away!$A$2:$E$405,3,FALSE)</f>
        <v>1.1111111111111101</v>
      </c>
      <c r="I733">
        <f>VLOOKUP(C733,away!$B$2:$E$405,3,FALSE)</f>
        <v>0.69</v>
      </c>
      <c r="J733">
        <f>VLOOKUP(B733,home!$B$2:$E$405,4,FALSE)</f>
        <v>1.1599999999999999</v>
      </c>
      <c r="K733" s="3">
        <f t="shared" si="954"/>
        <v>1.7876493055555516</v>
      </c>
      <c r="L733" s="3">
        <f t="shared" si="955"/>
        <v>0.88933333333333231</v>
      </c>
      <c r="M733" s="5">
        <f t="shared" si="956"/>
        <v>6.8770346378961247E-2</v>
      </c>
      <c r="N733" s="5">
        <f t="shared" si="957"/>
        <v>0.1229372619471648</v>
      </c>
      <c r="O733" s="5">
        <f t="shared" si="958"/>
        <v>6.1159761379689453E-2</v>
      </c>
      <c r="P733" s="5">
        <f t="shared" si="959"/>
        <v>0.10933220495834509</v>
      </c>
      <c r="Q733" s="5">
        <f t="shared" si="960"/>
        <v>0.10988435547337508</v>
      </c>
      <c r="R733" s="5">
        <f t="shared" si="961"/>
        <v>2.7195707226835213E-2</v>
      </c>
      <c r="S733" s="5">
        <f t="shared" si="962"/>
        <v>4.3454525353061553E-2</v>
      </c>
      <c r="T733" s="5">
        <f t="shared" si="963"/>
        <v>9.7723820134321446E-2</v>
      </c>
      <c r="U733" s="5">
        <f t="shared" si="964"/>
        <v>4.8616387138144063E-2</v>
      </c>
      <c r="V733" s="5">
        <f t="shared" si="965"/>
        <v>7.6760783009068483E-3</v>
      </c>
      <c r="W733" s="5">
        <f t="shared" si="966"/>
        <v>6.5478230584466113E-2</v>
      </c>
      <c r="X733" s="5">
        <f t="shared" si="967"/>
        <v>5.8231973066451781E-2</v>
      </c>
      <c r="Y733" s="5">
        <f t="shared" si="968"/>
        <v>2.5893817356882197E-2</v>
      </c>
      <c r="Z733" s="5">
        <f t="shared" si="969"/>
        <v>8.0620163201329201E-3</v>
      </c>
      <c r="AA733" s="5">
        <f t="shared" si="970"/>
        <v>1.4412057876063138E-2</v>
      </c>
      <c r="AB733" s="5">
        <f t="shared" si="971"/>
        <v>1.2881852626885347E-2</v>
      </c>
      <c r="AC733" s="5">
        <f t="shared" si="972"/>
        <v>7.6272206177934137E-4</v>
      </c>
      <c r="AD733" s="5">
        <f t="shared" si="973"/>
        <v>2.9263028358331774E-2</v>
      </c>
      <c r="AE733" s="5">
        <f t="shared" si="974"/>
        <v>2.6024586553343023E-2</v>
      </c>
      <c r="AF733" s="5">
        <f t="shared" si="975"/>
        <v>1.1572266154053185E-2</v>
      </c>
      <c r="AG733" s="5">
        <f t="shared" si="976"/>
        <v>3.4305340110015411E-3</v>
      </c>
      <c r="AH733" s="5">
        <f t="shared" si="977"/>
        <v>1.7924549618428831E-3</v>
      </c>
      <c r="AI733" s="5">
        <f t="shared" si="978"/>
        <v>3.2042808677780325E-3</v>
      </c>
      <c r="AJ733" s="5">
        <f t="shared" si="979"/>
        <v>2.864065234044171E-3</v>
      </c>
      <c r="AK733" s="5">
        <f t="shared" si="980"/>
        <v>1.7066480755682867E-3</v>
      </c>
      <c r="AL733" s="5">
        <f t="shared" si="981"/>
        <v>4.850351302591192E-5</v>
      </c>
      <c r="AM733" s="5">
        <f t="shared" si="982"/>
        <v>1.0462406464644839E-2</v>
      </c>
      <c r="AN733" s="5">
        <f t="shared" si="983"/>
        <v>9.3045668158907979E-3</v>
      </c>
      <c r="AO733" s="5">
        <f t="shared" si="984"/>
        <v>4.1374307107994368E-3</v>
      </c>
      <c r="AP733" s="5">
        <f t="shared" si="985"/>
        <v>1.2265183484903208E-3</v>
      </c>
      <c r="AQ733" s="5">
        <f t="shared" si="986"/>
        <v>2.7269591281434759E-4</v>
      </c>
      <c r="AR733" s="5">
        <f t="shared" si="987"/>
        <v>3.1881798921312059E-4</v>
      </c>
      <c r="AS733" s="5">
        <f t="shared" si="988"/>
        <v>5.699347570154523E-4</v>
      </c>
      <c r="AT733" s="5">
        <f t="shared" si="989"/>
        <v>5.0942173629532281E-4</v>
      </c>
      <c r="AU733" s="5">
        <f t="shared" si="990"/>
        <v>3.0355580437441235E-4</v>
      </c>
      <c r="AV733" s="5">
        <f t="shared" si="991"/>
        <v>1.3566283072181877E-4</v>
      </c>
      <c r="AW733" s="5">
        <f t="shared" si="992"/>
        <v>2.1419907410732054E-6</v>
      </c>
      <c r="AX733" s="5">
        <f t="shared" si="993"/>
        <v>3.1171856084937096E-3</v>
      </c>
      <c r="AY733" s="5">
        <f t="shared" si="994"/>
        <v>2.7722170678204021E-3</v>
      </c>
      <c r="AZ733" s="5">
        <f t="shared" si="995"/>
        <v>1.2327125228241375E-3</v>
      </c>
      <c r="BA733" s="5">
        <f t="shared" si="996"/>
        <v>3.6543077898831063E-4</v>
      </c>
      <c r="BB733" s="5">
        <f t="shared" si="997"/>
        <v>8.1247443195067603E-5</v>
      </c>
      <c r="BC733" s="5">
        <f t="shared" si="998"/>
        <v>1.4451211896296014E-5</v>
      </c>
      <c r="BD733" s="5">
        <f t="shared" si="999"/>
        <v>4.7255910845589125E-5</v>
      </c>
      <c r="BE733" s="5">
        <f t="shared" si="1000"/>
        <v>8.447699620651246E-5</v>
      </c>
      <c r="BF733" s="5">
        <f t="shared" si="1001"/>
        <v>7.5507621801995507E-5</v>
      </c>
      <c r="BG733" s="5">
        <f t="shared" si="1002"/>
        <v>4.4993715892829488E-5</v>
      </c>
      <c r="BH733" s="5">
        <f t="shared" si="1003"/>
        <v>2.0108246242545104E-5</v>
      </c>
      <c r="BI733" s="5">
        <f t="shared" si="1004"/>
        <v>7.1892984862851551E-6</v>
      </c>
      <c r="BJ733" s="8">
        <f t="shared" si="1005"/>
        <v>0.58342673652524835</v>
      </c>
      <c r="BK733" s="8">
        <f t="shared" si="1006"/>
        <v>0.23281659763390042</v>
      </c>
      <c r="BL733" s="8">
        <f t="shared" si="1007"/>
        <v>0.17595014029394646</v>
      </c>
      <c r="BM733" s="8">
        <f t="shared" si="1008"/>
        <v>0.49820577833177809</v>
      </c>
      <c r="BN733" s="8">
        <f t="shared" si="1009"/>
        <v>0.49927963736437081</v>
      </c>
    </row>
    <row r="734" spans="1:66" x14ac:dyDescent="0.25">
      <c r="A734" t="s">
        <v>122</v>
      </c>
      <c r="B734" t="s">
        <v>123</v>
      </c>
      <c r="C734" t="s">
        <v>133</v>
      </c>
      <c r="D734" t="s">
        <v>502</v>
      </c>
      <c r="E734">
        <f>VLOOKUP(A734,home!$A$2:$E$405,3,FALSE)</f>
        <v>1.2800925925925899</v>
      </c>
      <c r="F734">
        <f>VLOOKUP(B734,home!$B$2:$E$405,3,FALSE)</f>
        <v>1.08</v>
      </c>
      <c r="G734">
        <f>VLOOKUP(C734,away!$B$2:$E$405,4,FALSE)</f>
        <v>1.3</v>
      </c>
      <c r="H734">
        <f>VLOOKUP(A734,away!$A$2:$E$405,3,FALSE)</f>
        <v>1.1111111111111101</v>
      </c>
      <c r="I734">
        <f>VLOOKUP(C734,away!$B$2:$E$405,3,FALSE)</f>
        <v>0.65</v>
      </c>
      <c r="J734">
        <f>VLOOKUP(B734,home!$B$2:$E$405,4,FALSE)</f>
        <v>1.2</v>
      </c>
      <c r="K734" s="3">
        <f t="shared" si="954"/>
        <v>1.7972499999999965</v>
      </c>
      <c r="L734" s="3">
        <f t="shared" si="955"/>
        <v>0.86666666666666581</v>
      </c>
      <c r="M734" s="5">
        <f t="shared" si="956"/>
        <v>6.9674793688969922E-2</v>
      </c>
      <c r="N734" s="5">
        <f t="shared" si="957"/>
        <v>0.12522302295750096</v>
      </c>
      <c r="O734" s="5">
        <f t="shared" si="958"/>
        <v>6.0384821197107211E-2</v>
      </c>
      <c r="P734" s="5">
        <f t="shared" si="959"/>
        <v>0.10852661989650071</v>
      </c>
      <c r="Q734" s="5">
        <f t="shared" si="960"/>
        <v>0.1125285390051841</v>
      </c>
      <c r="R734" s="5">
        <f t="shared" si="961"/>
        <v>2.6166755852079761E-2</v>
      </c>
      <c r="S734" s="5">
        <f t="shared" si="962"/>
        <v>4.2260717981946826E-2</v>
      </c>
      <c r="T734" s="5">
        <f t="shared" si="963"/>
        <v>9.752473380449278E-2</v>
      </c>
      <c r="U734" s="5">
        <f t="shared" si="964"/>
        <v>4.7028201955150256E-2</v>
      </c>
      <c r="V734" s="5">
        <f t="shared" si="965"/>
        <v>7.3139998526644294E-3</v>
      </c>
      <c r="W734" s="5">
        <f t="shared" si="966"/>
        <v>6.7413972242355555E-2</v>
      </c>
      <c r="X734" s="5">
        <f t="shared" si="967"/>
        <v>5.8425442610041428E-2</v>
      </c>
      <c r="Y734" s="5">
        <f t="shared" si="968"/>
        <v>2.5317691797684588E-2</v>
      </c>
      <c r="Z734" s="5">
        <f t="shared" si="969"/>
        <v>7.5592850239341461E-3</v>
      </c>
      <c r="AA734" s="5">
        <f t="shared" si="970"/>
        <v>1.3585925009265616E-2</v>
      </c>
      <c r="AB734" s="5">
        <f t="shared" si="971"/>
        <v>1.2208651861451293E-2</v>
      </c>
      <c r="AC734" s="5">
        <f t="shared" si="972"/>
        <v>7.1202550440672692E-4</v>
      </c>
      <c r="AD734" s="5">
        <f t="shared" si="973"/>
        <v>3.0289940403143329E-2</v>
      </c>
      <c r="AE734" s="5">
        <f t="shared" si="974"/>
        <v>2.6251281682724194E-2</v>
      </c>
      <c r="AF734" s="5">
        <f t="shared" si="975"/>
        <v>1.1375555395847137E-2</v>
      </c>
      <c r="AG734" s="5">
        <f t="shared" si="976"/>
        <v>3.2862715588002811E-3</v>
      </c>
      <c r="AH734" s="5">
        <f t="shared" si="977"/>
        <v>1.6378450885190634E-3</v>
      </c>
      <c r="AI734" s="5">
        <f t="shared" si="978"/>
        <v>2.943617085340881E-3</v>
      </c>
      <c r="AJ734" s="5">
        <f t="shared" si="979"/>
        <v>2.6452079033144446E-3</v>
      </c>
      <c r="AK734" s="5">
        <f t="shared" si="980"/>
        <v>1.5846999680772917E-3</v>
      </c>
      <c r="AL734" s="5">
        <f t="shared" si="981"/>
        <v>4.4362511710226187E-5</v>
      </c>
      <c r="AM734" s="5">
        <f t="shared" si="982"/>
        <v>1.0887719077909848E-2</v>
      </c>
      <c r="AN734" s="5">
        <f t="shared" si="983"/>
        <v>9.4360232008551918E-3</v>
      </c>
      <c r="AO734" s="5">
        <f t="shared" si="984"/>
        <v>4.0889433870372454E-3</v>
      </c>
      <c r="AP734" s="5">
        <f t="shared" si="985"/>
        <v>1.1812503118107586E-3</v>
      </c>
      <c r="AQ734" s="5">
        <f t="shared" si="986"/>
        <v>2.5593756755899744E-4</v>
      </c>
      <c r="AR734" s="5">
        <f t="shared" si="987"/>
        <v>2.8389314867663742E-4</v>
      </c>
      <c r="AS734" s="5">
        <f t="shared" si="988"/>
        <v>5.1022696145908554E-4</v>
      </c>
      <c r="AT734" s="5">
        <f t="shared" si="989"/>
        <v>4.5850270324117E-4</v>
      </c>
      <c r="AU734" s="5">
        <f t="shared" si="990"/>
        <v>2.7468132780006366E-4</v>
      </c>
      <c r="AV734" s="5">
        <f t="shared" si="991"/>
        <v>1.2341775409716588E-4</v>
      </c>
      <c r="AW734" s="5">
        <f t="shared" si="992"/>
        <v>1.9194385448623124E-6</v>
      </c>
      <c r="AX734" s="5">
        <f t="shared" si="993"/>
        <v>3.2613255187955719E-3</v>
      </c>
      <c r="AY734" s="5">
        <f t="shared" si="994"/>
        <v>2.8264821162894927E-3</v>
      </c>
      <c r="AZ734" s="5">
        <f t="shared" si="995"/>
        <v>1.2248089170587789E-3</v>
      </c>
      <c r="BA734" s="5">
        <f t="shared" si="996"/>
        <v>3.5383368715031355E-4</v>
      </c>
      <c r="BB734" s="5">
        <f t="shared" si="997"/>
        <v>7.6663965549234527E-5</v>
      </c>
      <c r="BC734" s="5">
        <f t="shared" si="998"/>
        <v>1.3288420695200641E-5</v>
      </c>
      <c r="BD734" s="5">
        <f t="shared" si="999"/>
        <v>4.1006788142180913E-5</v>
      </c>
      <c r="BE734" s="5">
        <f t="shared" si="1000"/>
        <v>7.3699449988534499E-5</v>
      </c>
      <c r="BF734" s="5">
        <f t="shared" si="1001"/>
        <v>6.6228168245946692E-5</v>
      </c>
      <c r="BG734" s="5">
        <f t="shared" si="1002"/>
        <v>3.9676191793342476E-5</v>
      </c>
      <c r="BH734" s="5">
        <f t="shared" si="1003"/>
        <v>1.7827008925146162E-5</v>
      </c>
      <c r="BI734" s="5">
        <f t="shared" si="1004"/>
        <v>6.4079183581437754E-6</v>
      </c>
      <c r="BJ734" s="8">
        <f t="shared" si="1005"/>
        <v>0.59124272762848495</v>
      </c>
      <c r="BK734" s="8">
        <f t="shared" si="1006"/>
        <v>0.23135900155248834</v>
      </c>
      <c r="BL734" s="8">
        <f t="shared" si="1007"/>
        <v>0.17008129334103317</v>
      </c>
      <c r="BM734" s="8">
        <f t="shared" si="1008"/>
        <v>0.49491319227085356</v>
      </c>
      <c r="BN734" s="8">
        <f t="shared" si="1009"/>
        <v>0.50250455259734261</v>
      </c>
    </row>
    <row r="735" spans="1:66" x14ac:dyDescent="0.25">
      <c r="A735" t="s">
        <v>122</v>
      </c>
      <c r="B735" t="s">
        <v>129</v>
      </c>
      <c r="C735" t="s">
        <v>142</v>
      </c>
      <c r="D735" t="s">
        <v>502</v>
      </c>
      <c r="E735">
        <f>VLOOKUP(A735,home!$A$2:$E$405,3,FALSE)</f>
        <v>1.2800925925925899</v>
      </c>
      <c r="F735">
        <f>VLOOKUP(B735,home!$B$2:$E$405,3,FALSE)</f>
        <v>1.08</v>
      </c>
      <c r="G735">
        <f>VLOOKUP(C735,away!$B$2:$E$405,4,FALSE)</f>
        <v>0.91</v>
      </c>
      <c r="H735">
        <f>VLOOKUP(A735,away!$A$2:$E$405,3,FALSE)</f>
        <v>1.1111111111111101</v>
      </c>
      <c r="I735">
        <f>VLOOKUP(C735,away!$B$2:$E$405,3,FALSE)</f>
        <v>1</v>
      </c>
      <c r="J735">
        <f>VLOOKUP(B735,home!$B$2:$E$405,4,FALSE)</f>
        <v>1.1000000000000001</v>
      </c>
      <c r="K735" s="3">
        <f t="shared" si="954"/>
        <v>1.2580749999999974</v>
      </c>
      <c r="L735" s="3">
        <f t="shared" si="955"/>
        <v>1.2222222222222212</v>
      </c>
      <c r="M735" s="5">
        <f t="shared" si="956"/>
        <v>8.3718338943205461E-2</v>
      </c>
      <c r="N735" s="5">
        <f t="shared" si="957"/>
        <v>0.10532394926597298</v>
      </c>
      <c r="O735" s="5">
        <f t="shared" si="958"/>
        <v>0.10232241426391769</v>
      </c>
      <c r="P735" s="5">
        <f t="shared" si="959"/>
        <v>0.12872927132507797</v>
      </c>
      <c r="Q735" s="5">
        <f t="shared" si="960"/>
        <v>6.6252713736394353E-2</v>
      </c>
      <c r="R735" s="5">
        <f t="shared" si="961"/>
        <v>6.2530364272394112E-2</v>
      </c>
      <c r="S735" s="5">
        <f t="shared" si="962"/>
        <v>4.9485051617924103E-2</v>
      </c>
      <c r="T735" s="5">
        <f t="shared" si="963"/>
        <v>8.0975539011148581E-2</v>
      </c>
      <c r="U735" s="5">
        <f t="shared" si="964"/>
        <v>7.8667888031992053E-2</v>
      </c>
      <c r="V735" s="5">
        <f t="shared" si="965"/>
        <v>8.4545057957582347E-3</v>
      </c>
      <c r="W735" s="5">
        <f t="shared" si="966"/>
        <v>2.778362761130472E-2</v>
      </c>
      <c r="X735" s="5">
        <f t="shared" si="967"/>
        <v>3.3957767080483515E-2</v>
      </c>
      <c r="Y735" s="5">
        <f t="shared" si="968"/>
        <v>2.075196877140658E-2</v>
      </c>
      <c r="Z735" s="5">
        <f t="shared" si="969"/>
        <v>2.547533359245685E-2</v>
      </c>
      <c r="AA735" s="5">
        <f t="shared" si="970"/>
        <v>3.2049880309330085E-2</v>
      </c>
      <c r="AB735" s="5">
        <f t="shared" si="971"/>
        <v>2.0160576585080182E-2</v>
      </c>
      <c r="AC735" s="5">
        <f t="shared" si="972"/>
        <v>8.1250295950683021E-4</v>
      </c>
      <c r="AD735" s="5">
        <f t="shared" si="973"/>
        <v>8.7384718267730314E-3</v>
      </c>
      <c r="AE735" s="5">
        <f t="shared" si="974"/>
        <v>1.0680354454944807E-2</v>
      </c>
      <c r="AF735" s="5">
        <f t="shared" si="975"/>
        <v>6.5268832780218224E-3</v>
      </c>
      <c r="AG735" s="5">
        <f t="shared" si="976"/>
        <v>2.6591005947496304E-3</v>
      </c>
      <c r="AH735" s="5">
        <f t="shared" si="977"/>
        <v>7.7841297088062471E-3</v>
      </c>
      <c r="AI735" s="5">
        <f t="shared" si="978"/>
        <v>9.7930189834063985E-3</v>
      </c>
      <c r="AJ735" s="5">
        <f t="shared" si="979"/>
        <v>6.1601761787744898E-3</v>
      </c>
      <c r="AK735" s="5">
        <f t="shared" si="980"/>
        <v>2.5833212153705673E-3</v>
      </c>
      <c r="AL735" s="5">
        <f t="shared" si="981"/>
        <v>4.997371674932032E-5</v>
      </c>
      <c r="AM735" s="5">
        <f t="shared" si="982"/>
        <v>2.198730588693491E-3</v>
      </c>
      <c r="AN735" s="5">
        <f t="shared" si="983"/>
        <v>2.6873373861809311E-3</v>
      </c>
      <c r="AO735" s="5">
        <f t="shared" si="984"/>
        <v>1.642261735999457E-3</v>
      </c>
      <c r="AP735" s="5">
        <f t="shared" si="985"/>
        <v>6.6906959614792671E-4</v>
      </c>
      <c r="AQ735" s="5">
        <f t="shared" si="986"/>
        <v>2.0443793215631058E-4</v>
      </c>
      <c r="AR735" s="5">
        <f t="shared" si="987"/>
        <v>1.9027872621526366E-3</v>
      </c>
      <c r="AS735" s="5">
        <f t="shared" si="988"/>
        <v>2.393849084832673E-3</v>
      </c>
      <c r="AT735" s="5">
        <f t="shared" si="989"/>
        <v>1.5058208437004296E-3</v>
      </c>
      <c r="AU735" s="5">
        <f t="shared" si="990"/>
        <v>6.3147851931280477E-4</v>
      </c>
      <c r="AV735" s="5">
        <f t="shared" si="991"/>
        <v>1.9861183454611387E-4</v>
      </c>
      <c r="AW735" s="5">
        <f t="shared" si="992"/>
        <v>2.134498520658675E-6</v>
      </c>
      <c r="AX735" s="5">
        <f t="shared" si="993"/>
        <v>4.6102799756175914E-4</v>
      </c>
      <c r="AY735" s="5">
        <f t="shared" si="994"/>
        <v>5.6347866368659403E-4</v>
      </c>
      <c r="AZ735" s="5">
        <f t="shared" si="995"/>
        <v>3.4434807225291835E-4</v>
      </c>
      <c r="BA735" s="5">
        <f t="shared" si="996"/>
        <v>1.4028995536230002E-4</v>
      </c>
      <c r="BB735" s="5">
        <f t="shared" si="997"/>
        <v>4.2866375249591599E-5</v>
      </c>
      <c r="BC735" s="5">
        <f t="shared" si="998"/>
        <v>1.0478447283233494E-5</v>
      </c>
      <c r="BD735" s="5">
        <f t="shared" si="999"/>
        <v>3.876048126607223E-4</v>
      </c>
      <c r="BE735" s="5">
        <f t="shared" si="1000"/>
        <v>4.8763592468813714E-4</v>
      </c>
      <c r="BF735" s="5">
        <f t="shared" si="1001"/>
        <v>3.0674128297601347E-4</v>
      </c>
      <c r="BG735" s="5">
        <f t="shared" si="1002"/>
        <v>1.2863451319334912E-4</v>
      </c>
      <c r="BH735" s="5">
        <f t="shared" si="1003"/>
        <v>4.045796629643061E-5</v>
      </c>
      <c r="BI735" s="5">
        <f t="shared" si="1004"/>
        <v>1.0179831189676362E-5</v>
      </c>
      <c r="BJ735" s="8">
        <f t="shared" si="1005"/>
        <v>0.37261470238177447</v>
      </c>
      <c r="BK735" s="8">
        <f t="shared" si="1006"/>
        <v>0.27181312302190858</v>
      </c>
      <c r="BL735" s="8">
        <f t="shared" si="1007"/>
        <v>0.33004557142462088</v>
      </c>
      <c r="BM735" s="8">
        <f t="shared" si="1008"/>
        <v>0.4505103344486322</v>
      </c>
      <c r="BN735" s="8">
        <f t="shared" si="1009"/>
        <v>0.54887705180696256</v>
      </c>
    </row>
    <row r="736" spans="1:66" x14ac:dyDescent="0.25">
      <c r="A736" t="s">
        <v>122</v>
      </c>
      <c r="B736" t="s">
        <v>144</v>
      </c>
      <c r="C736" t="s">
        <v>136</v>
      </c>
      <c r="D736" t="s">
        <v>502</v>
      </c>
      <c r="E736">
        <f>VLOOKUP(A736,home!$A$2:$E$405,3,FALSE)</f>
        <v>1.2800925925925899</v>
      </c>
      <c r="F736">
        <f>VLOOKUP(B736,home!$B$2:$E$405,3,FALSE)</f>
        <v>1.03</v>
      </c>
      <c r="G736">
        <f>VLOOKUP(C736,away!$B$2:$E$405,4,FALSE)</f>
        <v>1.08</v>
      </c>
      <c r="H736">
        <f>VLOOKUP(A736,away!$A$2:$E$405,3,FALSE)</f>
        <v>1.1111111111111101</v>
      </c>
      <c r="I736">
        <f>VLOOKUP(C736,away!$B$2:$E$405,3,FALSE)</f>
        <v>1.1299999999999999</v>
      </c>
      <c r="J736">
        <f>VLOOKUP(B736,home!$B$2:$E$405,4,FALSE)</f>
        <v>1.61</v>
      </c>
      <c r="K736" s="3">
        <f t="shared" si="954"/>
        <v>1.4239749999999971</v>
      </c>
      <c r="L736" s="3">
        <f t="shared" si="955"/>
        <v>2.0214444444444424</v>
      </c>
      <c r="M736" s="5">
        <f t="shared" si="956"/>
        <v>3.1891382573586168E-2</v>
      </c>
      <c r="N736" s="5">
        <f t="shared" si="957"/>
        <v>4.5412531500222272E-2</v>
      </c>
      <c r="O736" s="5">
        <f t="shared" si="958"/>
        <v>6.4466658129028062E-2</v>
      </c>
      <c r="P736" s="5">
        <f t="shared" si="959"/>
        <v>9.1798909509282545E-2</v>
      </c>
      <c r="Q736" s="5">
        <f t="shared" si="960"/>
        <v>3.2333154771514445E-2</v>
      </c>
      <c r="R736" s="5">
        <f t="shared" si="961"/>
        <v>6.5157883963411489E-2</v>
      </c>
      <c r="S736" s="5">
        <f t="shared" si="962"/>
        <v>6.6060477055587832E-2</v>
      </c>
      <c r="T736" s="5">
        <f t="shared" si="963"/>
        <v>6.535967608424019E-2</v>
      </c>
      <c r="U736" s="5">
        <f t="shared" si="964"/>
        <v>9.2783197816798682E-2</v>
      </c>
      <c r="V736" s="5">
        <f t="shared" si="965"/>
        <v>2.1128242406944275E-2</v>
      </c>
      <c r="W736" s="5">
        <f t="shared" si="966"/>
        <v>1.5347201355255731E-2</v>
      </c>
      <c r="X736" s="5">
        <f t="shared" si="967"/>
        <v>3.1023514917351915E-2</v>
      </c>
      <c r="Y736" s="5">
        <f t="shared" si="968"/>
        <v>3.1356155938410166E-2</v>
      </c>
      <c r="Z736" s="5">
        <f t="shared" si="969"/>
        <v>4.3904347516531245E-2</v>
      </c>
      <c r="AA736" s="5">
        <f t="shared" si="970"/>
        <v>6.2518693254852459E-2</v>
      </c>
      <c r="AB736" s="5">
        <f t="shared" si="971"/>
        <v>4.4512528113789182E-2</v>
      </c>
      <c r="AC736" s="5">
        <f t="shared" si="972"/>
        <v>3.8010848391606023E-3</v>
      </c>
      <c r="AD736" s="5">
        <f t="shared" si="973"/>
        <v>5.4635077624625586E-3</v>
      </c>
      <c r="AE736" s="5">
        <f t="shared" si="974"/>
        <v>1.1044177413609024E-2</v>
      </c>
      <c r="AF736" s="5">
        <f t="shared" si="975"/>
        <v>1.116259553809938E-2</v>
      </c>
      <c r="AG736" s="5">
        <f t="shared" si="976"/>
        <v>7.5215222453571028E-3</v>
      </c>
      <c r="AH736" s="5">
        <f t="shared" si="977"/>
        <v>2.2187549843562568E-2</v>
      </c>
      <c r="AI736" s="5">
        <f t="shared" si="978"/>
        <v>3.1594516288486946E-2</v>
      </c>
      <c r="AJ736" s="5">
        <f t="shared" si="979"/>
        <v>2.2494900665949058E-2</v>
      </c>
      <c r="AK736" s="5">
        <f t="shared" si="980"/>
        <v>1.0677392058598249E-2</v>
      </c>
      <c r="AL736" s="5">
        <f t="shared" si="981"/>
        <v>4.3765483341097076E-4</v>
      </c>
      <c r="AM736" s="5">
        <f t="shared" si="982"/>
        <v>1.555979693210521E-3</v>
      </c>
      <c r="AN736" s="5">
        <f t="shared" si="983"/>
        <v>3.1453265065087754E-3</v>
      </c>
      <c r="AO736" s="5">
        <f t="shared" si="984"/>
        <v>3.1790513962730062E-3</v>
      </c>
      <c r="AP736" s="5">
        <f t="shared" si="985"/>
        <v>2.1420919278664716E-3</v>
      </c>
      <c r="AQ736" s="5">
        <f t="shared" si="986"/>
        <v>1.0825299567687413E-3</v>
      </c>
      <c r="AR736" s="5">
        <f t="shared" si="987"/>
        <v>8.9701798734207385E-3</v>
      </c>
      <c r="AS736" s="5">
        <f t="shared" si="988"/>
        <v>1.277331188525427E-2</v>
      </c>
      <c r="AT736" s="5">
        <f t="shared" si="989"/>
        <v>9.0944383959024582E-3</v>
      </c>
      <c r="AU736" s="5">
        <f t="shared" si="990"/>
        <v>4.3167509716017256E-3</v>
      </c>
      <c r="AV736" s="5">
        <f t="shared" si="991"/>
        <v>1.5367363661966387E-3</v>
      </c>
      <c r="AW736" s="5">
        <f t="shared" si="992"/>
        <v>3.4993985144464074E-5</v>
      </c>
      <c r="AX736" s="5">
        <f t="shared" si="993"/>
        <v>3.6927936393990759E-4</v>
      </c>
      <c r="AY736" s="5">
        <f t="shared" si="994"/>
        <v>7.4647771868430353E-4</v>
      </c>
      <c r="AZ736" s="5">
        <f t="shared" si="995"/>
        <v>7.5448161866797361E-4</v>
      </c>
      <c r="BA736" s="5">
        <f t="shared" si="996"/>
        <v>5.083808921639418E-4</v>
      </c>
      <c r="BB736" s="5">
        <f t="shared" si="997"/>
        <v>2.5691593253162741E-4</v>
      </c>
      <c r="BC736" s="5">
        <f t="shared" si="998"/>
        <v>1.0386825690106424E-4</v>
      </c>
      <c r="BD736" s="5">
        <f t="shared" si="999"/>
        <v>3.0221200451322843E-3</v>
      </c>
      <c r="BE736" s="5">
        <f t="shared" si="1000"/>
        <v>4.3034233912672363E-3</v>
      </c>
      <c r="BF736" s="5">
        <f t="shared" si="1001"/>
        <v>3.0639836617898757E-3</v>
      </c>
      <c r="BG736" s="5">
        <f t="shared" si="1002"/>
        <v>1.4543453782657433E-3</v>
      </c>
      <c r="BH736" s="5">
        <f t="shared" si="1003"/>
        <v>5.1773786500398933E-4</v>
      </c>
      <c r="BI736" s="5">
        <f t="shared" si="1004"/>
        <v>1.4744915526381083E-4</v>
      </c>
      <c r="BJ736" s="8">
        <f t="shared" si="1005"/>
        <v>0.26986842079003914</v>
      </c>
      <c r="BK736" s="8">
        <f t="shared" si="1006"/>
        <v>0.21586422893665672</v>
      </c>
      <c r="BL736" s="8">
        <f t="shared" si="1007"/>
        <v>0.46559379712357551</v>
      </c>
      <c r="BM736" s="8">
        <f t="shared" si="1008"/>
        <v>0.66345879018621789</v>
      </c>
      <c r="BN736" s="8">
        <f t="shared" si="1009"/>
        <v>0.33106052044704498</v>
      </c>
    </row>
    <row r="737" spans="1:66" x14ac:dyDescent="0.25">
      <c r="A737" t="s">
        <v>122</v>
      </c>
      <c r="B737" t="s">
        <v>124</v>
      </c>
      <c r="C737" t="s">
        <v>127</v>
      </c>
      <c r="D737" t="s">
        <v>502</v>
      </c>
      <c r="E737">
        <f>VLOOKUP(A737,home!$A$2:$E$405,3,FALSE)</f>
        <v>1.2800925925925899</v>
      </c>
      <c r="F737">
        <f>VLOOKUP(B737,home!$B$2:$E$405,3,FALSE)</f>
        <v>0.9</v>
      </c>
      <c r="G737">
        <f>VLOOKUP(C737,away!$B$2:$E$405,4,FALSE)</f>
        <v>1.1299999999999999</v>
      </c>
      <c r="H737">
        <f>VLOOKUP(A737,away!$A$2:$E$405,3,FALSE)</f>
        <v>1.1111111111111101</v>
      </c>
      <c r="I737">
        <f>VLOOKUP(C737,away!$B$2:$E$405,3,FALSE)</f>
        <v>0.91</v>
      </c>
      <c r="J737">
        <f>VLOOKUP(B737,home!$B$2:$E$405,4,FALSE)</f>
        <v>1.18</v>
      </c>
      <c r="K737" s="3">
        <f t="shared" si="954"/>
        <v>1.3018541666666639</v>
      </c>
      <c r="L737" s="3">
        <f t="shared" si="955"/>
        <v>1.1931111111111099</v>
      </c>
      <c r="M737" s="5">
        <f t="shared" si="956"/>
        <v>8.2499315901593887E-2</v>
      </c>
      <c r="N737" s="5">
        <f t="shared" si="957"/>
        <v>0.10740207815363935</v>
      </c>
      <c r="O737" s="5">
        <f t="shared" si="958"/>
        <v>9.8430850461257144E-2</v>
      </c>
      <c r="P737" s="5">
        <f t="shared" si="959"/>
        <v>0.12814261280153091</v>
      </c>
      <c r="Q737" s="5">
        <f t="shared" si="960"/>
        <v>6.9910921476487059E-2</v>
      </c>
      <c r="R737" s="5">
        <f t="shared" si="961"/>
        <v>5.8719470680721017E-2</v>
      </c>
      <c r="S737" s="5">
        <f t="shared" si="962"/>
        <v>4.9759592052828885E-2</v>
      </c>
      <c r="T737" s="5">
        <f t="shared" si="963"/>
        <v>8.3411497201613019E-2</v>
      </c>
      <c r="U737" s="5">
        <f t="shared" si="964"/>
        <v>7.6444187570157654E-2</v>
      </c>
      <c r="V737" s="5">
        <f t="shared" si="965"/>
        <v>8.5877131463375968E-3</v>
      </c>
      <c r="W737" s="5">
        <f t="shared" si="966"/>
        <v>3.033794147322354E-2</v>
      </c>
      <c r="X737" s="5">
        <f t="shared" si="967"/>
        <v>3.6196535059941561E-2</v>
      </c>
      <c r="Y737" s="5">
        <f t="shared" si="968"/>
        <v>2.1593244081869564E-2</v>
      </c>
      <c r="Z737" s="5">
        <f t="shared" si="969"/>
        <v>2.3352950969243759E-2</v>
      </c>
      <c r="AA737" s="5">
        <f t="shared" si="970"/>
        <v>3.040213652327229E-2</v>
      </c>
      <c r="AB737" s="5">
        <f t="shared" si="971"/>
        <v>1.9789574054195402E-2</v>
      </c>
      <c r="AC737" s="5">
        <f t="shared" si="972"/>
        <v>8.3368267098298378E-4</v>
      </c>
      <c r="AD737" s="5">
        <f t="shared" si="973"/>
        <v>9.8738938787513598E-3</v>
      </c>
      <c r="AE737" s="5">
        <f t="shared" si="974"/>
        <v>1.1780652496670221E-2</v>
      </c>
      <c r="AF737" s="5">
        <f t="shared" si="975"/>
        <v>7.0278136949580407E-3</v>
      </c>
      <c r="AG737" s="5">
        <f t="shared" si="976"/>
        <v>2.7949875354244202E-3</v>
      </c>
      <c r="AH737" s="5">
        <f t="shared" si="977"/>
        <v>6.965666319659428E-3</v>
      </c>
      <c r="AI737" s="5">
        <f t="shared" si="978"/>
        <v>9.0682817218582703E-3</v>
      </c>
      <c r="AJ737" s="5">
        <f t="shared" si="979"/>
        <v>5.9027901720541719E-3</v>
      </c>
      <c r="AK737" s="5">
        <f t="shared" si="980"/>
        <v>2.5615239934825857E-3</v>
      </c>
      <c r="AL737" s="5">
        <f t="shared" si="981"/>
        <v>5.1796926817937254E-5</v>
      </c>
      <c r="AM737" s="5">
        <f t="shared" si="982"/>
        <v>2.5708739774553853E-3</v>
      </c>
      <c r="AN737" s="5">
        <f t="shared" si="983"/>
        <v>3.0673383077684333E-3</v>
      </c>
      <c r="AO737" s="5">
        <f t="shared" si="984"/>
        <v>1.8298377082676337E-3</v>
      </c>
      <c r="AP737" s="5">
        <f t="shared" si="985"/>
        <v>7.2773323375473426E-4</v>
      </c>
      <c r="AQ737" s="5">
        <f t="shared" si="986"/>
        <v>2.1706665177939819E-4</v>
      </c>
      <c r="AR737" s="5">
        <f t="shared" si="987"/>
        <v>1.6621627764556199E-3</v>
      </c>
      <c r="AS737" s="5">
        <f t="shared" si="988"/>
        <v>2.1638935362069791E-3</v>
      </c>
      <c r="AT737" s="5">
        <f t="shared" si="989"/>
        <v>1.4085369081670591E-3</v>
      </c>
      <c r="AU737" s="5">
        <f t="shared" si="990"/>
        <v>6.1123654760035528E-4</v>
      </c>
      <c r="AV737" s="5">
        <f t="shared" si="991"/>
        <v>1.9893521157811721E-4</v>
      </c>
      <c r="AW737" s="5">
        <f t="shared" si="992"/>
        <v>2.2348311703501846E-6</v>
      </c>
      <c r="AX737" s="5">
        <f t="shared" si="993"/>
        <v>5.5781716658753159E-4</v>
      </c>
      <c r="AY737" s="5">
        <f t="shared" si="994"/>
        <v>6.655378594241009E-4</v>
      </c>
      <c r="AZ737" s="5">
        <f t="shared" si="995"/>
        <v>3.970303074719994E-4</v>
      </c>
      <c r="BA737" s="5">
        <f t="shared" si="996"/>
        <v>1.5790042376423422E-4</v>
      </c>
      <c r="BB737" s="5">
        <f t="shared" si="997"/>
        <v>4.7098187510565189E-5</v>
      </c>
      <c r="BC737" s="5">
        <f t="shared" si="998"/>
        <v>1.1238674166409972E-5</v>
      </c>
      <c r="BD737" s="5">
        <f t="shared" si="999"/>
        <v>3.3052414617741485E-4</v>
      </c>
      <c r="BE737" s="5">
        <f t="shared" si="1000"/>
        <v>4.3029423688500896E-4</v>
      </c>
      <c r="BF737" s="5">
        <f t="shared" si="1001"/>
        <v>2.8009017259070083E-4</v>
      </c>
      <c r="BG737" s="5">
        <f t="shared" si="1002"/>
        <v>1.2154551940986296E-4</v>
      </c>
      <c r="BH737" s="5">
        <f t="shared" si="1003"/>
        <v>3.9558635220848473E-5</v>
      </c>
      <c r="BI737" s="5">
        <f t="shared" si="1004"/>
        <v>1.0299914817981646E-5</v>
      </c>
      <c r="BJ737" s="8">
        <f t="shared" si="1005"/>
        <v>0.39057903755052858</v>
      </c>
      <c r="BK737" s="8">
        <f t="shared" si="1006"/>
        <v>0.27054025135951631</v>
      </c>
      <c r="BL737" s="8">
        <f t="shared" si="1007"/>
        <v>0.31554155910176795</v>
      </c>
      <c r="BM737" s="8">
        <f t="shared" si="1008"/>
        <v>0.45424524647757353</v>
      </c>
      <c r="BN737" s="8">
        <f t="shared" si="1009"/>
        <v>0.54510524947522931</v>
      </c>
    </row>
    <row r="738" spans="1:66" x14ac:dyDescent="0.25">
      <c r="A738" t="s">
        <v>122</v>
      </c>
      <c r="B738" t="s">
        <v>134</v>
      </c>
      <c r="C738" t="s">
        <v>143</v>
      </c>
      <c r="D738" t="s">
        <v>502</v>
      </c>
      <c r="E738">
        <f>VLOOKUP(A738,home!$A$2:$E$405,3,FALSE)</f>
        <v>1.2800925925925899</v>
      </c>
      <c r="F738">
        <f>VLOOKUP(B738,home!$B$2:$E$405,3,FALSE)</f>
        <v>0.53</v>
      </c>
      <c r="G738">
        <f>VLOOKUP(C738,away!$B$2:$E$405,4,FALSE)</f>
        <v>1</v>
      </c>
      <c r="H738">
        <f>VLOOKUP(A738,away!$A$2:$E$405,3,FALSE)</f>
        <v>1.1111111111111101</v>
      </c>
      <c r="I738">
        <f>VLOOKUP(C738,away!$B$2:$E$405,3,FALSE)</f>
        <v>0.91</v>
      </c>
      <c r="J738">
        <f>VLOOKUP(B738,home!$B$2:$E$405,4,FALSE)</f>
        <v>1.18</v>
      </c>
      <c r="K738" s="3">
        <f t="shared" si="954"/>
        <v>0.67844907407407273</v>
      </c>
      <c r="L738" s="3">
        <f t="shared" si="955"/>
        <v>1.1931111111111099</v>
      </c>
      <c r="M738" s="5">
        <f t="shared" si="956"/>
        <v>0.15388338784596403</v>
      </c>
      <c r="N738" s="5">
        <f t="shared" si="957"/>
        <v>0.10440204199947571</v>
      </c>
      <c r="O738" s="5">
        <f t="shared" si="958"/>
        <v>0.18359997985444002</v>
      </c>
      <c r="P738" s="5">
        <f t="shared" si="959"/>
        <v>0.12456323633226324</v>
      </c>
      <c r="Q738" s="5">
        <f t="shared" si="960"/>
        <v>3.5415734362993376E-2</v>
      </c>
      <c r="R738" s="5">
        <f t="shared" si="961"/>
        <v>0.10952758798205418</v>
      </c>
      <c r="S738" s="5">
        <f t="shared" si="962"/>
        <v>2.520739902915747E-2</v>
      </c>
      <c r="T738" s="5">
        <f t="shared" si="963"/>
        <v>4.2254906176646942E-2</v>
      </c>
      <c r="U738" s="5">
        <f t="shared" si="964"/>
        <v>7.4308890651991186E-2</v>
      </c>
      <c r="V738" s="5">
        <f t="shared" si="965"/>
        <v>2.2671678329810162E-3</v>
      </c>
      <c r="W738" s="5">
        <f t="shared" si="966"/>
        <v>8.0092573954087254E-3</v>
      </c>
      <c r="X738" s="5">
        <f t="shared" si="967"/>
        <v>9.5559339902109783E-3</v>
      </c>
      <c r="Y738" s="5">
        <f t="shared" si="968"/>
        <v>5.7006455103825217E-3</v>
      </c>
      <c r="Z738" s="5">
        <f t="shared" si="969"/>
        <v>4.3559527398196157E-2</v>
      </c>
      <c r="AA738" s="5">
        <f t="shared" si="970"/>
        <v>2.9552921030410385E-2</v>
      </c>
      <c r="AB738" s="5">
        <f t="shared" si="971"/>
        <v>1.0025075954633058E-2</v>
      </c>
      <c r="AC738" s="5">
        <f t="shared" si="972"/>
        <v>1.1469958134272645E-4</v>
      </c>
      <c r="AD738" s="5">
        <f t="shared" si="973"/>
        <v>1.3584683159839918E-3</v>
      </c>
      <c r="AE738" s="5">
        <f t="shared" si="974"/>
        <v>1.6208036418928989E-3</v>
      </c>
      <c r="AF738" s="5">
        <f t="shared" si="975"/>
        <v>9.6689941703588522E-4</v>
      </c>
      <c r="AG738" s="5">
        <f t="shared" si="976"/>
        <v>3.8453947926412306E-4</v>
      </c>
      <c r="AH738" s="5">
        <f t="shared" si="977"/>
        <v>1.2992839033384173E-2</v>
      </c>
      <c r="AI738" s="5">
        <f t="shared" si="978"/>
        <v>8.8149796117929623E-3</v>
      </c>
      <c r="AJ738" s="5">
        <f t="shared" si="979"/>
        <v>2.9902573778013818E-3</v>
      </c>
      <c r="AK738" s="5">
        <f t="shared" si="980"/>
        <v>6.7624578307083746E-4</v>
      </c>
      <c r="AL738" s="5">
        <f t="shared" si="981"/>
        <v>3.7138124544820176E-6</v>
      </c>
      <c r="AM738" s="5">
        <f t="shared" si="982"/>
        <v>1.8433031422766092E-4</v>
      </c>
      <c r="AN738" s="5">
        <f t="shared" si="983"/>
        <v>2.1992654601962457E-4</v>
      </c>
      <c r="AO738" s="5">
        <f t="shared" si="984"/>
        <v>1.3119840284215147E-4</v>
      </c>
      <c r="AP738" s="5">
        <f t="shared" si="985"/>
        <v>5.2178090730334101E-5</v>
      </c>
      <c r="AQ738" s="5">
        <f t="shared" si="986"/>
        <v>1.5563564951731318E-5</v>
      </c>
      <c r="AR738" s="5">
        <f t="shared" si="987"/>
        <v>3.1003801231217596E-3</v>
      </c>
      <c r="AS738" s="5">
        <f t="shared" si="988"/>
        <v>2.1034500238096172E-3</v>
      </c>
      <c r="AT738" s="5">
        <f t="shared" si="989"/>
        <v>7.1354186050736051E-4</v>
      </c>
      <c r="AU738" s="5">
        <f t="shared" si="990"/>
        <v>1.6136727152476997E-4</v>
      </c>
      <c r="AV738" s="5">
        <f t="shared" si="991"/>
        <v>2.736986898795991E-5</v>
      </c>
      <c r="AW738" s="5">
        <f t="shared" si="992"/>
        <v>8.3505602112961365E-8</v>
      </c>
      <c r="AX738" s="5">
        <f t="shared" si="993"/>
        <v>2.0843121835256558E-5</v>
      </c>
      <c r="AY738" s="5">
        <f t="shared" si="994"/>
        <v>2.4868160251887189E-5</v>
      </c>
      <c r="AZ738" s="5">
        <f t="shared" si="995"/>
        <v>1.4835239154709133E-5</v>
      </c>
      <c r="BA738" s="5">
        <f t="shared" si="996"/>
        <v>5.9000295571580172E-6</v>
      </c>
      <c r="BB738" s="5">
        <f t="shared" si="997"/>
        <v>1.7598477051322991E-6</v>
      </c>
      <c r="BC738" s="5">
        <f t="shared" si="998"/>
        <v>4.1993877017134706E-7</v>
      </c>
      <c r="BD738" s="5">
        <f t="shared" si="999"/>
        <v>6.1651632892743282E-4</v>
      </c>
      <c r="BE738" s="5">
        <f t="shared" si="1000"/>
        <v>4.1827493251236323E-4</v>
      </c>
      <c r="BF738" s="5">
        <f t="shared" si="1001"/>
        <v>1.4188912033570404E-4</v>
      </c>
      <c r="BG738" s="5">
        <f t="shared" si="1002"/>
        <v>3.2088180770981031E-5</v>
      </c>
      <c r="BH738" s="5">
        <f t="shared" si="1003"/>
        <v>5.4425491331983847E-6</v>
      </c>
      <c r="BI738" s="5">
        <f t="shared" si="1004"/>
        <v>7.3849848400421866E-7</v>
      </c>
      <c r="BJ738" s="8">
        <f t="shared" si="1005"/>
        <v>0.21034105354534097</v>
      </c>
      <c r="BK738" s="8">
        <f t="shared" si="1006"/>
        <v>0.30606447259441494</v>
      </c>
      <c r="BL738" s="8">
        <f t="shared" si="1007"/>
        <v>0.43980983603769336</v>
      </c>
      <c r="BM738" s="8">
        <f t="shared" si="1008"/>
        <v>0.28835813654380493</v>
      </c>
      <c r="BN738" s="8">
        <f t="shared" si="1009"/>
        <v>0.71139196837719054</v>
      </c>
    </row>
    <row r="739" spans="1:66" x14ac:dyDescent="0.25">
      <c r="A739" t="s">
        <v>145</v>
      </c>
      <c r="B739" t="s">
        <v>347</v>
      </c>
      <c r="C739" t="s">
        <v>366</v>
      </c>
      <c r="D739" t="s">
        <v>502</v>
      </c>
      <c r="E739">
        <f>VLOOKUP(A739,home!$A$2:$E$405,3,FALSE)</f>
        <v>1.4299065420560699</v>
      </c>
      <c r="F739">
        <f>VLOOKUP(B739,home!$B$2:$E$405,3,FALSE)</f>
        <v>1</v>
      </c>
      <c r="G739">
        <f>VLOOKUP(C739,away!$B$2:$E$405,4,FALSE)</f>
        <v>0.85</v>
      </c>
      <c r="H739">
        <f>VLOOKUP(A739,away!$A$2:$E$405,3,FALSE)</f>
        <v>1.18691588785047</v>
      </c>
      <c r="I739">
        <f>VLOOKUP(C739,away!$B$2:$E$405,3,FALSE)</f>
        <v>0.8</v>
      </c>
      <c r="J739">
        <f>VLOOKUP(B739,home!$B$2:$E$405,4,FALSE)</f>
        <v>1.26</v>
      </c>
      <c r="K739" s="3">
        <f t="shared" si="954"/>
        <v>1.2154205607476594</v>
      </c>
      <c r="L739" s="3">
        <f t="shared" si="955"/>
        <v>1.1964112149532737</v>
      </c>
      <c r="M739" s="5">
        <f t="shared" si="956"/>
        <v>8.9650923689333542E-2</v>
      </c>
      <c r="N739" s="5">
        <f t="shared" si="957"/>
        <v>0.10896357594203539</v>
      </c>
      <c r="O739" s="5">
        <f t="shared" si="958"/>
        <v>0.10725937053283877</v>
      </c>
      <c r="P739" s="5">
        <f t="shared" si="959"/>
        <v>0.13036524427846385</v>
      </c>
      <c r="Q739" s="5">
        <f t="shared" si="960"/>
        <v>6.6218285286269427E-2</v>
      </c>
      <c r="R739" s="5">
        <f t="shared" si="961"/>
        <v>6.4163156907158514E-2</v>
      </c>
      <c r="S739" s="5">
        <f t="shared" si="962"/>
        <v>4.7392420000814783E-2</v>
      </c>
      <c r="T739" s="5">
        <f t="shared" si="963"/>
        <v>7.9224299151468086E-2</v>
      </c>
      <c r="U739" s="5">
        <f t="shared" si="964"/>
        <v>7.7985220147438652E-2</v>
      </c>
      <c r="V739" s="5">
        <f t="shared" si="965"/>
        <v>7.6572606481798491E-3</v>
      </c>
      <c r="W739" s="5">
        <f t="shared" si="966"/>
        <v>2.6827688478128681E-2</v>
      </c>
      <c r="X739" s="5">
        <f t="shared" si="967"/>
        <v>3.2096947366505875E-2</v>
      </c>
      <c r="Y739" s="5">
        <f t="shared" si="968"/>
        <v>1.9200573897526291E-2</v>
      </c>
      <c r="Z739" s="5">
        <f t="shared" si="969"/>
        <v>2.5588506836843689E-2</v>
      </c>
      <c r="AA739" s="5">
        <f t="shared" si="970"/>
        <v>3.1100797328331868E-2</v>
      </c>
      <c r="AB739" s="5">
        <f t="shared" si="971"/>
        <v>1.8900274264250217E-2</v>
      </c>
      <c r="AC739" s="5">
        <f t="shared" si="972"/>
        <v>6.9592189755555945E-4</v>
      </c>
      <c r="AD739" s="5">
        <f t="shared" si="973"/>
        <v>8.1517310434126716E-3</v>
      </c>
      <c r="AE739" s="5">
        <f t="shared" si="974"/>
        <v>9.7528224416216711E-3</v>
      </c>
      <c r="AF739" s="5">
        <f t="shared" si="975"/>
        <v>5.8341930733020707E-3</v>
      </c>
      <c r="AG739" s="5">
        <f t="shared" si="976"/>
        <v>2.3266980077004348E-3</v>
      </c>
      <c r="AH739" s="5">
        <f t="shared" si="977"/>
        <v>7.6535941383770742E-3</v>
      </c>
      <c r="AI739" s="5">
        <f t="shared" si="978"/>
        <v>9.3023356794012611E-3</v>
      </c>
      <c r="AJ739" s="5">
        <f t="shared" si="979"/>
        <v>5.6531250238604216E-3</v>
      </c>
      <c r="AK739" s="5">
        <f t="shared" si="980"/>
        <v>2.2903081288256854E-3</v>
      </c>
      <c r="AL739" s="5">
        <f t="shared" si="981"/>
        <v>4.0478792382752309E-5</v>
      </c>
      <c r="AM739" s="5">
        <f t="shared" si="982"/>
        <v>1.9815563031697456E-3</v>
      </c>
      <c r="AN739" s="5">
        <f t="shared" si="983"/>
        <v>2.3707561841736328E-3</v>
      </c>
      <c r="AO739" s="5">
        <f t="shared" si="984"/>
        <v>1.4181996433325821E-3</v>
      </c>
      <c r="AP739" s="5">
        <f t="shared" si="985"/>
        <v>5.6558331944194472E-4</v>
      </c>
      <c r="AQ739" s="5">
        <f t="shared" si="986"/>
        <v>1.6916755659271058E-4</v>
      </c>
      <c r="AR739" s="5">
        <f t="shared" si="987"/>
        <v>1.831369172370994E-3</v>
      </c>
      <c r="AS739" s="5">
        <f t="shared" si="988"/>
        <v>2.2258837464191302E-3</v>
      </c>
      <c r="AT739" s="5">
        <f t="shared" si="989"/>
        <v>1.3526924356159202E-3</v>
      </c>
      <c r="AU739" s="5">
        <f t="shared" si="990"/>
        <v>5.4803006620513948E-4</v>
      </c>
      <c r="AV739" s="5">
        <f t="shared" si="991"/>
        <v>1.6652175259340693E-4</v>
      </c>
      <c r="AW739" s="5">
        <f t="shared" si="992"/>
        <v>1.6350540022695733E-6</v>
      </c>
      <c r="AX739" s="5">
        <f t="shared" si="993"/>
        <v>4.0140404552527187E-4</v>
      </c>
      <c r="AY739" s="5">
        <f t="shared" si="994"/>
        <v>4.8024430179404966E-4</v>
      </c>
      <c r="AZ739" s="5">
        <f t="shared" si="995"/>
        <v>2.8728483429190288E-4</v>
      </c>
      <c r="BA739" s="5">
        <f t="shared" si="996"/>
        <v>1.1457026587760849E-4</v>
      </c>
      <c r="BB739" s="5">
        <f t="shared" si="997"/>
        <v>3.4268287749037283E-5</v>
      </c>
      <c r="BC739" s="5">
        <f t="shared" si="998"/>
        <v>8.1997927560388155E-6</v>
      </c>
      <c r="BD739" s="5">
        <f t="shared" si="999"/>
        <v>3.6517843609072491E-4</v>
      </c>
      <c r="BE739" s="5">
        <f t="shared" si="1000"/>
        <v>4.4384537956634212E-4</v>
      </c>
      <c r="BF739" s="5">
        <f t="shared" si="1001"/>
        <v>2.6972940005889071E-4</v>
      </c>
      <c r="BG739" s="5">
        <f t="shared" si="1002"/>
        <v>1.0927821955656885E-4</v>
      </c>
      <c r="BH739" s="5">
        <f t="shared" si="1003"/>
        <v>3.3204748722737695E-5</v>
      </c>
      <c r="BI739" s="5">
        <f t="shared" si="1004"/>
        <v>8.0715468624149924E-6</v>
      </c>
      <c r="BJ739" s="8">
        <f t="shared" si="1005"/>
        <v>0.36642804922267508</v>
      </c>
      <c r="BK739" s="8">
        <f t="shared" si="1006"/>
        <v>0.27628249360852436</v>
      </c>
      <c r="BL739" s="8">
        <f t="shared" si="1007"/>
        <v>0.33166198705454475</v>
      </c>
      <c r="BM739" s="8">
        <f t="shared" si="1008"/>
        <v>0.43286187083869665</v>
      </c>
      <c r="BN739" s="8">
        <f t="shared" si="1009"/>
        <v>0.56662055663609956</v>
      </c>
    </row>
    <row r="740" spans="1:66" x14ac:dyDescent="0.25">
      <c r="A740" t="s">
        <v>145</v>
      </c>
      <c r="B740" t="s">
        <v>349</v>
      </c>
      <c r="C740" t="s">
        <v>391</v>
      </c>
      <c r="D740" t="s">
        <v>502</v>
      </c>
      <c r="E740">
        <f>VLOOKUP(A740,home!$A$2:$E$405,3,FALSE)</f>
        <v>1.4299065420560699</v>
      </c>
      <c r="F740">
        <f>VLOOKUP(B740,home!$B$2:$E$405,3,FALSE)</f>
        <v>0.85</v>
      </c>
      <c r="G740">
        <f>VLOOKUP(C740,away!$B$2:$E$405,4,FALSE)</f>
        <v>1.65</v>
      </c>
      <c r="H740">
        <f>VLOOKUP(A740,away!$A$2:$E$405,3,FALSE)</f>
        <v>1.18691588785047</v>
      </c>
      <c r="I740">
        <f>VLOOKUP(C740,away!$B$2:$E$405,3,FALSE)</f>
        <v>0.65</v>
      </c>
      <c r="J740">
        <f>VLOOKUP(B740,home!$B$2:$E$405,4,FALSE)</f>
        <v>0.9</v>
      </c>
      <c r="K740" s="3">
        <f t="shared" si="954"/>
        <v>2.0054439252336378</v>
      </c>
      <c r="L740" s="3">
        <f t="shared" si="955"/>
        <v>0.69434579439252497</v>
      </c>
      <c r="M740" s="5">
        <f t="shared" si="956"/>
        <v>6.7219646226037905E-2</v>
      </c>
      <c r="N740" s="5">
        <f t="shared" si="957"/>
        <v>0.13480523118036195</v>
      </c>
      <c r="O740" s="5">
        <f t="shared" si="958"/>
        <v>4.6673678657602788E-2</v>
      </c>
      <c r="P740" s="5">
        <f t="shared" si="959"/>
        <v>9.3601445332196387E-2</v>
      </c>
      <c r="Q740" s="5">
        <f t="shared" si="960"/>
        <v>0.13517216598018655</v>
      </c>
      <c r="R740" s="5">
        <f t="shared" si="961"/>
        <v>1.620383624236732E-2</v>
      </c>
      <c r="S740" s="5">
        <f t="shared" si="962"/>
        <v>3.258433754179161E-2</v>
      </c>
      <c r="T740" s="5">
        <f t="shared" si="963"/>
        <v>9.3856224967270876E-2</v>
      </c>
      <c r="U740" s="5">
        <f t="shared" si="964"/>
        <v>3.2495884957736192E-2</v>
      </c>
      <c r="V740" s="5">
        <f t="shared" si="965"/>
        <v>5.0414181308572892E-3</v>
      </c>
      <c r="W740" s="5">
        <f t="shared" si="966"/>
        <v>9.0360066375212697E-2</v>
      </c>
      <c r="X740" s="5">
        <f t="shared" si="967"/>
        <v>6.2741132068658348E-2</v>
      </c>
      <c r="Y740" s="5">
        <f t="shared" si="968"/>
        <v>2.1782020593649445E-2</v>
      </c>
      <c r="Z740" s="5">
        <f t="shared" si="969"/>
        <v>3.7503551826376423E-3</v>
      </c>
      <c r="AA740" s="5">
        <f t="shared" si="970"/>
        <v>7.5211270184891484E-3</v>
      </c>
      <c r="AB740" s="5">
        <f t="shared" si="971"/>
        <v>7.5415992450698251E-3</v>
      </c>
      <c r="AC740" s="5">
        <f t="shared" si="972"/>
        <v>4.3875195912348026E-4</v>
      </c>
      <c r="AD740" s="5">
        <f t="shared" si="973"/>
        <v>4.5303011548969666E-2</v>
      </c>
      <c r="AE740" s="5">
        <f t="shared" si="974"/>
        <v>3.1455955542343074E-2</v>
      </c>
      <c r="AF740" s="5">
        <f t="shared" si="975"/>
        <v>1.0920655219712073E-2</v>
      </c>
      <c r="AG740" s="5">
        <f t="shared" si="976"/>
        <v>2.5275703412726189E-3</v>
      </c>
      <c r="AH740" s="5">
        <f t="shared" si="977"/>
        <v>6.5101083713566389E-4</v>
      </c>
      <c r="AI740" s="5">
        <f t="shared" si="978"/>
        <v>1.3055657285949822E-3</v>
      </c>
      <c r="AJ740" s="5">
        <f t="shared" si="979"/>
        <v>1.309119429702018E-3</v>
      </c>
      <c r="AK740" s="5">
        <f t="shared" si="980"/>
        <v>8.7512186923374528E-4</v>
      </c>
      <c r="AL740" s="5">
        <f t="shared" si="981"/>
        <v>2.4437984917797832E-5</v>
      </c>
      <c r="AM740" s="5">
        <f t="shared" si="982"/>
        <v>1.8170529861134103E-2</v>
      </c>
      <c r="AN740" s="5">
        <f t="shared" si="983"/>
        <v>1.2616630990962255E-2</v>
      </c>
      <c r="AO740" s="5">
        <f t="shared" si="984"/>
        <v>4.3801523339885174E-3</v>
      </c>
      <c r="AP740" s="5">
        <f t="shared" si="985"/>
        <v>1.0137801173011767E-3</v>
      </c>
      <c r="AQ740" s="5">
        <f t="shared" si="986"/>
        <v>1.7597849022170812E-4</v>
      </c>
      <c r="AR740" s="5">
        <f t="shared" si="987"/>
        <v>9.0405327373821085E-5</v>
      </c>
      <c r="AS740" s="5">
        <f t="shared" si="988"/>
        <v>1.8130281459058777E-4</v>
      </c>
      <c r="AT740" s="5">
        <f t="shared" si="989"/>
        <v>1.8179631407422747E-4</v>
      </c>
      <c r="AU740" s="5">
        <f t="shared" si="990"/>
        <v>1.2152743789667529E-4</v>
      </c>
      <c r="AV740" s="5">
        <f t="shared" si="991"/>
        <v>6.0929115519773935E-5</v>
      </c>
      <c r="AW740" s="5">
        <f t="shared" si="992"/>
        <v>9.4525552413170864E-7</v>
      </c>
      <c r="AX740" s="5">
        <f t="shared" si="993"/>
        <v>6.0733297880479686E-3</v>
      </c>
      <c r="AY740" s="5">
        <f t="shared" si="994"/>
        <v>4.2169909962899519E-3</v>
      </c>
      <c r="AZ740" s="5">
        <f t="shared" si="995"/>
        <v>1.4640249816325356E-3</v>
      </c>
      <c r="BA740" s="5">
        <f t="shared" si="996"/>
        <v>3.3884652962738168E-4</v>
      </c>
      <c r="BB740" s="5">
        <f t="shared" si="997"/>
        <v>5.8819165697818619E-5</v>
      </c>
      <c r="BC740" s="5">
        <f t="shared" si="998"/>
        <v>8.1681680663914876E-6</v>
      </c>
      <c r="BD740" s="5">
        <f t="shared" si="999"/>
        <v>1.0462093142115346E-5</v>
      </c>
      <c r="BE740" s="5">
        <f t="shared" si="1000"/>
        <v>2.0981141137083721E-5</v>
      </c>
      <c r="BF740" s="5">
        <f t="shared" si="1001"/>
        <v>2.1038251018917069E-5</v>
      </c>
      <c r="BG740" s="5">
        <f t="shared" si="1002"/>
        <v>1.4063677567809208E-5</v>
      </c>
      <c r="BH740" s="5">
        <f t="shared" si="1003"/>
        <v>7.0509791862018916E-6</v>
      </c>
      <c r="BI740" s="5">
        <f t="shared" si="1004"/>
        <v>2.8280686751834797E-6</v>
      </c>
      <c r="BJ740" s="8">
        <f t="shared" si="1005"/>
        <v>0.67744128524060676</v>
      </c>
      <c r="BK740" s="8">
        <f t="shared" si="1006"/>
        <v>0.20312702817121442</v>
      </c>
      <c r="BL740" s="8">
        <f t="shared" si="1007"/>
        <v>0.11528932920611407</v>
      </c>
      <c r="BM740" s="8">
        <f t="shared" si="1008"/>
        <v>0.5017159484410546</v>
      </c>
      <c r="BN740" s="8">
        <f t="shared" si="1009"/>
        <v>0.49367600361875291</v>
      </c>
    </row>
    <row r="741" spans="1:66" x14ac:dyDescent="0.25">
      <c r="A741" t="s">
        <v>145</v>
      </c>
      <c r="B741" t="s">
        <v>360</v>
      </c>
      <c r="C741" t="s">
        <v>425</v>
      </c>
      <c r="D741" t="s">
        <v>502</v>
      </c>
      <c r="E741">
        <f>VLOOKUP(A741,home!$A$2:$E$405,3,FALSE)</f>
        <v>1.4299065420560699</v>
      </c>
      <c r="F741">
        <f>VLOOKUP(B741,home!$B$2:$E$405,3,FALSE)</f>
        <v>1.1499999999999999</v>
      </c>
      <c r="G741">
        <f>VLOOKUP(C741,away!$B$2:$E$405,4,FALSE)</f>
        <v>0.65</v>
      </c>
      <c r="H741">
        <f>VLOOKUP(A741,away!$A$2:$E$405,3,FALSE)</f>
        <v>1.18691588785047</v>
      </c>
      <c r="I741">
        <f>VLOOKUP(C741,away!$B$2:$E$405,3,FALSE)</f>
        <v>0.97</v>
      </c>
      <c r="J741">
        <f>VLOOKUP(B741,home!$B$2:$E$405,4,FALSE)</f>
        <v>1.24</v>
      </c>
      <c r="K741" s="3">
        <f t="shared" si="954"/>
        <v>1.0688551401869122</v>
      </c>
      <c r="L741" s="3">
        <f t="shared" si="955"/>
        <v>1.4276224299065452</v>
      </c>
      <c r="M741" s="5">
        <f t="shared" si="956"/>
        <v>8.2374647111693317E-2</v>
      </c>
      <c r="N741" s="5">
        <f t="shared" si="957"/>
        <v>8.8046564986416373E-2</v>
      </c>
      <c r="O741" s="5">
        <f t="shared" si="958"/>
        <v>0.11759989387228978</v>
      </c>
      <c r="P741" s="5">
        <f t="shared" si="959"/>
        <v>0.12569725105083229</v>
      </c>
      <c r="Q741" s="5">
        <f t="shared" si="960"/>
        <v>4.705451178076607E-2</v>
      </c>
      <c r="R741" s="5">
        <f t="shared" si="961"/>
        <v>8.3944123123355113E-2</v>
      </c>
      <c r="S741" s="5">
        <f t="shared" si="962"/>
        <v>4.7951036744086808E-2</v>
      </c>
      <c r="T741" s="5">
        <f t="shared" si="963"/>
        <v>6.7176076446523417E-2</v>
      </c>
      <c r="U741" s="5">
        <f t="shared" si="964"/>
        <v>8.9724107488881141E-2</v>
      </c>
      <c r="V741" s="5">
        <f t="shared" si="965"/>
        <v>8.1299468210253526E-3</v>
      </c>
      <c r="W741" s="5">
        <f t="shared" si="966"/>
        <v>1.6764818928619148E-2</v>
      </c>
      <c r="X741" s="5">
        <f t="shared" si="967"/>
        <v>2.393383153581851E-2</v>
      </c>
      <c r="Y741" s="5">
        <f t="shared" si="968"/>
        <v>1.7084237367069564E-2</v>
      </c>
      <c r="Z741" s="5">
        <f t="shared" si="969"/>
        <v>3.9946837676579486E-2</v>
      </c>
      <c r="AA741" s="5">
        <f t="shared" si="970"/>
        <v>4.2697382784824191E-2</v>
      </c>
      <c r="AB741" s="5">
        <f t="shared" si="971"/>
        <v>2.2818658531043753E-2</v>
      </c>
      <c r="AC741" s="5">
        <f t="shared" si="972"/>
        <v>7.7535382731800143E-4</v>
      </c>
      <c r="AD741" s="5">
        <f t="shared" si="973"/>
        <v>4.4797907215393526E-3</v>
      </c>
      <c r="AE741" s="5">
        <f t="shared" si="974"/>
        <v>6.395449715356806E-3</v>
      </c>
      <c r="AF741" s="5">
        <f t="shared" si="975"/>
        <v>4.5651437314914046E-3</v>
      </c>
      <c r="AG741" s="5">
        <f t="shared" si="976"/>
        <v>2.1724338622747977E-3</v>
      </c>
      <c r="AH741" s="5">
        <f t="shared" si="977"/>
        <v>1.4257250367730174E-2</v>
      </c>
      <c r="AI741" s="5">
        <f t="shared" si="978"/>
        <v>1.5238935340480141E-2</v>
      </c>
      <c r="AJ741" s="5">
        <f t="shared" si="979"/>
        <v>8.1441071848240947E-3</v>
      </c>
      <c r="AK741" s="5">
        <f t="shared" si="980"/>
        <v>2.9016236089107997E-3</v>
      </c>
      <c r="AL741" s="5">
        <f t="shared" si="981"/>
        <v>4.7325165255502416E-5</v>
      </c>
      <c r="AM741" s="5">
        <f t="shared" si="982"/>
        <v>9.5764946793579513E-4</v>
      </c>
      <c r="AN741" s="5">
        <f t="shared" si="983"/>
        <v>1.3671618604132098E-3</v>
      </c>
      <c r="AO741" s="5">
        <f t="shared" si="984"/>
        <v>9.7589546861933014E-4</v>
      </c>
      <c r="AP741" s="5">
        <f t="shared" si="985"/>
        <v>4.64403420081705E-4</v>
      </c>
      <c r="AQ741" s="5">
        <f t="shared" si="986"/>
        <v>1.6574818475848833E-4</v>
      </c>
      <c r="AR741" s="5">
        <f t="shared" si="987"/>
        <v>4.0707940827529867E-3</v>
      </c>
      <c r="AS741" s="5">
        <f t="shared" si="988"/>
        <v>4.351089179992996E-3</v>
      </c>
      <c r="AT741" s="5">
        <f t="shared" si="989"/>
        <v>2.325342017723585E-3</v>
      </c>
      <c r="AU741" s="5">
        <f t="shared" si="990"/>
        <v>8.2848458944548677E-4</v>
      </c>
      <c r="AV741" s="5">
        <f t="shared" si="991"/>
        <v>2.2138250299861298E-4</v>
      </c>
      <c r="AW741" s="5">
        <f t="shared" si="992"/>
        <v>2.0059580717559629E-6</v>
      </c>
      <c r="AX741" s="5">
        <f t="shared" si="993"/>
        <v>1.7059809271673928E-4</v>
      </c>
      <c r="AY741" s="5">
        <f t="shared" si="994"/>
        <v>2.4354966366169341E-4</v>
      </c>
      <c r="AZ741" s="5">
        <f t="shared" si="995"/>
        <v>1.7384848131981432E-4</v>
      </c>
      <c r="BA741" s="5">
        <f t="shared" si="996"/>
        <v>8.2729997112452E-5</v>
      </c>
      <c r="BB741" s="5">
        <f t="shared" si="997"/>
        <v>2.9526799875960031E-5</v>
      </c>
      <c r="BC741" s="5">
        <f t="shared" si="998"/>
        <v>8.4306243572564667E-6</v>
      </c>
      <c r="BD741" s="5">
        <f t="shared" si="999"/>
        <v>9.6859282334483383E-4</v>
      </c>
      <c r="BE741" s="5">
        <f t="shared" si="1000"/>
        <v>1.0352854179802794E-3</v>
      </c>
      <c r="BF741" s="5">
        <f t="shared" si="1001"/>
        <v>5.532850702843887E-4</v>
      </c>
      <c r="BG741" s="5">
        <f t="shared" si="1002"/>
        <v>1.9712719712071532E-4</v>
      </c>
      <c r="BH741" s="5">
        <f t="shared" si="1003"/>
        <v>5.2675104478278798E-5</v>
      </c>
      <c r="BI741" s="5">
        <f t="shared" si="1004"/>
        <v>1.1260411236298191E-5</v>
      </c>
      <c r="BJ741" s="8">
        <f t="shared" si="1005"/>
        <v>0.28231240113672784</v>
      </c>
      <c r="BK741" s="8">
        <f t="shared" si="1006"/>
        <v>0.26521911038387302</v>
      </c>
      <c r="BL741" s="8">
        <f t="shared" si="1007"/>
        <v>0.4119414006996977</v>
      </c>
      <c r="BM741" s="8">
        <f t="shared" si="1008"/>
        <v>0.45446121426593511</v>
      </c>
      <c r="BN741" s="8">
        <f t="shared" si="1009"/>
        <v>0.54471699192535294</v>
      </c>
    </row>
    <row r="742" spans="1:66" x14ac:dyDescent="0.25">
      <c r="A742" t="s">
        <v>145</v>
      </c>
      <c r="B742" t="s">
        <v>371</v>
      </c>
      <c r="C742" t="s">
        <v>389</v>
      </c>
      <c r="D742" t="s">
        <v>502</v>
      </c>
      <c r="E742">
        <f>VLOOKUP(A742,home!$A$2:$E$405,3,FALSE)</f>
        <v>1.4299065420560699</v>
      </c>
      <c r="F742">
        <f>VLOOKUP(B742,home!$B$2:$E$405,3,FALSE)</f>
        <v>0.7</v>
      </c>
      <c r="G742">
        <f>VLOOKUP(C742,away!$B$2:$E$405,4,FALSE)</f>
        <v>0.65</v>
      </c>
      <c r="H742">
        <f>VLOOKUP(A742,away!$A$2:$E$405,3,FALSE)</f>
        <v>1.18691588785047</v>
      </c>
      <c r="I742">
        <f>VLOOKUP(C742,away!$B$2:$E$405,3,FALSE)</f>
        <v>0.79</v>
      </c>
      <c r="J742">
        <f>VLOOKUP(B742,home!$B$2:$E$405,4,FALSE)</f>
        <v>0.96</v>
      </c>
      <c r="K742" s="3">
        <f t="shared" si="954"/>
        <v>0.65060747663551177</v>
      </c>
      <c r="L742" s="3">
        <f t="shared" si="955"/>
        <v>0.90015700934579645</v>
      </c>
      <c r="M742" s="5">
        <f t="shared" si="956"/>
        <v>0.21208577523336644</v>
      </c>
      <c r="N742" s="5">
        <f t="shared" si="957"/>
        <v>0.13798459105486688</v>
      </c>
      <c r="O742" s="5">
        <f t="shared" si="958"/>
        <v>0.19091049715885189</v>
      </c>
      <c r="P742" s="5">
        <f t="shared" si="959"/>
        <v>0.12420779681975169</v>
      </c>
      <c r="Q742" s="5">
        <f t="shared" si="960"/>
        <v>4.4886903300394972E-2</v>
      </c>
      <c r="R742" s="5">
        <f t="shared" si="961"/>
        <v>8.5924711087615652E-2</v>
      </c>
      <c r="S742" s="5">
        <f t="shared" si="962"/>
        <v>1.8185539286924287E-2</v>
      </c>
      <c r="T742" s="5">
        <f t="shared" si="963"/>
        <v>4.0405260633677491E-2</v>
      </c>
      <c r="U742" s="5">
        <f t="shared" si="964"/>
        <v>5.5903259461349004E-2</v>
      </c>
      <c r="V742" s="5">
        <f t="shared" si="965"/>
        <v>1.1833711914816184E-3</v>
      </c>
      <c r="W742" s="5">
        <f t="shared" si="966"/>
        <v>9.7345849634173989E-3</v>
      </c>
      <c r="X742" s="5">
        <f t="shared" si="967"/>
        <v>8.7626548878923655E-3</v>
      </c>
      <c r="Y742" s="5">
        <f t="shared" si="968"/>
        <v>3.9438826089072581E-3</v>
      </c>
      <c r="Z742" s="5">
        <f t="shared" si="969"/>
        <v>2.5781910320509905E-2</v>
      </c>
      <c r="AA742" s="5">
        <f t="shared" si="970"/>
        <v>1.677390361647001E-2</v>
      </c>
      <c r="AB742" s="5">
        <f t="shared" si="971"/>
        <v>5.4566135526194189E-3</v>
      </c>
      <c r="AC742" s="5">
        <f t="shared" si="972"/>
        <v>4.3315000838742014E-5</v>
      </c>
      <c r="AD742" s="5">
        <f t="shared" si="973"/>
        <v>1.5833484397857474E-3</v>
      </c>
      <c r="AE742" s="5">
        <f t="shared" si="974"/>
        <v>1.425262196309871E-3</v>
      </c>
      <c r="AF742" s="5">
        <f t="shared" si="975"/>
        <v>6.4147987808195754E-4</v>
      </c>
      <c r="AG742" s="5">
        <f t="shared" si="976"/>
        <v>1.9247753620325368E-4</v>
      </c>
      <c r="AH742" s="5">
        <f t="shared" si="977"/>
        <v>5.801941822332928E-3</v>
      </c>
      <c r="AI742" s="5">
        <f t="shared" si="978"/>
        <v>3.7747867286140693E-3</v>
      </c>
      <c r="AJ742" s="5">
        <f t="shared" si="979"/>
        <v>1.227952234170409E-3</v>
      </c>
      <c r="AK742" s="5">
        <f t="shared" si="980"/>
        <v>2.6630496816751629E-4</v>
      </c>
      <c r="AL742" s="5">
        <f t="shared" si="981"/>
        <v>1.0146952698748325E-6</v>
      </c>
      <c r="AM742" s="5">
        <f t="shared" si="982"/>
        <v>2.0602766660875597E-4</v>
      </c>
      <c r="AN742" s="5">
        <f t="shared" si="983"/>
        <v>1.8545724821703057E-4</v>
      </c>
      <c r="AO742" s="5">
        <f t="shared" si="984"/>
        <v>8.3470320958271637E-5</v>
      </c>
      <c r="AP742" s="5">
        <f t="shared" si="985"/>
        <v>2.5045464827643856E-5</v>
      </c>
      <c r="AQ742" s="5">
        <f t="shared" si="986"/>
        <v>5.6362126792318044E-6</v>
      </c>
      <c r="AR742" s="5">
        <f t="shared" si="987"/>
        <v>1.0445317198379022E-3</v>
      </c>
      <c r="AS742" s="5">
        <f t="shared" si="988"/>
        <v>6.7958014650948894E-4</v>
      </c>
      <c r="AT742" s="5">
        <f t="shared" si="989"/>
        <v>2.2106996214606498E-4</v>
      </c>
      <c r="AU742" s="5">
        <f t="shared" si="990"/>
        <v>4.7943256743919817E-5</v>
      </c>
      <c r="AV742" s="5">
        <f t="shared" si="991"/>
        <v>7.7980603229625375E-6</v>
      </c>
      <c r="AW742" s="5">
        <f t="shared" si="992"/>
        <v>1.6507087465999833E-8</v>
      </c>
      <c r="AX742" s="5">
        <f t="shared" si="993"/>
        <v>2.234052338157086E-5</v>
      </c>
      <c r="AY742" s="5">
        <f t="shared" si="994"/>
        <v>2.0109978714374664E-5</v>
      </c>
      <c r="AZ742" s="5">
        <f t="shared" si="995"/>
        <v>9.0510691487695607E-6</v>
      </c>
      <c r="BA742" s="5">
        <f t="shared" si="996"/>
        <v>2.7157944454461377E-6</v>
      </c>
      <c r="BB742" s="5">
        <f t="shared" si="997"/>
        <v>6.111603515026801E-7</v>
      </c>
      <c r="BC742" s="5">
        <f t="shared" si="998"/>
        <v>1.1002805484787569E-7</v>
      </c>
      <c r="BD742" s="5">
        <f t="shared" si="999"/>
        <v>1.5670709151601782E-4</v>
      </c>
      <c r="BE742" s="5">
        <f t="shared" si="1000"/>
        <v>1.0195480538212658E-4</v>
      </c>
      <c r="BF742" s="5">
        <f t="shared" si="1001"/>
        <v>3.3166279330265035E-5</v>
      </c>
      <c r="BG742" s="5">
        <f t="shared" si="1002"/>
        <v>7.1927431014840888E-6</v>
      </c>
      <c r="BH742" s="5">
        <f t="shared" si="1003"/>
        <v>1.1699131098360118E-6</v>
      </c>
      <c r="BI742" s="5">
        <f t="shared" si="1004"/>
        <v>1.5223084325464242E-7</v>
      </c>
      <c r="BJ742" s="8">
        <f t="shared" si="1005"/>
        <v>0.25012102096692462</v>
      </c>
      <c r="BK742" s="8">
        <f t="shared" si="1006"/>
        <v>0.35572692220634705</v>
      </c>
      <c r="BL742" s="8">
        <f t="shared" si="1007"/>
        <v>0.36834123683903414</v>
      </c>
      <c r="BM742" s="8">
        <f t="shared" si="1008"/>
        <v>0.20395072220634144</v>
      </c>
      <c r="BN742" s="8">
        <f t="shared" si="1009"/>
        <v>0.79600027465484757</v>
      </c>
    </row>
    <row r="743" spans="1:66" x14ac:dyDescent="0.25">
      <c r="A743" t="s">
        <v>145</v>
      </c>
      <c r="B743" t="s">
        <v>423</v>
      </c>
      <c r="C743" t="s">
        <v>375</v>
      </c>
      <c r="D743" t="s">
        <v>502</v>
      </c>
      <c r="E743">
        <f>VLOOKUP(A743,home!$A$2:$E$405,3,FALSE)</f>
        <v>1.4299065420560699</v>
      </c>
      <c r="F743">
        <f>VLOOKUP(B743,home!$B$2:$E$405,3,FALSE)</f>
        <v>0.95</v>
      </c>
      <c r="G743">
        <f>VLOOKUP(C743,away!$B$2:$E$405,4,FALSE)</f>
        <v>1</v>
      </c>
      <c r="H743">
        <f>VLOOKUP(A743,away!$A$2:$E$405,3,FALSE)</f>
        <v>1.18691588785047</v>
      </c>
      <c r="I743">
        <f>VLOOKUP(C743,away!$B$2:$E$405,3,FALSE)</f>
        <v>0.9</v>
      </c>
      <c r="J743">
        <f>VLOOKUP(B743,home!$B$2:$E$405,4,FALSE)</f>
        <v>0.54</v>
      </c>
      <c r="K743" s="3">
        <f t="shared" si="954"/>
        <v>1.3584112149532663</v>
      </c>
      <c r="L743" s="3">
        <f t="shared" si="955"/>
        <v>0.5768411214953284</v>
      </c>
      <c r="M743" s="5">
        <f t="shared" si="956"/>
        <v>0.14438782991408197</v>
      </c>
      <c r="N743" s="5">
        <f t="shared" si="957"/>
        <v>0.19613804745805372</v>
      </c>
      <c r="O743" s="5">
        <f t="shared" si="958"/>
        <v>8.3288837737915788E-2</v>
      </c>
      <c r="P743" s="5">
        <f t="shared" si="959"/>
        <v>0.11314049126360766</v>
      </c>
      <c r="Q743" s="5">
        <f t="shared" si="960"/>
        <v>0.13321806167302808</v>
      </c>
      <c r="R743" s="5">
        <f t="shared" si="961"/>
        <v>2.4022213284390883E-2</v>
      </c>
      <c r="S743" s="5">
        <f t="shared" si="962"/>
        <v>2.2163867223067863E-2</v>
      </c>
      <c r="T743" s="5">
        <f t="shared" si="963"/>
        <v>7.6845656098903342E-2</v>
      </c>
      <c r="U743" s="5">
        <f t="shared" si="964"/>
        <v>3.2632043933515917E-2</v>
      </c>
      <c r="V743" s="5">
        <f t="shared" si="965"/>
        <v>1.9297031300363717E-3</v>
      </c>
      <c r="W743" s="5">
        <f t="shared" si="966"/>
        <v>6.0321636336992425E-2</v>
      </c>
      <c r="X743" s="5">
        <f t="shared" si="967"/>
        <v>3.4796000355064069E-2</v>
      </c>
      <c r="Y743" s="5">
        <f t="shared" si="968"/>
        <v>1.00358819341835E-2</v>
      </c>
      <c r="Z743" s="5">
        <f t="shared" si="969"/>
        <v>4.6190001505893377E-3</v>
      </c>
      <c r="AA743" s="5">
        <f t="shared" si="970"/>
        <v>6.2745016064313834E-3</v>
      </c>
      <c r="AB743" s="5">
        <f t="shared" si="971"/>
        <v>4.2616766752093379E-3</v>
      </c>
      <c r="AC743" s="5">
        <f t="shared" si="972"/>
        <v>9.4505697024098315E-5</v>
      </c>
      <c r="AD743" s="5">
        <f t="shared" si="973"/>
        <v>2.048539682612574E-2</v>
      </c>
      <c r="AE743" s="5">
        <f t="shared" si="974"/>
        <v>1.1816819279459214E-2</v>
      </c>
      <c r="AF743" s="5">
        <f t="shared" si="975"/>
        <v>3.4082136428354353E-3</v>
      </c>
      <c r="AG743" s="5">
        <f t="shared" si="976"/>
        <v>6.5533259334295702E-4</v>
      </c>
      <c r="AH743" s="5">
        <f t="shared" si="977"/>
        <v>6.6610730676326094E-4</v>
      </c>
      <c r="AI743" s="5">
        <f t="shared" si="978"/>
        <v>9.0484763586952963E-4</v>
      </c>
      <c r="AJ743" s="5">
        <f t="shared" si="979"/>
        <v>6.1457758819455919E-4</v>
      </c>
      <c r="AK743" s="5">
        <f t="shared" si="980"/>
        <v>2.7828302942080649E-4</v>
      </c>
      <c r="AL743" s="5">
        <f t="shared" si="981"/>
        <v>2.9621391206942244E-6</v>
      </c>
      <c r="AM743" s="5">
        <f t="shared" si="982"/>
        <v>5.5655185582754521E-3</v>
      </c>
      <c r="AN743" s="5">
        <f t="shared" si="983"/>
        <v>3.2104199668586751E-3</v>
      </c>
      <c r="AO743" s="5">
        <f t="shared" si="984"/>
        <v>9.2595112707687642E-4</v>
      </c>
      <c r="AP743" s="5">
        <f t="shared" si="985"/>
        <v>1.7804222886429625E-4</v>
      </c>
      <c r="AQ743" s="5">
        <f t="shared" si="986"/>
        <v>2.5675519742902142E-5</v>
      </c>
      <c r="AR743" s="5">
        <f t="shared" si="987"/>
        <v>7.6847617173910466E-5</v>
      </c>
      <c r="AS743" s="5">
        <f t="shared" si="988"/>
        <v>1.0439066501147523E-4</v>
      </c>
      <c r="AT743" s="5">
        <f t="shared" si="989"/>
        <v>7.0902725044008752E-5</v>
      </c>
      <c r="AU743" s="5">
        <f t="shared" si="990"/>
        <v>3.2105018956843113E-5</v>
      </c>
      <c r="AV743" s="5">
        <f t="shared" si="991"/>
        <v>1.0902954451815722E-5</v>
      </c>
      <c r="AW743" s="5">
        <f t="shared" si="992"/>
        <v>6.4474862117672757E-8</v>
      </c>
      <c r="AX743" s="5">
        <f t="shared" si="993"/>
        <v>1.260043804431985E-3</v>
      </c>
      <c r="AY743" s="5">
        <f t="shared" si="994"/>
        <v>7.2684508128178647E-4</v>
      </c>
      <c r="AZ743" s="5">
        <f t="shared" si="995"/>
        <v>2.0963706591997438E-4</v>
      </c>
      <c r="BA743" s="5">
        <f t="shared" si="996"/>
        <v>4.0309093404089371E-5</v>
      </c>
      <c r="BB743" s="5">
        <f t="shared" si="997"/>
        <v>5.8129856614187134E-6</v>
      </c>
      <c r="BC743" s="5">
        <f t="shared" si="998"/>
        <v>6.7063383363380701E-7</v>
      </c>
      <c r="BD743" s="5">
        <f t="shared" si="999"/>
        <v>7.3881442791403583E-6</v>
      </c>
      <c r="BE743" s="5">
        <f t="shared" si="1000"/>
        <v>1.003613804647708E-5</v>
      </c>
      <c r="BF743" s="5">
        <f t="shared" si="1001"/>
        <v>6.8166012385768156E-6</v>
      </c>
      <c r="BG743" s="5">
        <f t="shared" si="1002"/>
        <v>3.0865825234490249E-6</v>
      </c>
      <c r="BH743" s="5">
        <f t="shared" si="1003"/>
        <v>1.0482120789329769E-6</v>
      </c>
      <c r="BI743" s="5">
        <f t="shared" si="1004"/>
        <v>2.8478060873440692E-7</v>
      </c>
      <c r="BJ743" s="8">
        <f t="shared" si="1005"/>
        <v>0.55986997226333945</v>
      </c>
      <c r="BK743" s="8">
        <f t="shared" si="1006"/>
        <v>0.28244620444822044</v>
      </c>
      <c r="BL743" s="8">
        <f t="shared" si="1007"/>
        <v>0.15326689823712483</v>
      </c>
      <c r="BM743" s="8">
        <f t="shared" si="1008"/>
        <v>0.30527981316177644</v>
      </c>
      <c r="BN743" s="8">
        <f t="shared" si="1009"/>
        <v>0.69419548133107811</v>
      </c>
    </row>
    <row r="744" spans="1:66" x14ac:dyDescent="0.25">
      <c r="A744" t="s">
        <v>145</v>
      </c>
      <c r="B744" t="s">
        <v>427</v>
      </c>
      <c r="C744" t="s">
        <v>419</v>
      </c>
      <c r="D744" t="s">
        <v>502</v>
      </c>
      <c r="E744">
        <f>VLOOKUP(A744,home!$A$2:$E$405,3,FALSE)</f>
        <v>1.4299065420560699</v>
      </c>
      <c r="F744">
        <f>VLOOKUP(B744,home!$B$2:$E$405,3,FALSE)</f>
        <v>1.1200000000000001</v>
      </c>
      <c r="G744">
        <f>VLOOKUP(C744,away!$B$2:$E$405,4,FALSE)</f>
        <v>0.96</v>
      </c>
      <c r="H744">
        <f>VLOOKUP(A744,away!$A$2:$E$405,3,FALSE)</f>
        <v>1.18691588785047</v>
      </c>
      <c r="I744">
        <f>VLOOKUP(C744,away!$B$2:$E$405,3,FALSE)</f>
        <v>0.56999999999999995</v>
      </c>
      <c r="J744">
        <f>VLOOKUP(B744,home!$B$2:$E$405,4,FALSE)</f>
        <v>0.73</v>
      </c>
      <c r="K744" s="3">
        <f t="shared" si="954"/>
        <v>1.5374355140186866</v>
      </c>
      <c r="L744" s="3">
        <f t="shared" si="955"/>
        <v>0.4938757009345805</v>
      </c>
      <c r="M744" s="5">
        <f t="shared" si="956"/>
        <v>0.13116342490151114</v>
      </c>
      <c r="N744" s="5">
        <f t="shared" si="957"/>
        <v>0.20165530758390621</v>
      </c>
      <c r="O744" s="5">
        <f t="shared" si="958"/>
        <v>6.4778428410214015E-2</v>
      </c>
      <c r="P744" s="5">
        <f t="shared" si="959"/>
        <v>9.9592656380180097E-2</v>
      </c>
      <c r="Q744" s="5">
        <f t="shared" si="960"/>
        <v>0.1550160157349296</v>
      </c>
      <c r="R744" s="5">
        <f t="shared" si="961"/>
        <v>1.5996245868267495E-2</v>
      </c>
      <c r="S744" s="5">
        <f t="shared" si="962"/>
        <v>1.8905226842598162E-2</v>
      </c>
      <c r="T744" s="5">
        <f t="shared" si="963"/>
        <v>7.6558643427174305E-2</v>
      </c>
      <c r="U744" s="5">
        <f t="shared" si="964"/>
        <v>2.4593196488849133E-2</v>
      </c>
      <c r="V744" s="5">
        <f t="shared" si="965"/>
        <v>1.5949752609413467E-3</v>
      </c>
      <c r="W744" s="5">
        <f t="shared" si="966"/>
        <v>7.9442375944186752E-2</v>
      </c>
      <c r="X744" s="5">
        <f t="shared" si="967"/>
        <v>3.9234659103343686E-2</v>
      </c>
      <c r="Y744" s="5">
        <f t="shared" si="968"/>
        <v>9.6885223827965911E-3</v>
      </c>
      <c r="Z744" s="5">
        <f t="shared" si="969"/>
        <v>2.6333857135041666E-3</v>
      </c>
      <c r="AA744" s="5">
        <f t="shared" si="970"/>
        <v>4.0486607180507447E-3</v>
      </c>
      <c r="AB744" s="5">
        <f t="shared" si="971"/>
        <v>3.1122773860718053E-3</v>
      </c>
      <c r="AC744" s="5">
        <f t="shared" si="972"/>
        <v>7.569174829849499E-5</v>
      </c>
      <c r="AD744" s="5">
        <f t="shared" si="973"/>
        <v>3.053438252365415E-2</v>
      </c>
      <c r="AE744" s="5">
        <f t="shared" si="974"/>
        <v>1.5080189571474296E-2</v>
      </c>
      <c r="AF744" s="5">
        <f t="shared" si="975"/>
        <v>3.7238695974191097E-3</v>
      </c>
      <c r="AG744" s="5">
        <f t="shared" si="976"/>
        <v>6.1304290253811245E-4</v>
      </c>
      <c r="AH744" s="5">
        <f t="shared" si="977"/>
        <v>3.2514130377199506E-4</v>
      </c>
      <c r="AI744" s="5">
        <f t="shared" si="978"/>
        <v>4.9988378749340318E-4</v>
      </c>
      <c r="AJ744" s="5">
        <f t="shared" si="979"/>
        <v>3.8426954388726413E-4</v>
      </c>
      <c r="AK744" s="5">
        <f t="shared" si="980"/>
        <v>1.969298812426807E-4</v>
      </c>
      <c r="AL744" s="5">
        <f t="shared" si="981"/>
        <v>2.2989159622105099E-6</v>
      </c>
      <c r="AM744" s="5">
        <f t="shared" si="982"/>
        <v>9.3889288180994748E-3</v>
      </c>
      <c r="AN744" s="5">
        <f t="shared" si="983"/>
        <v>4.6369638010637596E-3</v>
      </c>
      <c r="AO744" s="5">
        <f t="shared" si="984"/>
        <v>1.1450418737293205E-3</v>
      </c>
      <c r="AP744" s="5">
        <f t="shared" si="985"/>
        <v>1.8850278599583792E-4</v>
      </c>
      <c r="AQ744" s="5">
        <f t="shared" si="986"/>
        <v>2.3274236390453911E-5</v>
      </c>
      <c r="AR744" s="5">
        <f t="shared" si="987"/>
        <v>3.2115877860635496E-5</v>
      </c>
      <c r="AS744" s="5">
        <f t="shared" si="988"/>
        <v>4.9376091186827494E-5</v>
      </c>
      <c r="AT744" s="5">
        <f t="shared" si="989"/>
        <v>3.7956278067026829E-5</v>
      </c>
      <c r="AU744" s="5">
        <f t="shared" si="990"/>
        <v>1.9451776626738533E-5</v>
      </c>
      <c r="AV744" s="5">
        <f t="shared" si="991"/>
        <v>7.4764630491766127E-6</v>
      </c>
      <c r="AW744" s="5">
        <f t="shared" si="992"/>
        <v>4.8488099577399992E-8</v>
      </c>
      <c r="AX744" s="5">
        <f t="shared" si="993"/>
        <v>2.4058121005899411E-3</v>
      </c>
      <c r="AY744" s="5">
        <f t="shared" si="994"/>
        <v>1.1881721374957526E-3</v>
      </c>
      <c r="AZ744" s="5">
        <f t="shared" si="995"/>
        <v>2.9340467361832679E-4</v>
      </c>
      <c r="BA744" s="5">
        <f t="shared" si="996"/>
        <v>4.8301812946910998E-5</v>
      </c>
      <c r="BB744" s="5">
        <f t="shared" si="997"/>
        <v>5.9637729313916644E-6</v>
      </c>
      <c r="BC744" s="5">
        <f t="shared" si="998"/>
        <v>5.890725073411474E-7</v>
      </c>
      <c r="BD744" s="5">
        <f t="shared" si="999"/>
        <v>2.6435419482584546E-6</v>
      </c>
      <c r="BE744" s="5">
        <f t="shared" si="1000"/>
        <v>4.0642752740506975E-6</v>
      </c>
      <c r="BF744" s="5">
        <f t="shared" si="1001"/>
        <v>3.1242805725367865E-6</v>
      </c>
      <c r="BG744" s="5">
        <f t="shared" si="1002"/>
        <v>1.6011266359922302E-6</v>
      </c>
      <c r="BH744" s="5">
        <f t="shared" si="1003"/>
        <v>6.1540723815393168E-7</v>
      </c>
      <c r="BI744" s="5">
        <f t="shared" si="1004"/>
        <v>1.8922978870440184E-7</v>
      </c>
      <c r="BJ744" s="8">
        <f t="shared" si="1005"/>
        <v>0.63087196385679145</v>
      </c>
      <c r="BK744" s="8">
        <f t="shared" si="1006"/>
        <v>0.25252244618698716</v>
      </c>
      <c r="BL744" s="8">
        <f t="shared" si="1007"/>
        <v>0.11409364773609662</v>
      </c>
      <c r="BM744" s="8">
        <f t="shared" si="1008"/>
        <v>0.33073124096497458</v>
      </c>
      <c r="BN744" s="8">
        <f t="shared" si="1009"/>
        <v>0.66820207887900862</v>
      </c>
    </row>
    <row r="745" spans="1:66" x14ac:dyDescent="0.25">
      <c r="A745" t="s">
        <v>145</v>
      </c>
      <c r="B745" t="s">
        <v>432</v>
      </c>
      <c r="C745" t="s">
        <v>434</v>
      </c>
      <c r="D745" t="s">
        <v>502</v>
      </c>
      <c r="E745">
        <f>VLOOKUP(A745,home!$A$2:$E$405,3,FALSE)</f>
        <v>1.4299065420560699</v>
      </c>
      <c r="F745">
        <f>VLOOKUP(B745,home!$B$2:$E$405,3,FALSE)</f>
        <v>1.2</v>
      </c>
      <c r="G745">
        <f>VLOOKUP(C745,away!$B$2:$E$405,4,FALSE)</f>
        <v>1.05</v>
      </c>
      <c r="H745">
        <f>VLOOKUP(A745,away!$A$2:$E$405,3,FALSE)</f>
        <v>1.18691588785047</v>
      </c>
      <c r="I745">
        <f>VLOOKUP(C745,away!$B$2:$E$405,3,FALSE)</f>
        <v>0.7</v>
      </c>
      <c r="J745">
        <f>VLOOKUP(B745,home!$B$2:$E$405,4,FALSE)</f>
        <v>1.5</v>
      </c>
      <c r="K745" s="3">
        <f t="shared" si="954"/>
        <v>1.8016822429906481</v>
      </c>
      <c r="L745" s="3">
        <f t="shared" si="955"/>
        <v>1.2462616822429935</v>
      </c>
      <c r="M745" s="5">
        <f t="shared" si="956"/>
        <v>4.7456398052772762E-2</v>
      </c>
      <c r="N745" s="5">
        <f t="shared" si="957"/>
        <v>8.5501349687976638E-2</v>
      </c>
      <c r="O745" s="5">
        <f t="shared" si="958"/>
        <v>5.9143090470441695E-2</v>
      </c>
      <c r="P745" s="5">
        <f t="shared" si="959"/>
        <v>0.10655705589618419</v>
      </c>
      <c r="Q745" s="5">
        <f t="shared" si="960"/>
        <v>7.7023131742280773E-2</v>
      </c>
      <c r="R745" s="5">
        <f t="shared" si="961"/>
        <v>3.6853883711371119E-2</v>
      </c>
      <c r="S745" s="5">
        <f t="shared" si="962"/>
        <v>5.9814938697181227E-2</v>
      </c>
      <c r="T745" s="5">
        <f t="shared" si="963"/>
        <v>9.5990977736758534E-2</v>
      </c>
      <c r="U745" s="5">
        <f t="shared" si="964"/>
        <v>6.6398987868019621E-2</v>
      </c>
      <c r="V745" s="5">
        <f t="shared" si="965"/>
        <v>1.4922946882021509E-2</v>
      </c>
      <c r="W745" s="5">
        <f t="shared" si="966"/>
        <v>4.6257069586532196E-2</v>
      </c>
      <c r="X745" s="5">
        <f t="shared" si="967"/>
        <v>5.7648413358542816E-2</v>
      </c>
      <c r="Y745" s="5">
        <f t="shared" si="968"/>
        <v>3.5922504305428524E-2</v>
      </c>
      <c r="Z745" s="5">
        <f t="shared" si="969"/>
        <v>1.5309861037107009E-2</v>
      </c>
      <c r="AA745" s="5">
        <f t="shared" si="970"/>
        <v>2.7583504773210081E-2</v>
      </c>
      <c r="AB745" s="5">
        <f t="shared" si="971"/>
        <v>2.48483553746702E-2</v>
      </c>
      <c r="AC745" s="5">
        <f t="shared" si="972"/>
        <v>2.0942187859409808E-3</v>
      </c>
      <c r="AD745" s="5">
        <f t="shared" si="973"/>
        <v>2.0835135221709458E-2</v>
      </c>
      <c r="AE745" s="5">
        <f t="shared" si="974"/>
        <v>2.5966030671167872E-2</v>
      </c>
      <c r="AF745" s="5">
        <f t="shared" si="975"/>
        <v>1.6180234532711422E-2</v>
      </c>
      <c r="AG745" s="5">
        <f t="shared" si="976"/>
        <v>6.7216021026077037E-3</v>
      </c>
      <c r="AH745" s="5">
        <f t="shared" si="977"/>
        <v>4.7700232927528636E-3</v>
      </c>
      <c r="AI745" s="5">
        <f t="shared" si="978"/>
        <v>8.5940662652046144E-3</v>
      </c>
      <c r="AJ745" s="5">
        <f t="shared" si="979"/>
        <v>7.741888292552057E-3</v>
      </c>
      <c r="AK745" s="5">
        <f t="shared" si="980"/>
        <v>4.6494742213027424E-3</v>
      </c>
      <c r="AL745" s="5">
        <f t="shared" si="981"/>
        <v>1.8809163559712155E-4</v>
      </c>
      <c r="AM745" s="5">
        <f t="shared" si="982"/>
        <v>7.5076586318525958E-3</v>
      </c>
      <c r="AN745" s="5">
        <f t="shared" si="983"/>
        <v>9.3565072762387472E-3</v>
      </c>
      <c r="AO745" s="5">
        <f t="shared" si="984"/>
        <v>5.830328249002056E-3</v>
      </c>
      <c r="AP745" s="5">
        <f t="shared" si="985"/>
        <v>2.4220382305433831E-3</v>
      </c>
      <c r="AQ745" s="5">
        <f t="shared" si="986"/>
        <v>7.5462335991346031E-4</v>
      </c>
      <c r="AR745" s="5">
        <f t="shared" si="987"/>
        <v>1.1889394506328877E-3</v>
      </c>
      <c r="AS745" s="5">
        <f t="shared" si="988"/>
        <v>2.1420910961963296E-3</v>
      </c>
      <c r="AT745" s="5">
        <f t="shared" si="989"/>
        <v>1.9296837454426501E-3</v>
      </c>
      <c r="AU745" s="5">
        <f t="shared" si="990"/>
        <v>1.1588923129172361E-3</v>
      </c>
      <c r="AV745" s="5">
        <f t="shared" si="991"/>
        <v>5.2198892543033656E-4</v>
      </c>
      <c r="AW745" s="5">
        <f t="shared" si="992"/>
        <v>1.1731523713409176E-5</v>
      </c>
      <c r="AX745" s="5">
        <f t="shared" si="993"/>
        <v>2.2544025405740438E-3</v>
      </c>
      <c r="AY745" s="5">
        <f t="shared" si="994"/>
        <v>2.8095755026686861E-3</v>
      </c>
      <c r="AZ745" s="5">
        <f t="shared" si="995"/>
        <v>1.7507331461722908E-3</v>
      </c>
      <c r="BA745" s="5">
        <f t="shared" si="996"/>
        <v>7.2729054530241586E-4</v>
      </c>
      <c r="BB745" s="5">
        <f t="shared" si="997"/>
        <v>2.2659858461700333E-4</v>
      </c>
      <c r="BC745" s="5">
        <f t="shared" si="998"/>
        <v>5.6480226651733502E-5</v>
      </c>
      <c r="BD745" s="5">
        <f t="shared" si="999"/>
        <v>2.4695494663846756E-4</v>
      </c>
      <c r="BE745" s="5">
        <f t="shared" si="1000"/>
        <v>4.4493434217722993E-4</v>
      </c>
      <c r="BF745" s="5">
        <f t="shared" si="1001"/>
        <v>4.0081515179872019E-4</v>
      </c>
      <c r="BG745" s="5">
        <f t="shared" si="1002"/>
        <v>2.4071384723911839E-4</v>
      </c>
      <c r="BH745" s="5">
        <f t="shared" si="1003"/>
        <v>1.0842246605317079E-4</v>
      </c>
      <c r="BI745" s="5">
        <f t="shared" si="1004"/>
        <v>3.9068566365850858E-5</v>
      </c>
      <c r="BJ745" s="8">
        <f t="shared" si="1005"/>
        <v>0.50174268523925236</v>
      </c>
      <c r="BK745" s="8">
        <f t="shared" si="1006"/>
        <v>0.23384322545236649</v>
      </c>
      <c r="BL745" s="8">
        <f t="shared" si="1007"/>
        <v>0.24900577912041699</v>
      </c>
      <c r="BM745" s="8">
        <f t="shared" si="1008"/>
        <v>0.58456879730916045</v>
      </c>
      <c r="BN745" s="8">
        <f t="shared" si="1009"/>
        <v>0.41253490956102717</v>
      </c>
    </row>
    <row r="746" spans="1:66" x14ac:dyDescent="0.25">
      <c r="A746" t="s">
        <v>145</v>
      </c>
      <c r="B746" t="s">
        <v>147</v>
      </c>
      <c r="C746" t="s">
        <v>404</v>
      </c>
      <c r="D746" t="s">
        <v>502</v>
      </c>
      <c r="E746">
        <f>VLOOKUP(A746,home!$A$2:$E$405,3,FALSE)</f>
        <v>1.4299065420560699</v>
      </c>
      <c r="F746">
        <f>VLOOKUP(B746,home!$B$2:$E$405,3,FALSE)</f>
        <v>1.1200000000000001</v>
      </c>
      <c r="G746">
        <f>VLOOKUP(C746,away!$B$2:$E$405,4,FALSE)</f>
        <v>0.52</v>
      </c>
      <c r="H746">
        <f>VLOOKUP(A746,away!$A$2:$E$405,3,FALSE)</f>
        <v>1.18691588785047</v>
      </c>
      <c r="I746">
        <f>VLOOKUP(C746,away!$B$2:$E$405,3,FALSE)</f>
        <v>0.7</v>
      </c>
      <c r="J746">
        <f>VLOOKUP(B746,home!$B$2:$E$405,4,FALSE)</f>
        <v>1.1200000000000001</v>
      </c>
      <c r="K746" s="3">
        <f t="shared" si="954"/>
        <v>0.83277757009345521</v>
      </c>
      <c r="L746" s="3">
        <f t="shared" si="955"/>
        <v>0.93054205607476848</v>
      </c>
      <c r="M746" s="5">
        <f t="shared" si="956"/>
        <v>0.1714746861030442</v>
      </c>
      <c r="N746" s="5">
        <f t="shared" si="957"/>
        <v>0.14280027242543111</v>
      </c>
      <c r="O746" s="5">
        <f t="shared" si="958"/>
        <v>0.15956440697110227</v>
      </c>
      <c r="P746" s="5">
        <f t="shared" si="959"/>
        <v>0.13288165911079775</v>
      </c>
      <c r="Q746" s="5">
        <f t="shared" si="960"/>
        <v>5.9460431939566967E-2</v>
      </c>
      <c r="R746" s="5">
        <f t="shared" si="961"/>
        <v>7.4240695669620299E-2</v>
      </c>
      <c r="S746" s="5">
        <f t="shared" si="962"/>
        <v>2.5743647253897457E-2</v>
      </c>
      <c r="T746" s="5">
        <f t="shared" si="963"/>
        <v>5.5330432592138483E-2</v>
      </c>
      <c r="U746" s="5">
        <f t="shared" si="964"/>
        <v>6.1825986141794097E-2</v>
      </c>
      <c r="V746" s="5">
        <f t="shared" si="965"/>
        <v>2.2166268622201783E-3</v>
      </c>
      <c r="W746" s="5">
        <f t="shared" si="966"/>
        <v>1.6505771342446619E-2</v>
      </c>
      <c r="X746" s="5">
        <f t="shared" si="967"/>
        <v>1.535931440210027E-2</v>
      </c>
      <c r="Y746" s="5">
        <f t="shared" si="968"/>
        <v>7.1462440018145931E-3</v>
      </c>
      <c r="Z746" s="5">
        <f t="shared" si="969"/>
        <v>2.3028029864276552E-2</v>
      </c>
      <c r="AA746" s="5">
        <f t="shared" si="970"/>
        <v>1.9177226754411747E-2</v>
      </c>
      <c r="AB746" s="5">
        <f t="shared" si="971"/>
        <v>7.9851821488351044E-3</v>
      </c>
      <c r="AC746" s="5">
        <f t="shared" si="972"/>
        <v>1.0735879657201108E-4</v>
      </c>
      <c r="AD746" s="5">
        <f t="shared" si="973"/>
        <v>3.4364090377702206E-3</v>
      </c>
      <c r="AE746" s="5">
        <f t="shared" si="974"/>
        <v>3.1977231315206177E-3</v>
      </c>
      <c r="AF746" s="5">
        <f t="shared" si="975"/>
        <v>1.4878079287815212E-3</v>
      </c>
      <c r="AG746" s="5">
        <f t="shared" si="976"/>
        <v>4.6148928303089992E-4</v>
      </c>
      <c r="AH746" s="5">
        <f t="shared" si="977"/>
        <v>5.3571375643137673E-3</v>
      </c>
      <c r="AI746" s="5">
        <f t="shared" si="978"/>
        <v>4.4613040034655908E-3</v>
      </c>
      <c r="AJ746" s="5">
        <f t="shared" si="979"/>
        <v>1.8576369537271387E-3</v>
      </c>
      <c r="AK746" s="5">
        <f t="shared" si="980"/>
        <v>5.1566612948023168E-4</v>
      </c>
      <c r="AL746" s="5">
        <f t="shared" si="981"/>
        <v>3.3278416383989396E-6</v>
      </c>
      <c r="AM746" s="5">
        <f t="shared" si="982"/>
        <v>5.723528736642947E-4</v>
      </c>
      <c r="AN746" s="5">
        <f t="shared" si="983"/>
        <v>5.3259841985987507E-4</v>
      </c>
      <c r="AO746" s="5">
        <f t="shared" si="984"/>
        <v>2.4780261433929041E-4</v>
      </c>
      <c r="AP746" s="5">
        <f t="shared" si="985"/>
        <v>7.6863584749328764E-5</v>
      </c>
      <c r="AQ746" s="5">
        <f t="shared" si="986"/>
        <v>1.7881199547479398E-5</v>
      </c>
      <c r="AR746" s="5">
        <f t="shared" si="987"/>
        <v>9.9700836075438206E-4</v>
      </c>
      <c r="AS746" s="5">
        <f t="shared" si="988"/>
        <v>8.3028620003189335E-4</v>
      </c>
      <c r="AT746" s="5">
        <f t="shared" si="989"/>
        <v>3.4572186207234423E-4</v>
      </c>
      <c r="AU746" s="5">
        <f t="shared" si="990"/>
        <v>9.5969804074930515E-5</v>
      </c>
      <c r="AV746" s="5">
        <f t="shared" si="991"/>
        <v>1.99803750599664E-5</v>
      </c>
      <c r="AW746" s="5">
        <f t="shared" si="992"/>
        <v>7.163498528528348E-8</v>
      </c>
      <c r="AX746" s="5">
        <f t="shared" si="993"/>
        <v>7.9440439227692938E-5</v>
      </c>
      <c r="AY746" s="5">
        <f t="shared" si="994"/>
        <v>7.3922669654420079E-5</v>
      </c>
      <c r="AZ746" s="5">
        <f t="shared" si="995"/>
        <v>3.4394076505379976E-5</v>
      </c>
      <c r="BA746" s="5">
        <f t="shared" si="996"/>
        <v>1.0668378222703059E-5</v>
      </c>
      <c r="BB746" s="5">
        <f t="shared" si="997"/>
        <v>2.4818436515843466E-6</v>
      </c>
      <c r="BC746" s="5">
        <f t="shared" si="998"/>
        <v>4.6189197888028189E-7</v>
      </c>
      <c r="BD746" s="5">
        <f t="shared" si="999"/>
        <v>1.5462636832335282E-4</v>
      </c>
      <c r="BE746" s="5">
        <f t="shared" si="1000"/>
        <v>1.2876937128469739E-4</v>
      </c>
      <c r="BF746" s="5">
        <f t="shared" si="1001"/>
        <v>5.3618122060466098E-5</v>
      </c>
      <c r="BG746" s="5">
        <f t="shared" si="1002"/>
        <v>1.4883989800829751E-5</v>
      </c>
      <c r="BH746" s="5">
        <f t="shared" si="1003"/>
        <v>3.098763214907692E-6</v>
      </c>
      <c r="BI746" s="5">
        <f t="shared" si="1004"/>
        <v>5.1611610008116236E-7</v>
      </c>
      <c r="BJ746" s="8">
        <f t="shared" si="1005"/>
        <v>0.30683476407600224</v>
      </c>
      <c r="BK746" s="8">
        <f t="shared" si="1006"/>
        <v>0.33250122863782444</v>
      </c>
      <c r="BL746" s="8">
        <f t="shared" si="1007"/>
        <v>0.33762972166952809</v>
      </c>
      <c r="BM746" s="8">
        <f t="shared" si="1008"/>
        <v>0.25949774099339973</v>
      </c>
      <c r="BN746" s="8">
        <f t="shared" si="1009"/>
        <v>0.74042215221956265</v>
      </c>
    </row>
    <row r="747" spans="1:66" x14ac:dyDescent="0.25">
      <c r="A747" t="s">
        <v>344</v>
      </c>
      <c r="B747" t="s">
        <v>424</v>
      </c>
      <c r="C747" t="s">
        <v>358</v>
      </c>
      <c r="D747" t="s">
        <v>502</v>
      </c>
      <c r="E747">
        <f>VLOOKUP(A747,home!$A$2:$E$405,3,FALSE)</f>
        <v>1.4615384615384599</v>
      </c>
      <c r="F747">
        <f>VLOOKUP(B747,home!$B$2:$E$405,3,FALSE)</f>
        <v>1.27</v>
      </c>
      <c r="G747">
        <f>VLOOKUP(C747,away!$B$2:$E$405,4,FALSE)</f>
        <v>1.27</v>
      </c>
      <c r="H747">
        <f>VLOOKUP(A747,away!$A$2:$E$405,3,FALSE)</f>
        <v>1.3846153846153799</v>
      </c>
      <c r="I747">
        <f>VLOOKUP(C747,away!$B$2:$E$405,3,FALSE)</f>
        <v>0.28999999999999998</v>
      </c>
      <c r="J747">
        <f>VLOOKUP(B747,home!$B$2:$E$405,4,FALSE)</f>
        <v>0.72</v>
      </c>
      <c r="K747" s="3">
        <f t="shared" si="954"/>
        <v>2.357315384615382</v>
      </c>
      <c r="L747" s="3">
        <f t="shared" si="955"/>
        <v>0.28910769230769129</v>
      </c>
      <c r="M747" s="5">
        <f t="shared" si="956"/>
        <v>7.0904379523394567E-2</v>
      </c>
      <c r="N747" s="5">
        <f t="shared" si="957"/>
        <v>0.16714398468710587</v>
      </c>
      <c r="O747" s="5">
        <f t="shared" si="958"/>
        <v>2.049900153851732E-2</v>
      </c>
      <c r="P747" s="5">
        <f t="shared" si="959"/>
        <v>4.8322611696001258E-2</v>
      </c>
      <c r="Q747" s="5">
        <f t="shared" si="960"/>
        <v>0.1970055432744163</v>
      </c>
      <c r="R747" s="5">
        <f t="shared" si="961"/>
        <v>2.9632095147062772E-3</v>
      </c>
      <c r="S747" s="5">
        <f t="shared" si="962"/>
        <v>8.2331825509878113E-3</v>
      </c>
      <c r="T747" s="5">
        <f t="shared" si="963"/>
        <v>5.6955817987889505E-2</v>
      </c>
      <c r="U747" s="5">
        <f t="shared" si="964"/>
        <v>6.9852193768557861E-3</v>
      </c>
      <c r="V747" s="5">
        <f t="shared" si="965"/>
        <v>6.2345135504705222E-4</v>
      </c>
      <c r="W747" s="5">
        <f t="shared" si="966"/>
        <v>0.15480139933843098</v>
      </c>
      <c r="X747" s="5">
        <f t="shared" si="967"/>
        <v>4.4754275328735139E-2</v>
      </c>
      <c r="Y747" s="5">
        <f t="shared" si="968"/>
        <v>6.4694026305968282E-3</v>
      </c>
      <c r="Z747" s="5">
        <f t="shared" si="969"/>
        <v>2.8556222154030861E-4</v>
      </c>
      <c r="AA747" s="5">
        <f t="shared" si="970"/>
        <v>6.7316021810191545E-4</v>
      </c>
      <c r="AB747" s="5">
        <f t="shared" si="971"/>
        <v>7.9342546922134586E-4</v>
      </c>
      <c r="AC747" s="5">
        <f t="shared" si="972"/>
        <v>2.6555832961051722E-5</v>
      </c>
      <c r="AD747" s="5">
        <f t="shared" si="973"/>
        <v>9.1228930055118174E-2</v>
      </c>
      <c r="AE747" s="5">
        <f t="shared" si="974"/>
        <v>2.6374985439934991E-2</v>
      </c>
      <c r="AF747" s="5">
        <f t="shared" si="975"/>
        <v>3.8126055875942803E-3</v>
      </c>
      <c r="AG747" s="5">
        <f t="shared" si="976"/>
        <v>3.674178677029307E-4</v>
      </c>
      <c r="AH747" s="5">
        <f t="shared" si="977"/>
        <v>2.0639558719944073E-5</v>
      </c>
      <c r="AI747" s="5">
        <f t="shared" si="978"/>
        <v>4.8653949302196716E-5</v>
      </c>
      <c r="AJ747" s="5">
        <f t="shared" si="979"/>
        <v>5.7346351606182601E-5</v>
      </c>
      <c r="AK747" s="5">
        <f t="shared" si="980"/>
        <v>4.5061145630939085E-5</v>
      </c>
      <c r="AL747" s="5">
        <f t="shared" si="981"/>
        <v>7.2393113828314284E-7</v>
      </c>
      <c r="AM747" s="5">
        <f t="shared" si="982"/>
        <v>4.3011072068186149E-2</v>
      </c>
      <c r="AN747" s="5">
        <f t="shared" si="983"/>
        <v>1.2434831789313094E-2</v>
      </c>
      <c r="AO747" s="5">
        <f t="shared" si="984"/>
        <v>1.7975027614213139E-3</v>
      </c>
      <c r="AP747" s="5">
        <f t="shared" si="985"/>
        <v>1.7322395842373959E-4</v>
      </c>
      <c r="AQ747" s="5">
        <f t="shared" si="986"/>
        <v>1.25200947180727E-5</v>
      </c>
      <c r="AR747" s="5">
        <f t="shared" si="987"/>
        <v>1.1934110383544239E-6</v>
      </c>
      <c r="AS747" s="5">
        <f t="shared" si="988"/>
        <v>2.813246200882701E-6</v>
      </c>
      <c r="AT747" s="5">
        <f t="shared" si="989"/>
        <v>3.3158542750257842E-6</v>
      </c>
      <c r="AU747" s="5">
        <f t="shared" si="990"/>
        <v>2.6055047652203214E-6</v>
      </c>
      <c r="AV747" s="5">
        <f t="shared" si="991"/>
        <v>1.535499116935638E-6</v>
      </c>
      <c r="AW747" s="5">
        <f t="shared" si="992"/>
        <v>1.3704780816175066E-8</v>
      </c>
      <c r="AX747" s="5">
        <f t="shared" si="993"/>
        <v>1.6898443649189365E-2</v>
      </c>
      <c r="AY747" s="5">
        <f t="shared" si="994"/>
        <v>4.8854700470086975E-3</v>
      </c>
      <c r="AZ747" s="5">
        <f t="shared" si="995"/>
        <v>7.0621348556451614E-4</v>
      </c>
      <c r="BA747" s="5">
        <f t="shared" si="996"/>
        <v>6.8057250362709448E-5</v>
      </c>
      <c r="BB747" s="5">
        <f t="shared" si="997"/>
        <v>4.9189686492924279E-6</v>
      </c>
      <c r="BC747" s="5">
        <f t="shared" si="998"/>
        <v>2.8442233494616312E-7</v>
      </c>
      <c r="BD747" s="5">
        <f t="shared" si="999"/>
        <v>5.7504051878862165E-8</v>
      </c>
      <c r="BE747" s="5">
        <f t="shared" si="1000"/>
        <v>1.3555518617176283E-7</v>
      </c>
      <c r="BF747" s="5">
        <f t="shared" si="1001"/>
        <v>1.5977316291354945E-7</v>
      </c>
      <c r="BG747" s="5">
        <f t="shared" si="1002"/>
        <v>1.255452449949233E-7</v>
      </c>
      <c r="BH747" s="5">
        <f t="shared" si="1003"/>
        <v>7.3987434372959987E-8</v>
      </c>
      <c r="BI747" s="5">
        <f t="shared" si="1004"/>
        <v>3.488234346311991E-8</v>
      </c>
      <c r="BJ747" s="8">
        <f t="shared" si="1005"/>
        <v>0.8289069006926969</v>
      </c>
      <c r="BK747" s="8">
        <f t="shared" si="1006"/>
        <v>0.13299637493653871</v>
      </c>
      <c r="BL747" s="8">
        <f t="shared" si="1007"/>
        <v>3.2097767885482104E-2</v>
      </c>
      <c r="BM747" s="8">
        <f t="shared" si="1008"/>
        <v>0.48256241915988857</v>
      </c>
      <c r="BN747" s="8">
        <f t="shared" si="1009"/>
        <v>0.50683873023414161</v>
      </c>
    </row>
    <row r="748" spans="1:66" s="15" customFormat="1" x14ac:dyDescent="0.25">
      <c r="A748" s="15" t="s">
        <v>344</v>
      </c>
      <c r="B748" s="15" t="s">
        <v>345</v>
      </c>
      <c r="C748" s="15" t="s">
        <v>376</v>
      </c>
      <c r="D748" s="15" t="s">
        <v>502</v>
      </c>
      <c r="E748" s="15">
        <f>VLOOKUP(A748,home!$A$2:$E$405,3,FALSE)</f>
        <v>1.4615384615384599</v>
      </c>
      <c r="F748" s="15">
        <f>VLOOKUP(B748,home!$B$2:$E$405,3,FALSE)</f>
        <v>0.68</v>
      </c>
      <c r="G748" s="15">
        <f>VLOOKUP(C748,away!$B$2:$E$405,4,FALSE)</f>
        <v>0.91</v>
      </c>
      <c r="H748" s="15">
        <f>VLOOKUP(A748,away!$A$2:$E$405,3,FALSE)</f>
        <v>1.3846153846153799</v>
      </c>
      <c r="I748" s="15">
        <f>VLOOKUP(C748,away!$B$2:$E$405,3,FALSE)</f>
        <v>1.82</v>
      </c>
      <c r="J748" s="15">
        <f>VLOOKUP(B748,home!$B$2:$E$405,4,FALSE)</f>
        <v>1.3</v>
      </c>
      <c r="K748" s="17">
        <f t="shared" si="954"/>
        <v>0.90439999999999909</v>
      </c>
      <c r="L748" s="17">
        <f t="shared" si="955"/>
        <v>3.2759999999999891</v>
      </c>
      <c r="M748" s="18">
        <f t="shared" si="956"/>
        <v>1.5292389387416443E-2</v>
      </c>
      <c r="N748" s="18">
        <f t="shared" si="957"/>
        <v>1.3830436961979418E-2</v>
      </c>
      <c r="O748" s="18">
        <f t="shared" si="958"/>
        <v>5.0097867633176099E-2</v>
      </c>
      <c r="P748" s="18">
        <f t="shared" si="959"/>
        <v>4.5308511487444421E-2</v>
      </c>
      <c r="Q748" s="18">
        <f t="shared" si="960"/>
        <v>6.2541235942070849E-3</v>
      </c>
      <c r="R748" s="18">
        <f t="shared" si="961"/>
        <v>8.2060307183142195E-2</v>
      </c>
      <c r="S748" s="18">
        <f t="shared" si="962"/>
        <v>3.3560177569391288E-2</v>
      </c>
      <c r="T748" s="18">
        <f t="shared" si="963"/>
        <v>2.0488508894622341E-2</v>
      </c>
      <c r="U748" s="18">
        <f t="shared" si="964"/>
        <v>7.421534181643373E-2</v>
      </c>
      <c r="V748" s="18">
        <f t="shared" si="965"/>
        <v>1.104806415212768E-2</v>
      </c>
      <c r="W748" s="18">
        <f t="shared" si="966"/>
        <v>1.8854097928669613E-3</v>
      </c>
      <c r="X748" s="18">
        <f t="shared" si="967"/>
        <v>6.1766024814321448E-3</v>
      </c>
      <c r="Y748" s="18">
        <f t="shared" si="968"/>
        <v>1.0117274864585822E-2</v>
      </c>
      <c r="Z748" s="18">
        <f t="shared" si="969"/>
        <v>8.9609855443990971E-2</v>
      </c>
      <c r="AA748" s="18">
        <f t="shared" si="970"/>
        <v>8.1043153263545359E-2</v>
      </c>
      <c r="AB748" s="18">
        <f t="shared" si="971"/>
        <v>3.6647713905775162E-2</v>
      </c>
      <c r="AC748" s="18">
        <f t="shared" si="972"/>
        <v>2.0458352226279705E-3</v>
      </c>
      <c r="AD748" s="18">
        <f t="shared" si="973"/>
        <v>4.2629115416721938E-4</v>
      </c>
      <c r="AE748" s="18">
        <f t="shared" si="974"/>
        <v>1.3965298210518061E-3</v>
      </c>
      <c r="AF748" s="18">
        <f t="shared" si="975"/>
        <v>2.2875158468828511E-3</v>
      </c>
      <c r="AG748" s="18">
        <f t="shared" si="976"/>
        <v>2.4979673047960649E-3</v>
      </c>
      <c r="AH748" s="18">
        <f t="shared" si="977"/>
        <v>7.3390471608628369E-2</v>
      </c>
      <c r="AI748" s="18">
        <f t="shared" si="978"/>
        <v>6.6374342522843424E-2</v>
      </c>
      <c r="AJ748" s="18">
        <f t="shared" si="979"/>
        <v>3.0014477688829762E-2</v>
      </c>
      <c r="AK748" s="18">
        <f t="shared" si="980"/>
        <v>9.0483645405925392E-3</v>
      </c>
      <c r="AL748" s="18">
        <f t="shared" si="981"/>
        <v>2.4245720230517322E-4</v>
      </c>
      <c r="AM748" s="18">
        <f t="shared" si="982"/>
        <v>7.7107543965766574E-5</v>
      </c>
      <c r="AN748" s="18">
        <f t="shared" si="983"/>
        <v>2.5260431403185046E-4</v>
      </c>
      <c r="AO748" s="18">
        <f t="shared" si="984"/>
        <v>4.1376586638416972E-4</v>
      </c>
      <c r="AP748" s="18">
        <f t="shared" si="985"/>
        <v>4.518323260915118E-4</v>
      </c>
      <c r="AQ748" s="18">
        <f t="shared" si="986"/>
        <v>3.70050675068947E-4</v>
      </c>
      <c r="AR748" s="18">
        <f t="shared" si="987"/>
        <v>4.8085436997973137E-2</v>
      </c>
      <c r="AS748" s="18">
        <f t="shared" si="988"/>
        <v>4.3488469220966865E-2</v>
      </c>
      <c r="AT748" s="18">
        <f t="shared" si="989"/>
        <v>1.9665485781721191E-2</v>
      </c>
      <c r="AU748" s="18">
        <f t="shared" si="990"/>
        <v>5.9284884469962117E-3</v>
      </c>
      <c r="AV748" s="18">
        <f t="shared" si="991"/>
        <v>1.3404312378658418E-3</v>
      </c>
      <c r="AW748" s="18">
        <f t="shared" si="992"/>
        <v>1.9954324732596582E-5</v>
      </c>
      <c r="AX748" s="18">
        <f t="shared" si="993"/>
        <v>1.1622677127106532E-5</v>
      </c>
      <c r="AY748" s="18">
        <f t="shared" si="994"/>
        <v>3.8075890268400873E-5</v>
      </c>
      <c r="AZ748" s="18">
        <f t="shared" si="995"/>
        <v>6.2368308259640439E-5</v>
      </c>
      <c r="BA748" s="18">
        <f t="shared" si="996"/>
        <v>6.8106192619527128E-5</v>
      </c>
      <c r="BB748" s="18">
        <f t="shared" si="997"/>
        <v>5.577897175539253E-5</v>
      </c>
      <c r="BC748" s="18">
        <f t="shared" si="998"/>
        <v>3.6546382294133062E-5</v>
      </c>
      <c r="BD748" s="18">
        <f t="shared" si="999"/>
        <v>2.6254648600893243E-2</v>
      </c>
      <c r="BE748" s="18">
        <f t="shared" si="1000"/>
        <v>2.3744704194647828E-2</v>
      </c>
      <c r="BF748" s="18">
        <f t="shared" si="1001"/>
        <v>1.0737355236819733E-2</v>
      </c>
      <c r="BG748" s="18">
        <f t="shared" si="1002"/>
        <v>3.2369546920599204E-3</v>
      </c>
      <c r="BH748" s="18">
        <f t="shared" si="1003"/>
        <v>7.3187545587474702E-4</v>
      </c>
      <c r="BI748" s="18">
        <f t="shared" si="1004"/>
        <v>1.3238163245862412E-4</v>
      </c>
      <c r="BJ748" s="19">
        <f t="shared" si="1005"/>
        <v>6.7198519864458156E-2</v>
      </c>
      <c r="BK748" s="19">
        <f t="shared" si="1006"/>
        <v>0.10753551091158137</v>
      </c>
      <c r="BL748" s="19">
        <f t="shared" si="1007"/>
        <v>0.68623827166124396</v>
      </c>
      <c r="BM748" s="19">
        <f t="shared" si="1008"/>
        <v>0.73772040006837292</v>
      </c>
      <c r="BN748" s="19">
        <f t="shared" si="1009"/>
        <v>0.21284363624736566</v>
      </c>
    </row>
    <row r="749" spans="1:66" x14ac:dyDescent="0.25">
      <c r="A749" t="s">
        <v>99</v>
      </c>
      <c r="B749" t="s">
        <v>113</v>
      </c>
      <c r="C749" t="s">
        <v>395</v>
      </c>
      <c r="D749" s="11">
        <v>44281</v>
      </c>
      <c r="E749">
        <f>VLOOKUP(A749,home!$A$2:$E$405,3,FALSE)</f>
        <v>1.3341067285382799</v>
      </c>
      <c r="F749">
        <f>VLOOKUP(B749,home!$B$2:$E$405,3,FALSE)</f>
        <v>0.97</v>
      </c>
      <c r="G749">
        <f>VLOOKUP(C749,away!$B$2:$E$405,4,FALSE)</f>
        <v>0.53</v>
      </c>
      <c r="H749">
        <f>VLOOKUP(A749,away!$A$2:$E$405,3,FALSE)</f>
        <v>1.26682134570766</v>
      </c>
      <c r="I749">
        <f>VLOOKUP(C749,away!$B$2:$E$405,3,FALSE)</f>
        <v>1.1499999999999999</v>
      </c>
      <c r="J749">
        <f>VLOOKUP(B749,home!$B$2:$E$405,4,FALSE)</f>
        <v>0.65</v>
      </c>
      <c r="K749" s="3">
        <f t="shared" ref="K749:K803" si="1010">E749*F749*G749</f>
        <v>0.68586426914152976</v>
      </c>
      <c r="L749" s="3">
        <f t="shared" ref="L749:L803" si="1011">H749*I749*J749</f>
        <v>0.94694895591647588</v>
      </c>
      <c r="M749" s="5">
        <f t="shared" ref="M749:M803" si="1012">_xlfn.POISSON.DIST(0,K749,FALSE) * _xlfn.POISSON.DIST(0,L749,FALSE)</f>
        <v>0.19537915472920453</v>
      </c>
      <c r="N749" s="5">
        <f t="shared" ref="N749:N803" si="1013">_xlfn.POISSON.DIST(1,K749,FALSE) * _xlfn.POISSON.DIST(0,L749,FALSE)</f>
        <v>0.13400358116383571</v>
      </c>
      <c r="O749" s="5">
        <f t="shared" ref="O749:O803" si="1014">_xlfn.POISSON.DIST(0,K749,FALSE) * _xlfn.POISSON.DIST(1,L749,FALSE)</f>
        <v>0.18501408657866383</v>
      </c>
      <c r="P749" s="5">
        <f t="shared" ref="P749:P803" si="1015">_xlfn.POISSON.DIST(1,K749,FALSE) * _xlfn.POISSON.DIST(1,L749,FALSE)</f>
        <v>0.12689455127216298</v>
      </c>
      <c r="Q749" s="5">
        <f t="shared" ref="Q749:Q803" si="1016">_xlfn.POISSON.DIST(2,K749,FALSE) * _xlfn.POISSON.DIST(0,L749,FALSE)</f>
        <v>4.5954134128640918E-2</v>
      </c>
      <c r="R749" s="5">
        <f t="shared" ref="R749:R803" si="1017">_xlfn.POISSON.DIST(0,K749,FALSE) * _xlfn.POISSON.DIST(2,L749,FALSE)</f>
        <v>8.7599448057753063E-2</v>
      </c>
      <c r="S749" s="5">
        <f t="shared" ref="S749:S803" si="1018">_xlfn.POISSON.DIST(2,K749,FALSE) * _xlfn.POISSON.DIST(2,L749,FALSE)</f>
        <v>2.0603819231485153E-2</v>
      </c>
      <c r="T749" s="5">
        <f t="shared" ref="T749:T803" si="1019">_xlfn.POISSON.DIST(2,K749,FALSE) * _xlfn.POISSON.DIST(1,L749,FALSE)</f>
        <v>4.3516219333162208E-2</v>
      </c>
      <c r="U749" s="5">
        <f t="shared" ref="U749:U803" si="1020">_xlfn.POISSON.DIST(1,K749,FALSE) * _xlfn.POISSON.DIST(2,L749,FALSE)</f>
        <v>6.0081331419332203E-2</v>
      </c>
      <c r="V749" s="5">
        <f t="shared" ref="V749:V803" si="1021">_xlfn.POISSON.DIST(3,K749,FALSE) * _xlfn.POISSON.DIST(3,L749,FALSE)</f>
        <v>1.4868596279974387E-3</v>
      </c>
      <c r="W749" s="5">
        <f t="shared" ref="W749:W803" si="1022">_xlfn.POISSON.DIST(3,K749,FALSE) * _xlfn.POISSON.DIST(0,L749,FALSE)</f>
        <v>1.0506099539390714E-2</v>
      </c>
      <c r="X749" s="5">
        <f t="shared" ref="X749:X803" si="1023">_xlfn.POISSON.DIST(3,K749,FALSE) * _xlfn.POISSON.DIST(1,L749,FALSE)</f>
        <v>9.9487399895806048E-3</v>
      </c>
      <c r="Y749" s="5">
        <f t="shared" ref="Y749:Y803" si="1024">_xlfn.POISSON.DIST(3,K749,FALSE) * _xlfn.POISSON.DIST(2,L749,FALSE)</f>
        <v>4.7104744729089213E-3</v>
      </c>
      <c r="Z749" s="5">
        <f t="shared" ref="Z749:Z803" si="1025">_xlfn.POISSON.DIST(0,K749,FALSE) * _xlfn.POISSON.DIST(3,L749,FALSE)</f>
        <v>2.765073529238295E-2</v>
      </c>
      <c r="AA749" s="5">
        <f t="shared" ref="AA749:AA803" si="1026">_xlfn.POISSON.DIST(1,K749,FALSE) * _xlfn.POISSON.DIST(3,L749,FALSE)</f>
        <v>1.8964651352536131E-2</v>
      </c>
      <c r="AB749" s="5">
        <f t="shared" ref="AB749:AB803" si="1027">_xlfn.POISSON.DIST(2,K749,FALSE) * _xlfn.POISSON.DIST(3,L749,FALSE)</f>
        <v>6.5035883697155579E-3</v>
      </c>
      <c r="AC749" s="5">
        <f t="shared" ref="AC749:AC803" si="1028">_xlfn.POISSON.DIST(4,K749,FALSE) * _xlfn.POISSON.DIST(4,L749,FALSE)</f>
        <v>6.0355205741156446E-5</v>
      </c>
      <c r="AD749" s="5">
        <f t="shared" ref="AD749:AD803" si="1029">_xlfn.POISSON.DIST(4,K749,FALSE) * _xlfn.POISSON.DIST(0,L749,FALSE)</f>
        <v>1.8014395705280933E-3</v>
      </c>
      <c r="AE749" s="5">
        <f t="shared" ref="AE749:AE803" si="1030">_xlfn.POISSON.DIST(4,K749,FALSE) * _xlfn.POISSON.DIST(1,L749,FALSE)</f>
        <v>1.7058713204582026E-3</v>
      </c>
      <c r="AF749" s="5">
        <f t="shared" ref="AF749:AF803" si="1031">_xlfn.POISSON.DIST(4,K749,FALSE) * _xlfn.POISSON.DIST(2,L749,FALSE)</f>
        <v>8.076865329178772E-4</v>
      </c>
      <c r="AG749" s="5">
        <f t="shared" ref="AG749:AG803" si="1032">_xlfn.POISSON.DIST(4,K749,FALSE) * _xlfn.POISSON.DIST(3,L749,FALSE)</f>
        <v>2.5494597301812746E-4</v>
      </c>
      <c r="AH749" s="5">
        <f t="shared" ref="AH749:AH803" si="1033">_xlfn.POISSON.DIST(0,K749,FALSE) * _xlfn.POISSON.DIST(4,L749,FALSE)</f>
        <v>6.5459587288612198E-3</v>
      </c>
      <c r="AI749" s="5">
        <f t="shared" ref="AI749:AI803" si="1034">_xlfn.POISSON.DIST(1,K749,FALSE) * _xlfn.POISSON.DIST(4,L749,FALSE)</f>
        <v>4.4896391994010175E-3</v>
      </c>
      <c r="AJ749" s="5">
        <f t="shared" ref="AJ749:AJ803" si="1035">_xlfn.POISSON.DIST(2,K749,FALSE) * _xlfn.POISSON.DIST(4,L749,FALSE)</f>
        <v>1.5396415541031705E-3</v>
      </c>
      <c r="AK749" s="5">
        <f t="shared" ref="AK749:AK803" si="1036">_xlfn.POISSON.DIST(3,K749,FALSE) * _xlfn.POISSON.DIST(4,L749,FALSE)</f>
        <v>3.519950430816335E-4</v>
      </c>
      <c r="AL749" s="5">
        <f t="shared" ref="AL749:AL803" si="1037">_xlfn.POISSON.DIST(5,K749,FALSE) * _xlfn.POISSON.DIST(5,L749,FALSE)</f>
        <v>1.5679762275721065E-6</v>
      </c>
      <c r="AM749" s="5">
        <f t="shared" ref="AM749:AM803" si="1038">_xlfn.POISSON.DIST(5,K749,FALSE) * _xlfn.POISSON.DIST(0,L749,FALSE)</f>
        <v>2.4710860688857645E-4</v>
      </c>
      <c r="AN749" s="5">
        <f t="shared" ref="AN749:AN803" si="1039">_xlfn.POISSON.DIST(5,K749,FALSE) * _xlfn.POISSON.DIST(1,L749,FALSE)</f>
        <v>2.3399923729111236E-4</v>
      </c>
      <c r="AO749" s="5">
        <f t="shared" ref="AO749:AO803" si="1040">_xlfn.POISSON.DIST(5,K749,FALSE) * _xlfn.POISSON.DIST(2,L749,FALSE)</f>
        <v>1.1079266671903522E-4</v>
      </c>
      <c r="AP749" s="5">
        <f t="shared" ref="AP749:AP803" si="1041">_xlfn.POISSON.DIST(5,K749,FALSE) * _xlfn.POISSON.DIST(3,L749,FALSE)</f>
        <v>3.4971666690930836E-5</v>
      </c>
      <c r="AQ749" s="5">
        <f t="shared" ref="AQ749:AQ803" si="1042">_xlfn.POISSON.DIST(5,K749,FALSE) * _xlfn.POISSON.DIST(4,L749,FALSE)</f>
        <v>8.279095814908987E-6</v>
      </c>
      <c r="AR749" s="5">
        <f t="shared" ref="AR749:AR803" si="1043">_xlfn.POISSON.DIST(0,K749,FALSE) * _xlfn.POISSON.DIST(5,L749,FALSE)</f>
        <v>1.2397377567534952E-3</v>
      </c>
      <c r="AS749" s="5">
        <f t="shared" ref="AS749:AS803" si="1044">_xlfn.POISSON.DIST(1,K749,FALSE) * _xlfn.POISSON.DIST(5,L749,FALSE)</f>
        <v>8.5029183046289548E-4</v>
      </c>
      <c r="AT749" s="5">
        <f t="shared" ref="AT749:AT803" si="1045">_xlfn.POISSON.DIST(2,K749,FALSE) * _xlfn.POISSON.DIST(5,L749,FALSE)</f>
        <v>2.9159239242872365E-4</v>
      </c>
      <c r="AU749" s="5">
        <f t="shared" ref="AU749:AU803" si="1046">_xlfn.POISSON.DIST(3,K749,FALSE) * _xlfn.POISSON.DIST(5,L749,FALSE)</f>
        <v>6.666426770678557E-5</v>
      </c>
      <c r="AV749" s="5">
        <f t="shared" ref="AV749:AV803" si="1047">_xlfn.POISSON.DIST(4,K749,FALSE) * _xlfn.POISSON.DIST(5,L749,FALSE)</f>
        <v>1.143065981214244E-5</v>
      </c>
      <c r="AW749" s="5">
        <f t="shared" ref="AW749:AW803" si="1048">_xlfn.POISSON.DIST(6,K749,FALSE) * _xlfn.POISSON.DIST(6,L749,FALSE)</f>
        <v>2.8287965986350766E-8</v>
      </c>
      <c r="AX749" s="5">
        <f t="shared" ref="AX749:AX803" si="1049">_xlfn.POISSON.DIST(6,K749,FALSE) * _xlfn.POISSON.DIST(0,L749,FALSE)</f>
        <v>2.8247160677035837E-5</v>
      </c>
      <c r="AY749" s="5">
        <f t="shared" ref="AY749:AY803" si="1050">_xlfn.POISSON.DIST(6,K749,FALSE) * _xlfn.POISSON.DIST(1,L749,FALSE)</f>
        <v>2.6748619310724023E-5</v>
      </c>
      <c r="AZ749" s="5">
        <f t="shared" ref="AZ749:AZ803" si="1051">_xlfn.POISSON.DIST(6,K749,FALSE) * _xlfn.POISSON.DIST(2,L749,FALSE)</f>
        <v>1.2664788564248694E-5</v>
      </c>
      <c r="BA749" s="5">
        <f t="shared" ref="BA749:BA803" si="1052">_xlfn.POISSON.DIST(6,K749,FALSE) * _xlfn.POISSON.DIST(3,L749,FALSE)</f>
        <v>3.9976361026060762E-6</v>
      </c>
      <c r="BB749" s="5">
        <f t="shared" ref="BB749:BB803" si="1053">_xlfn.POISSON.DIST(6,K749,FALSE) * _xlfn.POISSON.DIST(4,L749,FALSE)</f>
        <v>9.4638933337420815E-7</v>
      </c>
      <c r="BC749" s="5">
        <f t="shared" ref="BC749:BC803" si="1054">_xlfn.POISSON.DIST(6,K749,FALSE) * _xlfn.POISSON.DIST(5,L749,FALSE)</f>
        <v>1.7923647822583925E-7</v>
      </c>
      <c r="BD749" s="5">
        <f t="shared" ref="BD749:BD803" si="1055">_xlfn.POISSON.DIST(0,K749,FALSE) * _xlfn.POISSON.DIST(6,L749,FALSE)</f>
        <v>1.9566139572799263E-4</v>
      </c>
      <c r="BE749" s="5">
        <f t="shared" ref="BE749:BE803" si="1056">_xlfn.POISSON.DIST(1,K749,FALSE) * _xlfn.POISSON.DIST(6,L749,FALSE)</f>
        <v>1.3419716018019128E-4</v>
      </c>
      <c r="BF749" s="5">
        <f t="shared" ref="BF749:BF803" si="1057">_xlfn.POISSON.DIST(2,K749,FALSE) * _xlfn.POISSON.DIST(6,L749,FALSE)</f>
        <v>4.6020518593927841E-5</v>
      </c>
      <c r="BG749" s="5">
        <f t="shared" ref="BG749:BG803" si="1058">_xlfn.POISSON.DIST(3,K749,FALSE) * _xlfn.POISSON.DIST(6,L749,FALSE)</f>
        <v>1.0521276450312837E-5</v>
      </c>
      <c r="BH749" s="5">
        <f t="shared" ref="BH749:BH803" si="1059">_xlfn.POISSON.DIST(4,K749,FALSE) * _xlfn.POISSON.DIST(6,L749,FALSE)</f>
        <v>1.8040418957574502E-6</v>
      </c>
      <c r="BI749" s="5">
        <f t="shared" ref="BI749:BI803" si="1060">_xlfn.POISSON.DIST(5,K749,FALSE) * _xlfn.POISSON.DIST(6,L749,FALSE)</f>
        <v>2.474655752668767E-7</v>
      </c>
      <c r="BJ749" s="8">
        <f t="shared" ref="BJ749:BJ803" si="1061">SUM(N749,Q749,T749,W749,X749,Y749,AD749,AE749,AF749,AG749,AM749,AN749,AO749,AP749,AQ749,AX749,AY749,AZ749,BA749,BB749,BC749)</f>
        <v>0.2539171271283121</v>
      </c>
      <c r="BK749" s="8">
        <f t="shared" ref="BK749:BK803" si="1062">SUM(M749,P749,S749,V749,AC749,AL749,AY749)</f>
        <v>0.34445305666212955</v>
      </c>
      <c r="BL749" s="8">
        <f t="shared" ref="BL749:BL803" si="1063">SUM(O749,R749,U749,AA749,AB749,AH749,AI749,AJ749,AK749,AR749,AS749,AT749,AU749,AV749,BD749,BE749,BF749,BG749,BH749,BI749)</f>
        <v>0.37393850906903531</v>
      </c>
      <c r="BM749" s="8">
        <f t="shared" ref="BM749:BM803" si="1064">SUM(S749:BI749)</f>
        <v>0.22508775189025423</v>
      </c>
      <c r="BN749" s="8">
        <f t="shared" ref="BN749:BN803" si="1065">SUM(M749:R749)</f>
        <v>0.77484495593026104</v>
      </c>
    </row>
    <row r="750" spans="1:66" x14ac:dyDescent="0.25">
      <c r="A750" t="s">
        <v>342</v>
      </c>
      <c r="B750" t="s">
        <v>420</v>
      </c>
      <c r="C750" t="s">
        <v>346</v>
      </c>
      <c r="D750" s="11">
        <v>44281</v>
      </c>
      <c r="E750">
        <f>VLOOKUP(A750,home!$A$2:$E$405,3,FALSE)</f>
        <v>1.17575757575758</v>
      </c>
      <c r="F750">
        <f>VLOOKUP(B750,home!$B$2:$E$405,3,FALSE)</f>
        <v>1.08</v>
      </c>
      <c r="G750">
        <f>VLOOKUP(C750,away!$B$2:$E$405,4,FALSE)</f>
        <v>0.74</v>
      </c>
      <c r="H750">
        <f>VLOOKUP(A750,away!$A$2:$E$405,3,FALSE)</f>
        <v>0.84848484848484795</v>
      </c>
      <c r="I750">
        <f>VLOOKUP(C750,away!$B$2:$E$405,3,FALSE)</f>
        <v>0.4</v>
      </c>
      <c r="J750">
        <f>VLOOKUP(B750,home!$B$2:$E$405,4,FALSE)</f>
        <v>0.55000000000000004</v>
      </c>
      <c r="K750" s="3">
        <f t="shared" si="1010"/>
        <v>0.93966545454545791</v>
      </c>
      <c r="L750" s="3">
        <f t="shared" si="1011"/>
        <v>0.18666666666666656</v>
      </c>
      <c r="M750" s="5">
        <f t="shared" si="1012"/>
        <v>0.32422027884766602</v>
      </c>
      <c r="N750" s="5">
        <f t="shared" si="1013"/>
        <v>0.3046585956962472</v>
      </c>
      <c r="O750" s="5">
        <f t="shared" si="1014"/>
        <v>6.0521118718230967E-2</v>
      </c>
      <c r="P750" s="5">
        <f t="shared" si="1015"/>
        <v>5.6869604529966124E-2</v>
      </c>
      <c r="Q750" s="5">
        <f t="shared" si="1016"/>
        <v>0.14313857890304749</v>
      </c>
      <c r="R750" s="5">
        <f t="shared" si="1017"/>
        <v>5.6486377470348868E-3</v>
      </c>
      <c r="S750" s="5">
        <f t="shared" si="1018"/>
        <v>2.4937921302219802E-3</v>
      </c>
      <c r="T750" s="5">
        <f t="shared" si="1019"/>
        <v>2.6719201395235523E-2</v>
      </c>
      <c r="U750" s="5">
        <f t="shared" si="1020"/>
        <v>5.307829756130168E-3</v>
      </c>
      <c r="V750" s="5">
        <f t="shared" si="1021"/>
        <v>4.8602406545506528E-5</v>
      </c>
      <c r="W750" s="5">
        <f t="shared" si="1022"/>
        <v>4.4834125935974349E-2</v>
      </c>
      <c r="X750" s="5">
        <f t="shared" si="1023"/>
        <v>8.3690368413818755E-3</v>
      </c>
      <c r="Y750" s="5">
        <f t="shared" si="1024"/>
        <v>7.8111010519564116E-4</v>
      </c>
      <c r="Z750" s="5">
        <f t="shared" si="1025"/>
        <v>3.5147079314883718E-4</v>
      </c>
      <c r="AA750" s="5">
        <f t="shared" si="1026"/>
        <v>3.302649626036547E-4</v>
      </c>
      <c r="AB750" s="5">
        <f t="shared" si="1027"/>
        <v>1.5516928810270091E-4</v>
      </c>
      <c r="AC750" s="5">
        <f t="shared" si="1028"/>
        <v>5.3281669511684238E-7</v>
      </c>
      <c r="AD750" s="5">
        <f t="shared" si="1029"/>
        <v>1.0532269831693907E-2</v>
      </c>
      <c r="AE750" s="5">
        <f t="shared" si="1030"/>
        <v>1.9660237019161952E-3</v>
      </c>
      <c r="AF750" s="5">
        <f t="shared" si="1031"/>
        <v>1.8349554551217809E-4</v>
      </c>
      <c r="AG750" s="5">
        <f t="shared" si="1032"/>
        <v>1.141750060964663E-5</v>
      </c>
      <c r="AH750" s="5">
        <f t="shared" si="1033"/>
        <v>1.6401970346945726E-5</v>
      </c>
      <c r="AI750" s="5">
        <f t="shared" si="1034"/>
        <v>1.5412364921503877E-5</v>
      </c>
      <c r="AJ750" s="5">
        <f t="shared" si="1035"/>
        <v>7.2412334447927043E-6</v>
      </c>
      <c r="AK750" s="5">
        <f t="shared" si="1036"/>
        <v>2.26811230545697E-6</v>
      </c>
      <c r="AL750" s="5">
        <f t="shared" si="1037"/>
        <v>3.7383318336476113E-9</v>
      </c>
      <c r="AM750" s="5">
        <f t="shared" si="1038"/>
        <v>1.9793620237588141E-3</v>
      </c>
      <c r="AN750" s="5">
        <f t="shared" si="1039"/>
        <v>3.6948091110164519E-4</v>
      </c>
      <c r="AO750" s="5">
        <f t="shared" si="1040"/>
        <v>3.4484885036153526E-5</v>
      </c>
      <c r="AP750" s="5">
        <f t="shared" si="1041"/>
        <v>2.1457261800273293E-6</v>
      </c>
      <c r="AQ750" s="5">
        <f t="shared" si="1042"/>
        <v>1.001338884012753E-7</v>
      </c>
      <c r="AR750" s="5">
        <f t="shared" si="1043"/>
        <v>6.1234022628597374E-7</v>
      </c>
      <c r="AS750" s="5">
        <f t="shared" si="1044"/>
        <v>5.7539495706947814E-7</v>
      </c>
      <c r="AT750" s="5">
        <f t="shared" si="1045"/>
        <v>2.7033938193892766E-7</v>
      </c>
      <c r="AU750" s="5">
        <f t="shared" si="1046"/>
        <v>8.4676192737060216E-8</v>
      </c>
      <c r="AV750" s="5">
        <f t="shared" si="1047"/>
        <v>1.9891823284362119E-8</v>
      </c>
      <c r="AW750" s="5">
        <f t="shared" si="1048"/>
        <v>1.8214421460698976E-11</v>
      </c>
      <c r="AX750" s="5">
        <f t="shared" si="1049"/>
        <v>3.0998968596089051E-4</v>
      </c>
      <c r="AY750" s="5">
        <f t="shared" si="1050"/>
        <v>5.786474137936621E-5</v>
      </c>
      <c r="AZ750" s="5">
        <f t="shared" si="1051"/>
        <v>5.4007091954075095E-6</v>
      </c>
      <c r="BA750" s="5">
        <f t="shared" si="1052"/>
        <v>3.3604412771424483E-7</v>
      </c>
      <c r="BB750" s="5">
        <f t="shared" si="1053"/>
        <v>1.5682059293331414E-8</v>
      </c>
      <c r="BC750" s="5">
        <f t="shared" si="1054"/>
        <v>5.8546354695103951E-10</v>
      </c>
      <c r="BD750" s="5">
        <f t="shared" si="1055"/>
        <v>1.9050584817785819E-8</v>
      </c>
      <c r="BE750" s="5">
        <f t="shared" si="1056"/>
        <v>1.7901176442161511E-8</v>
      </c>
      <c r="BF750" s="5">
        <f t="shared" si="1057"/>
        <v>8.410558549211069E-9</v>
      </c>
      <c r="BG750" s="5">
        <f t="shared" si="1058"/>
        <v>2.6343704407085358E-9</v>
      </c>
      <c r="BH750" s="5">
        <f t="shared" si="1059"/>
        <v>6.1885672440237603E-10</v>
      </c>
      <c r="BI750" s="5">
        <f t="shared" si="1060"/>
        <v>1.1630365704681439E-10</v>
      </c>
      <c r="BJ750" s="8">
        <f t="shared" si="1061"/>
        <v>0.54395303658496541</v>
      </c>
      <c r="BK750" s="8">
        <f t="shared" si="1062"/>
        <v>0.38369067921080596</v>
      </c>
      <c r="BL750" s="8">
        <f t="shared" si="1063"/>
        <v>7.2005955527553053E-2</v>
      </c>
      <c r="BM750" s="8">
        <f t="shared" si="1064"/>
        <v>0.10488646295111549</v>
      </c>
      <c r="BN750" s="8">
        <f t="shared" si="1065"/>
        <v>0.89505681444219265</v>
      </c>
    </row>
    <row r="751" spans="1:66" x14ac:dyDescent="0.25">
      <c r="A751" t="s">
        <v>342</v>
      </c>
      <c r="B751" t="s">
        <v>364</v>
      </c>
      <c r="C751" t="s">
        <v>380</v>
      </c>
      <c r="D751" s="11">
        <v>44281</v>
      </c>
      <c r="E751">
        <f>VLOOKUP(A751,home!$A$2:$E$405,3,FALSE)</f>
        <v>1.17575757575758</v>
      </c>
      <c r="F751">
        <f>VLOOKUP(B751,home!$B$2:$E$405,3,FALSE)</f>
        <v>1.02</v>
      </c>
      <c r="G751">
        <f>VLOOKUP(C751,away!$B$2:$E$405,4,FALSE)</f>
        <v>0.68</v>
      </c>
      <c r="H751">
        <f>VLOOKUP(A751,away!$A$2:$E$405,3,FALSE)</f>
        <v>0.84848484848484795</v>
      </c>
      <c r="I751">
        <f>VLOOKUP(C751,away!$B$2:$E$405,3,FALSE)</f>
        <v>1.08</v>
      </c>
      <c r="J751">
        <f>VLOOKUP(B751,home!$B$2:$E$405,4,FALSE)</f>
        <v>1.02</v>
      </c>
      <c r="K751" s="3">
        <f t="shared" si="1010"/>
        <v>0.81550545454545764</v>
      </c>
      <c r="L751" s="3">
        <f t="shared" si="1011"/>
        <v>0.93469090909090857</v>
      </c>
      <c r="M751" s="5">
        <f t="shared" si="1012"/>
        <v>0.17373982391703097</v>
      </c>
      <c r="N751" s="5">
        <f t="shared" si="1013"/>
        <v>0.14168577407610611</v>
      </c>
      <c r="O751" s="5">
        <f t="shared" si="1014"/>
        <v>0.16239303396230403</v>
      </c>
      <c r="P751" s="5">
        <f t="shared" si="1015"/>
        <v>0.13243240497644471</v>
      </c>
      <c r="Q751" s="5">
        <f t="shared" si="1016"/>
        <v>5.7772760795279973E-2</v>
      </c>
      <c r="R751" s="5">
        <f t="shared" si="1017"/>
        <v>7.5893646272128371E-2</v>
      </c>
      <c r="S751" s="5">
        <f t="shared" si="1018"/>
        <v>2.5236502334980565E-2</v>
      </c>
      <c r="T751" s="5">
        <f t="shared" si="1019"/>
        <v>5.399967430843184E-2</v>
      </c>
      <c r="U751" s="5">
        <f t="shared" si="1020"/>
        <v>6.1891682500264229E-2</v>
      </c>
      <c r="V751" s="5">
        <f t="shared" si="1021"/>
        <v>2.1373790239691106E-3</v>
      </c>
      <c r="W751" s="5">
        <f t="shared" si="1022"/>
        <v>1.5704667184233596E-2</v>
      </c>
      <c r="X751" s="5">
        <f t="shared" si="1023"/>
        <v>1.4679009647401459E-2</v>
      </c>
      <c r="Y751" s="5">
        <f t="shared" si="1024"/>
        <v>6.860168435941943E-3</v>
      </c>
      <c r="Z751" s="5">
        <f t="shared" si="1025"/>
        <v>2.3645700409439842E-2</v>
      </c>
      <c r="AA751" s="5">
        <f t="shared" si="1026"/>
        <v>1.9283197660445953E-2</v>
      </c>
      <c r="AB751" s="5">
        <f t="shared" si="1027"/>
        <v>7.8627764365859412E-3</v>
      </c>
      <c r="AC751" s="5">
        <f t="shared" si="1028"/>
        <v>1.018254760583881E-4</v>
      </c>
      <c r="AD751" s="5">
        <f t="shared" si="1029"/>
        <v>3.2018104376408869E-3</v>
      </c>
      <c r="AE751" s="5">
        <f t="shared" si="1030"/>
        <v>2.9927031086953203E-3</v>
      </c>
      <c r="AF751" s="5">
        <f t="shared" si="1031"/>
        <v>1.3986261946528084E-3</v>
      </c>
      <c r="AG751" s="5">
        <f t="shared" si="1032"/>
        <v>4.3576106311946387E-4</v>
      </c>
      <c r="AH751" s="5">
        <f t="shared" si="1033"/>
        <v>5.525355302947647E-3</v>
      </c>
      <c r="AI751" s="5">
        <f t="shared" si="1034"/>
        <v>4.5059573878554757E-3</v>
      </c>
      <c r="AJ751" s="5">
        <f t="shared" si="1035"/>
        <v>1.8373164138727716E-3</v>
      </c>
      <c r="AK751" s="5">
        <f t="shared" si="1036"/>
        <v>4.9944718574638158E-4</v>
      </c>
      <c r="AL751" s="5">
        <f t="shared" si="1037"/>
        <v>3.1046405776774506E-6</v>
      </c>
      <c r="AM751" s="5">
        <f t="shared" si="1038"/>
        <v>5.2221877526334459E-4</v>
      </c>
      <c r="AN751" s="5">
        <f t="shared" si="1039"/>
        <v>4.8811314179523639E-4</v>
      </c>
      <c r="AO751" s="5">
        <f t="shared" si="1040"/>
        <v>2.2811745812190452E-4</v>
      </c>
      <c r="AP751" s="5">
        <f t="shared" si="1041"/>
        <v>7.1073104770490069E-5</v>
      </c>
      <c r="AQ751" s="5">
        <f t="shared" si="1042"/>
        <v>1.6607846227460686E-5</v>
      </c>
      <c r="AR751" s="5">
        <f t="shared" si="1043"/>
        <v>1.0328998742324823E-3</v>
      </c>
      <c r="AS751" s="5">
        <f t="shared" si="1044"/>
        <v>8.4233548143590649E-4</v>
      </c>
      <c r="AT751" s="5">
        <f t="shared" si="1045"/>
        <v>3.4346458983407793E-4</v>
      </c>
      <c r="AU751" s="5">
        <f t="shared" si="1046"/>
        <v>9.33657488176363E-5</v>
      </c>
      <c r="AV751" s="5">
        <f t="shared" si="1047"/>
        <v>1.9035069357125874E-5</v>
      </c>
      <c r="AW751" s="5">
        <f t="shared" si="1048"/>
        <v>6.5736067142049813E-8</v>
      </c>
      <c r="AX751" s="5">
        <f t="shared" si="1049"/>
        <v>7.0978709948884305E-5</v>
      </c>
      <c r="AY751" s="5">
        <f t="shared" si="1050"/>
        <v>6.6343154928222593E-5</v>
      </c>
      <c r="AZ751" s="5">
        <f t="shared" si="1051"/>
        <v>3.1005171895909682E-5</v>
      </c>
      <c r="BA751" s="5">
        <f t="shared" si="1052"/>
        <v>9.6600841019692368E-6</v>
      </c>
      <c r="BB751" s="5">
        <f t="shared" si="1053"/>
        <v>2.2572981977910645E-6</v>
      </c>
      <c r="BC751" s="5">
        <f t="shared" si="1054"/>
        <v>4.2197522091652008E-7</v>
      </c>
      <c r="BD751" s="5">
        <f t="shared" si="1055"/>
        <v>1.6090702040770724E-4</v>
      </c>
      <c r="BE751" s="5">
        <f t="shared" si="1056"/>
        <v>1.3122055281714252E-4</v>
      </c>
      <c r="BF751" s="5">
        <f t="shared" si="1057"/>
        <v>5.3505538285425026E-5</v>
      </c>
      <c r="BG751" s="5">
        <f t="shared" si="1058"/>
        <v>1.4544686106718308E-5</v>
      </c>
      <c r="BH751" s="5">
        <f t="shared" si="1059"/>
        <v>2.965317713670078E-6</v>
      </c>
      <c r="BI751" s="5">
        <f t="shared" si="1060"/>
        <v>4.8364655399164297E-7</v>
      </c>
      <c r="BJ751" s="8">
        <f t="shared" si="1061"/>
        <v>0.30023775197197566</v>
      </c>
      <c r="BK751" s="8">
        <f t="shared" si="1062"/>
        <v>0.33371738352398966</v>
      </c>
      <c r="BL751" s="8">
        <f t="shared" si="1063"/>
        <v>0.3423871406477127</v>
      </c>
      <c r="BM751" s="8">
        <f t="shared" si="1064"/>
        <v>0.25600425513496261</v>
      </c>
      <c r="BN751" s="8">
        <f t="shared" si="1065"/>
        <v>0.74391744399929416</v>
      </c>
    </row>
    <row r="752" spans="1:66" x14ac:dyDescent="0.25">
      <c r="A752" t="s">
        <v>99</v>
      </c>
      <c r="B752" t="s">
        <v>100</v>
      </c>
      <c r="C752" t="s">
        <v>112</v>
      </c>
      <c r="D752" s="11">
        <v>44282</v>
      </c>
      <c r="E752">
        <f>VLOOKUP(A752,home!$A$2:$E$405,3,FALSE)</f>
        <v>1.3341067285382799</v>
      </c>
      <c r="F752">
        <f>VLOOKUP(B752,home!$B$2:$E$405,3,FALSE)</f>
        <v>0.84</v>
      </c>
      <c r="G752">
        <f>VLOOKUP(C752,away!$B$2:$E$405,4,FALSE)</f>
        <v>1.29</v>
      </c>
      <c r="H752">
        <f>VLOOKUP(A752,away!$A$2:$E$405,3,FALSE)</f>
        <v>1.26682134570766</v>
      </c>
      <c r="I752">
        <f>VLOOKUP(C752,away!$B$2:$E$405,3,FALSE)</f>
        <v>0.71</v>
      </c>
      <c r="J752">
        <f>VLOOKUP(B752,home!$B$2:$E$405,4,FALSE)</f>
        <v>1.48</v>
      </c>
      <c r="K752" s="3">
        <f t="shared" si="1010"/>
        <v>1.4456380510440803</v>
      </c>
      <c r="L752" s="3">
        <f t="shared" si="1011"/>
        <v>1.331175870069609</v>
      </c>
      <c r="M752" s="5">
        <f t="shared" si="1012"/>
        <v>6.223648217003324E-2</v>
      </c>
      <c r="N752" s="5">
        <f t="shared" si="1013"/>
        <v>8.9971426788126516E-2</v>
      </c>
      <c r="O752" s="5">
        <f t="shared" si="1014"/>
        <v>8.284770330276571E-2</v>
      </c>
      <c r="P752" s="5">
        <f t="shared" si="1015"/>
        <v>0.11976779233608845</v>
      </c>
      <c r="Q752" s="5">
        <f t="shared" si="1016"/>
        <v>6.5033059035821184E-2</v>
      </c>
      <c r="R752" s="5">
        <f t="shared" si="1017"/>
        <v>5.5142431763663992E-2</v>
      </c>
      <c r="S752" s="5">
        <f t="shared" si="1018"/>
        <v>5.7620239692657213E-2</v>
      </c>
      <c r="T752" s="5">
        <f t="shared" si="1019"/>
        <v>8.6570438945297534E-2</v>
      </c>
      <c r="U752" s="5">
        <f t="shared" si="1020"/>
        <v>7.9715997584654405E-2</v>
      </c>
      <c r="V752" s="5">
        <f t="shared" si="1021"/>
        <v>1.2320478031253957E-2</v>
      </c>
      <c r="W752" s="5">
        <f t="shared" si="1022"/>
        <v>3.1338088239326378E-2</v>
      </c>
      <c r="X752" s="5">
        <f t="shared" si="1023"/>
        <v>4.1716506878303479E-2</v>
      </c>
      <c r="Y752" s="5">
        <f t="shared" si="1024"/>
        <v>2.7766003669995234E-2</v>
      </c>
      <c r="Z752" s="5">
        <f t="shared" si="1025"/>
        <v>2.446809152691649E-2</v>
      </c>
      <c r="AA752" s="5">
        <f t="shared" si="1026"/>
        <v>3.5372004147739736E-2</v>
      </c>
      <c r="AB752" s="5">
        <f t="shared" si="1027"/>
        <v>2.55675575688308E-2</v>
      </c>
      <c r="AC752" s="5">
        <f t="shared" si="1028"/>
        <v>1.4818443327753081E-3</v>
      </c>
      <c r="AD752" s="5">
        <f t="shared" si="1029"/>
        <v>1.1325883201436807E-2</v>
      </c>
      <c r="AE752" s="5">
        <f t="shared" si="1030"/>
        <v>1.5076742424979412E-2</v>
      </c>
      <c r="AF752" s="5">
        <f t="shared" si="1031"/>
        <v>1.0034897857693679E-2</v>
      </c>
      <c r="AG752" s="5">
        <f t="shared" si="1032"/>
        <v>4.4527379622583468E-3</v>
      </c>
      <c r="AH752" s="5">
        <f t="shared" si="1033"/>
        <v>8.1428332568214724E-3</v>
      </c>
      <c r="AI752" s="5">
        <f t="shared" si="1034"/>
        <v>1.1771589599368314E-2</v>
      </c>
      <c r="AJ752" s="5">
        <f t="shared" si="1035"/>
        <v>8.5087289230607894E-3</v>
      </c>
      <c r="AK752" s="5">
        <f t="shared" si="1036"/>
        <v>4.1001807657319971E-3</v>
      </c>
      <c r="AL752" s="5">
        <f t="shared" si="1037"/>
        <v>1.1406635988028085E-4</v>
      </c>
      <c r="AM752" s="5">
        <f t="shared" si="1038"/>
        <v>3.2746255435355939E-3</v>
      </c>
      <c r="AN752" s="5">
        <f t="shared" si="1039"/>
        <v>4.359102507068161E-3</v>
      </c>
      <c r="AO752" s="5">
        <f t="shared" si="1040"/>
        <v>2.9013660362845373E-3</v>
      </c>
      <c r="AP752" s="5">
        <f t="shared" si="1041"/>
        <v>1.2874094859138274E-3</v>
      </c>
      <c r="AQ752" s="5">
        <f t="shared" si="1042"/>
        <v>4.2844211063680182E-4</v>
      </c>
      <c r="AR752" s="5">
        <f t="shared" si="1043"/>
        <v>2.167908629096214E-3</v>
      </c>
      <c r="AS752" s="5">
        <f t="shared" si="1044"/>
        <v>3.1340112054082949E-3</v>
      </c>
      <c r="AT752" s="5">
        <f t="shared" si="1045"/>
        <v>2.2653229254683783E-3</v>
      </c>
      <c r="AU752" s="5">
        <f t="shared" si="1046"/>
        <v>1.0916123396531934E-3</v>
      </c>
      <c r="AV752" s="5">
        <f t="shared" si="1047"/>
        <v>3.9451908379797796E-4</v>
      </c>
      <c r="AW752" s="5">
        <f t="shared" si="1048"/>
        <v>6.0974758544313968E-6</v>
      </c>
      <c r="AX752" s="5">
        <f t="shared" si="1049"/>
        <v>7.8898721477599267E-4</v>
      </c>
      <c r="AY752" s="5">
        <f t="shared" si="1050"/>
        <v>1.0502807421032298E-3</v>
      </c>
      <c r="AZ752" s="5">
        <f t="shared" si="1051"/>
        <v>6.9905419034331083E-4</v>
      </c>
      <c r="BA752" s="5">
        <f t="shared" si="1052"/>
        <v>3.1018802335202103E-4</v>
      </c>
      <c r="BB752" s="5">
        <f t="shared" si="1053"/>
        <v>1.0322870296769968E-4</v>
      </c>
      <c r="BC752" s="5">
        <f t="shared" si="1054"/>
        <v>2.7483111697836968E-5</v>
      </c>
      <c r="BD752" s="5">
        <f t="shared" si="1055"/>
        <v>4.8097794259476103E-4</v>
      </c>
      <c r="BE752" s="5">
        <f t="shared" si="1056"/>
        <v>6.9532001552788196E-4</v>
      </c>
      <c r="BF752" s="5">
        <f t="shared" si="1057"/>
        <v>5.0259053604983345E-4</v>
      </c>
      <c r="BG752" s="5">
        <f t="shared" si="1058"/>
        <v>2.4218800100276022E-4</v>
      </c>
      <c r="BH752" s="5">
        <f t="shared" si="1059"/>
        <v>8.752904743897306E-5</v>
      </c>
      <c r="BI752" s="5">
        <f t="shared" si="1060"/>
        <v>2.5307064309884339E-5</v>
      </c>
      <c r="BJ752" s="8">
        <f t="shared" si="1061"/>
        <v>0.39851595267191758</v>
      </c>
      <c r="BK752" s="8">
        <f t="shared" si="1062"/>
        <v>0.25459118366479166</v>
      </c>
      <c r="BL752" s="8">
        <f t="shared" si="1063"/>
        <v>0.32225631370298535</v>
      </c>
      <c r="BM752" s="8">
        <f t="shared" si="1064"/>
        <v>0.52378846290386327</v>
      </c>
      <c r="BN752" s="8">
        <f t="shared" si="1065"/>
        <v>0.47499889539649909</v>
      </c>
    </row>
    <row r="753" spans="1:66" x14ac:dyDescent="0.25">
      <c r="A753" t="s">
        <v>99</v>
      </c>
      <c r="B753" t="s">
        <v>111</v>
      </c>
      <c r="C753" t="s">
        <v>116</v>
      </c>
      <c r="D753" s="11">
        <v>44282</v>
      </c>
      <c r="E753">
        <f>VLOOKUP(A753,home!$A$2:$E$405,3,FALSE)</f>
        <v>1.3341067285382799</v>
      </c>
      <c r="F753">
        <f>VLOOKUP(B753,home!$B$2:$E$405,3,FALSE)</f>
        <v>0.94</v>
      </c>
      <c r="G753">
        <f>VLOOKUP(C753,away!$B$2:$E$405,4,FALSE)</f>
        <v>1.29</v>
      </c>
      <c r="H753">
        <f>VLOOKUP(A753,away!$A$2:$E$405,3,FALSE)</f>
        <v>1.26682134570766</v>
      </c>
      <c r="I753">
        <f>VLOOKUP(C753,away!$B$2:$E$405,3,FALSE)</f>
        <v>0.75</v>
      </c>
      <c r="J753">
        <f>VLOOKUP(B753,home!$B$2:$E$405,4,FALSE)</f>
        <v>0.69</v>
      </c>
      <c r="K753" s="3">
        <f t="shared" si="1010"/>
        <v>1.6177378190255183</v>
      </c>
      <c r="L753" s="3">
        <f t="shared" si="1011"/>
        <v>0.65558004640371403</v>
      </c>
      <c r="M753" s="5">
        <f t="shared" si="1012"/>
        <v>0.10296997218618451</v>
      </c>
      <c r="N753" s="5">
        <f t="shared" si="1013"/>
        <v>0.16657841822959643</v>
      </c>
      <c r="O753" s="5">
        <f t="shared" si="1014"/>
        <v>6.7505059144007978E-2</v>
      </c>
      <c r="P753" s="5">
        <f t="shared" si="1015"/>
        <v>0.1092054871528161</v>
      </c>
      <c r="Q753" s="5">
        <f t="shared" si="1016"/>
        <v>0.13474010350173399</v>
      </c>
      <c r="R753" s="5">
        <f t="shared" si="1017"/>
        <v>2.2127484903057101E-2</v>
      </c>
      <c r="S753" s="5">
        <f t="shared" si="1018"/>
        <v>2.8954650979996985E-2</v>
      </c>
      <c r="T753" s="5">
        <f t="shared" si="1019"/>
        <v>8.833292330610798E-2</v>
      </c>
      <c r="U753" s="5">
        <f t="shared" si="1020"/>
        <v>3.5796469167591681E-2</v>
      </c>
      <c r="V753" s="5">
        <f t="shared" si="1021"/>
        <v>3.4120052439419193E-3</v>
      </c>
      <c r="W753" s="5">
        <f t="shared" si="1022"/>
        <v>7.2658053724722588E-2</v>
      </c>
      <c r="X753" s="5">
        <f t="shared" si="1023"/>
        <v>4.7633170232457174E-2</v>
      </c>
      <c r="Y753" s="5">
        <f t="shared" si="1024"/>
        <v>1.5613677975675139E-2</v>
      </c>
      <c r="Z753" s="5">
        <f t="shared" si="1025"/>
        <v>4.8354458598478863E-3</v>
      </c>
      <c r="AA753" s="5">
        <f t="shared" si="1026"/>
        <v>7.8224836393262932E-3</v>
      </c>
      <c r="AB753" s="5">
        <f t="shared" si="1027"/>
        <v>6.327363811023258E-3</v>
      </c>
      <c r="AC753" s="5">
        <f t="shared" si="1028"/>
        <v>2.2616404989341722E-4</v>
      </c>
      <c r="AD753" s="5">
        <f t="shared" si="1029"/>
        <v>2.9385420341817906E-2</v>
      </c>
      <c r="AE753" s="5">
        <f t="shared" si="1030"/>
        <v>1.9264495231281625E-2</v>
      </c>
      <c r="AF753" s="5">
        <f t="shared" si="1031"/>
        <v>6.3147093388338663E-3</v>
      </c>
      <c r="AG753" s="5">
        <f t="shared" si="1032"/>
        <v>1.3799324804595577E-3</v>
      </c>
      <c r="AH753" s="5">
        <f t="shared" si="1033"/>
        <v>7.925054552954309E-4</v>
      </c>
      <c r="AI753" s="5">
        <f t="shared" si="1034"/>
        <v>1.2820660468154559E-3</v>
      </c>
      <c r="AJ753" s="5">
        <f t="shared" si="1035"/>
        <v>1.0370233652109517E-3</v>
      </c>
      <c r="AK753" s="5">
        <f t="shared" si="1036"/>
        <v>5.592106390382896E-4</v>
      </c>
      <c r="AL753" s="5">
        <f t="shared" si="1037"/>
        <v>9.5943913436846394E-6</v>
      </c>
      <c r="AM753" s="5">
        <f t="shared" si="1038"/>
        <v>9.5075811629841134E-3</v>
      </c>
      <c r="AN753" s="5">
        <f t="shared" si="1039"/>
        <v>6.232980500016202E-3</v>
      </c>
      <c r="AO753" s="5">
        <f t="shared" si="1040"/>
        <v>2.0431088227170326E-3</v>
      </c>
      <c r="AP753" s="5">
        <f t="shared" si="1041"/>
        <v>4.4647379226822343E-4</v>
      </c>
      <c r="AQ753" s="5">
        <f t="shared" si="1042"/>
        <v>7.3174827363311001E-5</v>
      </c>
      <c r="AR753" s="5">
        <f t="shared" si="1043"/>
        <v>1.0391015263155503E-4</v>
      </c>
      <c r="AS753" s="5">
        <f t="shared" si="1044"/>
        <v>1.680993836927806E-4</v>
      </c>
      <c r="AT753" s="5">
        <f t="shared" si="1045"/>
        <v>1.3597036517734633E-4</v>
      </c>
      <c r="AU753" s="5">
        <f t="shared" si="1046"/>
        <v>7.3321467338034507E-5</v>
      </c>
      <c r="AV753" s="5">
        <f t="shared" si="1047"/>
        <v>2.965372766479568E-5</v>
      </c>
      <c r="AW753" s="5">
        <f t="shared" si="1048"/>
        <v>2.8264987203349779E-7</v>
      </c>
      <c r="AX753" s="5">
        <f t="shared" si="1049"/>
        <v>2.5634622691356728E-3</v>
      </c>
      <c r="AY753" s="5">
        <f t="shared" si="1050"/>
        <v>1.6805547133541343E-3</v>
      </c>
      <c r="AZ753" s="5">
        <f t="shared" si="1051"/>
        <v>5.5086906848234171E-4</v>
      </c>
      <c r="BA753" s="5">
        <f t="shared" si="1052"/>
        <v>1.2037958982600814E-4</v>
      </c>
      <c r="BB753" s="5">
        <f t="shared" si="1053"/>
        <v>1.9729614271048615E-5</v>
      </c>
      <c r="BC753" s="5">
        <f t="shared" si="1054"/>
        <v>2.5868682878682863E-6</v>
      </c>
      <c r="BD753" s="5">
        <f t="shared" si="1055"/>
        <v>1.1353570447335307E-5</v>
      </c>
      <c r="BE753" s="5">
        <f t="shared" si="1056"/>
        <v>1.8367100293624797E-5</v>
      </c>
      <c r="BF753" s="5">
        <f t="shared" si="1057"/>
        <v>1.4856576385415768E-5</v>
      </c>
      <c r="BG753" s="5">
        <f t="shared" si="1058"/>
        <v>8.0113484933095087E-6</v>
      </c>
      <c r="BH753" s="5">
        <f t="shared" si="1059"/>
        <v>3.2400653597549739E-6</v>
      </c>
      <c r="BI753" s="5">
        <f t="shared" si="1060"/>
        <v>1.0483152537180277E-6</v>
      </c>
      <c r="BJ753" s="8">
        <f t="shared" si="1061"/>
        <v>0.6051418055913923</v>
      </c>
      <c r="BK753" s="8">
        <f t="shared" si="1062"/>
        <v>0.24645842871753076</v>
      </c>
      <c r="BL753" s="8">
        <f t="shared" si="1063"/>
        <v>0.1438174982441042</v>
      </c>
      <c r="BM753" s="8">
        <f t="shared" si="1064"/>
        <v>0.39544638123199671</v>
      </c>
      <c r="BN753" s="8">
        <f t="shared" si="1065"/>
        <v>0.60312652511739606</v>
      </c>
    </row>
    <row r="754" spans="1:66" x14ac:dyDescent="0.25">
      <c r="A754" t="s">
        <v>99</v>
      </c>
      <c r="B754" t="s">
        <v>104</v>
      </c>
      <c r="C754" t="s">
        <v>101</v>
      </c>
      <c r="D754" s="11">
        <v>44282</v>
      </c>
      <c r="E754">
        <f>VLOOKUP(A754,home!$A$2:$E$405,3,FALSE)</f>
        <v>1.3341067285382799</v>
      </c>
      <c r="F754">
        <f>VLOOKUP(B754,home!$B$2:$E$405,3,FALSE)</f>
        <v>0.87</v>
      </c>
      <c r="G754">
        <f>VLOOKUP(C754,away!$B$2:$E$405,4,FALSE)</f>
        <v>0.44</v>
      </c>
      <c r="H754">
        <f>VLOOKUP(A754,away!$A$2:$E$405,3,FALSE)</f>
        <v>1.26682134570766</v>
      </c>
      <c r="I754">
        <f>VLOOKUP(C754,away!$B$2:$E$405,3,FALSE)</f>
        <v>1.32</v>
      </c>
      <c r="J754">
        <f>VLOOKUP(B754,home!$B$2:$E$405,4,FALSE)</f>
        <v>1.1399999999999999</v>
      </c>
      <c r="K754" s="3">
        <f t="shared" si="1010"/>
        <v>0.51069605568445353</v>
      </c>
      <c r="L754" s="3">
        <f t="shared" si="1011"/>
        <v>1.9063127610208868</v>
      </c>
      <c r="M754" s="5">
        <f t="shared" si="1012"/>
        <v>8.918799651173899E-2</v>
      </c>
      <c r="N754" s="5">
        <f t="shared" si="1013"/>
        <v>4.5547958032943904E-2</v>
      </c>
      <c r="O754" s="5">
        <f t="shared" si="1014"/>
        <v>0.17002021588021438</v>
      </c>
      <c r="P754" s="5">
        <f t="shared" si="1015"/>
        <v>8.6828653636644784E-2</v>
      </c>
      <c r="Q754" s="5">
        <f t="shared" si="1016"/>
        <v>1.1630581255952736E-2</v>
      </c>
      <c r="R754" s="5">
        <f t="shared" si="1017"/>
        <v>0.16205585358198937</v>
      </c>
      <c r="S754" s="5">
        <f t="shared" si="1018"/>
        <v>2.1132930963866054E-2</v>
      </c>
      <c r="T754" s="5">
        <f t="shared" si="1019"/>
        <v>2.2171525466313034E-2</v>
      </c>
      <c r="U754" s="5">
        <f t="shared" si="1020"/>
        <v>8.2761285224899298E-2</v>
      </c>
      <c r="V754" s="5">
        <f t="shared" si="1021"/>
        <v>2.2859876699353509E-3</v>
      </c>
      <c r="W754" s="5">
        <f t="shared" si="1022"/>
        <v>1.9798973242442005E-3</v>
      </c>
      <c r="X754" s="5">
        <f t="shared" si="1023"/>
        <v>3.7743035347178283E-3</v>
      </c>
      <c r="Y754" s="5">
        <f t="shared" si="1024"/>
        <v>3.597501496099418E-3</v>
      </c>
      <c r="Z754" s="5">
        <f t="shared" si="1025"/>
        <v>0.10297638056049291</v>
      </c>
      <c r="AA754" s="5">
        <f t="shared" si="1026"/>
        <v>5.2589631380904965E-2</v>
      </c>
      <c r="AB754" s="5">
        <f t="shared" si="1027"/>
        <v>1.3428658658063763E-2</v>
      </c>
      <c r="AC754" s="5">
        <f t="shared" si="1028"/>
        <v>1.3909469279333722E-4</v>
      </c>
      <c r="AD754" s="5">
        <f t="shared" si="1029"/>
        <v>2.5278143853792911E-4</v>
      </c>
      <c r="AE754" s="5">
        <f t="shared" si="1030"/>
        <v>4.8188048203407126E-4</v>
      </c>
      <c r="AF754" s="5">
        <f t="shared" si="1031"/>
        <v>4.5930745609422315E-4</v>
      </c>
      <c r="AG754" s="5">
        <f t="shared" si="1032"/>
        <v>2.918612215948194E-4</v>
      </c>
      <c r="AH754" s="5">
        <f t="shared" si="1033"/>
        <v>4.9076297086552687E-2</v>
      </c>
      <c r="AI754" s="5">
        <f t="shared" si="1034"/>
        <v>2.5063071349700896E-2</v>
      </c>
      <c r="AJ754" s="5">
        <f t="shared" si="1035"/>
        <v>6.3998058408151403E-3</v>
      </c>
      <c r="AK754" s="5">
        <f t="shared" si="1036"/>
        <v>1.0894518666835402E-3</v>
      </c>
      <c r="AL754" s="5">
        <f t="shared" si="1037"/>
        <v>5.4166055413784514E-6</v>
      </c>
      <c r="AM754" s="5">
        <f t="shared" si="1038"/>
        <v>2.5818896722312503E-5</v>
      </c>
      <c r="AN754" s="5">
        <f t="shared" si="1039"/>
        <v>4.9218892297224676E-5</v>
      </c>
      <c r="AO754" s="5">
        <f t="shared" si="1040"/>
        <v>4.6913301234756021E-5</v>
      </c>
      <c r="AP754" s="5">
        <f t="shared" si="1041"/>
        <v>2.9810474935144107E-5</v>
      </c>
      <c r="AQ754" s="5">
        <f t="shared" si="1042"/>
        <v>1.4207022195239622E-5</v>
      </c>
      <c r="AR754" s="5">
        <f t="shared" si="1043"/>
        <v>1.8710954279949506E-2</v>
      </c>
      <c r="AS754" s="5">
        <f t="shared" si="1044"/>
        <v>9.5556105488623574E-3</v>
      </c>
      <c r="AT754" s="5">
        <f t="shared" si="1045"/>
        <v>2.4400063084803808E-3</v>
      </c>
      <c r="AU754" s="5">
        <f t="shared" si="1046"/>
        <v>4.1536719919537161E-4</v>
      </c>
      <c r="AV754" s="5">
        <f t="shared" si="1047"/>
        <v>5.3031597572443732E-5</v>
      </c>
      <c r="AW754" s="5">
        <f t="shared" si="1048"/>
        <v>1.4648102411428863E-7</v>
      </c>
      <c r="AX754" s="5">
        <f t="shared" si="1049"/>
        <v>2.1976014530348774E-6</v>
      </c>
      <c r="AY754" s="5">
        <f t="shared" si="1050"/>
        <v>4.1893156935584301E-6</v>
      </c>
      <c r="AZ754" s="5">
        <f t="shared" si="1051"/>
        <v>3.9930729832877514E-6</v>
      </c>
      <c r="BA754" s="5">
        <f t="shared" si="1052"/>
        <v>2.5373486612430608E-6</v>
      </c>
      <c r="BB754" s="5">
        <f t="shared" si="1053"/>
        <v>1.2092450330217272E-6</v>
      </c>
      <c r="BC754" s="5">
        <f t="shared" si="1054"/>
        <v>4.6103984753008834E-7</v>
      </c>
      <c r="BD754" s="5">
        <f t="shared" si="1055"/>
        <v>5.9448218191243563E-3</v>
      </c>
      <c r="BE754" s="5">
        <f t="shared" si="1056"/>
        <v>3.0359970547736868E-3</v>
      </c>
      <c r="BF754" s="5">
        <f t="shared" si="1057"/>
        <v>7.7523586047126985E-4</v>
      </c>
      <c r="BG754" s="5">
        <f t="shared" si="1058"/>
        <v>1.3196996538927366E-4</v>
      </c>
      <c r="BH754" s="5">
        <f t="shared" si="1059"/>
        <v>1.6849135198278968E-5</v>
      </c>
      <c r="BI754" s="5">
        <f t="shared" si="1060"/>
        <v>1.7209573774910326E-6</v>
      </c>
      <c r="BJ754" s="8">
        <f t="shared" si="1061"/>
        <v>9.0368153919588523E-2</v>
      </c>
      <c r="BK754" s="8">
        <f t="shared" si="1062"/>
        <v>0.19958426939621346</v>
      </c>
      <c r="BL754" s="8">
        <f t="shared" si="1063"/>
        <v>0.60356583559621813</v>
      </c>
      <c r="BM754" s="8">
        <f t="shared" si="1064"/>
        <v>0.43121933773835958</v>
      </c>
      <c r="BN754" s="8">
        <f t="shared" si="1065"/>
        <v>0.56527125889948415</v>
      </c>
    </row>
    <row r="755" spans="1:66" x14ac:dyDescent="0.25">
      <c r="A755" t="s">
        <v>99</v>
      </c>
      <c r="B755" t="s">
        <v>110</v>
      </c>
      <c r="C755" t="s">
        <v>103</v>
      </c>
      <c r="D755" s="11">
        <v>44282</v>
      </c>
      <c r="E755">
        <f>VLOOKUP(A755,home!$A$2:$E$405,3,FALSE)</f>
        <v>1.3341067285382799</v>
      </c>
      <c r="F755">
        <f>VLOOKUP(B755,home!$B$2:$E$405,3,FALSE)</f>
        <v>0.87</v>
      </c>
      <c r="G755">
        <f>VLOOKUP(C755,away!$B$2:$E$405,4,FALSE)</f>
        <v>0.87</v>
      </c>
      <c r="H755">
        <f>VLOOKUP(A755,away!$A$2:$E$405,3,FALSE)</f>
        <v>1.26682134570766</v>
      </c>
      <c r="I755">
        <f>VLOOKUP(C755,away!$B$2:$E$405,3,FALSE)</f>
        <v>1.08</v>
      </c>
      <c r="J755">
        <f>VLOOKUP(B755,home!$B$2:$E$405,4,FALSE)</f>
        <v>0.39</v>
      </c>
      <c r="K755" s="3">
        <f t="shared" si="1010"/>
        <v>1.009785382830624</v>
      </c>
      <c r="L755" s="3">
        <f t="shared" si="1011"/>
        <v>0.53358515081206648</v>
      </c>
      <c r="M755" s="5">
        <f t="shared" si="1012"/>
        <v>0.21365973908320485</v>
      </c>
      <c r="N755" s="5">
        <f t="shared" si="1013"/>
        <v>0.21575048142562525</v>
      </c>
      <c r="O755" s="5">
        <f t="shared" si="1014"/>
        <v>0.11400566410117861</v>
      </c>
      <c r="P755" s="5">
        <f t="shared" si="1015"/>
        <v>0.11512125316926818</v>
      </c>
      <c r="Q755" s="5">
        <f t="shared" si="1016"/>
        <v>0.10893084124113321</v>
      </c>
      <c r="R755" s="5">
        <f t="shared" si="1017"/>
        <v>3.0415864736428589E-2</v>
      </c>
      <c r="S755" s="5">
        <f t="shared" si="1018"/>
        <v>1.5507019464839024E-2</v>
      </c>
      <c r="T755" s="5">
        <f t="shared" si="1019"/>
        <v>5.8123879351735325E-2</v>
      </c>
      <c r="U755" s="5">
        <f t="shared" si="1020"/>
        <v>3.0713495616999022E-2</v>
      </c>
      <c r="V755" s="5">
        <f t="shared" si="1021"/>
        <v>9.2836474031747149E-4</v>
      </c>
      <c r="W755" s="5">
        <f t="shared" si="1022"/>
        <v>3.6665590408246546E-2</v>
      </c>
      <c r="X755" s="5">
        <f t="shared" si="1023"/>
        <v>1.9564214587597689E-2</v>
      </c>
      <c r="Y755" s="5">
        <f t="shared" si="1024"/>
        <v>5.2195871956214716E-3</v>
      </c>
      <c r="Z755" s="5">
        <f t="shared" si="1025"/>
        <v>5.4098179241555558E-3</v>
      </c>
      <c r="AA755" s="5">
        <f t="shared" si="1026"/>
        <v>5.4627550635873894E-3</v>
      </c>
      <c r="AB755" s="5">
        <f t="shared" si="1027"/>
        <v>2.7581051065972608E-3</v>
      </c>
      <c r="AC755" s="5">
        <f t="shared" si="1028"/>
        <v>3.1263058953601483E-5</v>
      </c>
      <c r="AD755" s="5">
        <f t="shared" si="1029"/>
        <v>9.2560943117755215E-3</v>
      </c>
      <c r="AE755" s="5">
        <f t="shared" si="1030"/>
        <v>4.938914479279452E-3</v>
      </c>
      <c r="AF755" s="5">
        <f t="shared" si="1031"/>
        <v>1.3176657136371125E-3</v>
      </c>
      <c r="AG755" s="5">
        <f t="shared" si="1032"/>
        <v>2.3436228617698267E-4</v>
      </c>
      <c r="AH755" s="5">
        <f t="shared" si="1033"/>
        <v>7.2164962823159054E-4</v>
      </c>
      <c r="AI755" s="5">
        <f t="shared" si="1034"/>
        <v>7.287112461134141E-4</v>
      </c>
      <c r="AJ755" s="5">
        <f t="shared" si="1035"/>
        <v>3.6792098231480745E-4</v>
      </c>
      <c r="AK755" s="5">
        <f t="shared" si="1036"/>
        <v>1.238404099927257E-4</v>
      </c>
      <c r="AL755" s="5">
        <f t="shared" si="1037"/>
        <v>6.7378955718779603E-7</v>
      </c>
      <c r="AM755" s="5">
        <f t="shared" si="1038"/>
        <v>1.8693337476265218E-3</v>
      </c>
      <c r="AN755" s="5">
        <f t="shared" si="1039"/>
        <v>9.9744872964538291E-4</v>
      </c>
      <c r="AO755" s="5">
        <f t="shared" si="1040"/>
        <v>2.6611191541756789E-4</v>
      </c>
      <c r="AP755" s="5">
        <f t="shared" si="1041"/>
        <v>4.7331122173656958E-5</v>
      </c>
      <c r="AQ755" s="5">
        <f t="shared" si="1042"/>
        <v>6.3137959907837711E-6</v>
      </c>
      <c r="AR755" s="5">
        <f t="shared" si="1043"/>
        <v>7.7012305142685005E-5</v>
      </c>
      <c r="AS755" s="5">
        <f t="shared" si="1044"/>
        <v>7.7765900031175007E-5</v>
      </c>
      <c r="AT755" s="5">
        <f t="shared" si="1045"/>
        <v>3.9263434567074044E-5</v>
      </c>
      <c r="AU755" s="5">
        <f t="shared" si="1046"/>
        <v>1.3215880768519341E-5</v>
      </c>
      <c r="AV755" s="5">
        <f t="shared" si="1047"/>
        <v>3.3363008053207955E-6</v>
      </c>
      <c r="AW755" s="5">
        <f t="shared" si="1048"/>
        <v>1.008450509631454E-8</v>
      </c>
      <c r="AX755" s="5">
        <f t="shared" si="1049"/>
        <v>3.1460431566420865E-4</v>
      </c>
      <c r="AY755" s="5">
        <f t="shared" si="1050"/>
        <v>1.6786819121981369E-4</v>
      </c>
      <c r="AZ755" s="5">
        <f t="shared" si="1051"/>
        <v>4.4785987064286554E-5</v>
      </c>
      <c r="BA755" s="5">
        <f t="shared" si="1052"/>
        <v>7.9657125539882011E-6</v>
      </c>
      <c r="BB755" s="5">
        <f t="shared" si="1053"/>
        <v>1.0625964836113412E-6</v>
      </c>
      <c r="BC755" s="5">
        <f t="shared" si="1054"/>
        <v>1.1339714099202582E-7</v>
      </c>
      <c r="BD755" s="5">
        <f t="shared" si="1055"/>
        <v>6.8487704089907412E-6</v>
      </c>
      <c r="BE755" s="5">
        <f t="shared" si="1056"/>
        <v>6.9157882493617643E-6</v>
      </c>
      <c r="BF755" s="5">
        <f t="shared" si="1057"/>
        <v>3.49173094247865E-6</v>
      </c>
      <c r="BG755" s="5">
        <f t="shared" si="1058"/>
        <v>1.1752996221641132E-6</v>
      </c>
      <c r="BH755" s="5">
        <f t="shared" si="1059"/>
        <v>2.9670009472691915E-7</v>
      </c>
      <c r="BI755" s="5">
        <f t="shared" si="1060"/>
        <v>5.9920683747940918E-8</v>
      </c>
      <c r="BJ755" s="8">
        <f t="shared" si="1061"/>
        <v>0.4637245705118096</v>
      </c>
      <c r="BK755" s="8">
        <f t="shared" si="1062"/>
        <v>0.3454161814973602</v>
      </c>
      <c r="BL755" s="8">
        <f t="shared" si="1063"/>
        <v>0.18552738892275958</v>
      </c>
      <c r="BM755" s="8">
        <f t="shared" si="1064"/>
        <v>0.20202625699253118</v>
      </c>
      <c r="BN755" s="8">
        <f t="shared" si="1065"/>
        <v>0.79788384375683852</v>
      </c>
    </row>
    <row r="756" spans="1:66" x14ac:dyDescent="0.25">
      <c r="A756" t="s">
        <v>99</v>
      </c>
      <c r="B756" t="s">
        <v>115</v>
      </c>
      <c r="C756" t="s">
        <v>121</v>
      </c>
      <c r="D756" s="11">
        <v>44282</v>
      </c>
      <c r="E756">
        <f>VLOOKUP(A756,home!$A$2:$E$405,3,FALSE)</f>
        <v>1.3341067285382799</v>
      </c>
      <c r="F756">
        <f>VLOOKUP(B756,home!$B$2:$E$405,3,FALSE)</f>
        <v>1.21</v>
      </c>
      <c r="G756">
        <f>VLOOKUP(C756,away!$B$2:$E$405,4,FALSE)</f>
        <v>1.17</v>
      </c>
      <c r="H756">
        <f>VLOOKUP(A756,away!$A$2:$E$405,3,FALSE)</f>
        <v>1.26682134570766</v>
      </c>
      <c r="I756">
        <f>VLOOKUP(C756,away!$B$2:$E$405,3,FALSE)</f>
        <v>0.98</v>
      </c>
      <c r="J756">
        <f>VLOOKUP(B756,home!$B$2:$E$405,4,FALSE)</f>
        <v>1.01</v>
      </c>
      <c r="K756" s="3">
        <f t="shared" si="1010"/>
        <v>1.8886948955916427</v>
      </c>
      <c r="L756" s="3">
        <f t="shared" si="1011"/>
        <v>1.2538997679814419</v>
      </c>
      <c r="M756" s="5">
        <f t="shared" si="1012"/>
        <v>4.3170639172916477E-2</v>
      </c>
      <c r="N756" s="5">
        <f t="shared" si="1013"/>
        <v>8.1536165845315964E-2</v>
      </c>
      <c r="O756" s="5">
        <f t="shared" si="1014"/>
        <v>5.4131654442530514E-2</v>
      </c>
      <c r="P756" s="5">
        <f t="shared" si="1015"/>
        <v>0.10223817943553805</v>
      </c>
      <c r="Q756" s="5">
        <f t="shared" si="1016"/>
        <v>7.6998470119080953E-2</v>
      </c>
      <c r="R756" s="5">
        <f t="shared" si="1017"/>
        <v>3.3937834472970302E-2</v>
      </c>
      <c r="S756" s="5">
        <f t="shared" si="1018"/>
        <v>6.0530985494713536E-2</v>
      </c>
      <c r="T756" s="5">
        <f t="shared" si="1019"/>
        <v>9.6548363817241592E-2</v>
      </c>
      <c r="U756" s="5">
        <f t="shared" si="1020"/>
        <v>6.4098214736533099E-2</v>
      </c>
      <c r="V756" s="5">
        <f t="shared" si="1021"/>
        <v>1.5927949270312144E-2</v>
      </c>
      <c r="W756" s="5">
        <f t="shared" si="1022"/>
        <v>4.847553916075794E-2</v>
      </c>
      <c r="X756" s="5">
        <f t="shared" si="1023"/>
        <v>6.0783467306449679E-2</v>
      </c>
      <c r="Y756" s="5">
        <f t="shared" si="1024"/>
        <v>3.8108187776332403E-2</v>
      </c>
      <c r="Z756" s="5">
        <f t="shared" si="1025"/>
        <v>1.4184880923816683E-2</v>
      </c>
      <c r="AA756" s="5">
        <f t="shared" si="1026"/>
        <v>2.6790912195387834E-2</v>
      </c>
      <c r="AB756" s="5">
        <f t="shared" si="1027"/>
        <v>2.5299929555836449E-2</v>
      </c>
      <c r="AC756" s="5">
        <f t="shared" si="1028"/>
        <v>2.3575695292229176E-3</v>
      </c>
      <c r="AD756" s="5">
        <f t="shared" si="1029"/>
        <v>2.2888875843494094E-2</v>
      </c>
      <c r="AE756" s="5">
        <f t="shared" si="1030"/>
        <v>2.8700356109513273E-2</v>
      </c>
      <c r="AF756" s="5">
        <f t="shared" si="1031"/>
        <v>1.7993684933351725E-2</v>
      </c>
      <c r="AG756" s="5">
        <f t="shared" si="1032"/>
        <v>7.5207591210202998E-3</v>
      </c>
      <c r="AH756" s="5">
        <f t="shared" si="1033"/>
        <v>4.4466047248045313E-3</v>
      </c>
      <c r="AI756" s="5">
        <f t="shared" si="1034"/>
        <v>8.3982796464519994E-3</v>
      </c>
      <c r="AJ756" s="5">
        <f t="shared" si="1035"/>
        <v>7.9308939500025398E-3</v>
      </c>
      <c r="AK756" s="5">
        <f t="shared" si="1036"/>
        <v>4.993012973616145E-3</v>
      </c>
      <c r="AL756" s="5">
        <f t="shared" si="1037"/>
        <v>2.233310612752421E-4</v>
      </c>
      <c r="AM756" s="5">
        <f t="shared" si="1038"/>
        <v>8.6460205942876234E-3</v>
      </c>
      <c r="AN756" s="5">
        <f t="shared" si="1039"/>
        <v>1.084124321714002E-2</v>
      </c>
      <c r="AO756" s="5">
        <f t="shared" si="1040"/>
        <v>6.7969161773011261E-3</v>
      </c>
      <c r="AP756" s="5">
        <f t="shared" si="1041"/>
        <v>2.8408838725690641E-3</v>
      </c>
      <c r="AQ756" s="5">
        <f t="shared" si="1042"/>
        <v>8.9054590716914272E-4</v>
      </c>
      <c r="AR756" s="5">
        <f t="shared" si="1043"/>
        <v>1.1151193265475168E-3</v>
      </c>
      <c r="AS756" s="5">
        <f t="shared" si="1044"/>
        <v>2.1061201800258852E-3</v>
      </c>
      <c r="AT756" s="5">
        <f t="shared" si="1045"/>
        <v>1.9889092167587204E-3</v>
      </c>
      <c r="AU756" s="5">
        <f t="shared" si="1046"/>
        <v>1.2521475618291224E-3</v>
      </c>
      <c r="AV756" s="5">
        <f t="shared" si="1047"/>
        <v>5.9123117713854657E-4</v>
      </c>
      <c r="AW756" s="5">
        <f t="shared" si="1048"/>
        <v>1.4691673138163665E-5</v>
      </c>
      <c r="AX756" s="5">
        <f t="shared" si="1049"/>
        <v>2.7216158272685429E-3</v>
      </c>
      <c r="AY756" s="5">
        <f t="shared" si="1050"/>
        <v>3.4126334543466458E-3</v>
      </c>
      <c r="AZ756" s="5">
        <f t="shared" si="1051"/>
        <v>2.139550148305483E-3</v>
      </c>
      <c r="BA756" s="5">
        <f t="shared" si="1052"/>
        <v>8.9426047818163504E-4</v>
      </c>
      <c r="BB756" s="5">
        <f t="shared" si="1053"/>
        <v>2.8032825152673145E-4</v>
      </c>
      <c r="BC756" s="5">
        <f t="shared" si="1054"/>
        <v>7.0300705909602353E-5</v>
      </c>
      <c r="BD756" s="5">
        <f t="shared" si="1055"/>
        <v>2.3304131080492555E-4</v>
      </c>
      <c r="BE756" s="5">
        <f t="shared" si="1056"/>
        <v>4.4014393417924838E-4</v>
      </c>
      <c r="BF756" s="5">
        <f t="shared" si="1057"/>
        <v>4.1564880090498525E-4</v>
      </c>
      <c r="BG756" s="5">
        <f t="shared" si="1058"/>
        <v>2.6167792287601084E-4</v>
      </c>
      <c r="BH756" s="5">
        <f t="shared" si="1059"/>
        <v>1.235574393062364E-4</v>
      </c>
      <c r="BI756" s="5">
        <f t="shared" si="1060"/>
        <v>4.6672460986012549E-5</v>
      </c>
      <c r="BJ756" s="8">
        <f t="shared" si="1061"/>
        <v>0.5190881686665636</v>
      </c>
      <c r="BK756" s="8">
        <f t="shared" si="1062"/>
        <v>0.22786128741832501</v>
      </c>
      <c r="BL756" s="8">
        <f t="shared" si="1063"/>
        <v>0.23860160602949065</v>
      </c>
      <c r="BM756" s="8">
        <f t="shared" si="1064"/>
        <v>0.60432505776863521</v>
      </c>
      <c r="BN756" s="8">
        <f t="shared" si="1065"/>
        <v>0.39201294348835225</v>
      </c>
    </row>
    <row r="757" spans="1:66" x14ac:dyDescent="0.25">
      <c r="A757" t="s">
        <v>99</v>
      </c>
      <c r="B757" t="s">
        <v>114</v>
      </c>
      <c r="C757" t="s">
        <v>102</v>
      </c>
      <c r="D757" s="11">
        <v>44282</v>
      </c>
      <c r="E757">
        <f>VLOOKUP(A757,home!$A$2:$E$405,3,FALSE)</f>
        <v>1.3341067285382799</v>
      </c>
      <c r="F757">
        <f>VLOOKUP(B757,home!$B$2:$E$405,3,FALSE)</f>
        <v>1.59</v>
      </c>
      <c r="G757">
        <f>VLOOKUP(C757,away!$B$2:$E$405,4,FALSE)</f>
        <v>1.23</v>
      </c>
      <c r="H757">
        <f>VLOOKUP(A757,away!$A$2:$E$405,3,FALSE)</f>
        <v>1.26682134570766</v>
      </c>
      <c r="I757">
        <f>VLOOKUP(C757,away!$B$2:$E$405,3,FALSE)</f>
        <v>1.1000000000000001</v>
      </c>
      <c r="J757">
        <f>VLOOKUP(B757,home!$B$2:$E$405,4,FALSE)</f>
        <v>0.65</v>
      </c>
      <c r="K757" s="3">
        <f t="shared" si="1010"/>
        <v>2.6091125290023141</v>
      </c>
      <c r="L757" s="3">
        <f t="shared" si="1011"/>
        <v>0.90577726218097698</v>
      </c>
      <c r="M757" s="5">
        <f t="shared" si="1012"/>
        <v>2.9751081604925605E-2</v>
      </c>
      <c r="N757" s="5">
        <f t="shared" si="1013"/>
        <v>7.7623919766781665E-2</v>
      </c>
      <c r="O757" s="5">
        <f t="shared" si="1014"/>
        <v>2.6947853243032338E-2</v>
      </c>
      <c r="P757" s="5">
        <f t="shared" si="1015"/>
        <v>7.0309981526111315E-2</v>
      </c>
      <c r="Q757" s="5">
        <f t="shared" si="1016"/>
        <v>0.10126477080689025</v>
      </c>
      <c r="R757" s="5">
        <f t="shared" si="1017"/>
        <v>1.2204376366064296E-2</v>
      </c>
      <c r="S757" s="5">
        <f t="shared" si="1018"/>
        <v>4.154045193926386E-2</v>
      </c>
      <c r="T757" s="5">
        <f t="shared" si="1019"/>
        <v>9.1723326856849169E-2</v>
      </c>
      <c r="U757" s="5">
        <f t="shared" si="1020"/>
        <v>3.1842591285358088E-2</v>
      </c>
      <c r="V757" s="5">
        <f t="shared" si="1021"/>
        <v>1.0907944820371031E-2</v>
      </c>
      <c r="W757" s="5">
        <f t="shared" si="1022"/>
        <v>8.8070394086268364E-2</v>
      </c>
      <c r="X757" s="5">
        <f t="shared" si="1023"/>
        <v>7.9772160434659858E-2</v>
      </c>
      <c r="Y757" s="5">
        <f t="shared" si="1024"/>
        <v>3.612790453838393E-2</v>
      </c>
      <c r="Z757" s="5">
        <f t="shared" si="1025"/>
        <v>3.6848155371599803E-3</v>
      </c>
      <c r="AA757" s="5">
        <f t="shared" si="1026"/>
        <v>9.6140983850664958E-3</v>
      </c>
      <c r="AB757" s="5">
        <f t="shared" si="1027"/>
        <v>1.2542132275768959E-2</v>
      </c>
      <c r="AC757" s="5">
        <f t="shared" si="1028"/>
        <v>1.6111544468209228E-3</v>
      </c>
      <c r="AD757" s="5">
        <f t="shared" si="1029"/>
        <v>5.7446392161163526E-2</v>
      </c>
      <c r="AE757" s="5">
        <f t="shared" si="1030"/>
        <v>5.2033635813913431E-2</v>
      </c>
      <c r="AF757" s="5">
        <f t="shared" si="1031"/>
        <v>2.3565442094424269E-2</v>
      </c>
      <c r="AG757" s="5">
        <f t="shared" si="1032"/>
        <v>7.1150138741239884E-3</v>
      </c>
      <c r="AH757" s="5">
        <f t="shared" si="1033"/>
        <v>8.3440553222267303E-4</v>
      </c>
      <c r="AI757" s="5">
        <f t="shared" si="1034"/>
        <v>2.1770579283910203E-3</v>
      </c>
      <c r="AJ757" s="5">
        <f t="shared" si="1035"/>
        <v>2.8400945586644177E-3</v>
      </c>
      <c r="AK757" s="5">
        <f t="shared" si="1036"/>
        <v>2.4700420988542095E-3</v>
      </c>
      <c r="AL757" s="5">
        <f t="shared" si="1037"/>
        <v>1.5230402833211475E-4</v>
      </c>
      <c r="AM757" s="5">
        <f t="shared" si="1038"/>
        <v>2.9976820306734403E-2</v>
      </c>
      <c r="AN757" s="5">
        <f t="shared" si="1039"/>
        <v>2.7152322226325003E-2</v>
      </c>
      <c r="AO757" s="5">
        <f t="shared" si="1040"/>
        <v>1.2296978044008176E-2</v>
      </c>
      <c r="AP757" s="5">
        <f t="shared" si="1041"/>
        <v>3.7127743686004369E-3</v>
      </c>
      <c r="AQ757" s="5">
        <f t="shared" si="1042"/>
        <v>8.4073665067165211E-4</v>
      </c>
      <c r="AR757" s="5">
        <f t="shared" si="1043"/>
        <v>1.5115711170506281E-4</v>
      </c>
      <c r="AS757" s="5">
        <f t="shared" si="1044"/>
        <v>3.9438591399748168E-4</v>
      </c>
      <c r="AT757" s="5">
        <f t="shared" si="1045"/>
        <v>5.1449861473642946E-4</v>
      </c>
      <c r="AU757" s="5">
        <f t="shared" si="1046"/>
        <v>4.4746159395438423E-4</v>
      </c>
      <c r="AV757" s="5">
        <f t="shared" si="1047"/>
        <v>2.9186941275843252E-4</v>
      </c>
      <c r="AW757" s="5">
        <f t="shared" si="1048"/>
        <v>9.9982297941531204E-6</v>
      </c>
      <c r="AX757" s="5">
        <f t="shared" si="1049"/>
        <v>1.3035482906991965E-2</v>
      </c>
      <c r="AY757" s="5">
        <f t="shared" si="1050"/>
        <v>1.1807244018702106E-2</v>
      </c>
      <c r="AZ757" s="5">
        <f t="shared" si="1051"/>
        <v>5.3473665805813548E-3</v>
      </c>
      <c r="BA757" s="5">
        <f t="shared" si="1052"/>
        <v>1.6145076870790107E-3</v>
      </c>
      <c r="BB757" s="5">
        <f t="shared" si="1053"/>
        <v>3.6559608814314192E-4</v>
      </c>
      <c r="BC757" s="5">
        <f t="shared" si="1054"/>
        <v>6.6229724756474066E-5</v>
      </c>
      <c r="BD757" s="5">
        <f t="shared" si="1055"/>
        <v>2.2819112466565974E-5</v>
      </c>
      <c r="BE757" s="5">
        <f t="shared" si="1056"/>
        <v>5.9537632237230169E-5</v>
      </c>
      <c r="BF757" s="5">
        <f t="shared" si="1057"/>
        <v>7.767019110864469E-5</v>
      </c>
      <c r="BG757" s="5">
        <f t="shared" si="1058"/>
        <v>6.7550089583856326E-5</v>
      </c>
      <c r="BH757" s="5">
        <f t="shared" si="1059"/>
        <v>4.4061446267117062E-5</v>
      </c>
      <c r="BI757" s="5">
        <f t="shared" si="1060"/>
        <v>2.2992254300299466E-5</v>
      </c>
      <c r="BJ757" s="8">
        <f t="shared" si="1061"/>
        <v>0.72095901903605208</v>
      </c>
      <c r="BK757" s="8">
        <f t="shared" si="1062"/>
        <v>0.16608016238452694</v>
      </c>
      <c r="BL757" s="8">
        <f t="shared" si="1063"/>
        <v>0.10356665504653803</v>
      </c>
      <c r="BM757" s="8">
        <f t="shared" si="1064"/>
        <v>0.6643914229015635</v>
      </c>
      <c r="BN757" s="8">
        <f t="shared" si="1065"/>
        <v>0.31810198331380546</v>
      </c>
    </row>
    <row r="758" spans="1:66" x14ac:dyDescent="0.25">
      <c r="A758" t="s">
        <v>99</v>
      </c>
      <c r="B758" t="s">
        <v>417</v>
      </c>
      <c r="C758" t="s">
        <v>109</v>
      </c>
      <c r="D758" s="11">
        <v>44282</v>
      </c>
      <c r="E758">
        <f>VLOOKUP(A758,home!$A$2:$E$405,3,FALSE)</f>
        <v>1.3341067285382799</v>
      </c>
      <c r="F758">
        <f>VLOOKUP(B758,home!$B$2:$E$405,3,FALSE)</f>
        <v>0.98</v>
      </c>
      <c r="G758">
        <f>VLOOKUP(C758,away!$B$2:$E$405,4,FALSE)</f>
        <v>0.84</v>
      </c>
      <c r="H758">
        <f>VLOOKUP(A758,away!$A$2:$E$405,3,FALSE)</f>
        <v>1.26682134570766</v>
      </c>
      <c r="I758">
        <f>VLOOKUP(C758,away!$B$2:$E$405,3,FALSE)</f>
        <v>1.22</v>
      </c>
      <c r="J758">
        <f>VLOOKUP(B758,home!$B$2:$E$405,4,FALSE)</f>
        <v>1.04</v>
      </c>
      <c r="K758" s="3">
        <f t="shared" si="1010"/>
        <v>1.0982366589327122</v>
      </c>
      <c r="L758" s="3">
        <f t="shared" si="1011"/>
        <v>1.6073429234338792</v>
      </c>
      <c r="M758" s="5">
        <f t="shared" si="1012"/>
        <v>6.6831578215271026E-2</v>
      </c>
      <c r="N758" s="5">
        <f t="shared" si="1013"/>
        <v>7.3396889170339472E-2</v>
      </c>
      <c r="O758" s="5">
        <f t="shared" si="1014"/>
        <v>0.10742126430623368</v>
      </c>
      <c r="P758" s="5">
        <f t="shared" si="1015"/>
        <v>0.11797397041000587</v>
      </c>
      <c r="Q758" s="5">
        <f t="shared" si="1016"/>
        <v>4.0303577169244098E-2</v>
      </c>
      <c r="R758" s="5">
        <f t="shared" si="1017"/>
        <v>8.6331404504472534E-2</v>
      </c>
      <c r="S758" s="5">
        <f t="shared" si="1018"/>
        <v>5.2063179061364415E-2</v>
      </c>
      <c r="T758" s="5">
        <f t="shared" si="1019"/>
        <v>6.4781669552055748E-2</v>
      </c>
      <c r="U758" s="5">
        <f t="shared" si="1020"/>
        <v>9.4812313243960417E-2</v>
      </c>
      <c r="V758" s="5">
        <f t="shared" si="1021"/>
        <v>1.0211573148270221E-2</v>
      </c>
      <c r="W758" s="5">
        <f t="shared" si="1022"/>
        <v>1.475428864446246E-2</v>
      </c>
      <c r="X758" s="5">
        <f t="shared" si="1023"/>
        <v>2.3715201442977576E-2</v>
      </c>
      <c r="Y758" s="5">
        <f t="shared" si="1024"/>
        <v>1.9059230608589467E-2</v>
      </c>
      <c r="Z758" s="5">
        <f t="shared" si="1025"/>
        <v>4.6254724033457213E-2</v>
      </c>
      <c r="AA758" s="5">
        <f t="shared" si="1026"/>
        <v>5.0798633582358671E-2</v>
      </c>
      <c r="AB758" s="5">
        <f t="shared" si="1027"/>
        <v>2.7894460811918331E-2</v>
      </c>
      <c r="AC758" s="5">
        <f t="shared" si="1028"/>
        <v>1.1266192013986878E-3</v>
      </c>
      <c r="AD758" s="5">
        <f t="shared" si="1029"/>
        <v>4.050925166455826E-3</v>
      </c>
      <c r="AE758" s="5">
        <f t="shared" si="1030"/>
        <v>6.5112258996629811E-3</v>
      </c>
      <c r="AF758" s="5">
        <f t="shared" si="1031"/>
        <v>5.2328864363513439E-3</v>
      </c>
      <c r="AG758" s="5">
        <f t="shared" si="1032"/>
        <v>2.8036809942008204E-3</v>
      </c>
      <c r="AH758" s="5">
        <f t="shared" si="1033"/>
        <v>1.8586800837641103E-2</v>
      </c>
      <c r="AI758" s="5">
        <f t="shared" si="1034"/>
        <v>2.0412706052178702E-2</v>
      </c>
      <c r="AJ758" s="5">
        <f t="shared" si="1035"/>
        <v>1.1208991047260145E-2</v>
      </c>
      <c r="AK758" s="5">
        <f t="shared" si="1036"/>
        <v>4.1033749592498886E-3</v>
      </c>
      <c r="AL758" s="5">
        <f t="shared" si="1037"/>
        <v>7.9550262841934818E-5</v>
      </c>
      <c r="AM758" s="5">
        <f t="shared" si="1038"/>
        <v>8.8977490407897777E-4</v>
      </c>
      <c r="AN758" s="5">
        <f t="shared" si="1039"/>
        <v>1.4301733955204034E-3</v>
      </c>
      <c r="AO758" s="5">
        <f t="shared" si="1040"/>
        <v>1.1493895432865616E-3</v>
      </c>
      <c r="AP758" s="5">
        <f t="shared" si="1041"/>
        <v>6.1582104955685093E-4</v>
      </c>
      <c r="AQ758" s="5">
        <f t="shared" si="1042"/>
        <v>2.4745890152670712E-4</v>
      </c>
      <c r="AR758" s="5">
        <f t="shared" si="1043"/>
        <v>5.9750725591314682E-3</v>
      </c>
      <c r="AS758" s="5">
        <f t="shared" si="1044"/>
        <v>6.5620437242210738E-3</v>
      </c>
      <c r="AT758" s="5">
        <f t="shared" si="1045"/>
        <v>3.6033384877294625E-3</v>
      </c>
      <c r="AU758" s="5">
        <f t="shared" si="1046"/>
        <v>1.3191061405892189E-3</v>
      </c>
      <c r="AV758" s="5">
        <f t="shared" si="1047"/>
        <v>3.6217268015458203E-4</v>
      </c>
      <c r="AW758" s="5">
        <f t="shared" si="1048"/>
        <v>3.9007094006739384E-6</v>
      </c>
      <c r="AX758" s="5">
        <f t="shared" si="1049"/>
        <v>1.6286390297631174E-4</v>
      </c>
      <c r="AY758" s="5">
        <f t="shared" si="1050"/>
        <v>2.6177814193179656E-4</v>
      </c>
      <c r="AZ758" s="5">
        <f t="shared" si="1051"/>
        <v>2.1038362197187146E-4</v>
      </c>
      <c r="BA758" s="5">
        <f t="shared" si="1052"/>
        <v>1.1271954199429197E-4</v>
      </c>
      <c r="BB758" s="5">
        <f t="shared" si="1053"/>
        <v>4.5294739539308288E-5</v>
      </c>
      <c r="BC758" s="5">
        <f t="shared" si="1054"/>
        <v>1.4560835813457588E-5</v>
      </c>
      <c r="BD758" s="5">
        <f t="shared" si="1055"/>
        <v>1.6006650991539863E-3</v>
      </c>
      <c r="BE758" s="5">
        <f t="shared" si="1056"/>
        <v>1.7579090905650721E-3</v>
      </c>
      <c r="BF758" s="5">
        <f t="shared" si="1057"/>
        <v>9.6530010316481381E-4</v>
      </c>
      <c r="BG758" s="5">
        <f t="shared" si="1058"/>
        <v>3.5337598672237585E-4</v>
      </c>
      <c r="BH758" s="5">
        <f t="shared" si="1059"/>
        <v>9.7022615751258122E-5</v>
      </c>
      <c r="BI758" s="5">
        <f t="shared" si="1060"/>
        <v>2.1310758672714818E-5</v>
      </c>
      <c r="BJ758" s="8">
        <f t="shared" si="1061"/>
        <v>0.25974979366253642</v>
      </c>
      <c r="BK758" s="8">
        <f t="shared" si="1062"/>
        <v>0.24854824844108395</v>
      </c>
      <c r="BL758" s="8">
        <f t="shared" si="1063"/>
        <v>0.44418726659112956</v>
      </c>
      <c r="BM758" s="8">
        <f t="shared" si="1064"/>
        <v>0.50622347152010938</v>
      </c>
      <c r="BN758" s="8">
        <f t="shared" si="1065"/>
        <v>0.49225868377556664</v>
      </c>
    </row>
    <row r="759" spans="1:66" x14ac:dyDescent="0.25">
      <c r="A759" t="s">
        <v>99</v>
      </c>
      <c r="B759" t="s">
        <v>119</v>
      </c>
      <c r="C759" t="s">
        <v>107</v>
      </c>
      <c r="D759" s="11">
        <v>44282</v>
      </c>
      <c r="E759">
        <f>VLOOKUP(A759,home!$A$2:$E$405,3,FALSE)</f>
        <v>1.3341067285382799</v>
      </c>
      <c r="F759">
        <f>VLOOKUP(B759,home!$B$2:$E$405,3,FALSE)</f>
        <v>0.79</v>
      </c>
      <c r="G759">
        <f>VLOOKUP(C759,away!$B$2:$E$405,4,FALSE)</f>
        <v>0.98</v>
      </c>
      <c r="H759">
        <f>VLOOKUP(A759,away!$A$2:$E$405,3,FALSE)</f>
        <v>1.26682134570766</v>
      </c>
      <c r="I759">
        <f>VLOOKUP(C759,away!$B$2:$E$405,3,FALSE)</f>
        <v>0.89</v>
      </c>
      <c r="J759">
        <f>VLOOKUP(B759,home!$B$2:$E$405,4,FALSE)</f>
        <v>1.63</v>
      </c>
      <c r="K759" s="3">
        <f t="shared" si="1010"/>
        <v>1.0328654292343364</v>
      </c>
      <c r="L759" s="3">
        <f t="shared" si="1011"/>
        <v>1.8377777262181023</v>
      </c>
      <c r="M759" s="5">
        <f t="shared" si="1012"/>
        <v>5.6662472080281356E-2</v>
      </c>
      <c r="N759" s="5">
        <f t="shared" si="1013"/>
        <v>5.8524708546678406E-2</v>
      </c>
      <c r="O759" s="5">
        <f t="shared" si="1014"/>
        <v>0.10413302910159618</v>
      </c>
      <c r="P759" s="5">
        <f t="shared" si="1015"/>
        <v>0.10755540580049178</v>
      </c>
      <c r="Q759" s="5">
        <f t="shared" si="1016"/>
        <v>3.0224074106939707E-2</v>
      </c>
      <c r="R759" s="5">
        <f t="shared" si="1017"/>
        <v>9.568668072326747E-2</v>
      </c>
      <c r="S759" s="5">
        <f t="shared" si="1018"/>
        <v>5.103980153088928E-2</v>
      </c>
      <c r="T759" s="5">
        <f t="shared" si="1019"/>
        <v>5.5545130189299075E-2</v>
      </c>
      <c r="U759" s="5">
        <f t="shared" si="1020"/>
        <v>9.8831464557246562E-2</v>
      </c>
      <c r="V759" s="5">
        <f t="shared" si="1021"/>
        <v>1.0764731270565535E-2</v>
      </c>
      <c r="W759" s="5">
        <f t="shared" si="1022"/>
        <v>1.0405800425224895E-2</v>
      </c>
      <c r="X759" s="5">
        <f t="shared" si="1023"/>
        <v>1.9123548244949169E-2</v>
      </c>
      <c r="Y759" s="5">
        <f t="shared" si="1024"/>
        <v>1.7572415505412439E-2</v>
      </c>
      <c r="Z759" s="5">
        <f t="shared" si="1025"/>
        <v>5.8616950176321354E-2</v>
      </c>
      <c r="AA759" s="5">
        <f t="shared" si="1026"/>
        <v>6.0543421404273864E-2</v>
      </c>
      <c r="AB759" s="5">
        <f t="shared" si="1027"/>
        <v>3.1266603468020314E-2</v>
      </c>
      <c r="AC759" s="5">
        <f t="shared" si="1028"/>
        <v>1.2770853856527169E-3</v>
      </c>
      <c r="AD759" s="5">
        <f t="shared" si="1029"/>
        <v>2.6869478806816872E-3</v>
      </c>
      <c r="AE759" s="5">
        <f t="shared" si="1030"/>
        <v>4.938012966625739E-3</v>
      </c>
      <c r="AF759" s="5">
        <f t="shared" si="1031"/>
        <v>4.5374851209204793E-3</v>
      </c>
      <c r="AG759" s="5">
        <f t="shared" si="1032"/>
        <v>2.7796296960912376E-3</v>
      </c>
      <c r="AH759" s="5">
        <f t="shared" si="1033"/>
        <v>2.6931231353219905E-2</v>
      </c>
      <c r="AI759" s="5">
        <f t="shared" si="1034"/>
        <v>2.7816337831452695E-2</v>
      </c>
      <c r="AJ759" s="5">
        <f t="shared" si="1035"/>
        <v>1.4365266857005347E-2</v>
      </c>
      <c r="AK759" s="5">
        <f t="shared" si="1036"/>
        <v>4.9457958394422061E-3</v>
      </c>
      <c r="AL759" s="5">
        <f t="shared" si="1037"/>
        <v>9.6965368331365981E-5</v>
      </c>
      <c r="AM759" s="5">
        <f t="shared" si="1038"/>
        <v>5.5505111522211655E-4</v>
      </c>
      <c r="AN759" s="5">
        <f t="shared" si="1039"/>
        <v>1.0200605764677233E-3</v>
      </c>
      <c r="AO759" s="5">
        <f t="shared" si="1040"/>
        <v>9.3732230341278977E-4</v>
      </c>
      <c r="AP759" s="5">
        <f t="shared" si="1041"/>
        <v>5.7419668383315722E-4</v>
      </c>
      <c r="AQ759" s="5">
        <f t="shared" si="1042"/>
        <v>2.6381146900421846E-4</v>
      </c>
      <c r="AR759" s="5">
        <f t="shared" si="1043"/>
        <v>9.8987234241148265E-3</v>
      </c>
      <c r="AS759" s="5">
        <f t="shared" si="1044"/>
        <v>1.022404921832034E-2</v>
      </c>
      <c r="AT759" s="5">
        <f t="shared" si="1045"/>
        <v>5.2800334921967096E-3</v>
      </c>
      <c r="AU759" s="5">
        <f t="shared" si="1046"/>
        <v>1.8178546864298095E-3</v>
      </c>
      <c r="AV759" s="5">
        <f t="shared" si="1047"/>
        <v>4.6939981524624362E-4</v>
      </c>
      <c r="AW759" s="5">
        <f t="shared" si="1048"/>
        <v>5.1127066589730431E-6</v>
      </c>
      <c r="AX759" s="5">
        <f t="shared" si="1049"/>
        <v>9.5548851395148041E-5</v>
      </c>
      <c r="AY759" s="5">
        <f t="shared" si="1050"/>
        <v>1.7559755085972653E-4</v>
      </c>
      <c r="AZ759" s="5">
        <f t="shared" si="1051"/>
        <v>1.6135463387422793E-4</v>
      </c>
      <c r="BA759" s="5">
        <f t="shared" si="1052"/>
        <v>9.8844650718711029E-5</v>
      </c>
      <c r="BB759" s="5">
        <f t="shared" si="1053"/>
        <v>4.5413624361663804E-5</v>
      </c>
      <c r="BC759" s="5">
        <f t="shared" si="1054"/>
        <v>1.6692029463740301E-5</v>
      </c>
      <c r="BD759" s="5">
        <f t="shared" si="1055"/>
        <v>3.031942237805273E-3</v>
      </c>
      <c r="BE759" s="5">
        <f t="shared" si="1056"/>
        <v>3.1315883208644577E-3</v>
      </c>
      <c r="BF759" s="5">
        <f t="shared" si="1057"/>
        <v>1.6172546576074512E-3</v>
      </c>
      <c r="BG759" s="5">
        <f t="shared" si="1058"/>
        <v>5.5680214203698353E-4</v>
      </c>
      <c r="BH759" s="5">
        <f t="shared" si="1059"/>
        <v>1.4377542085840668E-4</v>
      </c>
      <c r="BI759" s="5">
        <f t="shared" si="1060"/>
        <v>2.9700132355653134E-5</v>
      </c>
      <c r="BJ759" s="8">
        <f t="shared" si="1061"/>
        <v>0.2102816461714361</v>
      </c>
      <c r="BK759" s="8">
        <f t="shared" si="1062"/>
        <v>0.22757205898707175</v>
      </c>
      <c r="BL759" s="8">
        <f t="shared" si="1063"/>
        <v>0.50072095468336075</v>
      </c>
      <c r="BM759" s="8">
        <f t="shared" si="1064"/>
        <v>0.54423475481473438</v>
      </c>
      <c r="BN759" s="8">
        <f t="shared" si="1065"/>
        <v>0.4527863703592549</v>
      </c>
    </row>
    <row r="760" spans="1:66" x14ac:dyDescent="0.25">
      <c r="A760" t="s">
        <v>122</v>
      </c>
      <c r="B760" t="s">
        <v>131</v>
      </c>
      <c r="C760" t="s">
        <v>125</v>
      </c>
      <c r="D760" s="11">
        <v>44282</v>
      </c>
      <c r="E760">
        <f>VLOOKUP(A760,home!$A$2:$E$405,3,FALSE)</f>
        <v>1.2800925925925899</v>
      </c>
      <c r="F760">
        <f>VLOOKUP(B760,home!$B$2:$E$405,3,FALSE)</f>
        <v>1.19</v>
      </c>
      <c r="G760">
        <f>VLOOKUP(C760,away!$B$2:$E$405,4,FALSE)</f>
        <v>1.06</v>
      </c>
      <c r="H760">
        <f>VLOOKUP(A760,away!$A$2:$E$405,3,FALSE)</f>
        <v>1.1111111111111101</v>
      </c>
      <c r="I760">
        <f>VLOOKUP(C760,away!$B$2:$E$405,3,FALSE)</f>
        <v>1.1000000000000001</v>
      </c>
      <c r="J760">
        <f>VLOOKUP(B760,home!$B$2:$E$405,4,FALSE)</f>
        <v>1.01</v>
      </c>
      <c r="K760" s="3">
        <f t="shared" si="1010"/>
        <v>1.6147087962962927</v>
      </c>
      <c r="L760" s="3">
        <f t="shared" si="1011"/>
        <v>1.2344444444444433</v>
      </c>
      <c r="M760" s="5">
        <f t="shared" si="1012"/>
        <v>5.7893321832214441E-2</v>
      </c>
      <c r="N760" s="5">
        <f t="shared" si="1013"/>
        <v>9.3480856009288862E-2</v>
      </c>
      <c r="O760" s="5">
        <f t="shared" si="1014"/>
        <v>7.1466089506211319E-2</v>
      </c>
      <c r="P760" s="5">
        <f t="shared" si="1015"/>
        <v>0.11539692336257759</v>
      </c>
      <c r="Q760" s="5">
        <f t="shared" si="1016"/>
        <v>7.5472180241752951E-2</v>
      </c>
      <c r="R760" s="5">
        <f t="shared" si="1017"/>
        <v>4.4110458578555951E-2</v>
      </c>
      <c r="S760" s="5">
        <f t="shared" si="1018"/>
        <v>5.7504257400111475E-2</v>
      </c>
      <c r="T760" s="5">
        <f t="shared" si="1019"/>
        <v>9.3166213609541609E-2</v>
      </c>
      <c r="U760" s="5">
        <f t="shared" si="1020"/>
        <v>7.1225545475457563E-2</v>
      </c>
      <c r="V760" s="5">
        <f t="shared" si="1021"/>
        <v>1.273571261802761E-2</v>
      </c>
      <c r="W760" s="5">
        <f t="shared" si="1022"/>
        <v>4.0621864437339256E-2</v>
      </c>
      <c r="X760" s="5">
        <f t="shared" si="1023"/>
        <v>5.0145434877648748E-2</v>
      </c>
      <c r="Y760" s="5">
        <f t="shared" si="1024"/>
        <v>3.0950876749482065E-2</v>
      </c>
      <c r="Z760" s="5">
        <f t="shared" si="1025"/>
        <v>1.8150636844731713E-2</v>
      </c>
      <c r="AA760" s="5">
        <f t="shared" si="1026"/>
        <v>2.930799297156788E-2</v>
      </c>
      <c r="AB760" s="5">
        <f t="shared" si="1027"/>
        <v>2.3661937026490294E-2</v>
      </c>
      <c r="AC760" s="5">
        <f t="shared" si="1028"/>
        <v>1.5866057673388665E-3</v>
      </c>
      <c r="AD760" s="5">
        <f t="shared" si="1029"/>
        <v>1.6398120457231814E-2</v>
      </c>
      <c r="AE760" s="5">
        <f t="shared" si="1030"/>
        <v>2.0242568697760588E-2</v>
      </c>
      <c r="AF760" s="5">
        <f t="shared" si="1031"/>
        <v>1.2494163235117775E-2</v>
      </c>
      <c r="AG760" s="5">
        <f t="shared" si="1032"/>
        <v>5.1411167978577168E-3</v>
      </c>
      <c r="AH760" s="5">
        <f t="shared" si="1033"/>
        <v>5.6014882040269212E-3</v>
      </c>
      <c r="AI760" s="5">
        <f t="shared" si="1034"/>
        <v>9.0447722753921912E-3</v>
      </c>
      <c r="AJ760" s="5">
        <f t="shared" si="1035"/>
        <v>7.3023366767863045E-3</v>
      </c>
      <c r="AK760" s="5">
        <f t="shared" si="1036"/>
        <v>3.930382421841295E-3</v>
      </c>
      <c r="AL760" s="5">
        <f t="shared" si="1037"/>
        <v>1.2650123941469713E-4</v>
      </c>
      <c r="AM760" s="5">
        <f t="shared" si="1038"/>
        <v>5.2956378690036787E-3</v>
      </c>
      <c r="AN760" s="5">
        <f t="shared" si="1039"/>
        <v>6.5371707471812025E-3</v>
      </c>
      <c r="AO760" s="5">
        <f t="shared" si="1040"/>
        <v>4.0348870556212836E-3</v>
      </c>
      <c r="AP760" s="5">
        <f t="shared" si="1041"/>
        <v>1.660281303257497E-3</v>
      </c>
      <c r="AQ760" s="5">
        <f t="shared" si="1042"/>
        <v>5.1238125775529943E-4</v>
      </c>
      <c r="AR760" s="5">
        <f t="shared" si="1043"/>
        <v>1.382945198816423E-3</v>
      </c>
      <c r="AS760" s="5">
        <f t="shared" si="1044"/>
        <v>2.2330537773246032E-3</v>
      </c>
      <c r="AT760" s="5">
        <f t="shared" si="1045"/>
        <v>1.8028657884243502E-3</v>
      </c>
      <c r="AU760" s="5">
        <f t="shared" si="1046"/>
        <v>9.703677490368166E-4</v>
      </c>
      <c r="AV760" s="5">
        <f t="shared" si="1047"/>
        <v>3.9171533500299529E-4</v>
      </c>
      <c r="AW760" s="5">
        <f t="shared" si="1048"/>
        <v>7.00419196704019E-6</v>
      </c>
      <c r="AX760" s="5">
        <f t="shared" si="1049"/>
        <v>1.4251521748466659E-3</v>
      </c>
      <c r="AY760" s="5">
        <f t="shared" si="1050"/>
        <v>1.7592711847273827E-3</v>
      </c>
      <c r="AZ760" s="5">
        <f t="shared" si="1051"/>
        <v>1.0858612701289559E-3</v>
      </c>
      <c r="BA760" s="5">
        <f t="shared" si="1052"/>
        <v>4.4681180411602553E-4</v>
      </c>
      <c r="BB760" s="5">
        <f t="shared" si="1053"/>
        <v>1.3789108732580667E-4</v>
      </c>
      <c r="BC760" s="5">
        <f t="shared" si="1054"/>
        <v>3.4043777337549119E-5</v>
      </c>
      <c r="BD760" s="5">
        <f t="shared" si="1055"/>
        <v>2.8452816960834146E-4</v>
      </c>
      <c r="BE760" s="5">
        <f t="shared" si="1056"/>
        <v>4.5943013826067243E-4</v>
      </c>
      <c r="BF760" s="5">
        <f t="shared" si="1057"/>
        <v>3.7092294276656494E-4</v>
      </c>
      <c r="BG760" s="5">
        <f t="shared" si="1058"/>
        <v>1.996441794777596E-4</v>
      </c>
      <c r="BH760" s="5">
        <f t="shared" si="1059"/>
        <v>8.0591803183023564E-5</v>
      </c>
      <c r="BI760" s="5">
        <f t="shared" si="1060"/>
        <v>2.6026458701801543E-5</v>
      </c>
      <c r="BJ760" s="8">
        <f t="shared" si="1061"/>
        <v>0.46104278464432286</v>
      </c>
      <c r="BK760" s="8">
        <f t="shared" si="1062"/>
        <v>0.24700259340441205</v>
      </c>
      <c r="BL760" s="8">
        <f t="shared" si="1063"/>
        <v>0.27385309467693314</v>
      </c>
      <c r="BM760" s="8">
        <f t="shared" si="1064"/>
        <v>0.54047701304703788</v>
      </c>
      <c r="BN760" s="8">
        <f t="shared" si="1065"/>
        <v>0.45781982953060113</v>
      </c>
    </row>
    <row r="761" spans="1:66" x14ac:dyDescent="0.25">
      <c r="A761" t="s">
        <v>122</v>
      </c>
      <c r="B761" t="s">
        <v>136</v>
      </c>
      <c r="C761" t="s">
        <v>140</v>
      </c>
      <c r="D761" s="11">
        <v>44282</v>
      </c>
      <c r="E761">
        <f>VLOOKUP(A761,home!$A$2:$E$405,3,FALSE)</f>
        <v>1.2800925925925899</v>
      </c>
      <c r="F761">
        <f>VLOOKUP(B761,home!$B$2:$E$405,3,FALSE)</f>
        <v>1.52</v>
      </c>
      <c r="G761">
        <f>VLOOKUP(C761,away!$B$2:$E$405,4,FALSE)</f>
        <v>0.78</v>
      </c>
      <c r="H761">
        <f>VLOOKUP(A761,away!$A$2:$E$405,3,FALSE)</f>
        <v>1.1111111111111101</v>
      </c>
      <c r="I761">
        <f>VLOOKUP(C761,away!$B$2:$E$405,3,FALSE)</f>
        <v>0.6</v>
      </c>
      <c r="J761">
        <f>VLOOKUP(B761,home!$B$2:$E$405,4,FALSE)</f>
        <v>0.9</v>
      </c>
      <c r="K761" s="3">
        <f t="shared" si="1010"/>
        <v>1.5176777777777748</v>
      </c>
      <c r="L761" s="3">
        <f t="shared" si="1011"/>
        <v>0.59999999999999942</v>
      </c>
      <c r="M761" s="5">
        <f t="shared" si="1012"/>
        <v>0.12031069252547397</v>
      </c>
      <c r="N761" s="5">
        <f t="shared" si="1013"/>
        <v>0.18259286447496648</v>
      </c>
      <c r="O761" s="5">
        <f t="shared" si="1014"/>
        <v>7.2186415515284305E-2</v>
      </c>
      <c r="P761" s="5">
        <f t="shared" si="1015"/>
        <v>0.10955571868497978</v>
      </c>
      <c r="Q761" s="5">
        <f t="shared" si="1016"/>
        <v>0.13855856639722278</v>
      </c>
      <c r="R761" s="5">
        <f t="shared" si="1017"/>
        <v>2.1655924654585271E-2</v>
      </c>
      <c r="S761" s="5">
        <f t="shared" si="1018"/>
        <v>2.4940541951500052E-2</v>
      </c>
      <c r="T761" s="5">
        <f t="shared" si="1019"/>
        <v>8.3135139838333594E-2</v>
      </c>
      <c r="U761" s="5">
        <f t="shared" si="1020"/>
        <v>3.2866715605493903E-2</v>
      </c>
      <c r="V761" s="5">
        <f t="shared" si="1021"/>
        <v>2.523447085701729E-3</v>
      </c>
      <c r="W761" s="5">
        <f t="shared" si="1022"/>
        <v>7.0095752380603768E-2</v>
      </c>
      <c r="X761" s="5">
        <f t="shared" si="1023"/>
        <v>4.2057451428362216E-2</v>
      </c>
      <c r="Y761" s="5">
        <f t="shared" si="1024"/>
        <v>1.2617235428508653E-2</v>
      </c>
      <c r="Z761" s="5">
        <f t="shared" si="1025"/>
        <v>4.331184930917051E-3</v>
      </c>
      <c r="AA761" s="5">
        <f t="shared" si="1026"/>
        <v>6.5733431210987757E-3</v>
      </c>
      <c r="AB761" s="5">
        <f t="shared" si="1027"/>
        <v>4.9881083903000074E-3</v>
      </c>
      <c r="AC761" s="5">
        <f t="shared" si="1028"/>
        <v>1.4361673370128492E-4</v>
      </c>
      <c r="AD761" s="5">
        <f t="shared" si="1029"/>
        <v>2.6595691426163973E-2</v>
      </c>
      <c r="AE761" s="5">
        <f t="shared" si="1030"/>
        <v>1.5957414855698369E-2</v>
      </c>
      <c r="AF761" s="5">
        <f t="shared" si="1031"/>
        <v>4.7872244567095058E-3</v>
      </c>
      <c r="AG761" s="5">
        <f t="shared" si="1032"/>
        <v>9.5744489134190057E-4</v>
      </c>
      <c r="AH761" s="5">
        <f t="shared" si="1033"/>
        <v>6.4967773963755702E-4</v>
      </c>
      <c r="AI761" s="5">
        <f t="shared" si="1034"/>
        <v>9.8600146816481531E-4</v>
      </c>
      <c r="AJ761" s="5">
        <f t="shared" si="1035"/>
        <v>7.482162585450003E-4</v>
      </c>
      <c r="AK761" s="5">
        <f t="shared" si="1036"/>
        <v>3.785170628552589E-4</v>
      </c>
      <c r="AL761" s="5">
        <f t="shared" si="1037"/>
        <v>5.2311342061312439E-6</v>
      </c>
      <c r="AM761" s="5">
        <f t="shared" si="1038"/>
        <v>8.0727379724247934E-3</v>
      </c>
      <c r="AN761" s="5">
        <f t="shared" si="1039"/>
        <v>4.8436427834548717E-3</v>
      </c>
      <c r="AO761" s="5">
        <f t="shared" si="1040"/>
        <v>1.4530928350364599E-3</v>
      </c>
      <c r="AP761" s="5">
        <f t="shared" si="1041"/>
        <v>2.9061856700729179E-4</v>
      </c>
      <c r="AQ761" s="5">
        <f t="shared" si="1042"/>
        <v>4.3592785051093725E-5</v>
      </c>
      <c r="AR761" s="5">
        <f t="shared" si="1043"/>
        <v>7.7961328756506794E-5</v>
      </c>
      <c r="AS761" s="5">
        <f t="shared" si="1044"/>
        <v>1.1832017617977776E-4</v>
      </c>
      <c r="AT761" s="5">
        <f t="shared" si="1045"/>
        <v>8.9785951025399987E-5</v>
      </c>
      <c r="AU761" s="5">
        <f t="shared" si="1046"/>
        <v>4.5422047542631046E-5</v>
      </c>
      <c r="AV761" s="5">
        <f t="shared" si="1047"/>
        <v>1.7234008044154181E-5</v>
      </c>
      <c r="AW761" s="5">
        <f t="shared" si="1048"/>
        <v>1.3231960228697613E-7</v>
      </c>
      <c r="AX761" s="5">
        <f t="shared" si="1049"/>
        <v>2.0419691710953222E-3</v>
      </c>
      <c r="AY761" s="5">
        <f t="shared" si="1050"/>
        <v>1.2251815026571922E-3</v>
      </c>
      <c r="AZ761" s="5">
        <f t="shared" si="1051"/>
        <v>3.6755445079715728E-4</v>
      </c>
      <c r="BA761" s="5">
        <f t="shared" si="1052"/>
        <v>7.3510890159431401E-5</v>
      </c>
      <c r="BB761" s="5">
        <f t="shared" si="1053"/>
        <v>1.1026633523914698E-5</v>
      </c>
      <c r="BC761" s="5">
        <f t="shared" si="1054"/>
        <v>1.3231960228697631E-6</v>
      </c>
      <c r="BD761" s="5">
        <f t="shared" si="1055"/>
        <v>7.7961328756506692E-6</v>
      </c>
      <c r="BE761" s="5">
        <f t="shared" si="1056"/>
        <v>1.1832017617977762E-5</v>
      </c>
      <c r="BF761" s="5">
        <f t="shared" si="1057"/>
        <v>8.9785951025399862E-6</v>
      </c>
      <c r="BG761" s="5">
        <f t="shared" si="1058"/>
        <v>4.5422047542630982E-6</v>
      </c>
      <c r="BH761" s="5">
        <f t="shared" si="1059"/>
        <v>1.7234008044154159E-6</v>
      </c>
      <c r="BI761" s="5">
        <f t="shared" si="1060"/>
        <v>5.2311342061312374E-7</v>
      </c>
      <c r="BJ761" s="8">
        <f t="shared" si="1061"/>
        <v>0.59577903636514162</v>
      </c>
      <c r="BK761" s="8">
        <f t="shared" si="1062"/>
        <v>0.25870442961822016</v>
      </c>
      <c r="BL761" s="8">
        <f t="shared" si="1063"/>
        <v>0.14141703879208886</v>
      </c>
      <c r="BM761" s="8">
        <f t="shared" si="1064"/>
        <v>0.35414645827080016</v>
      </c>
      <c r="BN761" s="8">
        <f t="shared" si="1065"/>
        <v>0.64486018225251263</v>
      </c>
    </row>
    <row r="762" spans="1:66" x14ac:dyDescent="0.25">
      <c r="A762" t="s">
        <v>122</v>
      </c>
      <c r="B762" t="s">
        <v>362</v>
      </c>
      <c r="C762" t="s">
        <v>130</v>
      </c>
      <c r="D762" s="11">
        <v>44282</v>
      </c>
      <c r="E762">
        <f>VLOOKUP(A762,home!$A$2:$E$405,3,FALSE)</f>
        <v>1.2800925925925899</v>
      </c>
      <c r="F762">
        <f>VLOOKUP(B762,home!$B$2:$E$405,3,FALSE)</f>
        <v>1.47</v>
      </c>
      <c r="G762">
        <f>VLOOKUP(C762,away!$B$2:$E$405,4,FALSE)</f>
        <v>0.87</v>
      </c>
      <c r="H762">
        <f>VLOOKUP(A762,away!$A$2:$E$405,3,FALSE)</f>
        <v>1.1111111111111101</v>
      </c>
      <c r="I762">
        <f>VLOOKUP(C762,away!$B$2:$E$405,3,FALSE)</f>
        <v>1.35</v>
      </c>
      <c r="J762">
        <f>VLOOKUP(B762,home!$B$2:$E$405,4,FALSE)</f>
        <v>1.1599999999999999</v>
      </c>
      <c r="K762" s="3">
        <f t="shared" si="1010"/>
        <v>1.6371104166666632</v>
      </c>
      <c r="L762" s="3">
        <f t="shared" si="1011"/>
        <v>1.7399999999999984</v>
      </c>
      <c r="M762" s="5">
        <f t="shared" si="1012"/>
        <v>3.4145979972230713E-2</v>
      </c>
      <c r="N762" s="5">
        <f t="shared" si="1013"/>
        <v>5.5900739499830161E-2</v>
      </c>
      <c r="O762" s="5">
        <f t="shared" si="1014"/>
        <v>5.9414005151681382E-2</v>
      </c>
      <c r="P762" s="5">
        <f t="shared" si="1015"/>
        <v>9.7267286729704389E-2</v>
      </c>
      <c r="Q762" s="5">
        <f t="shared" si="1016"/>
        <v>4.5757841467270792E-2</v>
      </c>
      <c r="R762" s="5">
        <f t="shared" si="1017"/>
        <v>5.1690184481962775E-2</v>
      </c>
      <c r="S762" s="5">
        <f t="shared" si="1018"/>
        <v>6.9268220413154419E-2</v>
      </c>
      <c r="T762" s="5">
        <f t="shared" si="1019"/>
        <v>7.9618644153051102E-2</v>
      </c>
      <c r="U762" s="5">
        <f t="shared" si="1020"/>
        <v>8.4622539454842771E-2</v>
      </c>
      <c r="V762" s="5">
        <f t="shared" si="1021"/>
        <v>2.1923946868585235E-2</v>
      </c>
      <c r="W762" s="5">
        <f t="shared" si="1022"/>
        <v>2.4970212970083602E-2</v>
      </c>
      <c r="X762" s="5">
        <f t="shared" si="1023"/>
        <v>4.3448170567945428E-2</v>
      </c>
      <c r="Y762" s="5">
        <f t="shared" si="1024"/>
        <v>3.77999083941125E-2</v>
      </c>
      <c r="Z762" s="5">
        <f t="shared" si="1025"/>
        <v>2.9980306999538388E-2</v>
      </c>
      <c r="AA762" s="5">
        <f t="shared" si="1026"/>
        <v>4.9081072883808773E-2</v>
      </c>
      <c r="AB762" s="5">
        <f t="shared" si="1027"/>
        <v>4.0175567839629528E-2</v>
      </c>
      <c r="AC762" s="5">
        <f t="shared" si="1028"/>
        <v>3.9032464949895472E-3</v>
      </c>
      <c r="AD762" s="5">
        <f t="shared" si="1029"/>
        <v>1.0219748939927222E-2</v>
      </c>
      <c r="AE762" s="5">
        <f t="shared" si="1030"/>
        <v>1.7782363155473348E-2</v>
      </c>
      <c r="AF762" s="5">
        <f t="shared" si="1031"/>
        <v>1.5470655945261804E-2</v>
      </c>
      <c r="AG762" s="5">
        <f t="shared" si="1032"/>
        <v>8.9729804482518404E-3</v>
      </c>
      <c r="AH762" s="5">
        <f t="shared" si="1033"/>
        <v>1.3041433544799187E-2</v>
      </c>
      <c r="AI762" s="5">
        <f t="shared" si="1034"/>
        <v>2.1350266704456798E-2</v>
      </c>
      <c r="AJ762" s="5">
        <f t="shared" si="1035"/>
        <v>1.7476372010238831E-2</v>
      </c>
      <c r="AK762" s="5">
        <f t="shared" si="1036"/>
        <v>9.5369168878345692E-3</v>
      </c>
      <c r="AL762" s="5">
        <f t="shared" si="1037"/>
        <v>4.4474716650524552E-4</v>
      </c>
      <c r="AM762" s="5">
        <f t="shared" si="1038"/>
        <v>3.3461714890545909E-3</v>
      </c>
      <c r="AN762" s="5">
        <f t="shared" si="1039"/>
        <v>5.8223383909549826E-3</v>
      </c>
      <c r="AO762" s="5">
        <f t="shared" si="1040"/>
        <v>5.0654344001308318E-3</v>
      </c>
      <c r="AP762" s="5">
        <f t="shared" si="1041"/>
        <v>2.9379519520758802E-3</v>
      </c>
      <c r="AQ762" s="5">
        <f t="shared" si="1042"/>
        <v>1.2780090991530069E-3</v>
      </c>
      <c r="AR762" s="5">
        <f t="shared" si="1043"/>
        <v>4.538418873590108E-3</v>
      </c>
      <c r="AS762" s="5">
        <f t="shared" si="1044"/>
        <v>7.4298928131509507E-3</v>
      </c>
      <c r="AT762" s="5">
        <f t="shared" si="1045"/>
        <v>6.0817774595631011E-3</v>
      </c>
      <c r="AU762" s="5">
        <f t="shared" si="1046"/>
        <v>3.3188470769664235E-3</v>
      </c>
      <c r="AV762" s="5">
        <f t="shared" si="1047"/>
        <v>1.3583297802563597E-3</v>
      </c>
      <c r="AW762" s="5">
        <f t="shared" si="1048"/>
        <v>3.5191510588321449E-5</v>
      </c>
      <c r="AX762" s="5">
        <f t="shared" si="1049"/>
        <v>9.1300870011404365E-4</v>
      </c>
      <c r="AY762" s="5">
        <f t="shared" si="1050"/>
        <v>1.5886351381984344E-3</v>
      </c>
      <c r="AZ762" s="5">
        <f t="shared" si="1051"/>
        <v>1.3821125702326372E-3</v>
      </c>
      <c r="BA762" s="5">
        <f t="shared" si="1052"/>
        <v>8.016252907349289E-4</v>
      </c>
      <c r="BB762" s="5">
        <f t="shared" si="1053"/>
        <v>3.487070014696938E-4</v>
      </c>
      <c r="BC762" s="5">
        <f t="shared" si="1054"/>
        <v>1.213500365114532E-4</v>
      </c>
      <c r="BD762" s="5">
        <f t="shared" si="1055"/>
        <v>1.3161414733411322E-3</v>
      </c>
      <c r="BE762" s="5">
        <f t="shared" si="1056"/>
        <v>2.154668915813777E-3</v>
      </c>
      <c r="BF762" s="5">
        <f t="shared" si="1057"/>
        <v>1.7637154632733003E-3</v>
      </c>
      <c r="BG762" s="5">
        <f t="shared" si="1058"/>
        <v>9.6246565232026337E-4</v>
      </c>
      <c r="BH762" s="5">
        <f t="shared" si="1059"/>
        <v>3.9391563627434452E-4</v>
      </c>
      <c r="BI762" s="5">
        <f t="shared" si="1060"/>
        <v>1.2897667828652126E-4</v>
      </c>
      <c r="BJ762" s="8">
        <f t="shared" si="1061"/>
        <v>0.36354660960983831</v>
      </c>
      <c r="BK762" s="8">
        <f t="shared" si="1062"/>
        <v>0.22854206278336797</v>
      </c>
      <c r="BL762" s="8">
        <f t="shared" si="1063"/>
        <v>0.37583550878209099</v>
      </c>
      <c r="BM762" s="8">
        <f t="shared" si="1064"/>
        <v>0.65217500724454502</v>
      </c>
      <c r="BN762" s="8">
        <f t="shared" si="1065"/>
        <v>0.3441760373026802</v>
      </c>
    </row>
    <row r="763" spans="1:66" x14ac:dyDescent="0.25">
      <c r="A763" t="s">
        <v>122</v>
      </c>
      <c r="B763" t="s">
        <v>129</v>
      </c>
      <c r="C763" t="s">
        <v>127</v>
      </c>
      <c r="D763" s="11">
        <v>44282</v>
      </c>
      <c r="E763">
        <f>VLOOKUP(A763,home!$A$2:$E$405,3,FALSE)</f>
        <v>1.2800925925925899</v>
      </c>
      <c r="F763">
        <f>VLOOKUP(B763,home!$B$2:$E$405,3,FALSE)</f>
        <v>1.08</v>
      </c>
      <c r="G763">
        <f>VLOOKUP(C763,away!$B$2:$E$405,4,FALSE)</f>
        <v>1.1299999999999999</v>
      </c>
      <c r="H763">
        <f>VLOOKUP(A763,away!$A$2:$E$405,3,FALSE)</f>
        <v>1.1111111111111101</v>
      </c>
      <c r="I763">
        <f>VLOOKUP(C763,away!$B$2:$E$405,3,FALSE)</f>
        <v>0.91</v>
      </c>
      <c r="J763">
        <f>VLOOKUP(B763,home!$B$2:$E$405,4,FALSE)</f>
        <v>1.1000000000000001</v>
      </c>
      <c r="K763" s="3">
        <f t="shared" si="1010"/>
        <v>1.5622249999999966</v>
      </c>
      <c r="L763" s="3">
        <f t="shared" si="1011"/>
        <v>1.1122222222222213</v>
      </c>
      <c r="M763" s="5">
        <f t="shared" si="1012"/>
        <v>6.8944929087774637E-2</v>
      </c>
      <c r="N763" s="5">
        <f t="shared" si="1013"/>
        <v>0.10770749184414848</v>
      </c>
      <c r="O763" s="5">
        <f t="shared" si="1014"/>
        <v>7.6682082240958183E-2</v>
      </c>
      <c r="P763" s="5">
        <f t="shared" si="1015"/>
        <v>0.11979466592888062</v>
      </c>
      <c r="Q763" s="5">
        <f t="shared" si="1016"/>
        <v>8.4131668223112285E-2</v>
      </c>
      <c r="R763" s="5">
        <f t="shared" si="1017"/>
        <v>4.2643757957332815E-2</v>
      </c>
      <c r="S763" s="5">
        <f t="shared" si="1018"/>
        <v>5.2037046722979381E-2</v>
      </c>
      <c r="T763" s="5">
        <f t="shared" si="1019"/>
        <v>9.3573110990372591E-2</v>
      </c>
      <c r="U763" s="5">
        <f t="shared" si="1020"/>
        <v>6.6619144774894112E-2</v>
      </c>
      <c r="V763" s="5">
        <f t="shared" si="1021"/>
        <v>1.0046280110138641E-2</v>
      </c>
      <c r="W763" s="5">
        <f t="shared" si="1022"/>
        <v>4.381086512995043E-2</v>
      </c>
      <c r="X763" s="5">
        <f t="shared" si="1023"/>
        <v>4.8727417772311502E-2</v>
      </c>
      <c r="Y763" s="5">
        <f t="shared" si="1024"/>
        <v>2.7097858438935429E-2</v>
      </c>
      <c r="Z763" s="5">
        <f t="shared" si="1025"/>
        <v>1.5809778413070404E-2</v>
      </c>
      <c r="AA763" s="5">
        <f t="shared" si="1026"/>
        <v>2.4698431081358857E-2</v>
      </c>
      <c r="AB763" s="5">
        <f t="shared" si="1027"/>
        <v>1.9292253248037888E-2</v>
      </c>
      <c r="AC763" s="5">
        <f t="shared" si="1028"/>
        <v>1.0909892010421093E-3</v>
      </c>
      <c r="AD763" s="5">
        <f t="shared" si="1029"/>
        <v>1.7110607194409166E-2</v>
      </c>
      <c r="AE763" s="5">
        <f t="shared" si="1030"/>
        <v>1.9030797557337293E-2</v>
      </c>
      <c r="AF763" s="5">
        <f t="shared" si="1031"/>
        <v>1.0583237974941453E-2</v>
      </c>
      <c r="AG763" s="5">
        <f t="shared" si="1032"/>
        <v>3.9236374862653264E-3</v>
      </c>
      <c r="AH763" s="5">
        <f t="shared" si="1033"/>
        <v>4.3959967198565235E-3</v>
      </c>
      <c r="AI763" s="5">
        <f t="shared" si="1034"/>
        <v>6.8675359756778407E-3</v>
      </c>
      <c r="AJ763" s="5">
        <f t="shared" si="1035"/>
        <v>5.3643181948016478E-3</v>
      </c>
      <c r="AK763" s="5">
        <f t="shared" si="1036"/>
        <v>2.7934239972913287E-3</v>
      </c>
      <c r="AL763" s="5">
        <f t="shared" si="1037"/>
        <v>7.5825554453448865E-5</v>
      </c>
      <c r="AM763" s="5">
        <f t="shared" si="1038"/>
        <v>5.3461236648571575E-3</v>
      </c>
      <c r="AN763" s="5">
        <f t="shared" si="1039"/>
        <v>5.9460775428022338E-3</v>
      </c>
      <c r="AO763" s="5">
        <f t="shared" si="1040"/>
        <v>3.3066797890805729E-3</v>
      </c>
      <c r="AP763" s="5">
        <f t="shared" si="1041"/>
        <v>1.2259209143961663E-3</v>
      </c>
      <c r="AQ763" s="5">
        <f t="shared" si="1042"/>
        <v>3.4087412091960085E-4</v>
      </c>
      <c r="AR763" s="5">
        <f t="shared" si="1043"/>
        <v>9.7786504812808275E-4</v>
      </c>
      <c r="AS763" s="5">
        <f t="shared" si="1044"/>
        <v>1.5276452248118907E-3</v>
      </c>
      <c r="AT763" s="5">
        <f t="shared" si="1045"/>
        <v>1.1932627806658757E-3</v>
      </c>
      <c r="AU763" s="5">
        <f t="shared" si="1046"/>
        <v>6.2138164917524791E-4</v>
      </c>
      <c r="AV763" s="5">
        <f t="shared" si="1047"/>
        <v>2.4268448672069991E-4</v>
      </c>
      <c r="AW763" s="5">
        <f t="shared" si="1048"/>
        <v>3.6597232525569355E-6</v>
      </c>
      <c r="AX763" s="5">
        <f t="shared" si="1049"/>
        <v>1.3919746737219097E-3</v>
      </c>
      <c r="AY763" s="5">
        <f t="shared" si="1050"/>
        <v>1.548185164884034E-3</v>
      </c>
      <c r="AZ763" s="5">
        <f t="shared" si="1051"/>
        <v>8.6096297224939812E-4</v>
      </c>
      <c r="BA763" s="5">
        <f t="shared" si="1052"/>
        <v>3.1919405008209127E-4</v>
      </c>
      <c r="BB763" s="5">
        <f t="shared" si="1053"/>
        <v>8.8753678925603761E-5</v>
      </c>
      <c r="BC763" s="5">
        <f t="shared" si="1054"/>
        <v>1.9742762801006491E-5</v>
      </c>
      <c r="BD763" s="5">
        <f t="shared" si="1055"/>
        <v>1.8126720614374233E-4</v>
      </c>
      <c r="BE763" s="5">
        <f t="shared" si="1056"/>
        <v>2.8318016111790722E-4</v>
      </c>
      <c r="BF763" s="5">
        <f t="shared" si="1057"/>
        <v>2.2119556360121091E-4</v>
      </c>
      <c r="BG763" s="5">
        <f t="shared" si="1058"/>
        <v>1.1518574644896698E-4</v>
      </c>
      <c r="BH763" s="5">
        <f t="shared" si="1059"/>
        <v>4.4986513186559267E-5</v>
      </c>
      <c r="BI763" s="5">
        <f t="shared" si="1060"/>
        <v>1.405581111257447E-5</v>
      </c>
      <c r="BJ763" s="8">
        <f t="shared" si="1061"/>
        <v>0.47609118194650363</v>
      </c>
      <c r="BK763" s="8">
        <f t="shared" si="1062"/>
        <v>0.25353792177015289</v>
      </c>
      <c r="BL763" s="8">
        <f t="shared" si="1063"/>
        <v>0.25477965438132205</v>
      </c>
      <c r="BM763" s="8">
        <f t="shared" si="1064"/>
        <v>0.49876941578721057</v>
      </c>
      <c r="BN763" s="8">
        <f t="shared" si="1065"/>
        <v>0.49990459528220704</v>
      </c>
    </row>
    <row r="764" spans="1:66" x14ac:dyDescent="0.25">
      <c r="A764" t="s">
        <v>122</v>
      </c>
      <c r="B764" t="s">
        <v>128</v>
      </c>
      <c r="C764" t="s">
        <v>132</v>
      </c>
      <c r="D764" s="11">
        <v>44282</v>
      </c>
      <c r="E764">
        <f>VLOOKUP(A764,home!$A$2:$E$405,3,FALSE)</f>
        <v>1.2800925925925899</v>
      </c>
      <c r="F764">
        <f>VLOOKUP(B764,home!$B$2:$E$405,3,FALSE)</f>
        <v>1.1299999999999999</v>
      </c>
      <c r="G764">
        <f>VLOOKUP(C764,away!$B$2:$E$405,4,FALSE)</f>
        <v>1.3</v>
      </c>
      <c r="H764">
        <f>VLOOKUP(A764,away!$A$2:$E$405,3,FALSE)</f>
        <v>1.1111111111111101</v>
      </c>
      <c r="I764">
        <f>VLOOKUP(C764,away!$B$2:$E$405,3,FALSE)</f>
        <v>1</v>
      </c>
      <c r="J764">
        <f>VLOOKUP(B764,home!$B$2:$E$405,4,FALSE)</f>
        <v>0.8</v>
      </c>
      <c r="K764" s="3">
        <f t="shared" si="1010"/>
        <v>1.8804560185185144</v>
      </c>
      <c r="L764" s="3">
        <f t="shared" si="1011"/>
        <v>0.88888888888888806</v>
      </c>
      <c r="M764" s="5">
        <f t="shared" si="1012"/>
        <v>6.2703067605817453E-2</v>
      </c>
      <c r="N764" s="5">
        <f t="shared" si="1013"/>
        <v>0.11791036085893274</v>
      </c>
      <c r="O764" s="5">
        <f t="shared" si="1014"/>
        <v>5.573606009405991E-2</v>
      </c>
      <c r="P764" s="5">
        <f t="shared" si="1015"/>
        <v>0.10480920965238455</v>
      </c>
      <c r="Q764" s="5">
        <f t="shared" si="1016"/>
        <v>0.110862623861435</v>
      </c>
      <c r="R764" s="5">
        <f t="shared" si="1017"/>
        <v>2.47715822640266E-2</v>
      </c>
      <c r="S764" s="5">
        <f t="shared" si="1018"/>
        <v>4.3797579797110034E-2</v>
      </c>
      <c r="T764" s="5">
        <f t="shared" si="1019"/>
        <v>9.8544554543497684E-2</v>
      </c>
      <c r="U764" s="5">
        <f t="shared" si="1020"/>
        <v>4.6581870956615305E-2</v>
      </c>
      <c r="V764" s="5">
        <f t="shared" si="1021"/>
        <v>8.1342639531871985E-3</v>
      </c>
      <c r="W764" s="5">
        <f t="shared" si="1022"/>
        <v>6.9490762756329899E-2</v>
      </c>
      <c r="X764" s="5">
        <f t="shared" si="1023"/>
        <v>6.1769566894515404E-2</v>
      </c>
      <c r="Y764" s="5">
        <f t="shared" si="1024"/>
        <v>2.7453140842006816E-2</v>
      </c>
      <c r="Z764" s="5">
        <f t="shared" si="1025"/>
        <v>7.339728078230098E-3</v>
      </c>
      <c r="AA764" s="5">
        <f t="shared" si="1026"/>
        <v>1.3802035838997117E-2</v>
      </c>
      <c r="AB764" s="5">
        <f t="shared" si="1027"/>
        <v>1.2977060680625187E-2</v>
      </c>
      <c r="AC764" s="5">
        <f t="shared" si="1028"/>
        <v>8.4978475594383652E-4</v>
      </c>
      <c r="AD764" s="5">
        <f t="shared" si="1029"/>
        <v>3.2668580764145708E-2</v>
      </c>
      <c r="AE764" s="5">
        <f t="shared" si="1030"/>
        <v>2.9038738457018376E-2</v>
      </c>
      <c r="AF764" s="5">
        <f t="shared" si="1031"/>
        <v>1.2906105980897043E-2</v>
      </c>
      <c r="AG764" s="5">
        <f t="shared" si="1032"/>
        <v>3.824031401747269E-3</v>
      </c>
      <c r="AH764" s="5">
        <f t="shared" si="1033"/>
        <v>1.6310506840511308E-3</v>
      </c>
      <c r="AI764" s="5">
        <f t="shared" si="1034"/>
        <v>3.067119075332689E-3</v>
      </c>
      <c r="AJ764" s="5">
        <f t="shared" si="1035"/>
        <v>2.883791262361149E-3</v>
      </c>
      <c r="AK764" s="5">
        <f t="shared" si="1036"/>
        <v>1.8076142118193753E-3</v>
      </c>
      <c r="AL764" s="5">
        <f t="shared" si="1037"/>
        <v>5.6817168311462107E-5</v>
      </c>
      <c r="AM764" s="5">
        <f t="shared" si="1038"/>
        <v>1.228636586287918E-2</v>
      </c>
      <c r="AN764" s="5">
        <f t="shared" si="1039"/>
        <v>1.0921214100337039E-2</v>
      </c>
      <c r="AO764" s="5">
        <f t="shared" si="1040"/>
        <v>4.8538729334831237E-3</v>
      </c>
      <c r="AP764" s="5">
        <f t="shared" si="1041"/>
        <v>1.4381845728838874E-3</v>
      </c>
      <c r="AQ764" s="5">
        <f t="shared" si="1042"/>
        <v>3.1959657175197455E-4</v>
      </c>
      <c r="AR764" s="5">
        <f t="shared" si="1043"/>
        <v>2.8996456605353421E-4</v>
      </c>
      <c r="AS764" s="5">
        <f t="shared" si="1044"/>
        <v>5.4526561339247773E-4</v>
      </c>
      <c r="AT764" s="5">
        <f t="shared" si="1045"/>
        <v>5.1267400219753725E-4</v>
      </c>
      <c r="AU764" s="5">
        <f t="shared" si="1046"/>
        <v>3.2135363765677761E-4</v>
      </c>
      <c r="AV764" s="5">
        <f t="shared" si="1047"/>
        <v>1.5107284550112639E-4</v>
      </c>
      <c r="AW764" s="5">
        <f t="shared" si="1048"/>
        <v>2.6380786692955148E-6</v>
      </c>
      <c r="AX764" s="5">
        <f t="shared" si="1049"/>
        <v>3.8506617720952675E-3</v>
      </c>
      <c r="AY764" s="5">
        <f t="shared" si="1050"/>
        <v>3.4228104640846788E-3</v>
      </c>
      <c r="AZ764" s="5">
        <f t="shared" si="1051"/>
        <v>1.5212490951487445E-3</v>
      </c>
      <c r="BA764" s="5">
        <f t="shared" si="1052"/>
        <v>4.5074047263666471E-4</v>
      </c>
      <c r="BB764" s="5">
        <f t="shared" si="1053"/>
        <v>1.0016454947481425E-4</v>
      </c>
      <c r="BC764" s="5">
        <f t="shared" si="1054"/>
        <v>1.7807031017744746E-5</v>
      </c>
      <c r="BD764" s="5">
        <f t="shared" si="1055"/>
        <v>4.2957713489412424E-5</v>
      </c>
      <c r="BE764" s="5">
        <f t="shared" si="1056"/>
        <v>8.0780090872959557E-5</v>
      </c>
      <c r="BF764" s="5">
        <f t="shared" si="1057"/>
        <v>7.5951704029264688E-5</v>
      </c>
      <c r="BG764" s="5">
        <f t="shared" si="1058"/>
        <v>4.7607946319522554E-5</v>
      </c>
      <c r="BH764" s="5">
        <f t="shared" si="1059"/>
        <v>2.2381162296463142E-5</v>
      </c>
      <c r="BI764" s="5">
        <f t="shared" si="1060"/>
        <v>8.4173582683647475E-6</v>
      </c>
      <c r="BJ764" s="8">
        <f t="shared" si="1061"/>
        <v>0.60365113378631918</v>
      </c>
      <c r="BK764" s="8">
        <f t="shared" si="1062"/>
        <v>0.2237735333968392</v>
      </c>
      <c r="BL764" s="8">
        <f t="shared" si="1063"/>
        <v>0.16535661170796592</v>
      </c>
      <c r="BM764" s="8">
        <f t="shared" si="1064"/>
        <v>0.51990793024728277</v>
      </c>
      <c r="BN764" s="8">
        <f t="shared" si="1065"/>
        <v>0.47679290433665628</v>
      </c>
    </row>
    <row r="765" spans="1:66" x14ac:dyDescent="0.25">
      <c r="A765" t="s">
        <v>122</v>
      </c>
      <c r="B765" t="s">
        <v>133</v>
      </c>
      <c r="C765" t="s">
        <v>143</v>
      </c>
      <c r="D765" s="11">
        <v>44282</v>
      </c>
      <c r="E765">
        <f>VLOOKUP(A765,home!$A$2:$E$405,3,FALSE)</f>
        <v>1.2800925925925899</v>
      </c>
      <c r="F765">
        <f>VLOOKUP(B765,home!$B$2:$E$405,3,FALSE)</f>
        <v>0.52</v>
      </c>
      <c r="G765">
        <f>VLOOKUP(C765,away!$B$2:$E$405,4,FALSE)</f>
        <v>1</v>
      </c>
      <c r="H765">
        <f>VLOOKUP(A765,away!$A$2:$E$405,3,FALSE)</f>
        <v>1.1111111111111101</v>
      </c>
      <c r="I765">
        <f>VLOOKUP(C765,away!$B$2:$E$405,3,FALSE)</f>
        <v>0.91</v>
      </c>
      <c r="J765">
        <f>VLOOKUP(B765,home!$B$2:$E$405,4,FALSE)</f>
        <v>1.2</v>
      </c>
      <c r="K765" s="3">
        <f t="shared" si="1010"/>
        <v>0.66564814814814677</v>
      </c>
      <c r="L765" s="3">
        <f t="shared" si="1011"/>
        <v>1.2133333333333323</v>
      </c>
      <c r="M765" s="5">
        <f t="shared" si="1012"/>
        <v>0.1527456007791779</v>
      </c>
      <c r="N765" s="5">
        <f t="shared" si="1013"/>
        <v>0.10167482629643589</v>
      </c>
      <c r="O765" s="5">
        <f t="shared" si="1014"/>
        <v>0.18533132894540236</v>
      </c>
      <c r="P765" s="5">
        <f t="shared" si="1015"/>
        <v>0.1233654559063421</v>
      </c>
      <c r="Q765" s="5">
        <f t="shared" si="1016"/>
        <v>3.3839829918753526E-2</v>
      </c>
      <c r="R765" s="5">
        <f t="shared" si="1017"/>
        <v>0.11243433956021068</v>
      </c>
      <c r="S765" s="5">
        <f t="shared" si="1018"/>
        <v>2.490912280508422E-2</v>
      </c>
      <c r="T765" s="5">
        <f t="shared" si="1019"/>
        <v>4.1058993634754244E-2</v>
      </c>
      <c r="U765" s="5">
        <f t="shared" si="1020"/>
        <v>7.4841709916514149E-2</v>
      </c>
      <c r="V765" s="5">
        <f t="shared" si="1021"/>
        <v>2.2353255459483194E-3</v>
      </c>
      <c r="W765" s="5">
        <f t="shared" si="1022"/>
        <v>7.5084733730221781E-3</v>
      </c>
      <c r="X765" s="5">
        <f t="shared" si="1023"/>
        <v>9.1102810259335691E-3</v>
      </c>
      <c r="Y765" s="5">
        <f t="shared" si="1024"/>
        <v>5.526903822399694E-3</v>
      </c>
      <c r="Z765" s="5">
        <f t="shared" si="1025"/>
        <v>4.5473443999907395E-2</v>
      </c>
      <c r="AA765" s="5">
        <f t="shared" si="1026"/>
        <v>3.0269313788456813E-2</v>
      </c>
      <c r="AB765" s="5">
        <f t="shared" si="1027"/>
        <v>1.0074356334500722E-2</v>
      </c>
      <c r="AC765" s="5">
        <f t="shared" si="1028"/>
        <v>1.128354735211297E-4</v>
      </c>
      <c r="AD765" s="5">
        <f t="shared" si="1029"/>
        <v>1.2495003490429705E-3</v>
      </c>
      <c r="AE765" s="5">
        <f t="shared" si="1030"/>
        <v>1.5160604235054695E-3</v>
      </c>
      <c r="AF765" s="5">
        <f t="shared" si="1031"/>
        <v>9.197433235933175E-4</v>
      </c>
      <c r="AG765" s="5">
        <f t="shared" si="1032"/>
        <v>3.7198507754218591E-4</v>
      </c>
      <c r="AH765" s="5">
        <f t="shared" si="1033"/>
        <v>1.3793611346638573E-2</v>
      </c>
      <c r="AI765" s="5">
        <f t="shared" si="1034"/>
        <v>9.18169184916523E-3</v>
      </c>
      <c r="AJ765" s="5">
        <f t="shared" si="1035"/>
        <v>3.0558880881318847E-3</v>
      </c>
      <c r="AK765" s="5">
        <f t="shared" si="1036"/>
        <v>6.7804874893765657E-4</v>
      </c>
      <c r="AL765" s="5">
        <f t="shared" si="1037"/>
        <v>3.6452767378789748E-6</v>
      </c>
      <c r="AM765" s="5">
        <f t="shared" si="1038"/>
        <v>1.6634551869018334E-4</v>
      </c>
      <c r="AN765" s="5">
        <f t="shared" si="1039"/>
        <v>2.0183256267742228E-4</v>
      </c>
      <c r="AO765" s="5">
        <f t="shared" si="1040"/>
        <v>1.2244508802430277E-4</v>
      </c>
      <c r="AP765" s="5">
        <f t="shared" si="1041"/>
        <v>4.952223560094019E-5</v>
      </c>
      <c r="AQ765" s="5">
        <f t="shared" si="1042"/>
        <v>1.5021744798951853E-5</v>
      </c>
      <c r="AR765" s="5">
        <f t="shared" si="1043"/>
        <v>3.3472496867842862E-3</v>
      </c>
      <c r="AS765" s="5">
        <f t="shared" si="1044"/>
        <v>2.2280905553974241E-3</v>
      </c>
      <c r="AT765" s="5">
        <f t="shared" si="1045"/>
        <v>7.4156217605333573E-4</v>
      </c>
      <c r="AU765" s="5">
        <f t="shared" si="1046"/>
        <v>1.6453982974220428E-4</v>
      </c>
      <c r="AV765" s="5">
        <f t="shared" si="1047"/>
        <v>2.7381408241127411E-5</v>
      </c>
      <c r="AW765" s="5">
        <f t="shared" si="1048"/>
        <v>8.1781083561168678E-8</v>
      </c>
      <c r="AX765" s="5">
        <f t="shared" si="1049"/>
        <v>1.8454597744810571E-5</v>
      </c>
      <c r="AY765" s="5">
        <f t="shared" si="1050"/>
        <v>2.2391578597036805E-5</v>
      </c>
      <c r="AZ765" s="5">
        <f t="shared" si="1051"/>
        <v>1.3584224348868985E-5</v>
      </c>
      <c r="BA765" s="5">
        <f t="shared" si="1052"/>
        <v>5.4940640699870082E-6</v>
      </c>
      <c r="BB765" s="5">
        <f t="shared" si="1053"/>
        <v>1.6665327678960586E-6</v>
      </c>
      <c r="BC765" s="5">
        <f t="shared" si="1054"/>
        <v>4.0441195167610931E-7</v>
      </c>
      <c r="BD765" s="5">
        <f t="shared" si="1055"/>
        <v>6.7688826999415491E-4</v>
      </c>
      <c r="BE765" s="5">
        <f t="shared" si="1056"/>
        <v>4.5056942342481198E-4</v>
      </c>
      <c r="BF765" s="5">
        <f t="shared" si="1057"/>
        <v>1.4996035115745219E-4</v>
      </c>
      <c r="BG765" s="5">
        <f t="shared" si="1058"/>
        <v>3.3273610014534611E-5</v>
      </c>
      <c r="BH765" s="5">
        <f t="shared" si="1059"/>
        <v>5.5371292220946485E-6</v>
      </c>
      <c r="BI765" s="5">
        <f t="shared" si="1060"/>
        <v>7.3715596254885864E-7</v>
      </c>
      <c r="BJ765" s="8">
        <f t="shared" si="1061"/>
        <v>0.20339375980425511</v>
      </c>
      <c r="BK765" s="8">
        <f t="shared" si="1062"/>
        <v>0.30339437736540853</v>
      </c>
      <c r="BL765" s="8">
        <f t="shared" si="1063"/>
        <v>0.44748607817395203</v>
      </c>
      <c r="BM765" s="8">
        <f t="shared" si="1064"/>
        <v>0.29033396813968704</v>
      </c>
      <c r="BN765" s="8">
        <f t="shared" si="1065"/>
        <v>0.70939138140632241</v>
      </c>
    </row>
    <row r="766" spans="1:66" x14ac:dyDescent="0.25">
      <c r="A766" t="s">
        <v>122</v>
      </c>
      <c r="B766" t="s">
        <v>135</v>
      </c>
      <c r="C766" t="s">
        <v>134</v>
      </c>
      <c r="D766" s="11">
        <v>44282</v>
      </c>
      <c r="E766">
        <f>VLOOKUP(A766,home!$A$2:$E$405,3,FALSE)</f>
        <v>1.2800925925925899</v>
      </c>
      <c r="F766">
        <f>VLOOKUP(B766,home!$B$2:$E$405,3,FALSE)</f>
        <v>0.69</v>
      </c>
      <c r="G766">
        <f>VLOOKUP(C766,away!$B$2:$E$405,4,FALSE)</f>
        <v>1.08</v>
      </c>
      <c r="H766">
        <f>VLOOKUP(A766,away!$A$2:$E$405,3,FALSE)</f>
        <v>1.1111111111111101</v>
      </c>
      <c r="I766">
        <f>VLOOKUP(C766,away!$B$2:$E$405,3,FALSE)</f>
        <v>0.39</v>
      </c>
      <c r="J766">
        <f>VLOOKUP(B766,home!$B$2:$E$405,4,FALSE)</f>
        <v>0.85</v>
      </c>
      <c r="K766" s="3">
        <f t="shared" si="1010"/>
        <v>0.95392499999999802</v>
      </c>
      <c r="L766" s="3">
        <f t="shared" si="1011"/>
        <v>0.36833333333333301</v>
      </c>
      <c r="M766" s="5">
        <f t="shared" si="1012"/>
        <v>0.2665327021007009</v>
      </c>
      <c r="N766" s="5">
        <f t="shared" si="1013"/>
        <v>0.25425220785141056</v>
      </c>
      <c r="O766" s="5">
        <f t="shared" si="1014"/>
        <v>9.817287860709141E-2</v>
      </c>
      <c r="P766" s="5">
        <f t="shared" si="1015"/>
        <v>9.3649563225269475E-2</v>
      </c>
      <c r="Q766" s="5">
        <f t="shared" si="1016"/>
        <v>0.12126876868732815</v>
      </c>
      <c r="R766" s="5">
        <f t="shared" si="1017"/>
        <v>1.8080171810139319E-2</v>
      </c>
      <c r="S766" s="5">
        <f t="shared" si="1018"/>
        <v>8.2262332381358109E-3</v>
      </c>
      <c r="T766" s="5">
        <f t="shared" si="1019"/>
        <v>4.4667329799832498E-2</v>
      </c>
      <c r="U766" s="5">
        <f t="shared" si="1020"/>
        <v>1.7247127893987114E-2</v>
      </c>
      <c r="V766" s="5">
        <f t="shared" si="1021"/>
        <v>3.2115431642837009E-4</v>
      </c>
      <c r="W766" s="5">
        <f t="shared" si="1022"/>
        <v>3.8560436723353089E-2</v>
      </c>
      <c r="X766" s="5">
        <f t="shared" si="1023"/>
        <v>1.4203094193101709E-2</v>
      </c>
      <c r="Y766" s="5">
        <f t="shared" si="1024"/>
        <v>2.6157365138962294E-3</v>
      </c>
      <c r="Z766" s="5">
        <f t="shared" si="1025"/>
        <v>2.2198433166893258E-3</v>
      </c>
      <c r="AA766" s="5">
        <f t="shared" si="1026"/>
        <v>2.1175640358728604E-3</v>
      </c>
      <c r="AB766" s="5">
        <f t="shared" si="1027"/>
        <v>1.0099986364600071E-3</v>
      </c>
      <c r="AC766" s="5">
        <f t="shared" si="1028"/>
        <v>7.0525964601108312E-6</v>
      </c>
      <c r="AD766" s="5">
        <f t="shared" si="1029"/>
        <v>9.1959411503311304E-3</v>
      </c>
      <c r="AE766" s="5">
        <f t="shared" si="1030"/>
        <v>3.3871716570386297E-3</v>
      </c>
      <c r="AF766" s="5">
        <f t="shared" si="1031"/>
        <v>6.2380411350461385E-4</v>
      </c>
      <c r="AG766" s="5">
        <f t="shared" si="1032"/>
        <v>7.658928282473307E-5</v>
      </c>
      <c r="AH766" s="5">
        <f t="shared" si="1033"/>
        <v>2.0441057207847525E-4</v>
      </c>
      <c r="AI766" s="5">
        <f t="shared" si="1034"/>
        <v>1.9499235496995909E-4</v>
      </c>
      <c r="AJ766" s="5">
        <f t="shared" si="1035"/>
        <v>9.3004041107358897E-5</v>
      </c>
      <c r="AK766" s="5">
        <f t="shared" si="1036"/>
        <v>2.9572959971112389E-5</v>
      </c>
      <c r="AL766" s="5">
        <f t="shared" si="1037"/>
        <v>9.9120681685645151E-8</v>
      </c>
      <c r="AM766" s="5">
        <f t="shared" si="1038"/>
        <v>1.7544476323659215E-3</v>
      </c>
      <c r="AN766" s="5">
        <f t="shared" si="1039"/>
        <v>6.4622154458811385E-4</v>
      </c>
      <c r="AO766" s="5">
        <f t="shared" si="1040"/>
        <v>1.1901246779497754E-4</v>
      </c>
      <c r="AP766" s="5">
        <f t="shared" si="1041"/>
        <v>1.4612086323716674E-5</v>
      </c>
      <c r="AQ766" s="5">
        <f t="shared" si="1042"/>
        <v>1.3455296156422427E-6</v>
      </c>
      <c r="AR766" s="5">
        <f t="shared" si="1043"/>
        <v>1.505824547644767E-5</v>
      </c>
      <c r="AS766" s="5">
        <f t="shared" si="1044"/>
        <v>1.4364436816120311E-5</v>
      </c>
      <c r="AT766" s="5">
        <f t="shared" si="1045"/>
        <v>6.8512976949087692E-6</v>
      </c>
      <c r="AU766" s="5">
        <f t="shared" si="1046"/>
        <v>2.1785413845386115E-6</v>
      </c>
      <c r="AV766" s="5">
        <f t="shared" si="1047"/>
        <v>5.1954127256149768E-7</v>
      </c>
      <c r="AW766" s="5">
        <f t="shared" si="1048"/>
        <v>9.674243924635315E-10</v>
      </c>
      <c r="AX766" s="5">
        <f t="shared" si="1049"/>
        <v>2.7893524295077621E-4</v>
      </c>
      <c r="AY766" s="5">
        <f t="shared" si="1050"/>
        <v>1.0274114782020247E-4</v>
      </c>
      <c r="AZ766" s="5">
        <f t="shared" si="1051"/>
        <v>1.892149472355394E-5</v>
      </c>
      <c r="BA766" s="5">
        <f t="shared" si="1052"/>
        <v>2.3231390743918983E-6</v>
      </c>
      <c r="BB766" s="5">
        <f t="shared" si="1053"/>
        <v>2.1392238976692047E-7</v>
      </c>
      <c r="BC766" s="5">
        <f t="shared" si="1054"/>
        <v>1.5758949379496468E-8</v>
      </c>
      <c r="BD766" s="5">
        <f t="shared" si="1055"/>
        <v>9.244089584152581E-7</v>
      </c>
      <c r="BE766" s="5">
        <f t="shared" si="1056"/>
        <v>8.8181681565627316E-7</v>
      </c>
      <c r="BF766" s="5">
        <f t="shared" si="1057"/>
        <v>4.205935529374543E-7</v>
      </c>
      <c r="BG766" s="5">
        <f t="shared" si="1058"/>
        <v>1.3373823499528675E-7</v>
      </c>
      <c r="BH766" s="5">
        <f t="shared" si="1059"/>
        <v>3.1894061454469662E-8</v>
      </c>
      <c r="BI766" s="5">
        <f t="shared" si="1060"/>
        <v>6.0849085145909839E-9</v>
      </c>
      <c r="BJ766" s="8">
        <f t="shared" si="1061"/>
        <v>0.49178986993921769</v>
      </c>
      <c r="BK766" s="8">
        <f t="shared" si="1062"/>
        <v>0.36883954574549654</v>
      </c>
      <c r="BL766" s="8">
        <f t="shared" si="1063"/>
        <v>0.13719109151085412</v>
      </c>
      <c r="BM766" s="8">
        <f t="shared" si="1064"/>
        <v>0.14798131804992212</v>
      </c>
      <c r="BN766" s="8">
        <f t="shared" si="1065"/>
        <v>0.85195629228193992</v>
      </c>
    </row>
    <row r="767" spans="1:66" x14ac:dyDescent="0.25">
      <c r="A767" t="s">
        <v>122</v>
      </c>
      <c r="B767" t="s">
        <v>137</v>
      </c>
      <c r="C767" t="s">
        <v>144</v>
      </c>
      <c r="D767" s="11">
        <v>44282</v>
      </c>
      <c r="E767">
        <f>VLOOKUP(A767,home!$A$2:$E$405,3,FALSE)</f>
        <v>1.2800925925925899</v>
      </c>
      <c r="F767">
        <f>VLOOKUP(B767,home!$B$2:$E$405,3,FALSE)</f>
        <v>1.04</v>
      </c>
      <c r="G767">
        <f>VLOOKUP(C767,away!$B$2:$E$405,4,FALSE)</f>
        <v>1.22</v>
      </c>
      <c r="H767">
        <f>VLOOKUP(A767,away!$A$2:$E$405,3,FALSE)</f>
        <v>1.1111111111111101</v>
      </c>
      <c r="I767">
        <f>VLOOKUP(C767,away!$B$2:$E$405,3,FALSE)</f>
        <v>1.26</v>
      </c>
      <c r="J767">
        <f>VLOOKUP(B767,home!$B$2:$E$405,4,FALSE)</f>
        <v>0.85</v>
      </c>
      <c r="K767" s="3">
        <f t="shared" si="1010"/>
        <v>1.6241814814814781</v>
      </c>
      <c r="L767" s="3">
        <f t="shared" si="1011"/>
        <v>1.1899999999999988</v>
      </c>
      <c r="M767" s="5">
        <f t="shared" si="1012"/>
        <v>5.9953771934483181E-2</v>
      </c>
      <c r="N767" s="5">
        <f t="shared" si="1013"/>
        <v>9.7375806120951564E-2</v>
      </c>
      <c r="O767" s="5">
        <f t="shared" si="1014"/>
        <v>7.134498860203492E-2</v>
      </c>
      <c r="P767" s="5">
        <f t="shared" si="1015"/>
        <v>0.11587720928393225</v>
      </c>
      <c r="Q767" s="5">
        <f t="shared" si="1016"/>
        <v>7.9077990522990152E-2</v>
      </c>
      <c r="R767" s="5">
        <f t="shared" si="1017"/>
        <v>4.2450268218210747E-2</v>
      </c>
      <c r="S767" s="5">
        <f t="shared" si="1018"/>
        <v>5.5991171189803089E-2</v>
      </c>
      <c r="T767" s="5">
        <f t="shared" si="1019"/>
        <v>9.4102808722358197E-2</v>
      </c>
      <c r="U767" s="5">
        <f t="shared" si="1020"/>
        <v>6.894693952393964E-2</v>
      </c>
      <c r="V767" s="5">
        <f t="shared" si="1021"/>
        <v>1.2024265534866151E-2</v>
      </c>
      <c r="W767" s="5">
        <f t="shared" si="1022"/>
        <v>4.2812335933402806E-2</v>
      </c>
      <c r="X767" s="5">
        <f t="shared" si="1023"/>
        <v>5.0946679760749292E-2</v>
      </c>
      <c r="Y767" s="5">
        <f t="shared" si="1024"/>
        <v>3.0313274457645804E-2</v>
      </c>
      <c r="Z767" s="5">
        <f t="shared" si="1025"/>
        <v>1.6838606393223571E-2</v>
      </c>
      <c r="AA767" s="5">
        <f t="shared" si="1026"/>
        <v>2.7348952677829347E-2</v>
      </c>
      <c r="AB767" s="5">
        <f t="shared" si="1027"/>
        <v>2.2209831238621858E-2</v>
      </c>
      <c r="AC767" s="5">
        <f t="shared" si="1028"/>
        <v>1.4525132123795769E-3</v>
      </c>
      <c r="AD767" s="5">
        <f t="shared" si="1029"/>
        <v>1.7383750800499222E-2</v>
      </c>
      <c r="AE767" s="5">
        <f t="shared" si="1030"/>
        <v>2.0686663452594053E-2</v>
      </c>
      <c r="AF767" s="5">
        <f t="shared" si="1031"/>
        <v>1.2308564754293453E-2</v>
      </c>
      <c r="AG767" s="5">
        <f t="shared" si="1032"/>
        <v>4.8823973525363952E-3</v>
      </c>
      <c r="AH767" s="5">
        <f t="shared" si="1033"/>
        <v>5.0094854019840087E-3</v>
      </c>
      <c r="AI767" s="5">
        <f t="shared" si="1034"/>
        <v>8.1363134216542263E-3</v>
      </c>
      <c r="AJ767" s="5">
        <f t="shared" si="1035"/>
        <v>6.6074247934899992E-3</v>
      </c>
      <c r="AK767" s="5">
        <f t="shared" si="1036"/>
        <v>3.5772189966226781E-3</v>
      </c>
      <c r="AL767" s="5">
        <f t="shared" si="1037"/>
        <v>1.1229530491093414E-4</v>
      </c>
      <c r="AM767" s="5">
        <f t="shared" si="1038"/>
        <v>5.6468732257719308E-3</v>
      </c>
      <c r="AN767" s="5">
        <f t="shared" si="1039"/>
        <v>6.7197791386685909E-3</v>
      </c>
      <c r="AO767" s="5">
        <f t="shared" si="1040"/>
        <v>3.998268587507809E-3</v>
      </c>
      <c r="AP767" s="5">
        <f t="shared" si="1041"/>
        <v>1.5859798730447616E-3</v>
      </c>
      <c r="AQ767" s="5">
        <f t="shared" si="1042"/>
        <v>4.7182901223081635E-4</v>
      </c>
      <c r="AR767" s="5">
        <f t="shared" si="1043"/>
        <v>1.1922575256721926E-3</v>
      </c>
      <c r="AS767" s="5">
        <f t="shared" si="1044"/>
        <v>1.9364425943537034E-3</v>
      </c>
      <c r="AT767" s="5">
        <f t="shared" si="1045"/>
        <v>1.5725671008506175E-3</v>
      </c>
      <c r="AU767" s="5">
        <f t="shared" si="1046"/>
        <v>8.5137812119619627E-4</v>
      </c>
      <c r="AV767" s="5">
        <f t="shared" si="1047"/>
        <v>3.4569814454633884E-4</v>
      </c>
      <c r="AW767" s="5">
        <f t="shared" si="1048"/>
        <v>6.0289351690402662E-6</v>
      </c>
      <c r="AX767" s="5">
        <f t="shared" si="1049"/>
        <v>1.5285911535953928E-3</v>
      </c>
      <c r="AY767" s="5">
        <f t="shared" si="1050"/>
        <v>1.8190234727785159E-3</v>
      </c>
      <c r="AZ767" s="5">
        <f t="shared" si="1051"/>
        <v>1.0823189663032161E-3</v>
      </c>
      <c r="BA767" s="5">
        <f t="shared" si="1052"/>
        <v>4.293198566336084E-4</v>
      </c>
      <c r="BB767" s="5">
        <f t="shared" si="1053"/>
        <v>1.2772265734849842E-4</v>
      </c>
      <c r="BC767" s="5">
        <f t="shared" si="1054"/>
        <v>3.0397992448942587E-5</v>
      </c>
      <c r="BD767" s="5">
        <f t="shared" si="1055"/>
        <v>2.3646440925831767E-4</v>
      </c>
      <c r="BE767" s="5">
        <f t="shared" si="1056"/>
        <v>3.8406111454681696E-4</v>
      </c>
      <c r="BF767" s="5">
        <f t="shared" si="1057"/>
        <v>3.1189247500203849E-4</v>
      </c>
      <c r="BG767" s="5">
        <f t="shared" si="1058"/>
        <v>1.6885666070391188E-4</v>
      </c>
      <c r="BH767" s="5">
        <f t="shared" si="1059"/>
        <v>6.8563465335023715E-5</v>
      </c>
      <c r="BI767" s="5">
        <f t="shared" si="1060"/>
        <v>2.2271902140668555E-5</v>
      </c>
      <c r="BJ767" s="8">
        <f t="shared" si="1061"/>
        <v>0.47333037581435294</v>
      </c>
      <c r="BK767" s="8">
        <f t="shared" si="1062"/>
        <v>0.24723024993315371</v>
      </c>
      <c r="BL767" s="8">
        <f t="shared" si="1063"/>
        <v>0.26272187638799327</v>
      </c>
      <c r="BM767" s="8">
        <f t="shared" si="1064"/>
        <v>0.53222807930851124</v>
      </c>
      <c r="BN767" s="8">
        <f t="shared" si="1065"/>
        <v>0.46608003468260278</v>
      </c>
    </row>
    <row r="768" spans="1:66" x14ac:dyDescent="0.25">
      <c r="A768" t="s">
        <v>122</v>
      </c>
      <c r="B768" t="s">
        <v>138</v>
      </c>
      <c r="C768" t="s">
        <v>126</v>
      </c>
      <c r="D768" s="11">
        <v>44282</v>
      </c>
      <c r="E768">
        <f>VLOOKUP(A768,home!$A$2:$E$405,3,FALSE)</f>
        <v>1.2800925925925899</v>
      </c>
      <c r="F768">
        <f>VLOOKUP(B768,home!$B$2:$E$405,3,FALSE)</f>
        <v>1.19</v>
      </c>
      <c r="G768">
        <f>VLOOKUP(C768,away!$B$2:$E$405,4,FALSE)</f>
        <v>0.61</v>
      </c>
      <c r="H768">
        <f>VLOOKUP(A768,away!$A$2:$E$405,3,FALSE)</f>
        <v>1.1111111111111101</v>
      </c>
      <c r="I768">
        <f>VLOOKUP(C768,away!$B$2:$E$405,3,FALSE)</f>
        <v>0.95</v>
      </c>
      <c r="J768">
        <f>VLOOKUP(B768,home!$B$2:$E$405,4,FALSE)</f>
        <v>1.1100000000000001</v>
      </c>
      <c r="K768" s="3">
        <f t="shared" si="1010"/>
        <v>0.92921921296296084</v>
      </c>
      <c r="L768" s="3">
        <f t="shared" si="1011"/>
        <v>1.1716666666666655</v>
      </c>
      <c r="M768" s="5">
        <f t="shared" si="1012"/>
        <v>0.12234799463433414</v>
      </c>
      <c r="N768" s="5">
        <f t="shared" si="1013"/>
        <v>0.11368810728171254</v>
      </c>
      <c r="O768" s="5">
        <f t="shared" si="1014"/>
        <v>0.14335106704656139</v>
      </c>
      <c r="P768" s="5">
        <f t="shared" si="1015"/>
        <v>0.13320456569840641</v>
      </c>
      <c r="Q768" s="5">
        <f t="shared" si="1016"/>
        <v>5.2820586785780776E-2</v>
      </c>
      <c r="R768" s="5">
        <f t="shared" si="1017"/>
        <v>8.3979833444777163E-2</v>
      </c>
      <c r="S768" s="5">
        <f t="shared" si="1018"/>
        <v>3.6256124131685968E-2</v>
      </c>
      <c r="T768" s="5">
        <f t="shared" si="1019"/>
        <v>6.1888120850673092E-2</v>
      </c>
      <c r="U768" s="5">
        <f t="shared" si="1020"/>
        <v>7.803567473831638E-2</v>
      </c>
      <c r="V768" s="5">
        <f t="shared" si="1021"/>
        <v>4.3859241949824107E-3</v>
      </c>
      <c r="W768" s="5">
        <f t="shared" si="1022"/>
        <v>1.6360634693774998E-2</v>
      </c>
      <c r="X768" s="5">
        <f t="shared" si="1023"/>
        <v>1.9169210316206355E-2</v>
      </c>
      <c r="Y768" s="5">
        <f t="shared" si="1024"/>
        <v>1.1229962376910884E-2</v>
      </c>
      <c r="Z768" s="5">
        <f t="shared" si="1025"/>
        <v>3.2798790506487922E-2</v>
      </c>
      <c r="AA768" s="5">
        <f t="shared" si="1026"/>
        <v>3.0477266300575737E-2</v>
      </c>
      <c r="AB768" s="5">
        <f t="shared" si="1027"/>
        <v>1.4160030702541775E-2</v>
      </c>
      <c r="AC768" s="5">
        <f t="shared" si="1028"/>
        <v>2.9844437240515243E-4</v>
      </c>
      <c r="AD768" s="5">
        <f t="shared" si="1029"/>
        <v>3.8006540234310285E-3</v>
      </c>
      <c r="AE768" s="5">
        <f t="shared" si="1030"/>
        <v>4.4530996307866845E-3</v>
      </c>
      <c r="AF768" s="5">
        <f t="shared" si="1031"/>
        <v>2.6087742003691977E-3</v>
      </c>
      <c r="AG768" s="5">
        <f t="shared" si="1032"/>
        <v>1.0188712571441907E-3</v>
      </c>
      <c r="AH768" s="5">
        <f t="shared" si="1033"/>
        <v>9.607312385858751E-3</v>
      </c>
      <c r="AI768" s="5">
        <f t="shared" si="1034"/>
        <v>8.9272992538769746E-3</v>
      </c>
      <c r="AJ768" s="5">
        <f t="shared" si="1035"/>
        <v>4.1477089932861937E-3</v>
      </c>
      <c r="AK768" s="5">
        <f t="shared" si="1036"/>
        <v>1.2847102954469309E-3</v>
      </c>
      <c r="AL768" s="5">
        <f t="shared" si="1037"/>
        <v>1.2997075474813115E-5</v>
      </c>
      <c r="AM768" s="5">
        <f t="shared" si="1038"/>
        <v>7.063281480794184E-4</v>
      </c>
      <c r="AN768" s="5">
        <f t="shared" si="1039"/>
        <v>8.2758114683305123E-4</v>
      </c>
      <c r="AO768" s="5">
        <f t="shared" si="1040"/>
        <v>4.8482462185302889E-4</v>
      </c>
      <c r="AP768" s="5">
        <f t="shared" si="1041"/>
        <v>1.8935094953482156E-4</v>
      </c>
      <c r="AQ768" s="5">
        <f t="shared" si="1042"/>
        <v>5.5464048967908134E-5</v>
      </c>
      <c r="AR768" s="5">
        <f t="shared" si="1043"/>
        <v>2.2513135357528965E-3</v>
      </c>
      <c r="AS768" s="5">
        <f t="shared" si="1044"/>
        <v>2.0919637918251671E-3</v>
      </c>
      <c r="AT768" s="5">
        <f t="shared" si="1045"/>
        <v>9.7194647409339638E-4</v>
      </c>
      <c r="AU768" s="5">
        <f t="shared" si="1046"/>
        <v>3.0105044589973025E-4</v>
      </c>
      <c r="AV768" s="5">
        <f t="shared" si="1047"/>
        <v>6.993546460027393E-5</v>
      </c>
      <c r="AW768" s="5">
        <f t="shared" si="1048"/>
        <v>3.9306592440735159E-7</v>
      </c>
      <c r="AX768" s="5">
        <f t="shared" si="1049"/>
        <v>1.0938894764199042E-4</v>
      </c>
      <c r="AY768" s="5">
        <f t="shared" si="1050"/>
        <v>1.2816738365386534E-4</v>
      </c>
      <c r="AZ768" s="5">
        <f t="shared" si="1051"/>
        <v>7.5084725590556065E-5</v>
      </c>
      <c r="BA768" s="5">
        <f t="shared" si="1052"/>
        <v>2.9324756716756021E-5</v>
      </c>
      <c r="BB768" s="5">
        <f t="shared" si="1053"/>
        <v>8.589709988283116E-6</v>
      </c>
      <c r="BC768" s="5">
        <f t="shared" si="1054"/>
        <v>2.0128553739210065E-6</v>
      </c>
      <c r="BD768" s="5">
        <f t="shared" si="1055"/>
        <v>4.3963150434285671E-4</v>
      </c>
      <c r="BE768" s="5">
        <f t="shared" si="1056"/>
        <v>4.0851404045919184E-4</v>
      </c>
      <c r="BF768" s="5">
        <f t="shared" si="1057"/>
        <v>1.8979954757990464E-4</v>
      </c>
      <c r="BG768" s="5">
        <f t="shared" si="1058"/>
        <v>5.8788462074308361E-5</v>
      </c>
      <c r="BH768" s="5">
        <f t="shared" si="1059"/>
        <v>1.365684211499792E-5</v>
      </c>
      <c r="BI768" s="5">
        <f t="shared" si="1060"/>
        <v>2.5380400163315579E-6</v>
      </c>
      <c r="BJ768" s="8">
        <f t="shared" si="1061"/>
        <v>0.28965413871102325</v>
      </c>
      <c r="BK768" s="8">
        <f t="shared" si="1062"/>
        <v>0.29663421749094276</v>
      </c>
      <c r="BL768" s="8">
        <f t="shared" si="1063"/>
        <v>0.38077004131000042</v>
      </c>
      <c r="BM768" s="8">
        <f t="shared" si="1064"/>
        <v>0.35033725880915251</v>
      </c>
      <c r="BN768" s="8">
        <f t="shared" si="1065"/>
        <v>0.64939215489157243</v>
      </c>
    </row>
    <row r="769" spans="1:66" x14ac:dyDescent="0.25">
      <c r="A769" t="s">
        <v>122</v>
      </c>
      <c r="B769" t="s">
        <v>141</v>
      </c>
      <c r="C769" t="s">
        <v>123</v>
      </c>
      <c r="D769" s="11">
        <v>44282</v>
      </c>
      <c r="E769">
        <f>VLOOKUP(A769,home!$A$2:$E$405,3,FALSE)</f>
        <v>1.2800925925925899</v>
      </c>
      <c r="F769">
        <f>VLOOKUP(B769,home!$B$2:$E$405,3,FALSE)</f>
        <v>0.87</v>
      </c>
      <c r="G769">
        <f>VLOOKUP(C769,away!$B$2:$E$405,4,FALSE)</f>
        <v>0.92</v>
      </c>
      <c r="H769">
        <f>VLOOKUP(A769,away!$A$2:$E$405,3,FALSE)</f>
        <v>1.1111111111111101</v>
      </c>
      <c r="I769">
        <f>VLOOKUP(C769,away!$B$2:$E$405,3,FALSE)</f>
        <v>0.74</v>
      </c>
      <c r="J769">
        <f>VLOOKUP(B769,home!$B$2:$E$405,4,FALSE)</f>
        <v>0.65</v>
      </c>
      <c r="K769" s="3">
        <f t="shared" si="1010"/>
        <v>1.024586111111109</v>
      </c>
      <c r="L769" s="3">
        <f t="shared" si="1011"/>
        <v>0.53444444444444394</v>
      </c>
      <c r="M769" s="5">
        <f t="shared" si="1012"/>
        <v>0.21033988522479249</v>
      </c>
      <c r="N769" s="5">
        <f t="shared" si="1013"/>
        <v>0.21551132501402714</v>
      </c>
      <c r="O769" s="5">
        <f t="shared" si="1014"/>
        <v>0.11241498310347232</v>
      </c>
      <c r="P769" s="5">
        <f t="shared" si="1015"/>
        <v>0.11517883036860774</v>
      </c>
      <c r="Q769" s="5">
        <f t="shared" si="1016"/>
        <v>0.11040495519826216</v>
      </c>
      <c r="R769" s="5">
        <f t="shared" si="1017"/>
        <v>3.0039781595983403E-2</v>
      </c>
      <c r="S769" s="5">
        <f t="shared" si="1018"/>
        <v>1.5767531382484615E-2</v>
      </c>
      <c r="T769" s="5">
        <f t="shared" si="1019"/>
        <v>5.9005314944848938E-2</v>
      </c>
      <c r="U769" s="5">
        <f t="shared" si="1020"/>
        <v>3.0778343004055696E-2</v>
      </c>
      <c r="V769" s="5">
        <f t="shared" si="1021"/>
        <v>9.5933927789408559E-4</v>
      </c>
      <c r="W769" s="5">
        <f t="shared" si="1022"/>
        <v>3.7706461231327884E-2</v>
      </c>
      <c r="X769" s="5">
        <f t="shared" si="1023"/>
        <v>2.0152008724742997E-2</v>
      </c>
      <c r="Y769" s="5">
        <f t="shared" si="1024"/>
        <v>5.385064553667428E-3</v>
      </c>
      <c r="Z769" s="5">
        <f t="shared" si="1025"/>
        <v>5.3515314620992621E-3</v>
      </c>
      <c r="AA769" s="5">
        <f t="shared" si="1026"/>
        <v>5.48310480924103E-3</v>
      </c>
      <c r="AB769" s="5">
        <f t="shared" si="1027"/>
        <v>2.8089565166574426E-3</v>
      </c>
      <c r="AC769" s="5">
        <f t="shared" si="1028"/>
        <v>3.2832448728286144E-5</v>
      </c>
      <c r="AD769" s="5">
        <f t="shared" si="1029"/>
        <v>9.6583791191920069E-3</v>
      </c>
      <c r="AE769" s="5">
        <f t="shared" si="1030"/>
        <v>5.16186706259039E-3</v>
      </c>
      <c r="AF769" s="5">
        <f t="shared" si="1031"/>
        <v>1.3793655872810973E-3</v>
      </c>
      <c r="AG769" s="5">
        <f t="shared" si="1032"/>
        <v>2.457314249934101E-4</v>
      </c>
      <c r="AH769" s="5">
        <f t="shared" si="1033"/>
        <v>7.1502406479715059E-4</v>
      </c>
      <c r="AI769" s="5">
        <f t="shared" si="1034"/>
        <v>7.3260372590137012E-4</v>
      </c>
      <c r="AJ769" s="5">
        <f t="shared" si="1035"/>
        <v>3.7530780125339676E-4</v>
      </c>
      <c r="AK769" s="5">
        <f t="shared" si="1036"/>
        <v>1.2817838685195962E-4</v>
      </c>
      <c r="AL769" s="5">
        <f t="shared" si="1037"/>
        <v>7.1914141031689588E-7</v>
      </c>
      <c r="AM769" s="5">
        <f t="shared" si="1038"/>
        <v>1.9791682202739357E-3</v>
      </c>
      <c r="AN769" s="5">
        <f t="shared" si="1039"/>
        <v>1.0577554599464024E-3</v>
      </c>
      <c r="AO769" s="5">
        <f t="shared" si="1040"/>
        <v>2.8265576457456613E-4</v>
      </c>
      <c r="AP769" s="5">
        <f t="shared" si="1041"/>
        <v>5.0354601022357858E-5</v>
      </c>
      <c r="AQ769" s="5">
        <f t="shared" si="1042"/>
        <v>6.7279341921539168E-6</v>
      </c>
      <c r="AR769" s="5">
        <f t="shared" si="1043"/>
        <v>7.6428127814984258E-5</v>
      </c>
      <c r="AS769" s="5">
        <f t="shared" si="1044"/>
        <v>7.8307198257457496E-5</v>
      </c>
      <c r="AT769" s="5">
        <f t="shared" si="1045"/>
        <v>4.0116233867307485E-5</v>
      </c>
      <c r="AU769" s="5">
        <f t="shared" si="1046"/>
        <v>1.3700845350176117E-5</v>
      </c>
      <c r="AV769" s="5">
        <f t="shared" si="1047"/>
        <v>3.5094239640679163E-6</v>
      </c>
      <c r="AW769" s="5">
        <f t="shared" si="1048"/>
        <v>1.093862736882708E-8</v>
      </c>
      <c r="AX769" s="5">
        <f t="shared" si="1049"/>
        <v>3.3797137834086098E-4</v>
      </c>
      <c r="AY769" s="5">
        <f t="shared" si="1050"/>
        <v>1.8062692553550441E-4</v>
      </c>
      <c r="AZ769" s="5">
        <f t="shared" si="1051"/>
        <v>4.826752843476529E-5</v>
      </c>
      <c r="BA769" s="5">
        <f t="shared" si="1052"/>
        <v>8.5987708063415143E-6</v>
      </c>
      <c r="BB769" s="5">
        <f t="shared" si="1053"/>
        <v>1.1488913216250734E-6</v>
      </c>
      <c r="BC769" s="5">
        <f t="shared" si="1054"/>
        <v>1.2280371682259106E-7</v>
      </c>
      <c r="BD769" s="5">
        <f t="shared" si="1055"/>
        <v>6.8077647183347004E-6</v>
      </c>
      <c r="BE769" s="5">
        <f t="shared" si="1056"/>
        <v>6.975141178117965E-6</v>
      </c>
      <c r="BF769" s="5">
        <f t="shared" si="1057"/>
        <v>3.573316387069422E-6</v>
      </c>
      <c r="BG769" s="5">
        <f t="shared" si="1058"/>
        <v>1.2203901135990194E-6</v>
      </c>
      <c r="BH769" s="5">
        <f t="shared" si="1059"/>
        <v>3.1259869013271587E-7</v>
      </c>
      <c r="BI769" s="5">
        <f t="shared" si="1060"/>
        <v>6.405685525230121E-8</v>
      </c>
      <c r="BJ769" s="8">
        <f t="shared" si="1061"/>
        <v>0.46856387113909875</v>
      </c>
      <c r="BK769" s="8">
        <f t="shared" si="1062"/>
        <v>0.342459764769453</v>
      </c>
      <c r="BL769" s="8">
        <f t="shared" si="1063"/>
        <v>0.18370729810541028</v>
      </c>
      <c r="BM769" s="8">
        <f t="shared" si="1064"/>
        <v>0.20601208898400797</v>
      </c>
      <c r="BN769" s="8">
        <f t="shared" si="1065"/>
        <v>0.79388976050514537</v>
      </c>
    </row>
    <row r="770" spans="1:66" x14ac:dyDescent="0.25">
      <c r="A770" t="s">
        <v>122</v>
      </c>
      <c r="B770" t="s">
        <v>142</v>
      </c>
      <c r="C770" t="s">
        <v>401</v>
      </c>
      <c r="D770" s="11">
        <v>44282</v>
      </c>
      <c r="E770">
        <f>VLOOKUP(A770,home!$A$2:$E$405,3,FALSE)</f>
        <v>1.2800925925925899</v>
      </c>
      <c r="F770">
        <f>VLOOKUP(B770,home!$B$2:$E$405,3,FALSE)</f>
        <v>1.17</v>
      </c>
      <c r="G770">
        <f>VLOOKUP(C770,away!$B$2:$E$405,4,FALSE)</f>
        <v>0.91</v>
      </c>
      <c r="H770">
        <f>VLOOKUP(A770,away!$A$2:$E$405,3,FALSE)</f>
        <v>1.1111111111111101</v>
      </c>
      <c r="I770">
        <f>VLOOKUP(C770,away!$B$2:$E$405,3,FALSE)</f>
        <v>0.82</v>
      </c>
      <c r="J770">
        <f>VLOOKUP(B770,home!$B$2:$E$405,4,FALSE)</f>
        <v>1</v>
      </c>
      <c r="K770" s="3">
        <f t="shared" si="1010"/>
        <v>1.3629145833333305</v>
      </c>
      <c r="L770" s="3">
        <f t="shared" si="1011"/>
        <v>0.91111111111111021</v>
      </c>
      <c r="M770" s="5">
        <f t="shared" si="1012"/>
        <v>0.10289711284119712</v>
      </c>
      <c r="N770" s="5">
        <f t="shared" si="1013"/>
        <v>0.14023997567416285</v>
      </c>
      <c r="O770" s="5">
        <f t="shared" si="1014"/>
        <v>9.3750702810868405E-2</v>
      </c>
      <c r="P770" s="5">
        <f t="shared" si="1015"/>
        <v>0.12777420005868159</v>
      </c>
      <c r="Q770" s="5">
        <f t="shared" si="1016"/>
        <v>9.5567554006314059E-2</v>
      </c>
      <c r="R770" s="5">
        <f t="shared" si="1017"/>
        <v>4.2708653502728899E-2</v>
      </c>
      <c r="S770" s="5">
        <f t="shared" si="1018"/>
        <v>3.966643414434904E-2</v>
      </c>
      <c r="T770" s="5">
        <f t="shared" si="1019"/>
        <v>8.7072660316863837E-2</v>
      </c>
      <c r="U770" s="5">
        <f t="shared" si="1020"/>
        <v>5.8208246693399329E-2</v>
      </c>
      <c r="V770" s="5">
        <f t="shared" si="1021"/>
        <v>5.4729393188413349E-3</v>
      </c>
      <c r="W770" s="5">
        <f t="shared" si="1022"/>
        <v>4.3416804349567024E-2</v>
      </c>
      <c r="X770" s="5">
        <f t="shared" si="1023"/>
        <v>3.9557532851827698E-2</v>
      </c>
      <c r="Y770" s="5">
        <f t="shared" si="1024"/>
        <v>1.8020653854721486E-2</v>
      </c>
      <c r="Z770" s="5">
        <f t="shared" si="1025"/>
        <v>1.2970776248976912E-2</v>
      </c>
      <c r="AA770" s="5">
        <f t="shared" si="1026"/>
        <v>1.7678060106884226E-2</v>
      </c>
      <c r="AB770" s="5">
        <f t="shared" si="1027"/>
        <v>1.2046842962357845E-2</v>
      </c>
      <c r="AC770" s="5">
        <f t="shared" si="1028"/>
        <v>4.2475708509060622E-4</v>
      </c>
      <c r="AD770" s="5">
        <f t="shared" si="1029"/>
        <v>1.4793348952438719E-2</v>
      </c>
      <c r="AE770" s="5">
        <f t="shared" si="1030"/>
        <v>1.347838460111082E-2</v>
      </c>
      <c r="AF770" s="5">
        <f t="shared" si="1031"/>
        <v>6.1401529849504791E-3</v>
      </c>
      <c r="AG770" s="5">
        <f t="shared" si="1032"/>
        <v>1.8647872028368102E-3</v>
      </c>
      <c r="AH770" s="5">
        <f t="shared" si="1033"/>
        <v>2.954454590044737E-3</v>
      </c>
      <c r="AI770" s="5">
        <f t="shared" si="1034"/>
        <v>4.0266692465680681E-3</v>
      </c>
      <c r="AJ770" s="5">
        <f t="shared" si="1035"/>
        <v>2.7440031192037281E-3</v>
      </c>
      <c r="AK770" s="5">
        <f t="shared" si="1036"/>
        <v>1.2466139559583025E-3</v>
      </c>
      <c r="AL770" s="5">
        <f t="shared" si="1037"/>
        <v>2.1097966801253223E-5</v>
      </c>
      <c r="AM770" s="5">
        <f t="shared" si="1038"/>
        <v>4.0324142047235157E-3</v>
      </c>
      <c r="AN770" s="5">
        <f t="shared" si="1039"/>
        <v>3.6739773865258661E-3</v>
      </c>
      <c r="AO770" s="5">
        <f t="shared" si="1040"/>
        <v>1.6737008094173372E-3</v>
      </c>
      <c r="AP770" s="5">
        <f t="shared" si="1041"/>
        <v>5.0830913471193158E-4</v>
      </c>
      <c r="AQ770" s="5">
        <f t="shared" si="1042"/>
        <v>1.1578152512882871E-4</v>
      </c>
      <c r="AR770" s="5">
        <f t="shared" si="1043"/>
        <v>5.3836728085259638E-4</v>
      </c>
      <c r="AS770" s="5">
        <f t="shared" si="1044"/>
        <v>7.3374861826351438E-4</v>
      </c>
      <c r="AT770" s="5">
        <f t="shared" si="1045"/>
        <v>5.0001834616601238E-4</v>
      </c>
      <c r="AU770" s="5">
        <f t="shared" si="1046"/>
        <v>2.2716076530795727E-4</v>
      </c>
      <c r="AV770" s="5">
        <f t="shared" si="1047"/>
        <v>7.7400179949843774E-5</v>
      </c>
      <c r="AW770" s="5">
        <f t="shared" si="1048"/>
        <v>7.2774308142995491E-7</v>
      </c>
      <c r="AX770" s="5">
        <f t="shared" si="1049"/>
        <v>9.1597268760969155E-4</v>
      </c>
      <c r="AY770" s="5">
        <f t="shared" si="1050"/>
        <v>8.3455289315549587E-4</v>
      </c>
      <c r="AZ770" s="5">
        <f t="shared" si="1051"/>
        <v>3.8018520688194772E-4</v>
      </c>
      <c r="BA770" s="5">
        <f t="shared" si="1052"/>
        <v>1.1546365542340624E-4</v>
      </c>
      <c r="BB770" s="5">
        <f t="shared" si="1053"/>
        <v>2.6300054846442498E-5</v>
      </c>
      <c r="BC770" s="5">
        <f t="shared" si="1054"/>
        <v>4.7924544386850756E-6</v>
      </c>
      <c r="BD770" s="5">
        <f t="shared" si="1055"/>
        <v>8.1752068573912661E-5</v>
      </c>
      <c r="BE770" s="5">
        <f t="shared" si="1056"/>
        <v>1.1142108647705202E-4</v>
      </c>
      <c r="BF770" s="5">
        <f t="shared" si="1057"/>
        <v>7.5928711825209191E-5</v>
      </c>
      <c r="BG770" s="5">
        <f t="shared" si="1058"/>
        <v>3.4494782880097161E-5</v>
      </c>
      <c r="BH770" s="5">
        <f t="shared" si="1059"/>
        <v>1.1753360659050333E-5</v>
      </c>
      <c r="BI770" s="5">
        <f t="shared" si="1060"/>
        <v>3.2037653290791883E-6</v>
      </c>
      <c r="BJ770" s="8">
        <f t="shared" si="1061"/>
        <v>0.47243330480765694</v>
      </c>
      <c r="BK770" s="8">
        <f t="shared" si="1062"/>
        <v>0.27709109430811646</v>
      </c>
      <c r="BL770" s="8">
        <f t="shared" si="1063"/>
        <v>0.23775949595429782</v>
      </c>
      <c r="BM770" s="8">
        <f t="shared" si="1064"/>
        <v>0.39648264727502114</v>
      </c>
      <c r="BN770" s="8">
        <f t="shared" si="1065"/>
        <v>0.60293819889395295</v>
      </c>
    </row>
    <row r="771" spans="1:66" x14ac:dyDescent="0.25">
      <c r="A771" t="s">
        <v>145</v>
      </c>
      <c r="B771" t="s">
        <v>366</v>
      </c>
      <c r="C771" t="s">
        <v>433</v>
      </c>
      <c r="D771" s="11">
        <v>44282</v>
      </c>
      <c r="E771">
        <f>VLOOKUP(A771,home!$A$2:$E$405,3,FALSE)</f>
        <v>1.4299065420560699</v>
      </c>
      <c r="F771">
        <f>VLOOKUP(B771,home!$B$2:$E$405,3,FALSE)</f>
        <v>1.24</v>
      </c>
      <c r="G771">
        <f>VLOOKUP(C771,away!$B$2:$E$405,4,FALSE)</f>
        <v>0.93</v>
      </c>
      <c r="H771">
        <f>VLOOKUP(A771,away!$A$2:$E$405,3,FALSE)</f>
        <v>1.18691588785047</v>
      </c>
      <c r="I771">
        <f>VLOOKUP(C771,away!$B$2:$E$405,3,FALSE)</f>
        <v>0.64</v>
      </c>
      <c r="J771">
        <f>VLOOKUP(B771,home!$B$2:$E$405,4,FALSE)</f>
        <v>0.71</v>
      </c>
      <c r="K771" s="3">
        <f t="shared" si="1010"/>
        <v>1.64896822429906</v>
      </c>
      <c r="L771" s="3">
        <f t="shared" si="1011"/>
        <v>0.53933457943925356</v>
      </c>
      <c r="M771" s="5">
        <f t="shared" si="1012"/>
        <v>0.11210685458263617</v>
      </c>
      <c r="N771" s="5">
        <f t="shared" si="1013"/>
        <v>0.18486064093288246</v>
      </c>
      <c r="O771" s="5">
        <f t="shared" si="1014"/>
        <v>6.0463103268583625E-2</v>
      </c>
      <c r="P771" s="5">
        <f t="shared" si="1015"/>
        <v>9.9701736032407007E-2</v>
      </c>
      <c r="Q771" s="5">
        <f t="shared" si="1016"/>
        <v>0.15241466141094073</v>
      </c>
      <c r="R771" s="5">
        <f t="shared" si="1017"/>
        <v>1.6304921186476851E-2</v>
      </c>
      <c r="S771" s="5">
        <f t="shared" si="1018"/>
        <v>2.21673246584322E-2</v>
      </c>
      <c r="T771" s="5">
        <f t="shared" si="1019"/>
        <v>8.2202497312445943E-2</v>
      </c>
      <c r="U771" s="5">
        <f t="shared" si="1020"/>
        <v>2.688629693620085E-2</v>
      </c>
      <c r="V771" s="5">
        <f t="shared" si="1021"/>
        <v>2.1904902543081746E-3</v>
      </c>
      <c r="W771" s="5">
        <f t="shared" si="1022"/>
        <v>8.3775644527980447E-2</v>
      </c>
      <c r="X771" s="5">
        <f t="shared" si="1023"/>
        <v>4.5183102008750732E-2</v>
      </c>
      <c r="Y771" s="5">
        <f t="shared" si="1024"/>
        <v>1.2184404659825234E-2</v>
      </c>
      <c r="Z771" s="5">
        <f t="shared" si="1025"/>
        <v>2.931269270299556E-3</v>
      </c>
      <c r="AA771" s="5">
        <f t="shared" si="1026"/>
        <v>4.8335698835882592E-3</v>
      </c>
      <c r="AB771" s="5">
        <f t="shared" si="1027"/>
        <v>3.9852015739829747E-3</v>
      </c>
      <c r="AC771" s="5">
        <f t="shared" si="1028"/>
        <v>1.2175642712128393E-4</v>
      </c>
      <c r="AD771" s="5">
        <f t="shared" si="1029"/>
        <v>3.453584394920331E-2</v>
      </c>
      <c r="AE771" s="5">
        <f t="shared" si="1030"/>
        <v>1.8626374871923257E-2</v>
      </c>
      <c r="AF771" s="5">
        <f t="shared" si="1031"/>
        <v>5.0229240290133046E-3</v>
      </c>
      <c r="AG771" s="5">
        <f t="shared" si="1032"/>
        <v>9.0301220624773712E-4</v>
      </c>
      <c r="AH771" s="5">
        <f t="shared" si="1033"/>
        <v>3.9523371978005456E-4</v>
      </c>
      <c r="AI771" s="5">
        <f t="shared" si="1034"/>
        <v>6.5172784508882873E-4</v>
      </c>
      <c r="AJ771" s="5">
        <f t="shared" si="1035"/>
        <v>5.3733925372118963E-4</v>
      </c>
      <c r="AK771" s="5">
        <f t="shared" si="1036"/>
        <v>2.9535178501827067E-4</v>
      </c>
      <c r="AL771" s="5">
        <f t="shared" si="1037"/>
        <v>4.3313416301934021E-6</v>
      </c>
      <c r="AM771" s="5">
        <f t="shared" si="1038"/>
        <v>1.1389701854317437E-2</v>
      </c>
      <c r="AN771" s="5">
        <f t="shared" si="1039"/>
        <v>6.14286005953678E-3</v>
      </c>
      <c r="AO771" s="5">
        <f t="shared" si="1040"/>
        <v>1.6565284233822286E-3</v>
      </c>
      <c r="AP771" s="5">
        <f t="shared" si="1041"/>
        <v>2.9780768685134135E-4</v>
      </c>
      <c r="AQ771" s="5">
        <f t="shared" si="1042"/>
        <v>4.0154495885436265E-5</v>
      </c>
      <c r="AR771" s="5">
        <f t="shared" si="1043"/>
        <v>4.2632642407557523E-5</v>
      </c>
      <c r="AS771" s="5">
        <f t="shared" si="1044"/>
        <v>7.0299872647966907E-5</v>
      </c>
      <c r="AT771" s="5">
        <f t="shared" si="1045"/>
        <v>5.7961128084384058E-5</v>
      </c>
      <c r="AU771" s="5">
        <f t="shared" si="1046"/>
        <v>3.1858686151892376E-5</v>
      </c>
      <c r="AV771" s="5">
        <f t="shared" si="1047"/>
        <v>1.3133490283096763E-5</v>
      </c>
      <c r="AW771" s="5">
        <f t="shared" si="1048"/>
        <v>1.0700165418257747E-7</v>
      </c>
      <c r="AX771" s="5">
        <f t="shared" si="1049"/>
        <v>3.1302094070015914E-3</v>
      </c>
      <c r="AY771" s="5">
        <f t="shared" si="1050"/>
        <v>1.6882301740819984E-3</v>
      </c>
      <c r="AZ771" s="5">
        <f t="shared" si="1051"/>
        <v>4.5526045546758615E-4</v>
      </c>
      <c r="BA771" s="5">
        <f t="shared" si="1052"/>
        <v>8.1845902094977873E-5</v>
      </c>
      <c r="BB771" s="5">
        <f t="shared" si="1053"/>
        <v>1.1035581296305299E-5</v>
      </c>
      <c r="BC771" s="5">
        <f t="shared" si="1054"/>
        <v>1.1903741194621027E-6</v>
      </c>
      <c r="BD771" s="5">
        <f t="shared" si="1055"/>
        <v>3.832209710544019E-6</v>
      </c>
      <c r="BE771" s="5">
        <f t="shared" si="1056"/>
        <v>6.3191920415373855E-6</v>
      </c>
      <c r="BF771" s="5">
        <f t="shared" si="1057"/>
        <v>5.2100734398693296E-6</v>
      </c>
      <c r="BG771" s="5">
        <f t="shared" si="1058"/>
        <v>2.8637485162030071E-6</v>
      </c>
      <c r="BH771" s="5">
        <f t="shared" si="1059"/>
        <v>1.1805575764005856E-6</v>
      </c>
      <c r="BI771" s="5">
        <f t="shared" si="1060"/>
        <v>3.8934038608801486E-7</v>
      </c>
      <c r="BJ771" s="8">
        <f t="shared" si="1061"/>
        <v>0.64460393032324859</v>
      </c>
      <c r="BK771" s="8">
        <f t="shared" si="1062"/>
        <v>0.23798072347061705</v>
      </c>
      <c r="BL771" s="8">
        <f t="shared" si="1063"/>
        <v>0.11458842639368644</v>
      </c>
      <c r="BM771" s="8">
        <f t="shared" si="1064"/>
        <v>0.37256430887149661</v>
      </c>
      <c r="BN771" s="8">
        <f t="shared" si="1065"/>
        <v>0.62585191741392687</v>
      </c>
    </row>
    <row r="772" spans="1:66" x14ac:dyDescent="0.25">
      <c r="A772" t="s">
        <v>145</v>
      </c>
      <c r="B772" t="s">
        <v>371</v>
      </c>
      <c r="C772" t="s">
        <v>427</v>
      </c>
      <c r="D772" s="11">
        <v>44282</v>
      </c>
      <c r="E772">
        <f>VLOOKUP(A772,home!$A$2:$E$405,3,FALSE)</f>
        <v>1.4299065420560699</v>
      </c>
      <c r="F772">
        <f>VLOOKUP(B772,home!$B$2:$E$405,3,FALSE)</f>
        <v>0.7</v>
      </c>
      <c r="G772">
        <f>VLOOKUP(C772,away!$B$2:$E$405,4,FALSE)</f>
        <v>0.8</v>
      </c>
      <c r="H772">
        <f>VLOOKUP(A772,away!$A$2:$E$405,3,FALSE)</f>
        <v>1.18691588785047</v>
      </c>
      <c r="I772">
        <f>VLOOKUP(C772,away!$B$2:$E$405,3,FALSE)</f>
        <v>1.3</v>
      </c>
      <c r="J772">
        <f>VLOOKUP(B772,home!$B$2:$E$405,4,FALSE)</f>
        <v>0.96</v>
      </c>
      <c r="K772" s="3">
        <f t="shared" si="1010"/>
        <v>0.80074766355139904</v>
      </c>
      <c r="L772" s="3">
        <f t="shared" si="1011"/>
        <v>1.4812710280373866</v>
      </c>
      <c r="M772" s="5">
        <f t="shared" si="1012"/>
        <v>0.10207793471759732</v>
      </c>
      <c r="N772" s="5">
        <f t="shared" si="1013"/>
        <v>8.1738667725268305E-2</v>
      </c>
      <c r="O772" s="5">
        <f t="shared" si="1014"/>
        <v>0.15120508729906865</v>
      </c>
      <c r="P772" s="5">
        <f t="shared" si="1015"/>
        <v>0.12107712037181455</v>
      </c>
      <c r="Q772" s="5">
        <f t="shared" si="1016"/>
        <v>3.2726023601406369E-2</v>
      </c>
      <c r="R772" s="5">
        <f t="shared" si="1017"/>
        <v>0.11198785755398712</v>
      </c>
      <c r="S772" s="5">
        <f t="shared" si="1018"/>
        <v>3.5903129109359985E-2</v>
      </c>
      <c r="T772" s="5">
        <f t="shared" si="1019"/>
        <v>4.8476110623630997E-2</v>
      </c>
      <c r="U772" s="5">
        <f t="shared" si="1020"/>
        <v>8.9674015282482075E-2</v>
      </c>
      <c r="V772" s="5">
        <f t="shared" si="1021"/>
        <v>4.7317304903955739E-3</v>
      </c>
      <c r="W772" s="5">
        <f t="shared" si="1022"/>
        <v>8.7350956453846971E-3</v>
      </c>
      <c r="X772" s="5">
        <f t="shared" si="1023"/>
        <v>1.2939044106643892E-2</v>
      </c>
      <c r="Y772" s="5">
        <f t="shared" si="1024"/>
        <v>9.5831155828347437E-3</v>
      </c>
      <c r="Z772" s="5">
        <f t="shared" si="1025"/>
        <v>5.5294789628899645E-2</v>
      </c>
      <c r="AA772" s="5">
        <f t="shared" si="1026"/>
        <v>4.427717360190752E-2</v>
      </c>
      <c r="AB772" s="5">
        <f t="shared" si="1027"/>
        <v>1.7727421655193563E-2</v>
      </c>
      <c r="AC772" s="5">
        <f t="shared" si="1028"/>
        <v>3.5077628660491869E-4</v>
      </c>
      <c r="AD772" s="5">
        <f t="shared" si="1029"/>
        <v>1.7486518572349488E-3</v>
      </c>
      <c r="AE772" s="5">
        <f t="shared" si="1030"/>
        <v>2.5902273342458984E-3</v>
      </c>
      <c r="AF772" s="5">
        <f t="shared" si="1031"/>
        <v>1.9184143531244808E-3</v>
      </c>
      <c r="AG772" s="5">
        <f t="shared" si="1032"/>
        <v>9.4723053368479262E-4</v>
      </c>
      <c r="AH772" s="5">
        <f t="shared" si="1033"/>
        <v>2.0476642469677793E-2</v>
      </c>
      <c r="AI772" s="5">
        <f t="shared" si="1034"/>
        <v>1.6396623614971843E-2</v>
      </c>
      <c r="AJ772" s="5">
        <f t="shared" si="1035"/>
        <v>6.5647790249101978E-3</v>
      </c>
      <c r="AK772" s="5">
        <f t="shared" si="1036"/>
        <v>1.7522438219760245E-3</v>
      </c>
      <c r="AL772" s="5">
        <f t="shared" si="1037"/>
        <v>1.6642571303715945E-5</v>
      </c>
      <c r="AM772" s="5">
        <f t="shared" si="1038"/>
        <v>2.800457778091401E-4</v>
      </c>
      <c r="AN772" s="5">
        <f t="shared" si="1039"/>
        <v>4.1482369719287454E-4</v>
      </c>
      <c r="AO772" s="5">
        <f t="shared" si="1040"/>
        <v>3.0723316219757944E-4</v>
      </c>
      <c r="AP772" s="5">
        <f t="shared" si="1041"/>
        <v>1.5169852733852855E-4</v>
      </c>
      <c r="AQ772" s="5">
        <f t="shared" si="1042"/>
        <v>5.6176658385624935E-5</v>
      </c>
      <c r="AR772" s="5">
        <f t="shared" si="1043"/>
        <v>6.0662914483627269E-3</v>
      </c>
      <c r="AS772" s="5">
        <f t="shared" si="1044"/>
        <v>4.8575687036982859E-3</v>
      </c>
      <c r="AT772" s="5">
        <f t="shared" si="1045"/>
        <v>1.9448433950134002E-3</v>
      </c>
      <c r="AU772" s="5">
        <f t="shared" si="1046"/>
        <v>5.1910960151011702E-4</v>
      </c>
      <c r="AV772" s="5">
        <f t="shared" si="1047"/>
        <v>1.0391895013408097E-4</v>
      </c>
      <c r="AW772" s="5">
        <f t="shared" si="1048"/>
        <v>5.4833773566441951E-7</v>
      </c>
      <c r="AX772" s="5">
        <f t="shared" si="1049"/>
        <v>3.737433371135051E-5</v>
      </c>
      <c r="AY772" s="5">
        <f t="shared" si="1050"/>
        <v>5.5361517718824531E-5</v>
      </c>
      <c r="AZ772" s="5">
        <f t="shared" si="1051"/>
        <v>4.100270613253661E-5</v>
      </c>
      <c r="BA772" s="5">
        <f t="shared" si="1052"/>
        <v>2.0245373555085787E-5</v>
      </c>
      <c r="BB772" s="5">
        <f t="shared" si="1053"/>
        <v>7.4972213247357098E-6</v>
      </c>
      <c r="BC772" s="5">
        <f t="shared" si="1054"/>
        <v>2.2210833478230162E-6</v>
      </c>
      <c r="BD772" s="5">
        <f t="shared" si="1055"/>
        <v>1.497636961681776E-3</v>
      </c>
      <c r="BE772" s="5">
        <f t="shared" si="1056"/>
        <v>1.1992292979148983E-3</v>
      </c>
      <c r="BF772" s="5">
        <f t="shared" si="1057"/>
        <v>4.8014002918386967E-4</v>
      </c>
      <c r="BG772" s="5">
        <f t="shared" si="1058"/>
        <v>1.2815700218216141E-4</v>
      </c>
      <c r="BH772" s="5">
        <f t="shared" si="1059"/>
        <v>2.5655355016279318E-5</v>
      </c>
      <c r="BI772" s="5">
        <f t="shared" si="1060"/>
        <v>4.1086931173734675E-6</v>
      </c>
      <c r="BJ772" s="8">
        <f t="shared" si="1061"/>
        <v>0.20277626142217317</v>
      </c>
      <c r="BK772" s="8">
        <f t="shared" si="1062"/>
        <v>0.26421269506479489</v>
      </c>
      <c r="BL772" s="8">
        <f t="shared" si="1063"/>
        <v>0.47688850376198982</v>
      </c>
      <c r="BM772" s="8">
        <f t="shared" si="1064"/>
        <v>0.39830474542873223</v>
      </c>
      <c r="BN772" s="8">
        <f t="shared" si="1065"/>
        <v>0.60081269126914227</v>
      </c>
    </row>
    <row r="773" spans="1:66" x14ac:dyDescent="0.25">
      <c r="A773" t="s">
        <v>145</v>
      </c>
      <c r="B773" t="s">
        <v>388</v>
      </c>
      <c r="C773" t="s">
        <v>425</v>
      </c>
      <c r="D773" s="11">
        <v>44282</v>
      </c>
      <c r="E773">
        <f>VLOOKUP(A773,home!$A$2:$E$405,3,FALSE)</f>
        <v>1.4299065420560699</v>
      </c>
      <c r="F773">
        <f>VLOOKUP(B773,home!$B$2:$E$405,3,FALSE)</f>
        <v>1.22</v>
      </c>
      <c r="G773">
        <f>VLOOKUP(C773,away!$B$2:$E$405,4,FALSE)</f>
        <v>0.65</v>
      </c>
      <c r="H773">
        <f>VLOOKUP(A773,away!$A$2:$E$405,3,FALSE)</f>
        <v>1.18691588785047</v>
      </c>
      <c r="I773">
        <f>VLOOKUP(C773,away!$B$2:$E$405,3,FALSE)</f>
        <v>0.97</v>
      </c>
      <c r="J773">
        <f>VLOOKUP(B773,home!$B$2:$E$405,4,FALSE)</f>
        <v>0.98</v>
      </c>
      <c r="K773" s="3">
        <f t="shared" si="1010"/>
        <v>1.1339158878504634</v>
      </c>
      <c r="L773" s="3">
        <f t="shared" si="1011"/>
        <v>1.1282822429906567</v>
      </c>
      <c r="M773" s="5">
        <f t="shared" si="1012"/>
        <v>0.10412136065057609</v>
      </c>
      <c r="N773" s="5">
        <f t="shared" si="1013"/>
        <v>0.11806486510629628</v>
      </c>
      <c r="O773" s="5">
        <f t="shared" si="1014"/>
        <v>0.1174782823380711</v>
      </c>
      <c r="P773" s="5">
        <f t="shared" si="1015"/>
        <v>0.1332104908205213</v>
      </c>
      <c r="Q773" s="5">
        <f t="shared" si="1016"/>
        <v>6.6937813170475591E-2</v>
      </c>
      <c r="R773" s="5">
        <f t="shared" si="1017"/>
        <v>6.6274329949544256E-2</v>
      </c>
      <c r="S773" s="5">
        <f t="shared" si="1018"/>
        <v>4.2606614900556464E-2</v>
      </c>
      <c r="T773" s="5">
        <f t="shared" si="1019"/>
        <v>7.5524745984873728E-2</v>
      </c>
      <c r="U773" s="5">
        <f t="shared" si="1020"/>
        <v>7.5149515686432036E-2</v>
      </c>
      <c r="V773" s="5">
        <f t="shared" si="1021"/>
        <v>6.056658891595566E-3</v>
      </c>
      <c r="W773" s="5">
        <f t="shared" si="1022"/>
        <v>2.530061661732275E-2</v>
      </c>
      <c r="X773" s="5">
        <f t="shared" si="1023"/>
        <v>2.8546236466039598E-2</v>
      </c>
      <c r="Y773" s="5">
        <f t="shared" si="1024"/>
        <v>1.6104105854422419E-2</v>
      </c>
      <c r="Z773" s="5">
        <f t="shared" si="1025"/>
        <v>2.4925383216058229E-2</v>
      </c>
      <c r="AA773" s="5">
        <f t="shared" si="1026"/>
        <v>2.8263288039449701E-2</v>
      </c>
      <c r="AB773" s="5">
        <f t="shared" si="1027"/>
        <v>1.6024095675413002E-2</v>
      </c>
      <c r="AC773" s="5">
        <f t="shared" si="1028"/>
        <v>4.8429694123326868E-4</v>
      </c>
      <c r="AD773" s="5">
        <f t="shared" si="1029"/>
        <v>7.1721927886989308E-3</v>
      </c>
      <c r="AE773" s="5">
        <f t="shared" si="1030"/>
        <v>8.0922577667946437E-3</v>
      </c>
      <c r="AF773" s="5">
        <f t="shared" si="1031"/>
        <v>4.5651753719888116E-3</v>
      </c>
      <c r="AG773" s="5">
        <f t="shared" si="1032"/>
        <v>1.716935436117748E-3</v>
      </c>
      <c r="AH773" s="5">
        <f t="shared" si="1033"/>
        <v>7.0307168206039635E-3</v>
      </c>
      <c r="AI773" s="5">
        <f t="shared" si="1034"/>
        <v>7.9722415058603308E-3</v>
      </c>
      <c r="AJ773" s="5">
        <f t="shared" si="1035"/>
        <v>4.5199256526379673E-3</v>
      </c>
      <c r="AK773" s="5">
        <f t="shared" si="1036"/>
        <v>1.7084051698096881E-3</v>
      </c>
      <c r="AL773" s="5">
        <f t="shared" si="1037"/>
        <v>2.4783937836180754E-5</v>
      </c>
      <c r="AM773" s="5">
        <f t="shared" si="1038"/>
        <v>1.6265326707664476E-3</v>
      </c>
      <c r="AN773" s="5">
        <f t="shared" si="1039"/>
        <v>1.835187930069951E-3</v>
      </c>
      <c r="AO773" s="5">
        <f t="shared" si="1040"/>
        <v>1.0353049770243524E-3</v>
      </c>
      <c r="AP773" s="5">
        <f t="shared" si="1041"/>
        <v>3.8937207388547573E-4</v>
      </c>
      <c r="AQ773" s="5">
        <f t="shared" si="1042"/>
        <v>1.098303992203571E-4</v>
      </c>
      <c r="AR773" s="5">
        <f t="shared" si="1043"/>
        <v>1.5865265888366357E-3</v>
      </c>
      <c r="AS773" s="5">
        <f t="shared" si="1044"/>
        <v>1.7989877055790606E-3</v>
      </c>
      <c r="AT773" s="5">
        <f t="shared" si="1045"/>
        <v>1.0199503707018745E-3</v>
      </c>
      <c r="AU773" s="5">
        <f t="shared" si="1046"/>
        <v>3.8551264338594171E-4</v>
      </c>
      <c r="AV773" s="5">
        <f t="shared" si="1047"/>
        <v>1.0928472782563733E-4</v>
      </c>
      <c r="AW773" s="5">
        <f t="shared" si="1048"/>
        <v>8.8077788985704704E-7</v>
      </c>
      <c r="AX773" s="5">
        <f t="shared" si="1049"/>
        <v>3.0739187291498662E-4</v>
      </c>
      <c r="AY773" s="5">
        <f t="shared" si="1050"/>
        <v>3.4682479184962003E-4</v>
      </c>
      <c r="AZ773" s="5">
        <f t="shared" si="1051"/>
        <v>1.9565812703642847E-4</v>
      </c>
      <c r="BA773" s="5">
        <f t="shared" si="1052"/>
        <v>7.3585863477337477E-5</v>
      </c>
      <c r="BB773" s="5">
        <f t="shared" si="1053"/>
        <v>2.075640577415365E-5</v>
      </c>
      <c r="BC773" s="5">
        <f t="shared" si="1054"/>
        <v>4.6838168126572598E-6</v>
      </c>
      <c r="BD773" s="5">
        <f t="shared" si="1055"/>
        <v>2.9834162970281917E-4</v>
      </c>
      <c r="BE773" s="5">
        <f t="shared" si="1056"/>
        <v>3.3829431392722633E-4</v>
      </c>
      <c r="BF773" s="5">
        <f t="shared" si="1057"/>
        <v>1.9179864866577717E-4</v>
      </c>
      <c r="BG773" s="5">
        <f t="shared" si="1058"/>
        <v>7.2494511663457914E-5</v>
      </c>
      <c r="BH773" s="5">
        <f t="shared" si="1059"/>
        <v>2.0550669639288923E-5</v>
      </c>
      <c r="BI773" s="5">
        <f t="shared" si="1060"/>
        <v>4.6605461619911714E-6</v>
      </c>
      <c r="BJ773" s="8">
        <f t="shared" si="1061"/>
        <v>0.35797007349186216</v>
      </c>
      <c r="BK773" s="8">
        <f t="shared" si="1062"/>
        <v>0.28685103093416847</v>
      </c>
      <c r="BL773" s="8">
        <f t="shared" si="1063"/>
        <v>0.33024720319391176</v>
      </c>
      <c r="BM773" s="8">
        <f t="shared" si="1064"/>
        <v>0.39356060478655625</v>
      </c>
      <c r="BN773" s="8">
        <f t="shared" si="1065"/>
        <v>0.60608714203548475</v>
      </c>
    </row>
    <row r="774" spans="1:66" x14ac:dyDescent="0.25">
      <c r="A774" t="s">
        <v>145</v>
      </c>
      <c r="B774" t="s">
        <v>391</v>
      </c>
      <c r="C774" t="s">
        <v>375</v>
      </c>
      <c r="D774" s="11">
        <v>44282</v>
      </c>
      <c r="E774">
        <f>VLOOKUP(A774,home!$A$2:$E$405,3,FALSE)</f>
        <v>1.4299065420560699</v>
      </c>
      <c r="F774">
        <f>VLOOKUP(B774,home!$B$2:$E$405,3,FALSE)</f>
        <v>1</v>
      </c>
      <c r="G774">
        <f>VLOOKUP(C774,away!$B$2:$E$405,4,FALSE)</f>
        <v>1</v>
      </c>
      <c r="H774">
        <f>VLOOKUP(A774,away!$A$2:$E$405,3,FALSE)</f>
        <v>1.18691588785047</v>
      </c>
      <c r="I774">
        <f>VLOOKUP(C774,away!$B$2:$E$405,3,FALSE)</f>
        <v>0.9</v>
      </c>
      <c r="J774">
        <f>VLOOKUP(B774,home!$B$2:$E$405,4,FALSE)</f>
        <v>1.44</v>
      </c>
      <c r="K774" s="3">
        <f t="shared" si="1010"/>
        <v>1.4299065420560699</v>
      </c>
      <c r="L774" s="3">
        <f t="shared" si="1011"/>
        <v>1.538242990654209</v>
      </c>
      <c r="M774" s="5">
        <f t="shared" si="1012"/>
        <v>5.1398333320894142E-2</v>
      </c>
      <c r="N774" s="5">
        <f t="shared" si="1013"/>
        <v>7.3494813066325035E-2</v>
      </c>
      <c r="O774" s="5">
        <f t="shared" si="1014"/>
        <v>7.9063125962174075E-2</v>
      </c>
      <c r="P774" s="5">
        <f t="shared" si="1015"/>
        <v>0.11305288104871583</v>
      </c>
      <c r="Q774" s="5">
        <f t="shared" si="1016"/>
        <v>5.2545357005363051E-2</v>
      </c>
      <c r="R774" s="5">
        <f t="shared" si="1017"/>
        <v>6.0809149665262553E-2</v>
      </c>
      <c r="S774" s="5">
        <f t="shared" si="1018"/>
        <v>6.2166188510530261E-2</v>
      </c>
      <c r="T774" s="5">
        <f t="shared" si="1019"/>
        <v>8.0827527104922747E-2</v>
      </c>
      <c r="U774" s="5">
        <f t="shared" si="1020"/>
        <v>8.6951400923225619E-2</v>
      </c>
      <c r="V774" s="5">
        <f t="shared" si="1021"/>
        <v>1.5193027695740083E-2</v>
      </c>
      <c r="W774" s="5">
        <f t="shared" si="1022"/>
        <v>2.5044983245546795E-2</v>
      </c>
      <c r="X774" s="5">
        <f t="shared" si="1023"/>
        <v>3.8525269928514454E-2</v>
      </c>
      <c r="Y774" s="5">
        <f t="shared" si="1024"/>
        <v>2.9630613215299372E-2</v>
      </c>
      <c r="Z774" s="5">
        <f t="shared" si="1025"/>
        <v>3.1179749413410965E-2</v>
      </c>
      <c r="AA774" s="5">
        <f t="shared" si="1026"/>
        <v>4.4584127665905256E-2</v>
      </c>
      <c r="AB774" s="5">
        <f t="shared" si="1027"/>
        <v>3.1875567910670477E-2</v>
      </c>
      <c r="AC774" s="5">
        <f t="shared" si="1028"/>
        <v>2.0886080368267899E-3</v>
      </c>
      <c r="AD774" s="5">
        <f t="shared" si="1029"/>
        <v>8.9529963471229983E-3</v>
      </c>
      <c r="AE774" s="5">
        <f t="shared" si="1030"/>
        <v>1.3771883876314688E-2</v>
      </c>
      <c r="AF774" s="5">
        <f t="shared" si="1031"/>
        <v>1.0592251920422395E-2</v>
      </c>
      <c r="AG774" s="5">
        <f t="shared" si="1032"/>
        <v>5.4311524239444462E-3</v>
      </c>
      <c r="AH774" s="5">
        <f t="shared" si="1033"/>
        <v>1.1990507746383522E-2</v>
      </c>
      <c r="AI774" s="5">
        <f t="shared" si="1034"/>
        <v>1.7145305469127785E-2</v>
      </c>
      <c r="AJ774" s="5">
        <f t="shared" si="1035"/>
        <v>1.2258092227927769E-2</v>
      </c>
      <c r="AK774" s="5">
        <f t="shared" si="1036"/>
        <v>5.842642089946861E-3</v>
      </c>
      <c r="AL774" s="5">
        <f t="shared" si="1037"/>
        <v>1.837593872708581E-4</v>
      </c>
      <c r="AM774" s="5">
        <f t="shared" si="1038"/>
        <v>2.5603896095510539E-3</v>
      </c>
      <c r="AN774" s="5">
        <f t="shared" si="1039"/>
        <v>3.9385013702357748E-3</v>
      </c>
      <c r="AO774" s="5">
        <f t="shared" si="1040"/>
        <v>3.0291860632235897E-3</v>
      </c>
      <c r="AP774" s="5">
        <f t="shared" si="1041"/>
        <v>1.5532080763803688E-3</v>
      </c>
      <c r="AQ774" s="5">
        <f t="shared" si="1042"/>
        <v>5.9730285912990217E-4</v>
      </c>
      <c r="AR774" s="5">
        <f t="shared" si="1043"/>
        <v>3.6888628990518896E-3</v>
      </c>
      <c r="AS774" s="5">
        <f t="shared" si="1044"/>
        <v>5.2747291921022175E-3</v>
      </c>
      <c r="AT774" s="5">
        <f t="shared" si="1045"/>
        <v>3.7711848896805453E-3</v>
      </c>
      <c r="AU774" s="5">
        <f t="shared" si="1046"/>
        <v>1.7974806483524036E-3</v>
      </c>
      <c r="AV774" s="5">
        <f t="shared" si="1047"/>
        <v>6.4255733457457148E-4</v>
      </c>
      <c r="AW774" s="5">
        <f t="shared" si="1048"/>
        <v>1.1227411262657133E-5</v>
      </c>
      <c r="AX774" s="5">
        <f t="shared" si="1049"/>
        <v>6.1018630881823962E-4</v>
      </c>
      <c r="AY774" s="5">
        <f t="shared" si="1050"/>
        <v>9.3861481253282146E-4</v>
      </c>
      <c r="AZ774" s="5">
        <f t="shared" si="1051"/>
        <v>7.219088281514136E-4</v>
      </c>
      <c r="BA774" s="5">
        <f t="shared" si="1052"/>
        <v>3.7015706493176876E-4</v>
      </c>
      <c r="BB774" s="5">
        <f t="shared" si="1053"/>
        <v>1.42347877643107E-4</v>
      </c>
      <c r="BC774" s="5">
        <f t="shared" si="1054"/>
        <v>4.3793125003802474E-5</v>
      </c>
      <c r="BD774" s="5">
        <f t="shared" si="1055"/>
        <v>9.4572791632515664E-4</v>
      </c>
      <c r="BE774" s="5">
        <f t="shared" si="1056"/>
        <v>1.3523025345583972E-3</v>
      </c>
      <c r="BF774" s="5">
        <f t="shared" si="1057"/>
        <v>9.6683312050202844E-4</v>
      </c>
      <c r="BG774" s="5">
        <f t="shared" si="1058"/>
        <v>4.6082700136077843E-4</v>
      </c>
      <c r="BH774" s="5">
        <f t="shared" si="1059"/>
        <v>1.6473488600046449E-4</v>
      </c>
      <c r="BI774" s="5">
        <f t="shared" si="1060"/>
        <v>4.7111098239385001E-5</v>
      </c>
      <c r="BJ774" s="8">
        <f t="shared" si="1061"/>
        <v>0.35332244412937786</v>
      </c>
      <c r="BK774" s="8">
        <f t="shared" si="1062"/>
        <v>0.24502141281251077</v>
      </c>
      <c r="BL774" s="8">
        <f t="shared" si="1063"/>
        <v>0.36963227118137182</v>
      </c>
      <c r="BM774" s="8">
        <f t="shared" si="1064"/>
        <v>0.56786483006666644</v>
      </c>
      <c r="BN774" s="8">
        <f t="shared" si="1065"/>
        <v>0.43036366006873472</v>
      </c>
    </row>
    <row r="775" spans="1:66" x14ac:dyDescent="0.25">
      <c r="A775" t="s">
        <v>145</v>
      </c>
      <c r="B775" t="s">
        <v>419</v>
      </c>
      <c r="C775" t="s">
        <v>347</v>
      </c>
      <c r="D775" s="11">
        <v>44282</v>
      </c>
      <c r="E775">
        <f>VLOOKUP(A775,home!$A$2:$E$405,3,FALSE)</f>
        <v>1.4299065420560699</v>
      </c>
      <c r="F775">
        <f>VLOOKUP(B775,home!$B$2:$E$405,3,FALSE)</f>
        <v>0.95</v>
      </c>
      <c r="G775">
        <f>VLOOKUP(C775,away!$B$2:$E$405,4,FALSE)</f>
        <v>1</v>
      </c>
      <c r="H775">
        <f>VLOOKUP(A775,away!$A$2:$E$405,3,FALSE)</f>
        <v>1.18691588785047</v>
      </c>
      <c r="I775">
        <f>VLOOKUP(C775,away!$B$2:$E$405,3,FALSE)</f>
        <v>1.05</v>
      </c>
      <c r="J775">
        <f>VLOOKUP(B775,home!$B$2:$E$405,4,FALSE)</f>
        <v>0.92</v>
      </c>
      <c r="K775" s="3">
        <f t="shared" si="1010"/>
        <v>1.3584112149532663</v>
      </c>
      <c r="L775" s="3">
        <f t="shared" si="1011"/>
        <v>1.146560747663554</v>
      </c>
      <c r="M775" s="5">
        <f t="shared" si="1012"/>
        <v>8.1677887987433265E-2</v>
      </c>
      <c r="N775" s="5">
        <f t="shared" si="1013"/>
        <v>0.11095215905582605</v>
      </c>
      <c r="O775" s="5">
        <f t="shared" si="1014"/>
        <v>9.364866031845151E-2</v>
      </c>
      <c r="P775" s="5">
        <f t="shared" si="1015"/>
        <v>0.1272133904419335</v>
      </c>
      <c r="Q775" s="5">
        <f t="shared" si="1016"/>
        <v>7.5359328592356362E-2</v>
      </c>
      <c r="R775" s="5">
        <f t="shared" si="1017"/>
        <v>5.3686938996206988E-2</v>
      </c>
      <c r="S775" s="5">
        <f t="shared" si="1018"/>
        <v>4.9533745014996348E-2</v>
      </c>
      <c r="T775" s="5">
        <f t="shared" si="1019"/>
        <v>8.6404048134275546E-2</v>
      </c>
      <c r="U775" s="5">
        <f t="shared" si="1020"/>
        <v>7.2928940028959444E-2</v>
      </c>
      <c r="V775" s="5">
        <f t="shared" si="1021"/>
        <v>8.5720951463678814E-3</v>
      </c>
      <c r="W775" s="5">
        <f t="shared" si="1022"/>
        <v>3.4122985703735079E-2</v>
      </c>
      <c r="X775" s="5">
        <f t="shared" si="1023"/>
        <v>3.912407600098726E-2</v>
      </c>
      <c r="Y775" s="5">
        <f t="shared" si="1024"/>
        <v>2.2429064915668834E-2</v>
      </c>
      <c r="Z775" s="5">
        <f t="shared" si="1025"/>
        <v>2.0518445638419567E-2</v>
      </c>
      <c r="AA775" s="5">
        <f t="shared" si="1026"/>
        <v>2.7872486668638077E-2</v>
      </c>
      <c r="AB775" s="5">
        <f t="shared" si="1027"/>
        <v>1.8931149239656685E-2</v>
      </c>
      <c r="AC775" s="5">
        <f t="shared" si="1028"/>
        <v>8.3444041100823904E-4</v>
      </c>
      <c r="AD775" s="5">
        <f t="shared" si="1029"/>
        <v>1.1588261616910924E-2</v>
      </c>
      <c r="AE775" s="5">
        <f t="shared" si="1030"/>
        <v>1.3286645903606255E-2</v>
      </c>
      <c r="AF775" s="5">
        <f t="shared" si="1031"/>
        <v>7.6169733305898437E-3</v>
      </c>
      <c r="AG775" s="5">
        <f t="shared" si="1032"/>
        <v>2.911107545618147E-3</v>
      </c>
      <c r="AH775" s="5">
        <f t="shared" si="1033"/>
        <v>5.8814110930200808E-3</v>
      </c>
      <c r="AI775" s="5">
        <f t="shared" si="1034"/>
        <v>7.9893747885090276E-3</v>
      </c>
      <c r="AJ775" s="5">
        <f t="shared" si="1035"/>
        <v>5.4264281565877719E-3</v>
      </c>
      <c r="AK775" s="5">
        <f t="shared" si="1036"/>
        <v>2.45710695501567E-3</v>
      </c>
      <c r="AL775" s="5">
        <f t="shared" si="1037"/>
        <v>5.1985670257512406E-5</v>
      </c>
      <c r="AM775" s="5">
        <f t="shared" si="1038"/>
        <v>3.148324908444855E-3</v>
      </c>
      <c r="AN775" s="5">
        <f t="shared" si="1039"/>
        <v>3.6097457609143234E-3</v>
      </c>
      <c r="AO775" s="5">
        <f t="shared" si="1040"/>
        <v>2.0693963992546357E-3</v>
      </c>
      <c r="AP775" s="5">
        <f t="shared" si="1041"/>
        <v>7.9089622758055393E-4</v>
      </c>
      <c r="AQ775" s="5">
        <f t="shared" si="1042"/>
        <v>2.2670264250476105E-4</v>
      </c>
      <c r="AR775" s="5">
        <f t="shared" si="1043"/>
        <v>1.3486790200259639E-3</v>
      </c>
      <c r="AS775" s="5">
        <f t="shared" si="1044"/>
        <v>1.8320607061754507E-3</v>
      </c>
      <c r="AT775" s="5">
        <f t="shared" si="1045"/>
        <v>1.2443459048719664E-3</v>
      </c>
      <c r="AU775" s="5">
        <f t="shared" si="1046"/>
        <v>5.6344447748641669E-4</v>
      </c>
      <c r="AV775" s="5">
        <f t="shared" si="1047"/>
        <v>1.9134732430525786E-4</v>
      </c>
      <c r="AW775" s="5">
        <f t="shared" si="1048"/>
        <v>2.2491036744758032E-6</v>
      </c>
      <c r="AX775" s="5">
        <f t="shared" si="1049"/>
        <v>7.1278664399136791E-4</v>
      </c>
      <c r="AY775" s="5">
        <f t="shared" si="1050"/>
        <v>8.172531874593383E-4</v>
      </c>
      <c r="AZ775" s="5">
        <f t="shared" si="1051"/>
        <v>4.6851521282190086E-4</v>
      </c>
      <c r="BA775" s="5">
        <f t="shared" si="1052"/>
        <v>1.7906038423494259E-4</v>
      </c>
      <c r="BB775" s="5">
        <f t="shared" si="1053"/>
        <v>5.1325902006334751E-5</v>
      </c>
      <c r="BC775" s="5">
        <f t="shared" si="1054"/>
        <v>1.1769652915777888E-5</v>
      </c>
      <c r="BD775" s="5">
        <f t="shared" si="1055"/>
        <v>2.5772373759318636E-4</v>
      </c>
      <c r="BE775" s="5">
        <f t="shared" si="1056"/>
        <v>3.5009481550625715E-4</v>
      </c>
      <c r="BF775" s="5">
        <f t="shared" si="1057"/>
        <v>2.3778636184034718E-4</v>
      </c>
      <c r="BG775" s="5">
        <f t="shared" si="1058"/>
        <v>1.076705535622877E-4</v>
      </c>
      <c r="BH775" s="5">
        <f t="shared" si="1059"/>
        <v>3.6565221869809485E-5</v>
      </c>
      <c r="BI775" s="5">
        <f t="shared" si="1060"/>
        <v>9.9341214930407307E-6</v>
      </c>
      <c r="BJ775" s="8">
        <f t="shared" si="1061"/>
        <v>0.41588042772170297</v>
      </c>
      <c r="BK775" s="8">
        <f t="shared" si="1062"/>
        <v>0.26870079785945605</v>
      </c>
      <c r="BL775" s="8">
        <f t="shared" si="1063"/>
        <v>0.29500214848977524</v>
      </c>
      <c r="BM775" s="8">
        <f t="shared" si="1064"/>
        <v>0.45674845023336136</v>
      </c>
      <c r="BN775" s="8">
        <f t="shared" si="1065"/>
        <v>0.54253836539220768</v>
      </c>
    </row>
    <row r="776" spans="1:66" x14ac:dyDescent="0.25">
      <c r="A776" t="s">
        <v>145</v>
      </c>
      <c r="B776" t="s">
        <v>423</v>
      </c>
      <c r="C776" t="s">
        <v>389</v>
      </c>
      <c r="D776" s="11">
        <v>44282</v>
      </c>
      <c r="E776">
        <f>VLOOKUP(A776,home!$A$2:$E$405,3,FALSE)</f>
        <v>1.4299065420560699</v>
      </c>
      <c r="F776">
        <f>VLOOKUP(B776,home!$B$2:$E$405,3,FALSE)</f>
        <v>0.95</v>
      </c>
      <c r="G776">
        <f>VLOOKUP(C776,away!$B$2:$E$405,4,FALSE)</f>
        <v>0.65</v>
      </c>
      <c r="H776">
        <f>VLOOKUP(A776,away!$A$2:$E$405,3,FALSE)</f>
        <v>1.18691588785047</v>
      </c>
      <c r="I776">
        <f>VLOOKUP(C776,away!$B$2:$E$405,3,FALSE)</f>
        <v>0.79</v>
      </c>
      <c r="J776">
        <f>VLOOKUP(B776,home!$B$2:$E$405,4,FALSE)</f>
        <v>0.54</v>
      </c>
      <c r="K776" s="3">
        <f t="shared" si="1010"/>
        <v>0.88296728971962313</v>
      </c>
      <c r="L776" s="3">
        <f t="shared" si="1011"/>
        <v>0.50633831775701055</v>
      </c>
      <c r="M776" s="5">
        <f t="shared" si="1012"/>
        <v>0.24924832072454819</v>
      </c>
      <c r="N776" s="5">
        <f t="shared" si="1013"/>
        <v>0.22007811421732168</v>
      </c>
      <c r="O776" s="5">
        <f t="shared" si="1014"/>
        <v>0.12620397541942754</v>
      </c>
      <c r="P776" s="5">
        <f t="shared" si="1015"/>
        <v>0.11143398212793387</v>
      </c>
      <c r="Q776" s="5">
        <f t="shared" si="1016"/>
        <v>9.7160888018537103E-2</v>
      </c>
      <c r="R776" s="5">
        <f t="shared" si="1017"/>
        <v>3.1950954304060024E-2</v>
      </c>
      <c r="S776" s="5">
        <f t="shared" si="1018"/>
        <v>1.2454980977195504E-2</v>
      </c>
      <c r="T776" s="5">
        <f t="shared" si="1019"/>
        <v>4.9196280591083351E-2</v>
      </c>
      <c r="U776" s="5">
        <f t="shared" si="1020"/>
        <v>2.8211647525811404E-2</v>
      </c>
      <c r="V776" s="5">
        <f t="shared" si="1021"/>
        <v>6.1870833765833959E-4</v>
      </c>
      <c r="W776" s="5">
        <f t="shared" si="1022"/>
        <v>2.8596628653493172E-2</v>
      </c>
      <c r="X776" s="5">
        <f t="shared" si="1023"/>
        <v>1.4479568845931656E-2</v>
      </c>
      <c r="Y776" s="5">
        <f t="shared" si="1024"/>
        <v>3.6657802656479264E-3</v>
      </c>
      <c r="Z776" s="5">
        <f t="shared" si="1025"/>
        <v>5.3926641510162908E-3</v>
      </c>
      <c r="AA776" s="5">
        <f t="shared" si="1026"/>
        <v>4.7615460497910265E-3</v>
      </c>
      <c r="AB776" s="5">
        <f t="shared" si="1027"/>
        <v>2.1021447052295803E-3</v>
      </c>
      <c r="AC776" s="5">
        <f t="shared" si="1028"/>
        <v>1.7288264380428968E-5</v>
      </c>
      <c r="AD776" s="5">
        <f t="shared" si="1029"/>
        <v>6.3124719243233436E-3</v>
      </c>
      <c r="AE776" s="5">
        <f t="shared" si="1030"/>
        <v>3.1962464150502409E-3</v>
      </c>
      <c r="AF776" s="5">
        <f t="shared" si="1031"/>
        <v>8.0919101646670724E-4</v>
      </c>
      <c r="AG776" s="5">
        <f t="shared" si="1032"/>
        <v>1.3657480600727935E-4</v>
      </c>
      <c r="AH776" s="5">
        <f t="shared" si="1033"/>
        <v>6.8262812361353131E-4</v>
      </c>
      <c r="AI776" s="5">
        <f t="shared" si="1034"/>
        <v>6.0273830419343164E-4</v>
      </c>
      <c r="AJ776" s="5">
        <f t="shared" si="1035"/>
        <v>2.6609910343193804E-4</v>
      </c>
      <c r="AK776" s="5">
        <f t="shared" si="1036"/>
        <v>7.8318934718040007E-5</v>
      </c>
      <c r="AL776" s="5">
        <f t="shared" si="1037"/>
        <v>3.0916960858817604E-7</v>
      </c>
      <c r="AM776" s="5">
        <f t="shared" si="1038"/>
        <v>1.1147412452901996E-3</v>
      </c>
      <c r="AN776" s="5">
        <f t="shared" si="1039"/>
        <v>5.6443620687459469E-4</v>
      </c>
      <c r="AO776" s="5">
        <f t="shared" si="1040"/>
        <v>1.4289783973501512E-4</v>
      </c>
      <c r="AP776" s="5">
        <f t="shared" si="1041"/>
        <v>2.411821726084616E-5</v>
      </c>
      <c r="AQ776" s="5">
        <f t="shared" si="1042"/>
        <v>3.052994388788734E-6</v>
      </c>
      <c r="AR776" s="5">
        <f t="shared" si="1043"/>
        <v>6.9128155152820028E-5</v>
      </c>
      <c r="AS776" s="5">
        <f t="shared" si="1044"/>
        <v>6.1037899798603091E-5</v>
      </c>
      <c r="AT776" s="5">
        <f t="shared" si="1045"/>
        <v>2.6947234477675254E-5</v>
      </c>
      <c r="AU776" s="5">
        <f t="shared" si="1046"/>
        <v>7.9311755307307018E-6</v>
      </c>
      <c r="AV776" s="5">
        <f t="shared" si="1047"/>
        <v>1.75074214066497E-6</v>
      </c>
      <c r="AW776" s="5">
        <f t="shared" si="1048"/>
        <v>3.8395444949756499E-9</v>
      </c>
      <c r="AX776" s="5">
        <f t="shared" si="1049"/>
        <v>1.6404667601542744E-4</v>
      </c>
      <c r="AY776" s="5">
        <f t="shared" si="1050"/>
        <v>8.3063117967280856E-5</v>
      </c>
      <c r="AZ776" s="5">
        <f t="shared" si="1051"/>
        <v>2.102901970960255E-5</v>
      </c>
      <c r="BA776" s="5">
        <f t="shared" si="1052"/>
        <v>3.549266154613059E-6</v>
      </c>
      <c r="BB776" s="5">
        <f t="shared" si="1053"/>
        <v>4.4928236349966739E-7</v>
      </c>
      <c r="BC776" s="5">
        <f t="shared" si="1054"/>
        <v>4.5497775226463059E-8</v>
      </c>
      <c r="BD776" s="5">
        <f t="shared" si="1055"/>
        <v>5.8337056316207527E-6</v>
      </c>
      <c r="BE776" s="5">
        <f t="shared" si="1056"/>
        <v>5.1509712505742773E-6</v>
      </c>
      <c r="BF776" s="5">
        <f t="shared" si="1057"/>
        <v>2.274069562271634E-6</v>
      </c>
      <c r="BG776" s="5">
        <f t="shared" si="1058"/>
        <v>6.6930967934429153E-7</v>
      </c>
      <c r="BH776" s="5">
        <f t="shared" si="1059"/>
        <v>1.4774463838843477E-7</v>
      </c>
      <c r="BI776" s="5">
        <f t="shared" si="1060"/>
        <v>2.6090736585688413E-8</v>
      </c>
      <c r="BJ776" s="8">
        <f t="shared" si="1061"/>
        <v>0.42575317411739744</v>
      </c>
      <c r="BK776" s="8">
        <f t="shared" si="1062"/>
        <v>0.37385665271929214</v>
      </c>
      <c r="BL776" s="8">
        <f t="shared" si="1063"/>
        <v>0.19504094956887583</v>
      </c>
      <c r="BM776" s="8">
        <f t="shared" si="1064"/>
        <v>0.16388414646633068</v>
      </c>
      <c r="BN776" s="8">
        <f t="shared" si="1065"/>
        <v>0.83607623481182836</v>
      </c>
    </row>
    <row r="777" spans="1:66" x14ac:dyDescent="0.25">
      <c r="A777" t="s">
        <v>145</v>
      </c>
      <c r="B777" t="s">
        <v>148</v>
      </c>
      <c r="C777" t="s">
        <v>360</v>
      </c>
      <c r="D777" s="11">
        <v>44282</v>
      </c>
      <c r="E777">
        <f>VLOOKUP(A777,home!$A$2:$E$405,3,FALSE)</f>
        <v>1.4299065420560699</v>
      </c>
      <c r="F777">
        <f>VLOOKUP(B777,home!$B$2:$E$405,3,FALSE)</f>
        <v>1.1000000000000001</v>
      </c>
      <c r="G777">
        <f>VLOOKUP(C777,away!$B$2:$E$405,4,FALSE)</f>
        <v>0.76</v>
      </c>
      <c r="H777">
        <f>VLOOKUP(A777,away!$A$2:$E$405,3,FALSE)</f>
        <v>1.18691588785047</v>
      </c>
      <c r="I777">
        <f>VLOOKUP(C777,away!$B$2:$E$405,3,FALSE)</f>
        <v>1.1100000000000001</v>
      </c>
      <c r="J777">
        <f>VLOOKUP(B777,home!$B$2:$E$405,4,FALSE)</f>
        <v>0.54</v>
      </c>
      <c r="K777" s="3">
        <f t="shared" si="1010"/>
        <v>1.1954018691588746</v>
      </c>
      <c r="L777" s="3">
        <f t="shared" si="1011"/>
        <v>0.71143738317757177</v>
      </c>
      <c r="M777" s="5">
        <f t="shared" si="1012"/>
        <v>0.14854917179700106</v>
      </c>
      <c r="N777" s="5">
        <f t="shared" si="1013"/>
        <v>0.17757595762813788</v>
      </c>
      <c r="O777" s="5">
        <f t="shared" si="1014"/>
        <v>0.10568343405645399</v>
      </c>
      <c r="P777" s="5">
        <f t="shared" si="1015"/>
        <v>0.12633417461021376</v>
      </c>
      <c r="Q777" s="5">
        <f t="shared" si="1016"/>
        <v>0.10613731583317655</v>
      </c>
      <c r="R777" s="5">
        <f t="shared" si="1017"/>
        <v>3.7593572885171546E-2</v>
      </c>
      <c r="S777" s="5">
        <f t="shared" si="1018"/>
        <v>2.6860337693862167E-2</v>
      </c>
      <c r="T777" s="5">
        <f t="shared" si="1019"/>
        <v>7.5510054233846574E-2</v>
      </c>
      <c r="U777" s="5">
        <f t="shared" si="1020"/>
        <v>4.493942729529446E-2</v>
      </c>
      <c r="V777" s="5">
        <f t="shared" si="1021"/>
        <v>2.5381633653736406E-3</v>
      </c>
      <c r="W777" s="5">
        <f t="shared" si="1022"/>
        <v>4.229224857816169E-2</v>
      </c>
      <c r="X777" s="5">
        <f t="shared" si="1023"/>
        <v>3.0088286657142731E-2</v>
      </c>
      <c r="Y777" s="5">
        <f t="shared" si="1024"/>
        <v>1.0702965961827137E-2</v>
      </c>
      <c r="Z777" s="5">
        <f t="shared" si="1025"/>
        <v>8.9151577059072545E-3</v>
      </c>
      <c r="AA777" s="5">
        <f t="shared" si="1026"/>
        <v>1.0657196185487676E-2</v>
      </c>
      <c r="AB777" s="5">
        <f t="shared" si="1027"/>
        <v>6.3698161200623979E-3</v>
      </c>
      <c r="AC777" s="5">
        <f t="shared" si="1028"/>
        <v>1.3491188216979463E-4</v>
      </c>
      <c r="AD777" s="5">
        <f t="shared" si="1029"/>
        <v>1.2639058250316568E-2</v>
      </c>
      <c r="AE777" s="5">
        <f t="shared" si="1030"/>
        <v>8.9918985274341171E-3</v>
      </c>
      <c r="AF777" s="5">
        <f t="shared" si="1031"/>
        <v>3.1985863790779945E-3</v>
      </c>
      <c r="AG777" s="5">
        <f t="shared" si="1032"/>
        <v>7.5853130779955766E-4</v>
      </c>
      <c r="AH777" s="5">
        <f t="shared" si="1033"/>
        <v>1.585644117226505E-3</v>
      </c>
      <c r="AI777" s="5">
        <f t="shared" si="1034"/>
        <v>1.895481941553338E-3</v>
      </c>
      <c r="AJ777" s="5">
        <f t="shared" si="1035"/>
        <v>1.1329313279448763E-3</v>
      </c>
      <c r="AK777" s="5">
        <f t="shared" si="1036"/>
        <v>4.5143607568465038E-4</v>
      </c>
      <c r="AL777" s="5">
        <f t="shared" si="1037"/>
        <v>4.5894517142977429E-6</v>
      </c>
      <c r="AM777" s="5">
        <f t="shared" si="1038"/>
        <v>3.021750771367261E-3</v>
      </c>
      <c r="AN777" s="5">
        <f t="shared" si="1039"/>
        <v>2.1497864613963334E-3</v>
      </c>
      <c r="AO777" s="5">
        <f t="shared" si="1040"/>
        <v>7.6471922724318962E-4</v>
      </c>
      <c r="AP777" s="5">
        <f t="shared" si="1041"/>
        <v>1.8134994863182322E-4</v>
      </c>
      <c r="AQ777" s="5">
        <f t="shared" si="1042"/>
        <v>3.2254783223502838E-5</v>
      </c>
      <c r="AR777" s="5">
        <f t="shared" si="1043"/>
        <v>2.2561730028210721E-4</v>
      </c>
      <c r="AS777" s="5">
        <f t="shared" si="1044"/>
        <v>2.6970334247181007E-4</v>
      </c>
      <c r="AT777" s="5">
        <f t="shared" si="1045"/>
        <v>1.6120193985459891E-4</v>
      </c>
      <c r="AU777" s="5">
        <f t="shared" si="1046"/>
        <v>6.4233700071408009E-5</v>
      </c>
      <c r="AV777" s="5">
        <f t="shared" si="1047"/>
        <v>1.9196271282087926E-5</v>
      </c>
      <c r="AW777" s="5">
        <f t="shared" si="1048"/>
        <v>1.0841987860639975E-7</v>
      </c>
      <c r="AX777" s="5">
        <f t="shared" si="1049"/>
        <v>6.0203442003744839E-4</v>
      </c>
      <c r="AY777" s="5">
        <f t="shared" si="1050"/>
        <v>4.2830979237426937E-4</v>
      </c>
      <c r="AZ777" s="5">
        <f t="shared" si="1051"/>
        <v>1.5235779893803963E-4</v>
      </c>
      <c r="BA777" s="5">
        <f t="shared" si="1052"/>
        <v>3.6131011261057852E-5</v>
      </c>
      <c r="BB777" s="5">
        <f t="shared" si="1053"/>
        <v>6.4262380257815926E-6</v>
      </c>
      <c r="BC777" s="5">
        <f t="shared" si="1054"/>
        <v>9.1437319294765267E-7</v>
      </c>
      <c r="BD777" s="5">
        <f t="shared" si="1055"/>
        <v>2.6752096952048448E-5</v>
      </c>
      <c r="BE777" s="5">
        <f t="shared" si="1056"/>
        <v>3.1979506700398152E-5</v>
      </c>
      <c r="BF777" s="5">
        <f t="shared" si="1057"/>
        <v>1.9114181042217347E-5</v>
      </c>
      <c r="BG777" s="5">
        <f t="shared" si="1058"/>
        <v>7.6163759151025821E-6</v>
      </c>
      <c r="BH777" s="5">
        <f t="shared" si="1059"/>
        <v>2.2761575012825662E-6</v>
      </c>
      <c r="BI777" s="5">
        <f t="shared" si="1060"/>
        <v>5.4418458630663419E-7</v>
      </c>
      <c r="BJ777" s="8">
        <f t="shared" si="1061"/>
        <v>0.4752709381826124</v>
      </c>
      <c r="BK777" s="8">
        <f t="shared" si="1062"/>
        <v>0.30484965859270896</v>
      </c>
      <c r="BL777" s="8">
        <f t="shared" si="1063"/>
        <v>0.21113717506153884</v>
      </c>
      <c r="BM777" s="8">
        <f t="shared" si="1064"/>
        <v>0.29787110136011691</v>
      </c>
      <c r="BN777" s="8">
        <f t="shared" si="1065"/>
        <v>0.70187362681015475</v>
      </c>
    </row>
    <row r="778" spans="1:66" x14ac:dyDescent="0.25">
      <c r="A778" t="s">
        <v>145</v>
      </c>
      <c r="B778" t="s">
        <v>147</v>
      </c>
      <c r="C778" t="s">
        <v>355</v>
      </c>
      <c r="D778" s="11">
        <v>44282</v>
      </c>
      <c r="E778">
        <f>VLOOKUP(A778,home!$A$2:$E$405,3,FALSE)</f>
        <v>1.4299065420560699</v>
      </c>
      <c r="F778">
        <f>VLOOKUP(B778,home!$B$2:$E$405,3,FALSE)</f>
        <v>1.1200000000000001</v>
      </c>
      <c r="G778">
        <f>VLOOKUP(C778,away!$B$2:$E$405,4,FALSE)</f>
        <v>2.04</v>
      </c>
      <c r="H778">
        <f>VLOOKUP(A778,away!$A$2:$E$405,3,FALSE)</f>
        <v>1.18691588785047</v>
      </c>
      <c r="I778">
        <f>VLOOKUP(C778,away!$B$2:$E$405,3,FALSE)</f>
        <v>0.76</v>
      </c>
      <c r="J778">
        <f>VLOOKUP(B778,home!$B$2:$E$405,4,FALSE)</f>
        <v>1.1200000000000001</v>
      </c>
      <c r="K778" s="3">
        <f t="shared" si="1010"/>
        <v>3.2670504672897089</v>
      </c>
      <c r="L778" s="3">
        <f t="shared" si="1011"/>
        <v>1.0103028037383202</v>
      </c>
      <c r="M778" s="5">
        <f t="shared" si="1012"/>
        <v>1.3879348389206986E-2</v>
      </c>
      <c r="N778" s="5">
        <f t="shared" si="1013"/>
        <v>4.5344531640635344E-2</v>
      </c>
      <c r="O778" s="5">
        <f t="shared" si="1014"/>
        <v>1.4022344591676754E-2</v>
      </c>
      <c r="P778" s="5">
        <f t="shared" si="1015"/>
        <v>4.5811707450734859E-2</v>
      </c>
      <c r="Q778" s="5">
        <f t="shared" si="1016"/>
        <v>7.4071436642785371E-2</v>
      </c>
      <c r="R778" s="5">
        <f t="shared" si="1017"/>
        <v>7.0834070279779471E-3</v>
      </c>
      <c r="S778" s="5">
        <f t="shared" si="1018"/>
        <v>3.7802793054458897E-2</v>
      </c>
      <c r="T778" s="5">
        <f t="shared" si="1019"/>
        <v>7.48345801171314E-2</v>
      </c>
      <c r="U778" s="5">
        <f t="shared" si="1020"/>
        <v>2.3141848240758559E-2</v>
      </c>
      <c r="V778" s="5">
        <f t="shared" si="1021"/>
        <v>1.3864007378026903E-2</v>
      </c>
      <c r="W778" s="5">
        <f t="shared" si="1022"/>
        <v>8.0665040565544008E-2</v>
      </c>
      <c r="X778" s="5">
        <f t="shared" si="1023"/>
        <v>8.1496116647034433E-2</v>
      </c>
      <c r="Y778" s="5">
        <f t="shared" si="1024"/>
        <v>4.1167877571142035E-2</v>
      </c>
      <c r="Z778" s="5">
        <f t="shared" si="1025"/>
        <v>2.3854619934619479E-3</v>
      </c>
      <c r="AA778" s="5">
        <f t="shared" si="1026"/>
        <v>7.7934247204416961E-3</v>
      </c>
      <c r="AB778" s="5">
        <f t="shared" si="1027"/>
        <v>1.273075593735311E-2</v>
      </c>
      <c r="AC778" s="5">
        <f t="shared" si="1028"/>
        <v>2.8600669511207838E-3</v>
      </c>
      <c r="AD778" s="5">
        <f t="shared" si="1029"/>
        <v>6.5884189618400965E-2</v>
      </c>
      <c r="AE778" s="5">
        <f t="shared" si="1030"/>
        <v>6.6562981493497611E-2</v>
      </c>
      <c r="AF778" s="5">
        <f t="shared" si="1031"/>
        <v>3.3624383414031282E-2</v>
      </c>
      <c r="AG778" s="5">
        <f t="shared" si="1032"/>
        <v>1.1323602945722691E-2</v>
      </c>
      <c r="AH778" s="5">
        <f t="shared" si="1033"/>
        <v>6.0250973505145188E-4</v>
      </c>
      <c r="AI778" s="5">
        <f t="shared" si="1034"/>
        <v>1.9684297114464446E-3</v>
      </c>
      <c r="AJ778" s="5">
        <f t="shared" si="1035"/>
        <v>3.2154796043040272E-3</v>
      </c>
      <c r="AK778" s="5">
        <f t="shared" si="1036"/>
        <v>3.5017113812673335E-3</v>
      </c>
      <c r="AL778" s="5">
        <f t="shared" si="1037"/>
        <v>3.7761009171338137E-4</v>
      </c>
      <c r="AM778" s="5">
        <f t="shared" si="1038"/>
        <v>4.3049394495960118E-2</v>
      </c>
      <c r="AN778" s="5">
        <f t="shared" si="1039"/>
        <v>4.3492923958505507E-2</v>
      </c>
      <c r="AO778" s="5">
        <f t="shared" si="1040"/>
        <v>2.1970511509027835E-2</v>
      </c>
      <c r="AP778" s="5">
        <f t="shared" si="1041"/>
        <v>7.3989564590452861E-3</v>
      </c>
      <c r="AQ778" s="5">
        <f t="shared" si="1042"/>
        <v>1.8687966138278011E-3</v>
      </c>
      <c r="AR778" s="5">
        <f t="shared" si="1043"/>
        <v>1.217434549204229E-4</v>
      </c>
      <c r="AS778" s="5">
        <f t="shared" si="1044"/>
        <v>3.9774201128723116E-4</v>
      </c>
      <c r="AT778" s="5">
        <f t="shared" si="1045"/>
        <v>6.4972161191834881E-4</v>
      </c>
      <c r="AU778" s="5">
        <f t="shared" si="1046"/>
        <v>7.0755776527535474E-4</v>
      </c>
      <c r="AV778" s="5">
        <f t="shared" si="1047"/>
        <v>5.7790673191932755E-4</v>
      </c>
      <c r="AW778" s="5">
        <f t="shared" si="1048"/>
        <v>3.4621708308628749E-5</v>
      </c>
      <c r="AX778" s="5">
        <f t="shared" si="1049"/>
        <v>2.3440757400760921E-2</v>
      </c>
      <c r="AY778" s="5">
        <f t="shared" si="1050"/>
        <v>2.3682262923738533E-2</v>
      </c>
      <c r="AZ778" s="5">
        <f t="shared" si="1051"/>
        <v>1.1963128315360554E-2</v>
      </c>
      <c r="BA778" s="5">
        <f t="shared" si="1052"/>
        <v>4.0287940261633523E-3</v>
      </c>
      <c r="BB778" s="5">
        <f t="shared" si="1053"/>
        <v>1.0175754750792571E-3</v>
      </c>
      <c r="BC778" s="5">
        <f t="shared" si="1054"/>
        <v>2.0561187109758539E-4</v>
      </c>
      <c r="BD778" s="5">
        <f t="shared" si="1055"/>
        <v>2.0499625640482162E-5</v>
      </c>
      <c r="BE778" s="5">
        <f t="shared" si="1056"/>
        <v>6.6973311528001337E-5</v>
      </c>
      <c r="BF778" s="5">
        <f t="shared" si="1057"/>
        <v>1.0940259436174804E-4</v>
      </c>
      <c r="BG778" s="5">
        <f t="shared" si="1058"/>
        <v>1.1914126567741848E-4</v>
      </c>
      <c r="BH778" s="5">
        <f t="shared" si="1059"/>
        <v>9.7310131926224355E-5</v>
      </c>
      <c r="BI778" s="5">
        <f t="shared" si="1060"/>
        <v>6.3583422396318868E-5</v>
      </c>
      <c r="BJ778" s="8">
        <f t="shared" si="1061"/>
        <v>0.75709345370449188</v>
      </c>
      <c r="BK778" s="8">
        <f t="shared" si="1062"/>
        <v>0.13827779623900036</v>
      </c>
      <c r="BL778" s="8">
        <f t="shared" si="1063"/>
        <v>7.6991492877128198E-2</v>
      </c>
      <c r="BM778" s="8">
        <f t="shared" si="1064"/>
        <v>0.75088778785563526</v>
      </c>
      <c r="BN778" s="8">
        <f t="shared" si="1065"/>
        <v>0.20021277574301727</v>
      </c>
    </row>
    <row r="779" spans="1:66" x14ac:dyDescent="0.25">
      <c r="A779" t="s">
        <v>145</v>
      </c>
      <c r="B779" t="s">
        <v>146</v>
      </c>
      <c r="C779" t="s">
        <v>349</v>
      </c>
      <c r="D779" s="11">
        <v>44282</v>
      </c>
      <c r="E779">
        <f>VLOOKUP(A779,home!$A$2:$E$405,3,FALSE)</f>
        <v>1.4299065420560699</v>
      </c>
      <c r="F779">
        <f>VLOOKUP(B779,home!$B$2:$E$405,3,FALSE)</f>
        <v>1.46</v>
      </c>
      <c r="G779">
        <f>VLOOKUP(C779,away!$B$2:$E$405,4,FALSE)</f>
        <v>0.93</v>
      </c>
      <c r="H779">
        <f>VLOOKUP(A779,away!$A$2:$E$405,3,FALSE)</f>
        <v>1.18691588785047</v>
      </c>
      <c r="I779">
        <f>VLOOKUP(C779,away!$B$2:$E$405,3,FALSE)</f>
        <v>0.78</v>
      </c>
      <c r="J779">
        <f>VLOOKUP(B779,home!$B$2:$E$405,4,FALSE)</f>
        <v>1.33</v>
      </c>
      <c r="K779" s="3">
        <f t="shared" si="1010"/>
        <v>1.9415271028037318</v>
      </c>
      <c r="L779" s="3">
        <f t="shared" si="1011"/>
        <v>1.2313065420560776</v>
      </c>
      <c r="M779" s="5">
        <f t="shared" si="1012"/>
        <v>4.1884743099833754E-2</v>
      </c>
      <c r="N779" s="5">
        <f t="shared" si="1013"/>
        <v>8.1320363922298813E-2</v>
      </c>
      <c r="O779" s="5">
        <f t="shared" si="1014"/>
        <v>5.1572958191163448E-2</v>
      </c>
      <c r="P779" s="5">
        <f t="shared" si="1015"/>
        <v>0.10013029609990755</v>
      </c>
      <c r="Q779" s="5">
        <f t="shared" si="1016"/>
        <v>7.8942845282502977E-2</v>
      </c>
      <c r="R779" s="5">
        <f t="shared" si="1017"/>
        <v>3.1751060406982071E-2</v>
      </c>
      <c r="S779" s="5">
        <f t="shared" si="1018"/>
        <v>5.98432475350133E-2</v>
      </c>
      <c r="T779" s="5">
        <f t="shared" si="1019"/>
        <v>9.7202841844866675E-2</v>
      </c>
      <c r="U779" s="5">
        <f t="shared" si="1020"/>
        <v>6.1645544322914164E-2</v>
      </c>
      <c r="V779" s="5">
        <f t="shared" si="1021"/>
        <v>1.5895796288661623E-2</v>
      </c>
      <c r="W779" s="5">
        <f t="shared" si="1022"/>
        <v>5.1089891229473751E-2</v>
      </c>
      <c r="X779" s="5">
        <f t="shared" si="1023"/>
        <v>6.2907317303784446E-2</v>
      </c>
      <c r="Y779" s="5">
        <f t="shared" si="1024"/>
        <v>3.8729095669673641E-2</v>
      </c>
      <c r="Z779" s="5">
        <f t="shared" si="1025"/>
        <v>1.3031762798778244E-2</v>
      </c>
      <c r="AA779" s="5">
        <f t="shared" si="1026"/>
        <v>2.5301520671137372E-2</v>
      </c>
      <c r="AB779" s="5">
        <f t="shared" si="1027"/>
        <v>2.4561794062581039E-2</v>
      </c>
      <c r="AC779" s="5">
        <f t="shared" si="1028"/>
        <v>2.375045588398599E-3</v>
      </c>
      <c r="AD779" s="5">
        <f t="shared" si="1029"/>
        <v>2.4798102125329499E-2</v>
      </c>
      <c r="AE779" s="5">
        <f t="shared" si="1030"/>
        <v>3.0534065377492932E-2</v>
      </c>
      <c r="AF779" s="5">
        <f t="shared" si="1031"/>
        <v>1.8798397227437511E-2</v>
      </c>
      <c r="AG779" s="5">
        <f t="shared" si="1032"/>
        <v>7.7155298287708805E-3</v>
      </c>
      <c r="AH779" s="5">
        <f t="shared" si="1033"/>
        <v>4.0115236971646684E-3</v>
      </c>
      <c r="AI779" s="5">
        <f t="shared" si="1034"/>
        <v>7.7884819815846329E-3</v>
      </c>
      <c r="AJ779" s="5">
        <f t="shared" si="1035"/>
        <v>7.5607744284725414E-3</v>
      </c>
      <c r="AK779" s="5">
        <f t="shared" si="1036"/>
        <v>4.8931494903549453E-3</v>
      </c>
      <c r="AL779" s="5">
        <f t="shared" si="1037"/>
        <v>2.271127865822576E-4</v>
      </c>
      <c r="AM779" s="5">
        <f t="shared" si="1038"/>
        <v>9.6292374748844084E-3</v>
      </c>
      <c r="AN779" s="5">
        <f t="shared" si="1039"/>
        <v>1.1856543097836715E-2</v>
      </c>
      <c r="AO779" s="5">
        <f t="shared" si="1040"/>
        <v>7.2995195412680911E-3</v>
      </c>
      <c r="AP779" s="5">
        <f t="shared" si="1041"/>
        <v>2.9959820550098598E-3</v>
      </c>
      <c r="AQ779" s="5">
        <f t="shared" si="1042"/>
        <v>9.2224307605406322E-4</v>
      </c>
      <c r="AR779" s="5">
        <f t="shared" si="1043"/>
        <v>9.8788307438636746E-4</v>
      </c>
      <c r="AS779" s="5">
        <f t="shared" si="1044"/>
        <v>1.9180017633222072E-3</v>
      </c>
      <c r="AT779" s="5">
        <f t="shared" si="1045"/>
        <v>1.8619262033577071E-3</v>
      </c>
      <c r="AU779" s="5">
        <f t="shared" si="1046"/>
        <v>1.2049933957464804E-3</v>
      </c>
      <c r="AV779" s="5">
        <f t="shared" si="1047"/>
        <v>5.8488183413532384E-4</v>
      </c>
      <c r="AW779" s="5">
        <f t="shared" si="1048"/>
        <v>1.5081645543841904E-5</v>
      </c>
      <c r="AX779" s="5">
        <f t="shared" si="1049"/>
        <v>3.115904256136906E-3</v>
      </c>
      <c r="AY779" s="5">
        <f t="shared" si="1050"/>
        <v>3.8366332950017482E-3</v>
      </c>
      <c r="AZ779" s="5">
        <f t="shared" si="1051"/>
        <v>2.3620358378029088E-3</v>
      </c>
      <c r="BA779" s="5">
        <f t="shared" si="1052"/>
        <v>9.6946339321921017E-4</v>
      </c>
      <c r="BB779" s="5">
        <f t="shared" si="1053"/>
        <v>2.9842665458867435E-4</v>
      </c>
      <c r="BC779" s="5">
        <f t="shared" si="1054"/>
        <v>7.3490938423788766E-5</v>
      </c>
      <c r="BD779" s="5">
        <f t="shared" si="1055"/>
        <v>2.0273114871306738E-4</v>
      </c>
      <c r="BE779" s="5">
        <f t="shared" si="1056"/>
        <v>3.9360801980895416E-4</v>
      </c>
      <c r="BF779" s="5">
        <f t="shared" si="1057"/>
        <v>3.8210031916999639E-4</v>
      </c>
      <c r="BG779" s="5">
        <f t="shared" si="1058"/>
        <v>2.4728604188616808E-4</v>
      </c>
      <c r="BH779" s="5">
        <f t="shared" si="1059"/>
        <v>1.200281381167636E-4</v>
      </c>
      <c r="BI779" s="5">
        <f t="shared" si="1060"/>
        <v>4.6607576650553232E-5</v>
      </c>
      <c r="BJ779" s="8">
        <f t="shared" si="1061"/>
        <v>0.53539792943185749</v>
      </c>
      <c r="BK779" s="8">
        <f t="shared" si="1062"/>
        <v>0.2241928746933988</v>
      </c>
      <c r="BL779" s="8">
        <f t="shared" si="1063"/>
        <v>0.22703685476764851</v>
      </c>
      <c r="BM779" s="8">
        <f t="shared" si="1064"/>
        <v>0.61023560303953639</v>
      </c>
      <c r="BN779" s="8">
        <f t="shared" si="1065"/>
        <v>0.38560226700268863</v>
      </c>
    </row>
    <row r="780" spans="1:66" x14ac:dyDescent="0.25">
      <c r="A780" t="s">
        <v>37</v>
      </c>
      <c r="B780" t="s">
        <v>224</v>
      </c>
      <c r="C780" t="s">
        <v>227</v>
      </c>
      <c r="D780" s="11">
        <v>44282</v>
      </c>
      <c r="E780">
        <f>VLOOKUP(A780,home!$A$2:$E$405,3,FALSE)</f>
        <v>1.5436893203883499</v>
      </c>
      <c r="F780">
        <f>VLOOKUP(B780,home!$B$2:$E$405,3,FALSE)</f>
        <v>0.82</v>
      </c>
      <c r="G780">
        <f>VLOOKUP(C780,away!$B$2:$E$405,4,FALSE)</f>
        <v>1</v>
      </c>
      <c r="H780">
        <f>VLOOKUP(A780,away!$A$2:$E$405,3,FALSE)</f>
        <v>1.2815533980582501</v>
      </c>
      <c r="I780">
        <f>VLOOKUP(C780,away!$B$2:$E$405,3,FALSE)</f>
        <v>0.94</v>
      </c>
      <c r="J780">
        <f>VLOOKUP(B780,home!$B$2:$E$405,4,FALSE)</f>
        <v>1.77</v>
      </c>
      <c r="K780" s="3">
        <f t="shared" si="1010"/>
        <v>1.2658252427184469</v>
      </c>
      <c r="L780" s="3">
        <f t="shared" si="1011"/>
        <v>2.1322485436893164</v>
      </c>
      <c r="M780" s="5">
        <f t="shared" si="1012"/>
        <v>3.3437615958714154E-2</v>
      </c>
      <c r="N780" s="5">
        <f t="shared" si="1013"/>
        <v>4.2326178336865555E-2</v>
      </c>
      <c r="O780" s="5">
        <f t="shared" si="1014"/>
        <v>7.1297307932410903E-2</v>
      </c>
      <c r="P780" s="5">
        <f t="shared" si="1015"/>
        <v>9.0249932118715875E-2</v>
      </c>
      <c r="Q780" s="5">
        <f t="shared" si="1016"/>
        <v>2.6788772483303566E-2</v>
      </c>
      <c r="R780" s="5">
        <f t="shared" si="1017"/>
        <v>7.6011790503925966E-2</v>
      </c>
      <c r="S780" s="5">
        <f t="shared" si="1018"/>
        <v>6.0897360755994272E-2</v>
      </c>
      <c r="T780" s="5">
        <f t="shared" si="1019"/>
        <v>5.7120321114748462E-2</v>
      </c>
      <c r="U780" s="5">
        <f t="shared" si="1020"/>
        <v>9.6217643164095812E-2</v>
      </c>
      <c r="V780" s="5">
        <f t="shared" si="1021"/>
        <v>1.8262807442915634E-2</v>
      </c>
      <c r="W780" s="5">
        <f t="shared" si="1022"/>
        <v>1.1303301476935663E-2</v>
      </c>
      <c r="X780" s="5">
        <f t="shared" si="1023"/>
        <v>2.4101448113077368E-2</v>
      </c>
      <c r="Y780" s="5">
        <f t="shared" si="1024"/>
        <v>2.5695138819956425E-2</v>
      </c>
      <c r="Z780" s="5">
        <f t="shared" si="1025"/>
        <v>5.4025343201737845E-2</v>
      </c>
      <c r="AA780" s="5">
        <f t="shared" si="1026"/>
        <v>6.8386643171287204E-2</v>
      </c>
      <c r="AB780" s="5">
        <f t="shared" si="1027"/>
        <v>4.3282769595497234E-2</v>
      </c>
      <c r="AC780" s="5">
        <f t="shared" si="1028"/>
        <v>3.0807690021460231E-3</v>
      </c>
      <c r="AD780" s="5">
        <f t="shared" si="1029"/>
        <v>3.577001083890466E-3</v>
      </c>
      <c r="AE780" s="5">
        <f t="shared" si="1030"/>
        <v>7.6270553519005536E-3</v>
      </c>
      <c r="AF780" s="5">
        <f t="shared" si="1031"/>
        <v>8.1313888333638829E-3</v>
      </c>
      <c r="AG780" s="5">
        <f t="shared" si="1032"/>
        <v>5.7793806660372355E-3</v>
      </c>
      <c r="AH780" s="5">
        <f t="shared" si="1033"/>
        <v>2.8798864841055271E-2</v>
      </c>
      <c r="AI780" s="5">
        <f t="shared" si="1034"/>
        <v>3.6454330077444537E-2</v>
      </c>
      <c r="AJ780" s="5">
        <f t="shared" si="1035"/>
        <v>2.3072405609209812E-2</v>
      </c>
      <c r="AK780" s="5">
        <f t="shared" si="1036"/>
        <v>9.7352111434588218E-3</v>
      </c>
      <c r="AL780" s="5">
        <f t="shared" si="1037"/>
        <v>3.3260647967297782E-4</v>
      </c>
      <c r="AM780" s="5">
        <f t="shared" si="1038"/>
        <v>9.0557165304395949E-4</v>
      </c>
      <c r="AN780" s="5">
        <f t="shared" si="1039"/>
        <v>1.9309038384093097E-3</v>
      </c>
      <c r="AO780" s="5">
        <f t="shared" si="1040"/>
        <v>2.0585834487261813E-3</v>
      </c>
      <c r="AP780" s="5">
        <f t="shared" si="1041"/>
        <v>1.4631371868697768E-3</v>
      </c>
      <c r="AQ780" s="5">
        <f t="shared" si="1042"/>
        <v>7.7994303398019155E-4</v>
      </c>
      <c r="AR780" s="5">
        <f t="shared" si="1043"/>
        <v>1.2281267523449102E-2</v>
      </c>
      <c r="AS780" s="5">
        <f t="shared" si="1044"/>
        <v>1.5545938443760137E-2</v>
      </c>
      <c r="AT780" s="5">
        <f t="shared" si="1045"/>
        <v>9.8392206519293587E-3</v>
      </c>
      <c r="AU780" s="5">
        <f t="shared" si="1046"/>
        <v>4.1515779566296124E-3</v>
      </c>
      <c r="AV780" s="5">
        <f t="shared" si="1047"/>
        <v>1.3137930436538082E-3</v>
      </c>
      <c r="AW780" s="5">
        <f t="shared" si="1048"/>
        <v>2.4936746096733423E-5</v>
      </c>
      <c r="AX780" s="5">
        <f t="shared" si="1049"/>
        <v>1.9104924291888574E-4</v>
      </c>
      <c r="AY780" s="5">
        <f t="shared" si="1050"/>
        <v>4.0736446998674056E-4</v>
      </c>
      <c r="AZ780" s="5">
        <f t="shared" si="1051"/>
        <v>4.3430114893999901E-4</v>
      </c>
      <c r="BA780" s="5">
        <f t="shared" si="1052"/>
        <v>3.0867933078330322E-4</v>
      </c>
      <c r="BB780" s="5">
        <f t="shared" si="1053"/>
        <v>1.6454526338242285E-4</v>
      </c>
      <c r="BC780" s="5">
        <f t="shared" si="1054"/>
        <v>7.0170279643629163E-5</v>
      </c>
      <c r="BD780" s="5">
        <f t="shared" si="1055"/>
        <v>4.3644524652555455E-3</v>
      </c>
      <c r="BE780" s="5">
        <f t="shared" si="1056"/>
        <v>5.5246341011652243E-3</v>
      </c>
      <c r="BF780" s="5">
        <f t="shared" si="1057"/>
        <v>3.496610651019041E-3</v>
      </c>
      <c r="BG780" s="5">
        <f t="shared" si="1058"/>
        <v>1.4753660086726948E-3</v>
      </c>
      <c r="BH780" s="5">
        <f t="shared" si="1059"/>
        <v>4.6688888400666501E-4</v>
      </c>
      <c r="BI780" s="5">
        <f t="shared" si="1060"/>
        <v>1.1819994698405633E-4</v>
      </c>
      <c r="BJ780" s="8">
        <f t="shared" si="1061"/>
        <v>0.22116423517676351</v>
      </c>
      <c r="BK780" s="8">
        <f t="shared" si="1062"/>
        <v>0.20666845622814567</v>
      </c>
      <c r="BL780" s="8">
        <f t="shared" si="1063"/>
        <v>0.51183491571491091</v>
      </c>
      <c r="BM780" s="8">
        <f t="shared" si="1064"/>
        <v>0.65319892526373191</v>
      </c>
      <c r="BN780" s="8">
        <f t="shared" si="1065"/>
        <v>0.34011159733393603</v>
      </c>
    </row>
    <row r="781" spans="1:66" x14ac:dyDescent="0.25">
      <c r="A781" t="s">
        <v>37</v>
      </c>
      <c r="B781" t="s">
        <v>225</v>
      </c>
      <c r="C781" t="s">
        <v>228</v>
      </c>
      <c r="D781" s="11">
        <v>44282</v>
      </c>
      <c r="E781">
        <f>VLOOKUP(A781,home!$A$2:$E$405,3,FALSE)</f>
        <v>1.5436893203883499</v>
      </c>
      <c r="F781">
        <f>VLOOKUP(B781,home!$B$2:$E$405,3,FALSE)</f>
        <v>1.94</v>
      </c>
      <c r="G781">
        <f>VLOOKUP(C781,away!$B$2:$E$405,4,FALSE)</f>
        <v>1.3</v>
      </c>
      <c r="H781">
        <f>VLOOKUP(A781,away!$A$2:$E$405,3,FALSE)</f>
        <v>1.2815533980582501</v>
      </c>
      <c r="I781">
        <f>VLOOKUP(C781,away!$B$2:$E$405,3,FALSE)</f>
        <v>1</v>
      </c>
      <c r="J781">
        <f>VLOOKUP(B781,home!$B$2:$E$405,4,FALSE)</f>
        <v>0.92</v>
      </c>
      <c r="K781" s="3">
        <f t="shared" si="1010"/>
        <v>3.8931844660194184</v>
      </c>
      <c r="L781" s="3">
        <f t="shared" si="1011"/>
        <v>1.1790291262135901</v>
      </c>
      <c r="M781" s="5">
        <f t="shared" si="1012"/>
        <v>6.2685288049218347E-3</v>
      </c>
      <c r="N781" s="5">
        <f t="shared" si="1013"/>
        <v>2.4404538968116955E-2</v>
      </c>
      <c r="O781" s="5">
        <f t="shared" si="1014"/>
        <v>7.3907780395117105E-3</v>
      </c>
      <c r="P781" s="5">
        <f t="shared" si="1015"/>
        <v>2.8773662255224444E-2</v>
      </c>
      <c r="Q781" s="5">
        <f t="shared" si="1016"/>
        <v>4.7505686005519257E-2</v>
      </c>
      <c r="R781" s="5">
        <f t="shared" si="1017"/>
        <v>4.3569712869820426E-3</v>
      </c>
      <c r="S781" s="5">
        <f t="shared" si="1018"/>
        <v>3.3019056996582315E-2</v>
      </c>
      <c r="T781" s="5">
        <f t="shared" si="1019"/>
        <v>5.6010587461264548E-2</v>
      </c>
      <c r="U781" s="5">
        <f t="shared" si="1020"/>
        <v>1.6962492933371123E-2</v>
      </c>
      <c r="V781" s="5">
        <f t="shared" si="1021"/>
        <v>1.6840371668489864E-2</v>
      </c>
      <c r="W781" s="5">
        <f t="shared" si="1022"/>
        <v>6.164946626809454E-2</v>
      </c>
      <c r="X781" s="5">
        <f t="shared" si="1023"/>
        <v>7.2686516345605703E-2</v>
      </c>
      <c r="Y781" s="5">
        <f t="shared" si="1024"/>
        <v>4.2849759927234679E-2</v>
      </c>
      <c r="Z781" s="5">
        <f t="shared" si="1025"/>
        <v>1.7123320164760458E-3</v>
      </c>
      <c r="AA781" s="5">
        <f t="shared" si="1026"/>
        <v>6.6664244072122481E-3</v>
      </c>
      <c r="AB781" s="5">
        <f t="shared" si="1027"/>
        <v>1.297680997302572E-2</v>
      </c>
      <c r="AC781" s="5">
        <f t="shared" si="1028"/>
        <v>4.8312688443450935E-3</v>
      </c>
      <c r="AD781" s="5">
        <f t="shared" si="1029"/>
        <v>6.0003186103333453E-2</v>
      </c>
      <c r="AE781" s="5">
        <f t="shared" si="1030"/>
        <v>7.0745504081444671E-2</v>
      </c>
      <c r="AF781" s="5">
        <f t="shared" si="1031"/>
        <v>4.1705504930342856E-2</v>
      </c>
      <c r="AG781" s="5">
        <f t="shared" si="1032"/>
        <v>1.6390668345439566E-2</v>
      </c>
      <c r="AH781" s="5">
        <f t="shared" si="1033"/>
        <v>5.0472233029332707E-4</v>
      </c>
      <c r="AI781" s="5">
        <f t="shared" si="1034"/>
        <v>1.9649771359511029E-3</v>
      </c>
      <c r="AJ781" s="5">
        <f t="shared" si="1035"/>
        <v>3.8250092308840813E-3</v>
      </c>
      <c r="AK781" s="5">
        <f t="shared" si="1036"/>
        <v>4.9638221733529289E-3</v>
      </c>
      <c r="AL781" s="5">
        <f t="shared" si="1037"/>
        <v>8.8705533510335423E-4</v>
      </c>
      <c r="AM781" s="5">
        <f t="shared" si="1038"/>
        <v>4.6720694409833986E-2</v>
      </c>
      <c r="AN781" s="5">
        <f t="shared" si="1039"/>
        <v>5.5085059506118729E-2</v>
      </c>
      <c r="AO781" s="5">
        <f t="shared" si="1040"/>
        <v>3.2473444788461397E-2</v>
      </c>
      <c r="AP781" s="5">
        <f t="shared" si="1041"/>
        <v>1.2762379078028296E-2</v>
      </c>
      <c r="AQ781" s="5">
        <f t="shared" si="1042"/>
        <v>3.761804163193579E-3</v>
      </c>
      <c r="AR781" s="5">
        <f t="shared" si="1043"/>
        <v>1.1901646561324569E-4</v>
      </c>
      <c r="AS781" s="5">
        <f t="shared" si="1044"/>
        <v>4.6335305512602241E-4</v>
      </c>
      <c r="AT781" s="5">
        <f t="shared" si="1045"/>
        <v>9.0195945824963499E-4</v>
      </c>
      <c r="AU781" s="5">
        <f t="shared" si="1046"/>
        <v>1.1704981839455895E-3</v>
      </c>
      <c r="AV781" s="5">
        <f t="shared" si="1047"/>
        <v>1.1392413368102273E-3</v>
      </c>
      <c r="AW781" s="5">
        <f t="shared" si="1048"/>
        <v>1.1310393824393219E-4</v>
      </c>
      <c r="AX781" s="5">
        <f t="shared" si="1049"/>
        <v>3.0315380286334341E-2</v>
      </c>
      <c r="AY781" s="5">
        <f t="shared" si="1050"/>
        <v>3.574271632982947E-2</v>
      </c>
      <c r="AZ781" s="5">
        <f t="shared" si="1051"/>
        <v>2.1070851801429535E-2</v>
      </c>
      <c r="BA781" s="5">
        <f t="shared" si="1052"/>
        <v>8.281049329338503E-3</v>
      </c>
      <c r="BB781" s="5">
        <f t="shared" si="1053"/>
        <v>2.4408995887254042E-3</v>
      </c>
      <c r="BC781" s="5">
        <f t="shared" si="1054"/>
        <v>5.7557834185400505E-4</v>
      </c>
      <c r="BD781" s="5">
        <f t="shared" si="1055"/>
        <v>2.3387313242835758E-5</v>
      </c>
      <c r="BE781" s="5">
        <f t="shared" si="1056"/>
        <v>9.1051124618938412E-5</v>
      </c>
      <c r="BF781" s="5">
        <f t="shared" si="1057"/>
        <v>1.7723941199002466E-4</v>
      </c>
      <c r="BG781" s="5">
        <f t="shared" si="1058"/>
        <v>2.3000857517532658E-4</v>
      </c>
      <c r="BH781" s="5">
        <f t="shared" si="1059"/>
        <v>2.2386645298096031E-4</v>
      </c>
      <c r="BI781" s="5">
        <f t="shared" si="1060"/>
        <v>1.7431067944166813E-4</v>
      </c>
      <c r="BJ781" s="8">
        <f t="shared" si="1061"/>
        <v>0.74318127605954332</v>
      </c>
      <c r="BK781" s="8">
        <f t="shared" si="1062"/>
        <v>0.12636266023449638</v>
      </c>
      <c r="BL781" s="8">
        <f t="shared" si="1063"/>
        <v>6.4325939567778753E-2</v>
      </c>
      <c r="BM781" s="8">
        <f t="shared" si="1064"/>
        <v>0.78125243012643275</v>
      </c>
      <c r="BN781" s="8">
        <f t="shared" si="1065"/>
        <v>0.11870016536027624</v>
      </c>
    </row>
    <row r="782" spans="1:66" x14ac:dyDescent="0.25">
      <c r="A782" t="s">
        <v>37</v>
      </c>
      <c r="B782" t="s">
        <v>231</v>
      </c>
      <c r="C782" t="s">
        <v>229</v>
      </c>
      <c r="D782" s="11">
        <v>44282</v>
      </c>
      <c r="E782">
        <f>VLOOKUP(A782,home!$A$2:$E$405,3,FALSE)</f>
        <v>1.5436893203883499</v>
      </c>
      <c r="F782">
        <f>VLOOKUP(B782,home!$B$2:$E$405,3,FALSE)</f>
        <v>0.78</v>
      </c>
      <c r="G782">
        <f>VLOOKUP(C782,away!$B$2:$E$405,4,FALSE)</f>
        <v>1.04</v>
      </c>
      <c r="H782">
        <f>VLOOKUP(A782,away!$A$2:$E$405,3,FALSE)</f>
        <v>1.2815533980582501</v>
      </c>
      <c r="I782">
        <f>VLOOKUP(C782,away!$B$2:$E$405,3,FALSE)</f>
        <v>0.45</v>
      </c>
      <c r="J782">
        <f>VLOOKUP(B782,home!$B$2:$E$405,4,FALSE)</f>
        <v>0.78</v>
      </c>
      <c r="K782" s="3">
        <f t="shared" si="1010"/>
        <v>1.2522407766990296</v>
      </c>
      <c r="L782" s="3">
        <f t="shared" si="1011"/>
        <v>0.44982524271844576</v>
      </c>
      <c r="M782" s="5">
        <f t="shared" si="1012"/>
        <v>0.18230648596290983</v>
      </c>
      <c r="N782" s="5">
        <f t="shared" si="1013"/>
        <v>0.22829161557946492</v>
      </c>
      <c r="O782" s="5">
        <f t="shared" si="1014"/>
        <v>8.2006059297412837E-2</v>
      </c>
      <c r="P782" s="5">
        <f t="shared" si="1015"/>
        <v>0.10269133138861893</v>
      </c>
      <c r="Q782" s="5">
        <f t="shared" si="1016"/>
        <v>0.14293803500355276</v>
      </c>
      <c r="R782" s="5">
        <f t="shared" si="1017"/>
        <v>1.8444197763920991E-2</v>
      </c>
      <c r="S782" s="5">
        <f t="shared" si="1018"/>
        <v>1.4461237468688624E-2</v>
      </c>
      <c r="T782" s="5">
        <f t="shared" si="1019"/>
        <v>6.4297136289170817E-2</v>
      </c>
      <c r="U782" s="5">
        <f t="shared" si="1020"/>
        <v>2.3096576533482929E-2</v>
      </c>
      <c r="V782" s="5">
        <f t="shared" si="1021"/>
        <v>9.0509593186982411E-4</v>
      </c>
      <c r="W782" s="5">
        <f t="shared" si="1022"/>
        <v>5.9664278657560632E-2</v>
      </c>
      <c r="X782" s="5">
        <f t="shared" si="1023"/>
        <v>2.6838498628758197E-2</v>
      </c>
      <c r="Y782" s="5">
        <f t="shared" si="1024"/>
        <v>6.0363170799399143E-3</v>
      </c>
      <c r="Z782" s="5">
        <f t="shared" si="1025"/>
        <v>2.7655552453009252E-3</v>
      </c>
      <c r="AA782" s="5">
        <f t="shared" si="1026"/>
        <v>3.4631410483797064E-3</v>
      </c>
      <c r="AB782" s="5">
        <f t="shared" si="1027"/>
        <v>2.1683432181206479E-3</v>
      </c>
      <c r="AC782" s="5">
        <f t="shared" si="1028"/>
        <v>3.1864440322574672E-5</v>
      </c>
      <c r="AD782" s="5">
        <f t="shared" si="1029"/>
        <v>1.8678510661832775E-2</v>
      </c>
      <c r="AE782" s="5">
        <f t="shared" si="1030"/>
        <v>8.4020655920780049E-3</v>
      </c>
      <c r="AF782" s="5">
        <f t="shared" si="1031"/>
        <v>1.8897305971463951E-3</v>
      </c>
      <c r="AG782" s="5">
        <f t="shared" si="1032"/>
        <v>2.8334950817795026E-4</v>
      </c>
      <c r="AH782" s="5">
        <f t="shared" si="1033"/>
        <v>3.1100413986718986E-4</v>
      </c>
      <c r="AI782" s="5">
        <f t="shared" si="1034"/>
        <v>3.8945206566390344E-4</v>
      </c>
      <c r="AJ782" s="5">
        <f t="shared" si="1035"/>
        <v>2.4384387859700403E-4</v>
      </c>
      <c r="AK782" s="5">
        <f t="shared" si="1036"/>
        <v>1.0178374930920535E-4</v>
      </c>
      <c r="AL782" s="5">
        <f t="shared" si="1037"/>
        <v>7.1795620071226935E-7</v>
      </c>
      <c r="AM782" s="5">
        <f t="shared" si="1038"/>
        <v>4.6779985397509124E-3</v>
      </c>
      <c r="AN782" s="5">
        <f t="shared" si="1039"/>
        <v>2.1042818285799889E-3</v>
      </c>
      <c r="AO782" s="5">
        <f t="shared" si="1040"/>
        <v>4.7327954214450421E-4</v>
      </c>
      <c r="AP782" s="5">
        <f t="shared" si="1041"/>
        <v>7.0964361639608837E-5</v>
      </c>
      <c r="AQ782" s="5">
        <f t="shared" si="1042"/>
        <v>7.98039029972415E-6</v>
      </c>
      <c r="AR782" s="5">
        <f t="shared" si="1043"/>
        <v>2.7979502540440028E-5</v>
      </c>
      <c r="AS782" s="5">
        <f t="shared" si="1044"/>
        <v>3.5037073992893095E-5</v>
      </c>
      <c r="AT782" s="5">
        <f t="shared" si="1045"/>
        <v>2.1937426375060916E-5</v>
      </c>
      <c r="AU782" s="5">
        <f t="shared" si="1046"/>
        <v>9.1569799475613482E-6</v>
      </c>
      <c r="AV782" s="5">
        <f t="shared" si="1047"/>
        <v>2.8666859204379171E-6</v>
      </c>
      <c r="AW782" s="5">
        <f t="shared" si="1048"/>
        <v>1.1233811040244222E-8</v>
      </c>
      <c r="AX782" s="5">
        <f t="shared" si="1049"/>
        <v>9.7633008746910257E-4</v>
      </c>
      <c r="AY782" s="5">
        <f t="shared" si="1050"/>
        <v>4.3917791856911044E-4</v>
      </c>
      <c r="AZ782" s="5">
        <f t="shared" si="1051"/>
        <v>9.8776656908465955E-5</v>
      </c>
      <c r="BA782" s="5">
        <f t="shared" si="1052"/>
        <v>1.4810744556255783E-5</v>
      </c>
      <c r="BB782" s="5">
        <f t="shared" si="1053"/>
        <v>1.6655616912146638E-6</v>
      </c>
      <c r="BC782" s="5">
        <f t="shared" si="1054"/>
        <v>1.4984233840263627E-7</v>
      </c>
      <c r="BD782" s="5">
        <f t="shared" si="1055"/>
        <v>2.0976477535658006E-6</v>
      </c>
      <c r="BE782" s="5">
        <f t="shared" si="1056"/>
        <v>2.6267600521662128E-6</v>
      </c>
      <c r="BF782" s="5">
        <f t="shared" si="1057"/>
        <v>1.6446680239633012E-6</v>
      </c>
      <c r="BG782" s="5">
        <f t="shared" si="1058"/>
        <v>6.8650678791328719E-7</v>
      </c>
      <c r="BH782" s="5">
        <f t="shared" si="1059"/>
        <v>2.149179483264228E-7</v>
      </c>
      <c r="BI782" s="5">
        <f t="shared" si="1060"/>
        <v>5.3825803707768272E-8</v>
      </c>
      <c r="BJ782" s="8">
        <f t="shared" si="1061"/>
        <v>0.56618495307162964</v>
      </c>
      <c r="BK782" s="8">
        <f t="shared" si="1062"/>
        <v>0.30083591106717955</v>
      </c>
      <c r="BL782" s="8">
        <f t="shared" si="1063"/>
        <v>0.13032870368990043</v>
      </c>
      <c r="BM782" s="8">
        <f t="shared" si="1064"/>
        <v>0.24299823139337232</v>
      </c>
      <c r="BN782" s="8">
        <f t="shared" si="1065"/>
        <v>0.75667772499588026</v>
      </c>
    </row>
    <row r="783" spans="1:66" x14ac:dyDescent="0.25">
      <c r="A783" t="s">
        <v>37</v>
      </c>
      <c r="B783" t="s">
        <v>230</v>
      </c>
      <c r="C783" t="s">
        <v>38</v>
      </c>
      <c r="D783" s="11">
        <v>44282</v>
      </c>
      <c r="E783">
        <f>VLOOKUP(A783,home!$A$2:$E$405,3,FALSE)</f>
        <v>1.5436893203883499</v>
      </c>
      <c r="F783">
        <f>VLOOKUP(B783,home!$B$2:$E$405,3,FALSE)</f>
        <v>1.1499999999999999</v>
      </c>
      <c r="G783">
        <f>VLOOKUP(C783,away!$B$2:$E$405,4,FALSE)</f>
        <v>0.84</v>
      </c>
      <c r="H783">
        <f>VLOOKUP(A783,away!$A$2:$E$405,3,FALSE)</f>
        <v>1.2815533980582501</v>
      </c>
      <c r="I783">
        <f>VLOOKUP(C783,away!$B$2:$E$405,3,FALSE)</f>
        <v>0.45</v>
      </c>
      <c r="J783">
        <f>VLOOKUP(B783,home!$B$2:$E$405,4,FALSE)</f>
        <v>0.95</v>
      </c>
      <c r="K783" s="3">
        <f t="shared" si="1010"/>
        <v>1.4912038834951458</v>
      </c>
      <c r="L783" s="3">
        <f t="shared" si="1011"/>
        <v>0.54786407766990186</v>
      </c>
      <c r="M783" s="5">
        <f t="shared" si="1012"/>
        <v>0.13014995918190983</v>
      </c>
      <c r="N783" s="5">
        <f t="shared" si="1013"/>
        <v>0.19408012456879861</v>
      </c>
      <c r="O783" s="5">
        <f t="shared" si="1014"/>
        <v>7.1304487345972389E-2</v>
      </c>
      <c r="P783" s="5">
        <f t="shared" si="1015"/>
        <v>0.10632952844094451</v>
      </c>
      <c r="Q783" s="5">
        <f t="shared" si="1016"/>
        <v>0.14470651773310714</v>
      </c>
      <c r="R783" s="5">
        <f t="shared" si="1017"/>
        <v>1.953258359676318E-2</v>
      </c>
      <c r="S783" s="5">
        <f t="shared" si="1018"/>
        <v>2.1717195859184538E-2</v>
      </c>
      <c r="T783" s="5">
        <f t="shared" si="1019"/>
        <v>7.9279502870672036E-2</v>
      </c>
      <c r="U783" s="5">
        <f t="shared" si="1020"/>
        <v>2.9127064514186833E-2</v>
      </c>
      <c r="V783" s="5">
        <f t="shared" si="1021"/>
        <v>1.9713833772823366E-3</v>
      </c>
      <c r="W783" s="5">
        <f t="shared" si="1022"/>
        <v>7.1928973736889501E-2</v>
      </c>
      <c r="X783" s="5">
        <f t="shared" si="1023"/>
        <v>3.9407300854103558E-2</v>
      </c>
      <c r="Y783" s="5">
        <f t="shared" si="1024"/>
        <v>1.0794922267946892E-2</v>
      </c>
      <c r="Z783" s="5">
        <f t="shared" si="1025"/>
        <v>3.5670669655836376E-3</v>
      </c>
      <c r="AA783" s="5">
        <f t="shared" si="1026"/>
        <v>5.3192241117655656E-3</v>
      </c>
      <c r="AB783" s="5">
        <f t="shared" si="1027"/>
        <v>3.9660238263229163E-3</v>
      </c>
      <c r="AC783" s="5">
        <f t="shared" si="1028"/>
        <v>1.0066093479799327E-4</v>
      </c>
      <c r="AD783" s="5">
        <f t="shared" si="1029"/>
        <v>2.6815191243067488E-2</v>
      </c>
      <c r="AE783" s="5">
        <f t="shared" si="1030"/>
        <v>1.4691080017925197E-2</v>
      </c>
      <c r="AF783" s="5">
        <f t="shared" si="1031"/>
        <v>4.0243575019976571E-3</v>
      </c>
      <c r="AG783" s="5">
        <f t="shared" si="1032"/>
        <v>7.3493363701529881E-4</v>
      </c>
      <c r="AH783" s="5">
        <f t="shared" si="1033"/>
        <v>4.8856696327156371E-4</v>
      </c>
      <c r="AI783" s="5">
        <f t="shared" si="1034"/>
        <v>7.2855295297798606E-4</v>
      </c>
      <c r="AJ783" s="5">
        <f t="shared" si="1035"/>
        <v>5.4321049640631484E-4</v>
      </c>
      <c r="AK783" s="5">
        <f t="shared" si="1036"/>
        <v>2.7001253393214083E-4</v>
      </c>
      <c r="AL783" s="5">
        <f t="shared" si="1037"/>
        <v>3.289506903197859E-6</v>
      </c>
      <c r="AM783" s="5">
        <f t="shared" si="1038"/>
        <v>7.9973834636654553E-3</v>
      </c>
      <c r="AN783" s="5">
        <f t="shared" si="1039"/>
        <v>4.3814791150935993E-3</v>
      </c>
      <c r="AO783" s="5">
        <f t="shared" si="1040"/>
        <v>1.2002275071103464E-3</v>
      </c>
      <c r="AP783" s="5">
        <f t="shared" si="1041"/>
        <v>2.1918717872568519E-4</v>
      </c>
      <c r="AQ783" s="5">
        <f t="shared" si="1042"/>
        <v>3.0021195377403857E-5</v>
      </c>
      <c r="AR783" s="5">
        <f t="shared" si="1043"/>
        <v>5.3533657742552051E-5</v>
      </c>
      <c r="AS783" s="5">
        <f t="shared" si="1044"/>
        <v>7.9829598323393581E-5</v>
      </c>
      <c r="AT783" s="5">
        <f t="shared" si="1045"/>
        <v>5.9521103518851072E-5</v>
      </c>
      <c r="AU783" s="5">
        <f t="shared" si="1046"/>
        <v>2.9586033572409099E-5</v>
      </c>
      <c r="AV783" s="5">
        <f t="shared" si="1047"/>
        <v>1.1029702040098549E-5</v>
      </c>
      <c r="AW783" s="5">
        <f t="shared" si="1048"/>
        <v>7.4651433712575646E-8</v>
      </c>
      <c r="AX783" s="5">
        <f t="shared" si="1049"/>
        <v>1.9876215464696288E-3</v>
      </c>
      <c r="AY783" s="5">
        <f t="shared" si="1050"/>
        <v>1.0889464453134072E-3</v>
      </c>
      <c r="AZ783" s="5">
        <f t="shared" si="1051"/>
        <v>2.9829731994677404E-4</v>
      </c>
      <c r="BA783" s="5">
        <f t="shared" si="1052"/>
        <v>5.4475462021347663E-5</v>
      </c>
      <c r="BB783" s="5">
        <f t="shared" si="1053"/>
        <v>7.4612871889918499E-6</v>
      </c>
      <c r="BC783" s="5">
        <f t="shared" si="1054"/>
        <v>8.1755424480545544E-7</v>
      </c>
      <c r="BD783" s="5">
        <f t="shared" si="1055"/>
        <v>4.8881946705699121E-6</v>
      </c>
      <c r="BE783" s="5">
        <f t="shared" si="1056"/>
        <v>7.2892948760341264E-6</v>
      </c>
      <c r="BF783" s="5">
        <f t="shared" si="1057"/>
        <v>5.4349124135416804E-6</v>
      </c>
      <c r="BG783" s="5">
        <f t="shared" si="1058"/>
        <v>2.7015208325097763E-6</v>
      </c>
      <c r="BH783" s="5">
        <f t="shared" si="1059"/>
        <v>1.0071295891954041E-6</v>
      </c>
      <c r="BI783" s="5">
        <f t="shared" si="1060"/>
        <v>3.003671109182116E-7</v>
      </c>
      <c r="BJ783" s="8">
        <f t="shared" si="1061"/>
        <v>0.60372882250668081</v>
      </c>
      <c r="BK783" s="8">
        <f t="shared" si="1062"/>
        <v>0.26136096374633583</v>
      </c>
      <c r="BL783" s="8">
        <f t="shared" si="1063"/>
        <v>0.13153484785628894</v>
      </c>
      <c r="BM783" s="8">
        <f t="shared" si="1064"/>
        <v>0.33299962841351394</v>
      </c>
      <c r="BN783" s="8">
        <f t="shared" si="1065"/>
        <v>0.66610320086749564</v>
      </c>
    </row>
    <row r="784" spans="1:66" x14ac:dyDescent="0.25">
      <c r="A784" t="s">
        <v>37</v>
      </c>
      <c r="B784" t="s">
        <v>226</v>
      </c>
      <c r="C784" t="s">
        <v>39</v>
      </c>
      <c r="D784" s="11">
        <v>44282</v>
      </c>
      <c r="E784">
        <f>VLOOKUP(A784,home!$A$2:$E$405,3,FALSE)</f>
        <v>1.5436893203883499</v>
      </c>
      <c r="F784">
        <f>VLOOKUP(B784,home!$B$2:$E$405,3,FALSE)</f>
        <v>1.23</v>
      </c>
      <c r="G784">
        <f>VLOOKUP(C784,away!$B$2:$E$405,4,FALSE)</f>
        <v>0.79</v>
      </c>
      <c r="H784">
        <f>VLOOKUP(A784,away!$A$2:$E$405,3,FALSE)</f>
        <v>1.2815533980582501</v>
      </c>
      <c r="I784">
        <f>VLOOKUP(C784,away!$B$2:$E$405,3,FALSE)</f>
        <v>0.72</v>
      </c>
      <c r="J784">
        <f>VLOOKUP(B784,home!$B$2:$E$405,4,FALSE)</f>
        <v>1.01</v>
      </c>
      <c r="K784" s="3">
        <f t="shared" si="1010"/>
        <v>1.5000029126213597</v>
      </c>
      <c r="L784" s="3">
        <f t="shared" si="1011"/>
        <v>0.93194563106795947</v>
      </c>
      <c r="M784" s="5">
        <f t="shared" si="1012"/>
        <v>8.7865455989429742E-2</v>
      </c>
      <c r="N784" s="5">
        <f t="shared" si="1013"/>
        <v>0.13179843990294851</v>
      </c>
      <c r="O784" s="5">
        <f t="shared" si="1014"/>
        <v>8.1885827831143121E-2</v>
      </c>
      <c r="P784" s="5">
        <f t="shared" si="1015"/>
        <v>0.12282898024912586</v>
      </c>
      <c r="Q784" s="5">
        <f t="shared" si="1016"/>
        <v>9.8849021866687023E-2</v>
      </c>
      <c r="R784" s="5">
        <f t="shared" si="1017"/>
        <v>3.8156569746808471E-2</v>
      </c>
      <c r="S784" s="5">
        <f t="shared" si="1018"/>
        <v>4.2926307668781472E-2</v>
      </c>
      <c r="T784" s="5">
        <f t="shared" si="1019"/>
        <v>9.2121914064000152E-2</v>
      </c>
      <c r="U784" s="5">
        <f t="shared" si="1020"/>
        <v>5.7234965755852761E-2</v>
      </c>
      <c r="V784" s="5">
        <f t="shared" si="1021"/>
        <v>6.6675104282303771E-3</v>
      </c>
      <c r="W784" s="5">
        <f t="shared" si="1022"/>
        <v>4.9424606903267672E-2</v>
      </c>
      <c r="X784" s="5">
        <f t="shared" si="1023"/>
        <v>4.6061046470751613E-2</v>
      </c>
      <c r="Y784" s="5">
        <f t="shared" si="1024"/>
        <v>2.1463195510417605E-2</v>
      </c>
      <c r="Z784" s="5">
        <f t="shared" si="1025"/>
        <v>1.1853282824026012E-2</v>
      </c>
      <c r="AA784" s="5">
        <f t="shared" si="1026"/>
        <v>1.7779958760163753E-2</v>
      </c>
      <c r="AB784" s="5">
        <f t="shared" si="1027"/>
        <v>1.3334994963266646E-2</v>
      </c>
      <c r="AC784" s="5">
        <f t="shared" si="1028"/>
        <v>5.8254086992850151E-4</v>
      </c>
      <c r="AD784" s="5">
        <f t="shared" si="1029"/>
        <v>1.8534263577516818E-2</v>
      </c>
      <c r="AE784" s="5">
        <f t="shared" si="1030"/>
        <v>1.7272925966128807E-2</v>
      </c>
      <c r="AF784" s="5">
        <f t="shared" si="1031"/>
        <v>8.0487139449470259E-3</v>
      </c>
      <c r="AG784" s="5">
        <f t="shared" si="1032"/>
        <v>2.5003212655697145E-3</v>
      </c>
      <c r="AH784" s="5">
        <f t="shared" si="1033"/>
        <v>2.7616537854159811E-3</v>
      </c>
      <c r="AI784" s="5">
        <f t="shared" si="1034"/>
        <v>4.1424887217757752E-3</v>
      </c>
      <c r="AJ784" s="5">
        <f t="shared" si="1035"/>
        <v>3.1068725740823985E-3</v>
      </c>
      <c r="AK784" s="5">
        <f t="shared" si="1036"/>
        <v>1.5534393034223398E-3</v>
      </c>
      <c r="AL784" s="5">
        <f t="shared" si="1037"/>
        <v>3.2573848368971917E-5</v>
      </c>
      <c r="AM784" s="5">
        <f t="shared" si="1038"/>
        <v>5.5602898699134385E-3</v>
      </c>
      <c r="AN784" s="5">
        <f t="shared" si="1039"/>
        <v>5.1818878517372611E-3</v>
      </c>
      <c r="AO784" s="5">
        <f t="shared" si="1040"/>
        <v>2.4146188720553367E-3</v>
      </c>
      <c r="AP784" s="5">
        <f t="shared" si="1041"/>
        <v>7.5009783616873855E-4</v>
      </c>
      <c r="AQ784" s="5">
        <f t="shared" si="1042"/>
        <v>1.7476260032274647E-4</v>
      </c>
      <c r="AR784" s="5">
        <f t="shared" si="1043"/>
        <v>5.1474223596814324E-4</v>
      </c>
      <c r="AS784" s="5">
        <f t="shared" si="1044"/>
        <v>7.7211485320144609E-4</v>
      </c>
      <c r="AT784" s="5">
        <f t="shared" si="1045"/>
        <v>5.7908726434019149E-4</v>
      </c>
      <c r="AU784" s="5">
        <f t="shared" si="1046"/>
        <v>2.8954419439074084E-4</v>
      </c>
      <c r="AV784" s="5">
        <f t="shared" si="1047"/>
        <v>1.0857928372967912E-4</v>
      </c>
      <c r="AW784" s="5">
        <f t="shared" si="1048"/>
        <v>1.2648797758446966E-6</v>
      </c>
      <c r="AX784" s="5">
        <f t="shared" si="1049"/>
        <v>1.3900751666481993E-3</v>
      </c>
      <c r="AY784" s="5">
        <f t="shared" si="1050"/>
        <v>1.295474478413855E-3</v>
      </c>
      <c r="AZ784" s="5">
        <f t="shared" si="1051"/>
        <v>6.0365589015891775E-4</v>
      </c>
      <c r="BA784" s="5">
        <f t="shared" si="1052"/>
        <v>1.8752482316734785E-4</v>
      </c>
      <c r="BB784" s="5">
        <f t="shared" si="1053"/>
        <v>4.369073491690037E-5</v>
      </c>
      <c r="BC784" s="5">
        <f t="shared" si="1054"/>
        <v>8.143477904790731E-6</v>
      </c>
      <c r="BD784" s="5">
        <f t="shared" si="1055"/>
        <v>7.9951962989443945E-5</v>
      </c>
      <c r="BE784" s="5">
        <f t="shared" si="1056"/>
        <v>1.1992817735396106E-4</v>
      </c>
      <c r="BF784" s="5">
        <f t="shared" si="1057"/>
        <v>8.9946307668156315E-5</v>
      </c>
      <c r="BG784" s="5">
        <f t="shared" si="1058"/>
        <v>4.4973241160590471E-5</v>
      </c>
      <c r="BH784" s="5">
        <f t="shared" si="1059"/>
        <v>1.6864998182727134E-5</v>
      </c>
      <c r="BI784" s="5">
        <f t="shared" si="1060"/>
        <v>5.059509279088924E-6</v>
      </c>
      <c r="BJ784" s="8">
        <f t="shared" si="1061"/>
        <v>0.50368467107364245</v>
      </c>
      <c r="BK784" s="8">
        <f t="shared" si="1062"/>
        <v>0.26219884353227874</v>
      </c>
      <c r="BL784" s="8">
        <f t="shared" si="1063"/>
        <v>0.22257756347019542</v>
      </c>
      <c r="BM784" s="8">
        <f t="shared" si="1064"/>
        <v>0.4376358557153619</v>
      </c>
      <c r="BN784" s="8">
        <f t="shared" si="1065"/>
        <v>0.56138429558614278</v>
      </c>
    </row>
    <row r="785" spans="1:66" x14ac:dyDescent="0.25">
      <c r="A785" t="s">
        <v>337</v>
      </c>
      <c r="B785" t="s">
        <v>338</v>
      </c>
      <c r="C785" t="s">
        <v>407</v>
      </c>
      <c r="D785" s="11">
        <v>44282</v>
      </c>
      <c r="E785">
        <f>VLOOKUP(A785,home!$A$2:$E$405,3,FALSE)</f>
        <v>1.25454545454545</v>
      </c>
      <c r="F785">
        <f>VLOOKUP(B785,home!$B$2:$E$405,3,FALSE)</f>
        <v>1.28</v>
      </c>
      <c r="G785">
        <f>VLOOKUP(C785,away!$B$2:$E$405,4,FALSE)</f>
        <v>0.32</v>
      </c>
      <c r="H785">
        <f>VLOOKUP(A785,away!$A$2:$E$405,3,FALSE)</f>
        <v>1.0909090909090899</v>
      </c>
      <c r="I785">
        <f>VLOOKUP(C785,away!$B$2:$E$405,3,FALSE)</f>
        <v>0.48</v>
      </c>
      <c r="J785">
        <f>VLOOKUP(B785,home!$B$2:$E$405,4,FALSE)</f>
        <v>0.73</v>
      </c>
      <c r="K785" s="3">
        <f t="shared" si="1010"/>
        <v>0.51386181818181631</v>
      </c>
      <c r="L785" s="3">
        <f t="shared" si="1011"/>
        <v>0.38225454545454507</v>
      </c>
      <c r="M785" s="5">
        <f t="shared" si="1012"/>
        <v>0.40815169849870292</v>
      </c>
      <c r="N785" s="5">
        <f t="shared" si="1013"/>
        <v>0.20973357388454</v>
      </c>
      <c r="O785" s="5">
        <f t="shared" si="1014"/>
        <v>0.1560178419861222</v>
      </c>
      <c r="P785" s="5">
        <f t="shared" si="1015"/>
        <v>8.0171611951792079E-2</v>
      </c>
      <c r="Q785" s="5">
        <f t="shared" si="1016"/>
        <v>5.3887037805040006E-2</v>
      </c>
      <c r="R785" s="5">
        <f t="shared" si="1017"/>
        <v>2.9819264635602086E-2</v>
      </c>
      <c r="S785" s="5">
        <f t="shared" si="1018"/>
        <v>3.936947577696504E-3</v>
      </c>
      <c r="T785" s="5">
        <f t="shared" si="1019"/>
        <v>2.0598565142057452E-2</v>
      </c>
      <c r="U785" s="5">
        <f t="shared" si="1020"/>
        <v>1.5322981542495225E-2</v>
      </c>
      <c r="V785" s="5">
        <f t="shared" si="1021"/>
        <v>8.5924325205177213E-5</v>
      </c>
      <c r="W785" s="5">
        <f t="shared" si="1022"/>
        <v>9.2301637409767118E-3</v>
      </c>
      <c r="X785" s="5">
        <f t="shared" si="1023"/>
        <v>3.5282720452780758E-3</v>
      </c>
      <c r="Y785" s="5">
        <f t="shared" si="1024"/>
        <v>6.7434901345387449E-4</v>
      </c>
      <c r="Z785" s="5">
        <f t="shared" si="1025"/>
        <v>3.7995164830236217E-3</v>
      </c>
      <c r="AA785" s="5">
        <f t="shared" si="1026"/>
        <v>1.9524264481782985E-3</v>
      </c>
      <c r="AB785" s="5">
        <f t="shared" si="1027"/>
        <v>5.01638702263583E-4</v>
      </c>
      <c r="AC785" s="5">
        <f t="shared" si="1028"/>
        <v>1.0548608034260919E-6</v>
      </c>
      <c r="AD785" s="5">
        <f t="shared" si="1029"/>
        <v>1.1857571805135416E-3</v>
      </c>
      <c r="AE785" s="5">
        <f t="shared" si="1030"/>
        <v>4.5326107205666678E-4</v>
      </c>
      <c r="AF785" s="5">
        <f t="shared" si="1031"/>
        <v>8.6630552535630479E-5</v>
      </c>
      <c r="AG785" s="5">
        <f t="shared" si="1032"/>
        <v>1.1038307493994502E-5</v>
      </c>
      <c r="AH785" s="5">
        <f t="shared" si="1033"/>
        <v>3.6309561154131159E-4</v>
      </c>
      <c r="AI785" s="5">
        <f t="shared" si="1034"/>
        <v>1.8658097112045688E-4</v>
      </c>
      <c r="AJ785" s="5">
        <f t="shared" si="1035"/>
        <v>4.7938418529043454E-5</v>
      </c>
      <c r="AK785" s="5">
        <f t="shared" si="1036"/>
        <v>8.2112409686983827E-6</v>
      </c>
      <c r="AL785" s="5">
        <f t="shared" si="1037"/>
        <v>8.2880841909029587E-9</v>
      </c>
      <c r="AM785" s="5">
        <f t="shared" si="1038"/>
        <v>1.2186306814016656E-4</v>
      </c>
      <c r="AN785" s="5">
        <f t="shared" si="1039"/>
        <v>4.6582711719615625E-5</v>
      </c>
      <c r="AO785" s="5">
        <f t="shared" si="1040"/>
        <v>8.9032266472108895E-6</v>
      </c>
      <c r="AP785" s="5">
        <f t="shared" si="1041"/>
        <v>1.1344329517027971E-6</v>
      </c>
      <c r="AQ785" s="5">
        <f t="shared" si="1042"/>
        <v>1.0841053807545266E-7</v>
      </c>
      <c r="AR785" s="5">
        <f t="shared" si="1043"/>
        <v>2.7758989589252821E-5</v>
      </c>
      <c r="AS785" s="5">
        <f t="shared" si="1044"/>
        <v>1.4264284861223566E-5</v>
      </c>
      <c r="AT785" s="5">
        <f t="shared" si="1045"/>
        <v>3.6649356769258486E-6</v>
      </c>
      <c r="AU785" s="5">
        <f t="shared" si="1046"/>
        <v>6.2775683682150757E-7</v>
      </c>
      <c r="AV785" s="5">
        <f t="shared" si="1047"/>
        <v>8.0645067386291384E-8</v>
      </c>
      <c r="AW785" s="5">
        <f t="shared" si="1048"/>
        <v>4.5222093213882036E-11</v>
      </c>
      <c r="AX785" s="5">
        <f t="shared" si="1049"/>
        <v>1.0436796293953425E-5</v>
      </c>
      <c r="AY785" s="5">
        <f t="shared" si="1050"/>
        <v>3.9895128233468474E-6</v>
      </c>
      <c r="AZ785" s="5">
        <f t="shared" si="1051"/>
        <v>7.6250470543676388E-7</v>
      </c>
      <c r="BA785" s="5">
        <f t="shared" si="1052"/>
        <v>9.7156963194560622E-8</v>
      </c>
      <c r="BB785" s="5">
        <f t="shared" si="1053"/>
        <v>9.2846727009201855E-9</v>
      </c>
      <c r="BC785" s="5">
        <f t="shared" si="1054"/>
        <v>7.0982166859689368E-10</v>
      </c>
      <c r="BD785" s="5">
        <f t="shared" si="1055"/>
        <v>1.7684999912862137E-6</v>
      </c>
      <c r="BE785" s="5">
        <f t="shared" si="1056"/>
        <v>9.0876462097686009E-7</v>
      </c>
      <c r="BF785" s="5">
        <f t="shared" si="1057"/>
        <v>2.334897202172392E-7</v>
      </c>
      <c r="BG785" s="5">
        <f t="shared" si="1058"/>
        <v>3.9993817385864719E-8</v>
      </c>
      <c r="BH785" s="5">
        <f t="shared" si="1059"/>
        <v>5.137823929482993E-9</v>
      </c>
      <c r="BI785" s="5">
        <f t="shared" si="1060"/>
        <v>5.2802630918043512E-10</v>
      </c>
      <c r="BJ785" s="8">
        <f t="shared" si="1061"/>
        <v>0.29958253655922296</v>
      </c>
      <c r="BK785" s="8">
        <f t="shared" si="1062"/>
        <v>0.49235123501510758</v>
      </c>
      <c r="BL785" s="8">
        <f t="shared" si="1063"/>
        <v>0.20426933258285265</v>
      </c>
      <c r="BM785" s="8">
        <f t="shared" si="1064"/>
        <v>6.2217602410806379E-2</v>
      </c>
      <c r="BN785" s="8">
        <f t="shared" si="1065"/>
        <v>0.93778102876179936</v>
      </c>
    </row>
    <row r="786" spans="1:66" x14ac:dyDescent="0.25">
      <c r="A786" t="s">
        <v>337</v>
      </c>
      <c r="B786" t="s">
        <v>373</v>
      </c>
      <c r="C786" t="s">
        <v>408</v>
      </c>
      <c r="D786" s="11">
        <v>44282</v>
      </c>
      <c r="E786">
        <f>VLOOKUP(A786,home!$A$2:$E$405,3,FALSE)</f>
        <v>1.25454545454545</v>
      </c>
      <c r="F786">
        <f>VLOOKUP(B786,home!$B$2:$E$405,3,FALSE)</f>
        <v>0.4</v>
      </c>
      <c r="G786">
        <f>VLOOKUP(C786,away!$B$2:$E$405,4,FALSE)</f>
        <v>1.06</v>
      </c>
      <c r="H786">
        <f>VLOOKUP(A786,away!$A$2:$E$405,3,FALSE)</f>
        <v>1.0909090909090899</v>
      </c>
      <c r="I786">
        <f>VLOOKUP(C786,away!$B$2:$E$405,3,FALSE)</f>
        <v>0.8</v>
      </c>
      <c r="J786">
        <f>VLOOKUP(B786,home!$B$2:$E$405,4,FALSE)</f>
        <v>0.92</v>
      </c>
      <c r="K786" s="3">
        <f t="shared" si="1010"/>
        <v>0.53192727272727092</v>
      </c>
      <c r="L786" s="3">
        <f t="shared" si="1011"/>
        <v>0.80290909090909024</v>
      </c>
      <c r="M786" s="5">
        <f t="shared" si="1012"/>
        <v>0.2632012412263891</v>
      </c>
      <c r="N786" s="5">
        <f t="shared" si="1013"/>
        <v>0.14000391842398568</v>
      </c>
      <c r="O786" s="5">
        <f t="shared" si="1014"/>
        <v>0.2113266693192242</v>
      </c>
      <c r="P786" s="5">
        <f t="shared" si="1015"/>
        <v>0.11241041886551277</v>
      </c>
      <c r="Q786" s="5">
        <f t="shared" si="1016"/>
        <v>3.7235951249201003E-2</v>
      </c>
      <c r="R786" s="5">
        <f t="shared" si="1017"/>
        <v>8.4838051973972123E-2</v>
      </c>
      <c r="S786" s="5">
        <f t="shared" si="1018"/>
        <v>1.200232017394938E-2</v>
      </c>
      <c r="T786" s="5">
        <f t="shared" si="1019"/>
        <v>2.989708376663118E-2</v>
      </c>
      <c r="U786" s="5">
        <f t="shared" si="1020"/>
        <v>4.5127673610009453E-2</v>
      </c>
      <c r="V786" s="5">
        <f t="shared" si="1021"/>
        <v>5.6956242633756325E-4</v>
      </c>
      <c r="W786" s="5">
        <f t="shared" si="1022"/>
        <v>6.6022726651310355E-3</v>
      </c>
      <c r="X786" s="5">
        <f t="shared" si="1023"/>
        <v>5.3010247434942962E-3</v>
      </c>
      <c r="Y786" s="5">
        <f t="shared" si="1024"/>
        <v>2.128120478842799E-3</v>
      </c>
      <c r="Z786" s="5">
        <f t="shared" si="1025"/>
        <v>2.2705747728306701E-2</v>
      </c>
      <c r="AA786" s="5">
        <f t="shared" si="1026"/>
        <v>1.2077806464351611E-2</v>
      </c>
      <c r="AB786" s="5">
        <f t="shared" si="1027"/>
        <v>3.212257326555177E-3</v>
      </c>
      <c r="AC786" s="5">
        <f t="shared" si="1028"/>
        <v>1.5203374093226918E-5</v>
      </c>
      <c r="AD786" s="5">
        <f t="shared" si="1029"/>
        <v>8.7798222314124054E-4</v>
      </c>
      <c r="AE786" s="5">
        <f t="shared" si="1030"/>
        <v>7.0493990861667541E-4</v>
      </c>
      <c r="AF786" s="5">
        <f t="shared" si="1031"/>
        <v>2.8300133058647601E-4</v>
      </c>
      <c r="AG786" s="5">
        <f t="shared" si="1032"/>
        <v>7.5741447022416783E-5</v>
      </c>
      <c r="AH786" s="5">
        <f t="shared" si="1033"/>
        <v>4.557662816736468E-3</v>
      </c>
      <c r="AI786" s="5">
        <f t="shared" si="1034"/>
        <v>2.424345152117121E-3</v>
      </c>
      <c r="AJ786" s="5">
        <f t="shared" si="1035"/>
        <v>6.4478765245762034E-4</v>
      </c>
      <c r="AK786" s="5">
        <f t="shared" si="1036"/>
        <v>1.1432671248666713E-4</v>
      </c>
      <c r="AL786" s="5">
        <f t="shared" si="1037"/>
        <v>2.5972790128580514E-7</v>
      </c>
      <c r="AM786" s="5">
        <f t="shared" si="1038"/>
        <v>9.3404537891709284E-5</v>
      </c>
      <c r="AN786" s="5">
        <f t="shared" si="1039"/>
        <v>7.4995352605415971E-5</v>
      </c>
      <c r="AO786" s="5">
        <f t="shared" si="1040"/>
        <v>3.0107225191410602E-5</v>
      </c>
      <c r="AP786" s="5">
        <f t="shared" si="1041"/>
        <v>8.0577882694102484E-6</v>
      </c>
      <c r="AQ786" s="5">
        <f t="shared" si="1042"/>
        <v>1.6174178635325284E-6</v>
      </c>
      <c r="AR786" s="5">
        <f t="shared" si="1043"/>
        <v>7.3187778177120845E-4</v>
      </c>
      <c r="AS786" s="5">
        <f t="shared" si="1044"/>
        <v>3.8930575242724367E-4</v>
      </c>
      <c r="AT786" s="5">
        <f t="shared" si="1045"/>
        <v>1.035411735728309E-4</v>
      </c>
      <c r="AU786" s="5">
        <f t="shared" si="1046"/>
        <v>1.8358791357858972E-5</v>
      </c>
      <c r="AV786" s="5">
        <f t="shared" si="1047"/>
        <v>2.4413854543887284E-6</v>
      </c>
      <c r="AW786" s="5">
        <f t="shared" si="1048"/>
        <v>3.0813053538803652E-9</v>
      </c>
      <c r="AX786" s="5">
        <f t="shared" si="1049"/>
        <v>8.2807368501813199E-6</v>
      </c>
      <c r="AY786" s="5">
        <f t="shared" si="1050"/>
        <v>6.6486788964364872E-6</v>
      </c>
      <c r="AZ786" s="5">
        <f t="shared" si="1051"/>
        <v>2.6691423642421366E-6</v>
      </c>
      <c r="BA786" s="5">
        <f t="shared" si="1052"/>
        <v>7.1435955639353122E-7</v>
      </c>
      <c r="BB786" s="5">
        <f t="shared" si="1053"/>
        <v>1.4339144550153778E-7</v>
      </c>
      <c r="BC786" s="5">
        <f t="shared" si="1054"/>
        <v>2.3026059030356016E-8</v>
      </c>
      <c r="BD786" s="5">
        <f t="shared" si="1055"/>
        <v>9.7938554069747056E-5</v>
      </c>
      <c r="BE786" s="5">
        <f t="shared" si="1056"/>
        <v>5.2096187961172909E-5</v>
      </c>
      <c r="BF786" s="5">
        <f t="shared" si="1057"/>
        <v>1.3855691590836993E-5</v>
      </c>
      <c r="BG786" s="5">
        <f t="shared" si="1058"/>
        <v>2.4567400798880344E-6</v>
      </c>
      <c r="BH786" s="5">
        <f t="shared" si="1059"/>
        <v>3.2670176262365492E-7</v>
      </c>
      <c r="BI786" s="5">
        <f t="shared" si="1060"/>
        <v>3.475631551751861E-8</v>
      </c>
      <c r="BJ786" s="8">
        <f t="shared" si="1061"/>
        <v>0.22333669789364607</v>
      </c>
      <c r="BK786" s="8">
        <f t="shared" si="1062"/>
        <v>0.38820565447307975</v>
      </c>
      <c r="BL786" s="8">
        <f t="shared" si="1063"/>
        <v>0.36573581454427379</v>
      </c>
      <c r="BM786" s="8">
        <f t="shared" si="1064"/>
        <v>0.15096101798343034</v>
      </c>
      <c r="BN786" s="8">
        <f t="shared" si="1065"/>
        <v>0.84901625105828482</v>
      </c>
    </row>
    <row r="787" spans="1:66" x14ac:dyDescent="0.25">
      <c r="A787" t="s">
        <v>337</v>
      </c>
      <c r="B787" t="s">
        <v>374</v>
      </c>
      <c r="C787" t="s">
        <v>368</v>
      </c>
      <c r="D787" s="11">
        <v>44282</v>
      </c>
      <c r="E787">
        <f>VLOOKUP(A787,home!$A$2:$E$405,3,FALSE)</f>
        <v>1.25454545454545</v>
      </c>
      <c r="F787">
        <f>VLOOKUP(B787,home!$B$2:$E$405,3,FALSE)</f>
        <v>1.59</v>
      </c>
      <c r="G787">
        <f>VLOOKUP(C787,away!$B$2:$E$405,4,FALSE)</f>
        <v>0.53</v>
      </c>
      <c r="H787">
        <f>VLOOKUP(A787,away!$A$2:$E$405,3,FALSE)</f>
        <v>1.0909090909090899</v>
      </c>
      <c r="I787">
        <f>VLOOKUP(C787,away!$B$2:$E$405,3,FALSE)</f>
        <v>0.66</v>
      </c>
      <c r="J787">
        <f>VLOOKUP(B787,home!$B$2:$E$405,4,FALSE)</f>
        <v>0.73</v>
      </c>
      <c r="K787" s="3">
        <f t="shared" si="1010"/>
        <v>1.0572054545454508</v>
      </c>
      <c r="L787" s="3">
        <f t="shared" si="1011"/>
        <v>0.52559999999999951</v>
      </c>
      <c r="M787" s="5">
        <f t="shared" si="1012"/>
        <v>0.20539805424314997</v>
      </c>
      <c r="N787" s="5">
        <f t="shared" si="1013"/>
        <v>0.21714794329888051</v>
      </c>
      <c r="O787" s="5">
        <f t="shared" si="1014"/>
        <v>0.10795721731019953</v>
      </c>
      <c r="P787" s="5">
        <f t="shared" si="1015"/>
        <v>0.1141329589978915</v>
      </c>
      <c r="Q787" s="5">
        <f t="shared" si="1016"/>
        <v>0.11478499504945136</v>
      </c>
      <c r="R787" s="5">
        <f t="shared" si="1017"/>
        <v>2.8371156709120399E-2</v>
      </c>
      <c r="S787" s="5">
        <f t="shared" si="1018"/>
        <v>1.5854985064992166E-2</v>
      </c>
      <c r="T787" s="5">
        <f t="shared" si="1019"/>
        <v>6.0330993397991584E-2</v>
      </c>
      <c r="U787" s="5">
        <f t="shared" si="1020"/>
        <v>2.9994141624645847E-2</v>
      </c>
      <c r="V787" s="5">
        <f t="shared" si="1021"/>
        <v>9.7889943883886811E-4</v>
      </c>
      <c r="W787" s="5">
        <f t="shared" si="1022"/>
        <v>4.045044095541752E-2</v>
      </c>
      <c r="X787" s="5">
        <f t="shared" si="1023"/>
        <v>2.1260751766167429E-2</v>
      </c>
      <c r="Y787" s="5">
        <f t="shared" si="1024"/>
        <v>5.5873255641487934E-3</v>
      </c>
      <c r="Z787" s="5">
        <f t="shared" si="1025"/>
        <v>4.9706266554378912E-3</v>
      </c>
      <c r="AA787" s="5">
        <f t="shared" si="1026"/>
        <v>5.2549736126379495E-3</v>
      </c>
      <c r="AB787" s="5">
        <f t="shared" si="1027"/>
        <v>2.7777933833866265E-3</v>
      </c>
      <c r="AC787" s="5">
        <f t="shared" si="1028"/>
        <v>3.3996393590404928E-5</v>
      </c>
      <c r="AD787" s="5">
        <f t="shared" si="1029"/>
        <v>1.0691106704209023E-2</v>
      </c>
      <c r="AE787" s="5">
        <f t="shared" si="1030"/>
        <v>5.6192456837322576E-3</v>
      </c>
      <c r="AF787" s="5">
        <f t="shared" si="1031"/>
        <v>1.4767377656848353E-3</v>
      </c>
      <c r="AG787" s="5">
        <f t="shared" si="1032"/>
        <v>2.5872445654798301E-4</v>
      </c>
      <c r="AH787" s="5">
        <f t="shared" si="1033"/>
        <v>6.5314034252453811E-4</v>
      </c>
      <c r="AI787" s="5">
        <f t="shared" si="1034"/>
        <v>6.9050353270062577E-4</v>
      </c>
      <c r="AJ787" s="5">
        <f t="shared" si="1035"/>
        <v>3.6500205057700223E-4</v>
      </c>
      <c r="AK787" s="5">
        <f t="shared" si="1036"/>
        <v>1.2862738626342711E-4</v>
      </c>
      <c r="AL787" s="5">
        <f t="shared" si="1037"/>
        <v>7.5562721565737936E-7</v>
      </c>
      <c r="AM787" s="5">
        <f t="shared" si="1038"/>
        <v>2.2605392645634443E-3</v>
      </c>
      <c r="AN787" s="5">
        <f t="shared" si="1039"/>
        <v>1.1881394374545452E-3</v>
      </c>
      <c r="AO787" s="5">
        <f t="shared" si="1040"/>
        <v>3.122430441630541E-4</v>
      </c>
      <c r="AP787" s="5">
        <f t="shared" si="1041"/>
        <v>5.470498133736705E-5</v>
      </c>
      <c r="AQ787" s="5">
        <f t="shared" si="1042"/>
        <v>7.1882345477300214E-6</v>
      </c>
      <c r="AR787" s="5">
        <f t="shared" si="1043"/>
        <v>6.8658112806179402E-5</v>
      </c>
      <c r="AS787" s="5">
        <f t="shared" si="1044"/>
        <v>7.258573135748973E-5</v>
      </c>
      <c r="AT787" s="5">
        <f t="shared" si="1045"/>
        <v>3.8369015556654453E-5</v>
      </c>
      <c r="AU787" s="5">
        <f t="shared" si="1046"/>
        <v>1.3521310844011448E-5</v>
      </c>
      <c r="AV787" s="5">
        <f t="shared" si="1047"/>
        <v>3.5737008942233637E-6</v>
      </c>
      <c r="AW787" s="5">
        <f t="shared" si="1048"/>
        <v>1.1663256924341192E-8</v>
      </c>
      <c r="AX787" s="5">
        <f t="shared" si="1049"/>
        <v>3.9830907345177234E-4</v>
      </c>
      <c r="AY787" s="5">
        <f t="shared" si="1050"/>
        <v>2.0935124900625136E-4</v>
      </c>
      <c r="AZ787" s="5">
        <f t="shared" si="1051"/>
        <v>5.5017508238842788E-5</v>
      </c>
      <c r="BA787" s="5">
        <f t="shared" si="1052"/>
        <v>9.6390674434452517E-6</v>
      </c>
      <c r="BB787" s="5">
        <f t="shared" si="1053"/>
        <v>1.2665734620687045E-6</v>
      </c>
      <c r="BC787" s="5">
        <f t="shared" si="1054"/>
        <v>1.3314220233266214E-7</v>
      </c>
      <c r="BD787" s="5">
        <f t="shared" si="1055"/>
        <v>6.0144506818213101E-6</v>
      </c>
      <c r="BE787" s="5">
        <f t="shared" si="1056"/>
        <v>6.3585100669160942E-6</v>
      </c>
      <c r="BF787" s="5">
        <f t="shared" si="1057"/>
        <v>3.3611257627629268E-6</v>
      </c>
      <c r="BG787" s="5">
        <f t="shared" si="1058"/>
        <v>1.1844668299354017E-6</v>
      </c>
      <c r="BH787" s="5">
        <f t="shared" si="1059"/>
        <v>3.1305619833396635E-7</v>
      </c>
      <c r="BI787" s="5">
        <f t="shared" si="1060"/>
        <v>6.6192944091586362E-8</v>
      </c>
      <c r="BJ787" s="8">
        <f t="shared" si="1061"/>
        <v>0.48210479621810209</v>
      </c>
      <c r="BK787" s="8">
        <f t="shared" si="1062"/>
        <v>0.33660900101468483</v>
      </c>
      <c r="BL787" s="8">
        <f t="shared" si="1063"/>
        <v>0.1764065616259983</v>
      </c>
      <c r="BM787" s="8">
        <f t="shared" si="1064"/>
        <v>0.21208932031978059</v>
      </c>
      <c r="BN787" s="8">
        <f t="shared" si="1065"/>
        <v>0.78779232560869317</v>
      </c>
    </row>
    <row r="788" spans="1:66" x14ac:dyDescent="0.25">
      <c r="A788" t="s">
        <v>337</v>
      </c>
      <c r="B788" t="s">
        <v>383</v>
      </c>
      <c r="C788" t="s">
        <v>382</v>
      </c>
      <c r="D788" s="11">
        <v>44282</v>
      </c>
      <c r="E788">
        <f>VLOOKUP(A788,home!$A$2:$E$405,3,FALSE)</f>
        <v>1.25454545454545</v>
      </c>
      <c r="F788">
        <f>VLOOKUP(B788,home!$B$2:$E$405,3,FALSE)</f>
        <v>0.48</v>
      </c>
      <c r="G788">
        <f>VLOOKUP(C788,away!$B$2:$E$405,4,FALSE)</f>
        <v>0.8</v>
      </c>
      <c r="H788">
        <f>VLOOKUP(A788,away!$A$2:$E$405,3,FALSE)</f>
        <v>1.0909090909090899</v>
      </c>
      <c r="I788">
        <f>VLOOKUP(C788,away!$B$2:$E$405,3,FALSE)</f>
        <v>1.91</v>
      </c>
      <c r="J788">
        <f>VLOOKUP(B788,home!$B$2:$E$405,4,FALSE)</f>
        <v>1.65</v>
      </c>
      <c r="K788" s="3">
        <f t="shared" si="1010"/>
        <v>0.48174545454545276</v>
      </c>
      <c r="L788" s="3">
        <f t="shared" si="1011"/>
        <v>3.4379999999999966</v>
      </c>
      <c r="M788" s="5">
        <f t="shared" si="1012"/>
        <v>1.9846145847691198E-2</v>
      </c>
      <c r="N788" s="5">
        <f t="shared" si="1013"/>
        <v>9.5607905523713461E-3</v>
      </c>
      <c r="O788" s="5">
        <f t="shared" si="1014"/>
        <v>6.8231049424362269E-2</v>
      </c>
      <c r="P788" s="5">
        <f t="shared" si="1015"/>
        <v>3.2869997919052651E-2</v>
      </c>
      <c r="Q788" s="5">
        <f t="shared" si="1016"/>
        <v>2.3029336952330023E-3</v>
      </c>
      <c r="R788" s="5">
        <f t="shared" si="1017"/>
        <v>0.11728917396047865</v>
      </c>
      <c r="S788" s="5">
        <f t="shared" si="1018"/>
        <v>1.361015850999879E-2</v>
      </c>
      <c r="T788" s="5">
        <f t="shared" si="1019"/>
        <v>7.9174860442110528E-3</v>
      </c>
      <c r="U788" s="5">
        <f t="shared" si="1020"/>
        <v>5.6503526422851467E-2</v>
      </c>
      <c r="V788" s="5">
        <f t="shared" si="1021"/>
        <v>2.5046334231729789E-3</v>
      </c>
      <c r="W788" s="5">
        <f t="shared" si="1022"/>
        <v>3.6980927993268735E-4</v>
      </c>
      <c r="X788" s="5">
        <f t="shared" si="1023"/>
        <v>1.2714043044085776E-3</v>
      </c>
      <c r="Y788" s="5">
        <f t="shared" si="1024"/>
        <v>2.1855439992783435E-3</v>
      </c>
      <c r="Z788" s="5">
        <f t="shared" si="1025"/>
        <v>0.13441339335870839</v>
      </c>
      <c r="AA788" s="5">
        <f t="shared" si="1026"/>
        <v>6.4753041280587717E-2</v>
      </c>
      <c r="AB788" s="5">
        <f t="shared" si="1027"/>
        <v>1.5597241652458597E-2</v>
      </c>
      <c r="AC788" s="5">
        <f t="shared" si="1028"/>
        <v>2.5926726541611827E-4</v>
      </c>
      <c r="AD788" s="5">
        <f t="shared" si="1029"/>
        <v>4.4538484914074755E-5</v>
      </c>
      <c r="AE788" s="5">
        <f t="shared" si="1030"/>
        <v>1.5312331113458884E-4</v>
      </c>
      <c r="AF788" s="5">
        <f t="shared" si="1031"/>
        <v>2.6321897184035804E-4</v>
      </c>
      <c r="AG788" s="5">
        <f t="shared" si="1032"/>
        <v>3.0164894172905E-4</v>
      </c>
      <c r="AH788" s="5">
        <f t="shared" si="1033"/>
        <v>0.11552831159180976</v>
      </c>
      <c r="AI788" s="5">
        <f t="shared" si="1034"/>
        <v>5.5655238980665094E-2</v>
      </c>
      <c r="AJ788" s="5">
        <f t="shared" si="1035"/>
        <v>1.3405829200288153E-2</v>
      </c>
      <c r="AK788" s="5">
        <f t="shared" si="1036"/>
        <v>2.1527324272171736E-3</v>
      </c>
      <c r="AL788" s="5">
        <f t="shared" si="1037"/>
        <v>1.7176361677696127E-5</v>
      </c>
      <c r="AM788" s="5">
        <f t="shared" si="1038"/>
        <v>4.2912425319393484E-6</v>
      </c>
      <c r="AN788" s="5">
        <f t="shared" si="1039"/>
        <v>1.4753291824807465E-5</v>
      </c>
      <c r="AO788" s="5">
        <f t="shared" si="1040"/>
        <v>2.5360908646844013E-5</v>
      </c>
      <c r="AP788" s="5">
        <f t="shared" si="1041"/>
        <v>2.9063601309283208E-5</v>
      </c>
      <c r="AQ788" s="5">
        <f t="shared" si="1042"/>
        <v>2.4980165325328895E-5</v>
      </c>
      <c r="AR788" s="5">
        <f t="shared" si="1043"/>
        <v>7.9437267050528296E-2</v>
      </c>
      <c r="AS788" s="5">
        <f t="shared" si="1044"/>
        <v>3.8268542323105267E-2</v>
      </c>
      <c r="AT788" s="5">
        <f t="shared" si="1045"/>
        <v>9.2178481581181217E-3</v>
      </c>
      <c r="AU788" s="5">
        <f t="shared" si="1046"/>
        <v>1.4802188169545265E-3</v>
      </c>
      <c r="AV788" s="5">
        <f t="shared" si="1047"/>
        <v>1.7827217170012267E-4</v>
      </c>
      <c r="AW788" s="5">
        <f t="shared" si="1048"/>
        <v>7.9022756264851574E-7</v>
      </c>
      <c r="AX788" s="5">
        <f t="shared" si="1049"/>
        <v>3.4454776401898332E-7</v>
      </c>
      <c r="AY788" s="5">
        <f t="shared" si="1050"/>
        <v>1.1845552126972633E-6</v>
      </c>
      <c r="AZ788" s="5">
        <f t="shared" si="1051"/>
        <v>2.0362504106265941E-6</v>
      </c>
      <c r="BA788" s="5">
        <f t="shared" si="1052"/>
        <v>2.3335429705780746E-6</v>
      </c>
      <c r="BB788" s="5">
        <f t="shared" si="1053"/>
        <v>2.0056801832118534E-6</v>
      </c>
      <c r="BC788" s="5">
        <f t="shared" si="1054"/>
        <v>1.3791056939764685E-6</v>
      </c>
      <c r="BD788" s="5">
        <f t="shared" si="1055"/>
        <v>4.5517554019952666E-2</v>
      </c>
      <c r="BE788" s="5">
        <f t="shared" si="1056"/>
        <v>2.1927874751139297E-2</v>
      </c>
      <c r="BF788" s="5">
        <f t="shared" si="1057"/>
        <v>5.2818269946016787E-3</v>
      </c>
      <c r="BG788" s="5">
        <f t="shared" si="1058"/>
        <v>8.4816538211494299E-4</v>
      </c>
      <c r="BH788" s="5">
        <f t="shared" si="1059"/>
        <v>1.0214995438417019E-4</v>
      </c>
      <c r="BI788" s="5">
        <f t="shared" si="1060"/>
        <v>9.8420552413198717E-6</v>
      </c>
      <c r="BJ788" s="8">
        <f t="shared" si="1061"/>
        <v>2.4478230476926387E-2</v>
      </c>
      <c r="BK788" s="8">
        <f t="shared" si="1062"/>
        <v>6.9108563882222113E-2</v>
      </c>
      <c r="BL788" s="8">
        <f t="shared" si="1063"/>
        <v>0.71138570661855915</v>
      </c>
      <c r="BM788" s="8">
        <f t="shared" si="1064"/>
        <v>0.68928540860957699</v>
      </c>
      <c r="BN788" s="8">
        <f t="shared" si="1065"/>
        <v>0.2501000913991891</v>
      </c>
    </row>
    <row r="789" spans="1:66" x14ac:dyDescent="0.25">
      <c r="A789" t="s">
        <v>337</v>
      </c>
      <c r="B789" t="s">
        <v>403</v>
      </c>
      <c r="C789" t="s">
        <v>367</v>
      </c>
      <c r="D789" s="11">
        <v>44282</v>
      </c>
      <c r="E789">
        <f>VLOOKUP(A789,home!$A$2:$E$405,3,FALSE)</f>
        <v>1.25454545454545</v>
      </c>
      <c r="F789">
        <f>VLOOKUP(B789,home!$B$2:$E$405,3,FALSE)</f>
        <v>1.28</v>
      </c>
      <c r="G789">
        <f>VLOOKUP(C789,away!$B$2:$E$405,4,FALSE)</f>
        <v>2.13</v>
      </c>
      <c r="H789">
        <f>VLOOKUP(A789,away!$A$2:$E$405,3,FALSE)</f>
        <v>1.0909090909090899</v>
      </c>
      <c r="I789">
        <f>VLOOKUP(C789,away!$B$2:$E$405,3,FALSE)</f>
        <v>0.8</v>
      </c>
      <c r="J789">
        <f>VLOOKUP(B789,home!$B$2:$E$405,4,FALSE)</f>
        <v>1.1000000000000001</v>
      </c>
      <c r="K789" s="3">
        <f t="shared" si="1010"/>
        <v>3.4203927272727146</v>
      </c>
      <c r="L789" s="3">
        <f t="shared" si="1011"/>
        <v>0.9599999999999993</v>
      </c>
      <c r="M789" s="5">
        <f t="shared" si="1012"/>
        <v>1.2520440536939462E-2</v>
      </c>
      <c r="N789" s="5">
        <f t="shared" si="1013"/>
        <v>4.2824823754798222E-2</v>
      </c>
      <c r="O789" s="5">
        <f t="shared" si="1014"/>
        <v>1.2019622915461875E-2</v>
      </c>
      <c r="P789" s="5">
        <f t="shared" si="1015"/>
        <v>4.1111830804606259E-2</v>
      </c>
      <c r="Q789" s="5">
        <f t="shared" si="1016"/>
        <v>7.3238857858823822E-2</v>
      </c>
      <c r="R789" s="5">
        <f t="shared" si="1017"/>
        <v>5.7694189994216957E-3</v>
      </c>
      <c r="S789" s="5">
        <f t="shared" si="1018"/>
        <v>3.3748465701345966E-2</v>
      </c>
      <c r="T789" s="5">
        <f t="shared" si="1019"/>
        <v>7.0309303544470805E-2</v>
      </c>
      <c r="U789" s="5">
        <f t="shared" si="1020"/>
        <v>1.973367878621099E-2</v>
      </c>
      <c r="V789" s="5">
        <f t="shared" si="1021"/>
        <v>1.2312854041759608E-2</v>
      </c>
      <c r="W789" s="5">
        <f t="shared" si="1022"/>
        <v>8.3501885591360361E-2</v>
      </c>
      <c r="X789" s="5">
        <f t="shared" si="1023"/>
        <v>8.0161810167705891E-2</v>
      </c>
      <c r="Y789" s="5">
        <f t="shared" si="1024"/>
        <v>3.8477668880498798E-2</v>
      </c>
      <c r="Z789" s="5">
        <f t="shared" si="1025"/>
        <v>1.8462140798149416E-3</v>
      </c>
      <c r="AA789" s="5">
        <f t="shared" si="1026"/>
        <v>6.3147772115875137E-3</v>
      </c>
      <c r="AB789" s="5">
        <f t="shared" si="1027"/>
        <v>1.0799509024430703E-2</v>
      </c>
      <c r="AC789" s="5">
        <f t="shared" si="1028"/>
        <v>2.5268877849842983E-3</v>
      </c>
      <c r="AD789" s="5">
        <f t="shared" si="1029"/>
        <v>7.1402310547561826E-2</v>
      </c>
      <c r="AE789" s="5">
        <f t="shared" si="1030"/>
        <v>6.8546218125659295E-2</v>
      </c>
      <c r="AF789" s="5">
        <f t="shared" si="1031"/>
        <v>3.2902184700316438E-2</v>
      </c>
      <c r="AG789" s="5">
        <f t="shared" si="1032"/>
        <v>1.0528699104101254E-2</v>
      </c>
      <c r="AH789" s="5">
        <f t="shared" si="1033"/>
        <v>4.4309137915558557E-4</v>
      </c>
      <c r="AI789" s="5">
        <f t="shared" si="1034"/>
        <v>1.5155465307810016E-3</v>
      </c>
      <c r="AJ789" s="5">
        <f t="shared" si="1035"/>
        <v>2.5918821658633658E-3</v>
      </c>
      <c r="AK789" s="5">
        <f t="shared" si="1036"/>
        <v>2.9550849700223031E-3</v>
      </c>
      <c r="AL789" s="5">
        <f t="shared" si="1037"/>
        <v>3.3188922633195072E-4</v>
      </c>
      <c r="AM789" s="5">
        <f t="shared" si="1038"/>
        <v>4.8844788741469657E-2</v>
      </c>
      <c r="AN789" s="5">
        <f t="shared" si="1039"/>
        <v>4.6890997191810835E-2</v>
      </c>
      <c r="AO789" s="5">
        <f t="shared" si="1040"/>
        <v>2.2507678652069183E-2</v>
      </c>
      <c r="AP789" s="5">
        <f t="shared" si="1041"/>
        <v>7.2024571686621344E-3</v>
      </c>
      <c r="AQ789" s="5">
        <f t="shared" si="1042"/>
        <v>1.7285897204789107E-3</v>
      </c>
      <c r="AR789" s="5">
        <f t="shared" si="1043"/>
        <v>8.5073544797872387E-5</v>
      </c>
      <c r="AS789" s="5">
        <f t="shared" si="1044"/>
        <v>2.9098493390995224E-4</v>
      </c>
      <c r="AT789" s="5">
        <f t="shared" si="1045"/>
        <v>4.9764137584576602E-4</v>
      </c>
      <c r="AU789" s="5">
        <f t="shared" si="1046"/>
        <v>5.6737631424428193E-4</v>
      </c>
      <c r="AV789" s="5">
        <f t="shared" si="1047"/>
        <v>4.8516245471698507E-4</v>
      </c>
      <c r="AW789" s="5">
        <f t="shared" si="1048"/>
        <v>3.0271773226825892E-5</v>
      </c>
      <c r="AX789" s="5">
        <f t="shared" si="1049"/>
        <v>2.7844726696082497E-2</v>
      </c>
      <c r="AY789" s="5">
        <f t="shared" si="1050"/>
        <v>2.6730937628239176E-2</v>
      </c>
      <c r="AZ789" s="5">
        <f t="shared" si="1051"/>
        <v>1.2830850061554796E-2</v>
      </c>
      <c r="BA789" s="5">
        <f t="shared" si="1052"/>
        <v>4.1058720196975318E-3</v>
      </c>
      <c r="BB789" s="5">
        <f t="shared" si="1053"/>
        <v>9.8540928472740682E-4</v>
      </c>
      <c r="BC789" s="5">
        <f t="shared" si="1054"/>
        <v>1.8919858266766202E-4</v>
      </c>
      <c r="BD789" s="5">
        <f t="shared" si="1055"/>
        <v>1.3611767167659569E-5</v>
      </c>
      <c r="BE789" s="5">
        <f t="shared" si="1056"/>
        <v>4.6557589425592307E-5</v>
      </c>
      <c r="BF789" s="5">
        <f t="shared" si="1057"/>
        <v>7.9622620135322492E-5</v>
      </c>
      <c r="BG789" s="5">
        <f t="shared" si="1058"/>
        <v>9.0780210279085019E-5</v>
      </c>
      <c r="BH789" s="5">
        <f t="shared" si="1059"/>
        <v>7.7625992754717533E-5</v>
      </c>
      <c r="BI789" s="5">
        <f t="shared" si="1060"/>
        <v>5.3102276213112055E-5</v>
      </c>
      <c r="BJ789" s="8">
        <f t="shared" si="1061"/>
        <v>0.77175526802275662</v>
      </c>
      <c r="BK789" s="8">
        <f t="shared" si="1062"/>
        <v>0.12928330572420671</v>
      </c>
      <c r="BL789" s="8">
        <f t="shared" si="1063"/>
        <v>6.4430151062425375E-2</v>
      </c>
      <c r="BM789" s="8">
        <f t="shared" si="1064"/>
        <v>0.75312927816413988</v>
      </c>
      <c r="BN789" s="8">
        <f t="shared" si="1065"/>
        <v>0.18748499487005132</v>
      </c>
    </row>
    <row r="790" spans="1:66" x14ac:dyDescent="0.25">
      <c r="A790" t="s">
        <v>344</v>
      </c>
      <c r="B790" t="s">
        <v>345</v>
      </c>
      <c r="C790" t="s">
        <v>350</v>
      </c>
      <c r="D790" s="11">
        <v>44282</v>
      </c>
      <c r="E790">
        <f>VLOOKUP(A790,home!$A$2:$E$405,3,FALSE)</f>
        <v>1.4615384615384599</v>
      </c>
      <c r="F790">
        <f>VLOOKUP(B790,home!$B$2:$E$405,3,FALSE)</f>
        <v>0.68</v>
      </c>
      <c r="G790">
        <f>VLOOKUP(C790,away!$B$2:$E$405,4,FALSE)</f>
        <v>0.56999999999999995</v>
      </c>
      <c r="H790">
        <f>VLOOKUP(A790,away!$A$2:$E$405,3,FALSE)</f>
        <v>1.3846153846153799</v>
      </c>
      <c r="I790">
        <f>VLOOKUP(C790,away!$B$2:$E$405,3,FALSE)</f>
        <v>0.56999999999999995</v>
      </c>
      <c r="J790">
        <f>VLOOKUP(B790,home!$B$2:$E$405,4,FALSE)</f>
        <v>1.3</v>
      </c>
      <c r="K790" s="3">
        <f t="shared" si="1010"/>
        <v>0.56649230769230707</v>
      </c>
      <c r="L790" s="3">
        <f t="shared" si="1011"/>
        <v>1.0259999999999965</v>
      </c>
      <c r="M790" s="5">
        <f t="shared" si="1012"/>
        <v>0.20341799918951253</v>
      </c>
      <c r="N790" s="5">
        <f t="shared" si="1013"/>
        <v>0.1152347317870188</v>
      </c>
      <c r="O790" s="5">
        <f t="shared" si="1014"/>
        <v>0.20870686716843911</v>
      </c>
      <c r="P790" s="5">
        <f t="shared" si="1015"/>
        <v>0.11823083481348087</v>
      </c>
      <c r="Q790" s="5">
        <f t="shared" si="1016"/>
        <v>3.263979456816616E-2</v>
      </c>
      <c r="R790" s="5">
        <f t="shared" si="1017"/>
        <v>0.10706662285740888</v>
      </c>
      <c r="S790" s="5">
        <f t="shared" si="1018"/>
        <v>1.717956419341932E-2</v>
      </c>
      <c r="T790" s="5">
        <f t="shared" si="1019"/>
        <v>3.3488429226938364E-2</v>
      </c>
      <c r="U790" s="5">
        <f t="shared" si="1020"/>
        <v>6.0652418259315465E-2</v>
      </c>
      <c r="V790" s="5">
        <f t="shared" si="1021"/>
        <v>1.1094583700189157E-3</v>
      </c>
      <c r="W790" s="5">
        <f t="shared" si="1022"/>
        <v>6.1633975158410931E-3</v>
      </c>
      <c r="X790" s="5">
        <f t="shared" si="1023"/>
        <v>6.3236458512529389E-3</v>
      </c>
      <c r="Y790" s="5">
        <f t="shared" si="1024"/>
        <v>3.244030321692746E-3</v>
      </c>
      <c r="Z790" s="5">
        <f t="shared" si="1025"/>
        <v>3.6616785017233727E-2</v>
      </c>
      <c r="AA790" s="5">
        <f t="shared" si="1026"/>
        <v>2.0743127044685825E-2</v>
      </c>
      <c r="AB790" s="5">
        <f t="shared" si="1027"/>
        <v>5.875410954149389E-3</v>
      </c>
      <c r="AC790" s="5">
        <f t="shared" si="1028"/>
        <v>4.0302538922555821E-5</v>
      </c>
      <c r="AD790" s="5">
        <f t="shared" si="1029"/>
        <v>8.7287932049346327E-4</v>
      </c>
      <c r="AE790" s="5">
        <f t="shared" si="1030"/>
        <v>8.9557418282629013E-4</v>
      </c>
      <c r="AF790" s="5">
        <f t="shared" si="1031"/>
        <v>4.5942955578988517E-4</v>
      </c>
      <c r="AG790" s="5">
        <f t="shared" si="1032"/>
        <v>1.5712490808014024E-4</v>
      </c>
      <c r="AH790" s="5">
        <f t="shared" si="1033"/>
        <v>9.3922053569204158E-3</v>
      </c>
      <c r="AI790" s="5">
        <f t="shared" si="1034"/>
        <v>5.3206120869618949E-3</v>
      </c>
      <c r="AJ790" s="5">
        <f t="shared" si="1035"/>
        <v>1.5070429097393126E-3</v>
      </c>
      <c r="AK790" s="5">
        <f t="shared" si="1036"/>
        <v>2.8457607190985083E-4</v>
      </c>
      <c r="AL790" s="5">
        <f t="shared" si="1037"/>
        <v>9.3698745261520585E-7</v>
      </c>
      <c r="AM790" s="5">
        <f t="shared" si="1038"/>
        <v>9.8895884120647008E-5</v>
      </c>
      <c r="AN790" s="5">
        <f t="shared" si="1039"/>
        <v>1.0146717710778346E-4</v>
      </c>
      <c r="AO790" s="5">
        <f t="shared" si="1040"/>
        <v>5.2052661856292729E-5</v>
      </c>
      <c r="AP790" s="5">
        <f t="shared" si="1041"/>
        <v>1.7802010354852057E-5</v>
      </c>
      <c r="AQ790" s="5">
        <f t="shared" si="1042"/>
        <v>4.5662156560195364E-6</v>
      </c>
      <c r="AR790" s="5">
        <f t="shared" si="1043"/>
        <v>1.9272805392400634E-3</v>
      </c>
      <c r="AS790" s="5">
        <f t="shared" si="1044"/>
        <v>1.0917896002445773E-3</v>
      </c>
      <c r="AT790" s="5">
        <f t="shared" si="1045"/>
        <v>3.0924520507850597E-4</v>
      </c>
      <c r="AU790" s="5">
        <f t="shared" si="1046"/>
        <v>5.8395009955901208E-5</v>
      </c>
      <c r="AV790" s="5">
        <f t="shared" si="1047"/>
        <v>8.2700809869084285E-6</v>
      </c>
      <c r="AW790" s="5">
        <f t="shared" si="1048"/>
        <v>1.5127691252855573E-8</v>
      </c>
      <c r="AX790" s="5">
        <f t="shared" si="1049"/>
        <v>9.3372929361293811E-6</v>
      </c>
      <c r="AY790" s="5">
        <f t="shared" si="1050"/>
        <v>9.5800625524687113E-6</v>
      </c>
      <c r="AZ790" s="5">
        <f t="shared" si="1051"/>
        <v>4.9145720894164304E-6</v>
      </c>
      <c r="BA790" s="5">
        <f t="shared" si="1052"/>
        <v>1.6807836545804141E-6</v>
      </c>
      <c r="BB790" s="5">
        <f t="shared" si="1053"/>
        <v>4.3112100739987463E-7</v>
      </c>
      <c r="BC790" s="5">
        <f t="shared" si="1054"/>
        <v>8.846603071845399E-8</v>
      </c>
      <c r="BD790" s="5">
        <f t="shared" si="1055"/>
        <v>3.2956497221004952E-4</v>
      </c>
      <c r="BE790" s="5">
        <f t="shared" si="1056"/>
        <v>1.8669602164182199E-4</v>
      </c>
      <c r="BF790" s="5">
        <f t="shared" si="1057"/>
        <v>5.2880930068424317E-5</v>
      </c>
      <c r="BG790" s="5">
        <f t="shared" si="1058"/>
        <v>9.985546702459067E-6</v>
      </c>
      <c r="BH790" s="5">
        <f t="shared" si="1059"/>
        <v>1.4141838487613357E-6</v>
      </c>
      <c r="BI790" s="5">
        <f t="shared" si="1060"/>
        <v>1.6022485439719958E-7</v>
      </c>
      <c r="BJ790" s="8">
        <f t="shared" si="1061"/>
        <v>0.19977985348546626</v>
      </c>
      <c r="BK790" s="8">
        <f t="shared" si="1062"/>
        <v>0.33998867615535927</v>
      </c>
      <c r="BL790" s="8">
        <f t="shared" si="1063"/>
        <v>0.42352456502436203</v>
      </c>
      <c r="BM790" s="8">
        <f t="shared" si="1064"/>
        <v>0.21460346436353372</v>
      </c>
      <c r="BN790" s="8">
        <f t="shared" si="1065"/>
        <v>0.7852968503840263</v>
      </c>
    </row>
    <row r="791" spans="1:66" x14ac:dyDescent="0.25">
      <c r="A791" t="s">
        <v>344</v>
      </c>
      <c r="B791" t="s">
        <v>358</v>
      </c>
      <c r="C791" t="s">
        <v>411</v>
      </c>
      <c r="D791" s="11">
        <v>44282</v>
      </c>
      <c r="E791">
        <f>VLOOKUP(A791,home!$A$2:$E$405,3,FALSE)</f>
        <v>1.4615384615384599</v>
      </c>
      <c r="F791">
        <f>VLOOKUP(B791,home!$B$2:$E$405,3,FALSE)</f>
        <v>0.34</v>
      </c>
      <c r="G791">
        <f>VLOOKUP(C791,away!$B$2:$E$405,4,FALSE)</f>
        <v>0.14000000000000001</v>
      </c>
      <c r="H791">
        <f>VLOOKUP(A791,away!$A$2:$E$405,3,FALSE)</f>
        <v>1.3846153846153799</v>
      </c>
      <c r="I791">
        <f>VLOOKUP(C791,away!$B$2:$E$405,3,FALSE)</f>
        <v>0.96</v>
      </c>
      <c r="J791">
        <f>VLOOKUP(B791,home!$B$2:$E$405,4,FALSE)</f>
        <v>2.5299999999999998</v>
      </c>
      <c r="K791" s="3">
        <f t="shared" si="1010"/>
        <v>6.9569230769230703E-2</v>
      </c>
      <c r="L791" s="3">
        <f t="shared" si="1011"/>
        <v>3.3629538461538346</v>
      </c>
      <c r="M791" s="5">
        <f t="shared" si="1012"/>
        <v>3.2305329029681688E-2</v>
      </c>
      <c r="N791" s="5">
        <f t="shared" si="1013"/>
        <v>2.2474568903418533E-3</v>
      </c>
      <c r="O791" s="5">
        <f t="shared" si="1014"/>
        <v>0.10864133051163316</v>
      </c>
      <c r="P791" s="5">
        <f t="shared" si="1015"/>
        <v>7.5580937934400707E-3</v>
      </c>
      <c r="Q791" s="5">
        <f t="shared" si="1016"/>
        <v>7.817692352404499E-5</v>
      </c>
      <c r="R791" s="5">
        <f t="shared" si="1017"/>
        <v>0.18267789014768343</v>
      </c>
      <c r="S791" s="5">
        <f t="shared" si="1018"/>
        <v>4.4206933891581703E-4</v>
      </c>
      <c r="T791" s="5">
        <f t="shared" si="1019"/>
        <v>2.6290538564566126E-4</v>
      </c>
      <c r="U791" s="5">
        <f t="shared" si="1020"/>
        <v>1.2708760296120362E-2</v>
      </c>
      <c r="V791" s="5">
        <f t="shared" si="1021"/>
        <v>1.1491745332170848E-5</v>
      </c>
      <c r="W791" s="5">
        <f t="shared" si="1022"/>
        <v>1.8129028111575955E-6</v>
      </c>
      <c r="X791" s="5">
        <f t="shared" si="1023"/>
        <v>6.0967084814855339E-6</v>
      </c>
      <c r="Y791" s="5">
        <f t="shared" si="1024"/>
        <v>1.0251474618345246E-5</v>
      </c>
      <c r="Z791" s="5">
        <f t="shared" si="1025"/>
        <v>0.20477910442647315</v>
      </c>
      <c r="AA791" s="5">
        <f t="shared" si="1026"/>
        <v>1.4246324772561702E-2</v>
      </c>
      <c r="AB791" s="5">
        <f t="shared" si="1027"/>
        <v>4.9555292785787648E-4</v>
      </c>
      <c r="AC791" s="5">
        <f t="shared" si="1028"/>
        <v>1.6803669022971525E-7</v>
      </c>
      <c r="AD791" s="5">
        <f t="shared" si="1029"/>
        <v>3.1530563507902445E-8</v>
      </c>
      <c r="AE791" s="5">
        <f t="shared" si="1030"/>
        <v>1.0603582982029826E-7</v>
      </c>
      <c r="AF791" s="5">
        <f t="shared" si="1031"/>
        <v>1.7829680086214284E-7</v>
      </c>
      <c r="AG791" s="5">
        <f t="shared" si="1032"/>
        <v>1.998679707387558E-7</v>
      </c>
      <c r="AH791" s="5">
        <f t="shared" si="1033"/>
        <v>0.17216566921073645</v>
      </c>
      <c r="AI791" s="5">
        <f t="shared" si="1034"/>
        <v>1.1977433171860759E-2</v>
      </c>
      <c r="AJ791" s="5">
        <f t="shared" si="1035"/>
        <v>4.1663040617810995E-4</v>
      </c>
      <c r="AK791" s="5">
        <f t="shared" si="1036"/>
        <v>9.6615522909610854E-6</v>
      </c>
      <c r="AL791" s="5">
        <f t="shared" si="1037"/>
        <v>1.5725418729876183E-9</v>
      </c>
      <c r="AM791" s="5">
        <f t="shared" si="1038"/>
        <v>4.3871140979303E-10</v>
      </c>
      <c r="AN791" s="5">
        <f t="shared" si="1039"/>
        <v>1.4753662229150411E-9</v>
      </c>
      <c r="AO791" s="5">
        <f t="shared" si="1040"/>
        <v>2.4807942569187982E-9</v>
      </c>
      <c r="AP791" s="5">
        <f t="shared" si="1041"/>
        <v>2.7809321959404711E-9</v>
      </c>
      <c r="AQ791" s="5">
        <f t="shared" si="1042"/>
        <v>2.3380366560577597E-9</v>
      </c>
      <c r="AR791" s="5">
        <f t="shared" si="1043"/>
        <v>0.11579703988957897</v>
      </c>
      <c r="AS791" s="5">
        <f t="shared" si="1044"/>
        <v>8.0559109904719314E-3</v>
      </c>
      <c r="AT791" s="5">
        <f t="shared" si="1045"/>
        <v>2.8022176537626181E-4</v>
      </c>
      <c r="AU791" s="5">
        <f t="shared" si="1046"/>
        <v>6.4982708873407936E-6</v>
      </c>
      <c r="AV791" s="5">
        <f t="shared" si="1047"/>
        <v>1.1301992674059627E-7</v>
      </c>
      <c r="AW791" s="5">
        <f t="shared" si="1048"/>
        <v>1.0219692442857901E-11</v>
      </c>
      <c r="AX791" s="5">
        <f t="shared" si="1049"/>
        <v>5.0868025514976375E-12</v>
      </c>
      <c r="AY791" s="5">
        <f t="shared" si="1050"/>
        <v>1.7106682205184116E-11</v>
      </c>
      <c r="AZ791" s="5">
        <f t="shared" si="1051"/>
        <v>2.8764491358427658E-11</v>
      </c>
      <c r="BA791" s="5">
        <f t="shared" si="1052"/>
        <v>3.2244552282161001E-11</v>
      </c>
      <c r="BB791" s="5">
        <f t="shared" si="1053"/>
        <v>2.710923527870044E-11</v>
      </c>
      <c r="BC791" s="5">
        <f t="shared" si="1054"/>
        <v>1.8233421409358969E-11</v>
      </c>
      <c r="BD791" s="5">
        <f t="shared" si="1055"/>
        <v>6.4903350111648092E-2</v>
      </c>
      <c r="BE791" s="5">
        <f t="shared" si="1056"/>
        <v>4.515276141613421E-3</v>
      </c>
      <c r="BF791" s="5">
        <f t="shared" si="1057"/>
        <v>1.5706214394135281E-4</v>
      </c>
      <c r="BG791" s="5">
        <f t="shared" si="1058"/>
        <v>3.642230845655368E-6</v>
      </c>
      <c r="BH791" s="5">
        <f t="shared" si="1059"/>
        <v>6.3346799554052129E-8</v>
      </c>
      <c r="BI791" s="5">
        <f t="shared" si="1060"/>
        <v>8.8139762333361079E-10</v>
      </c>
      <c r="BJ791" s="8">
        <f t="shared" si="1061"/>
        <v>2.6072256589734035E-3</v>
      </c>
      <c r="BK791" s="8">
        <f t="shared" si="1062"/>
        <v>4.0317153533708537E-2</v>
      </c>
      <c r="BL791" s="8">
        <f t="shared" si="1063"/>
        <v>0.69705843178940996</v>
      </c>
      <c r="BM791" s="8">
        <f t="shared" si="1064"/>
        <v>0.61125363810537381</v>
      </c>
      <c r="BN791" s="8">
        <f t="shared" si="1065"/>
        <v>0.33350827729630428</v>
      </c>
    </row>
    <row r="792" spans="1:66" x14ac:dyDescent="0.25">
      <c r="A792" t="s">
        <v>344</v>
      </c>
      <c r="B792" t="s">
        <v>370</v>
      </c>
      <c r="C792" t="s">
        <v>424</v>
      </c>
      <c r="D792" s="11">
        <v>44282</v>
      </c>
      <c r="E792">
        <f>VLOOKUP(A792,home!$A$2:$E$405,3,FALSE)</f>
        <v>1.4615384615384599</v>
      </c>
      <c r="F792">
        <f>VLOOKUP(B792,home!$B$2:$E$405,3,FALSE)</f>
        <v>0.51</v>
      </c>
      <c r="G792">
        <f>VLOOKUP(C792,away!$B$2:$E$405,4,FALSE)</f>
        <v>0.96</v>
      </c>
      <c r="H792">
        <f>VLOOKUP(A792,away!$A$2:$E$405,3,FALSE)</f>
        <v>1.3846153846153799</v>
      </c>
      <c r="I792">
        <f>VLOOKUP(C792,away!$B$2:$E$405,3,FALSE)</f>
        <v>1.0900000000000001</v>
      </c>
      <c r="J792">
        <f>VLOOKUP(B792,home!$B$2:$E$405,4,FALSE)</f>
        <v>1.26</v>
      </c>
      <c r="K792" s="3">
        <f t="shared" si="1010"/>
        <v>0.71556923076922996</v>
      </c>
      <c r="L792" s="3">
        <f t="shared" si="1011"/>
        <v>1.901630769230763</v>
      </c>
      <c r="M792" s="5">
        <f t="shared" si="1012"/>
        <v>7.3006996497123181E-2</v>
      </c>
      <c r="N792" s="5">
        <f t="shared" si="1013"/>
        <v>5.2241560324218304E-2</v>
      </c>
      <c r="O792" s="5">
        <f t="shared" si="1014"/>
        <v>0.13883235090805193</v>
      </c>
      <c r="P792" s="5">
        <f t="shared" si="1015"/>
        <v>9.9344158545158545E-2</v>
      </c>
      <c r="Q792" s="5">
        <f t="shared" si="1016"/>
        <v>1.8691226567692603E-2</v>
      </c>
      <c r="R792" s="5">
        <f t="shared" si="1017"/>
        <v>0.13200393512569705</v>
      </c>
      <c r="S792" s="5">
        <f t="shared" si="1018"/>
        <v>3.3795602855112981E-2</v>
      </c>
      <c r="T792" s="5">
        <f t="shared" si="1019"/>
        <v>3.5543811555787751E-2</v>
      </c>
      <c r="U792" s="5">
        <f t="shared" si="1020"/>
        <v>9.4457954316406384E-2</v>
      </c>
      <c r="V792" s="5">
        <f t="shared" si="1021"/>
        <v>5.10970164087075E-3</v>
      </c>
      <c r="W792" s="5">
        <f t="shared" si="1022"/>
        <v>4.4582888723923983E-3</v>
      </c>
      <c r="X792" s="5">
        <f t="shared" si="1023"/>
        <v>8.4780192978605052E-3</v>
      </c>
      <c r="Y792" s="5">
        <f t="shared" si="1024"/>
        <v>8.0610311794718642E-3</v>
      </c>
      <c r="Z792" s="5">
        <f t="shared" si="1025"/>
        <v>8.3674248231522363E-2</v>
      </c>
      <c r="AA792" s="5">
        <f t="shared" si="1026"/>
        <v>5.9874717442224064E-2</v>
      </c>
      <c r="AB792" s="5">
        <f t="shared" si="1027"/>
        <v>2.1422252751328627E-2</v>
      </c>
      <c r="AC792" s="5">
        <f t="shared" si="1028"/>
        <v>4.3456366708388266E-4</v>
      </c>
      <c r="AD792" s="5">
        <f t="shared" si="1029"/>
        <v>7.9755358474121118E-4</v>
      </c>
      <c r="AE792" s="5">
        <f t="shared" si="1030"/>
        <v>1.5166524368541818E-3</v>
      </c>
      <c r="AF792" s="5">
        <f t="shared" si="1031"/>
        <v>1.4420564700753646E-3</v>
      </c>
      <c r="AG792" s="5">
        <f t="shared" si="1032"/>
        <v>9.1408631815453846E-4</v>
      </c>
      <c r="AH792" s="5">
        <f t="shared" si="1033"/>
        <v>3.9779381257328911E-2</v>
      </c>
      <c r="AI792" s="5">
        <f t="shared" si="1034"/>
        <v>2.8464901246782776E-2</v>
      </c>
      <c r="AJ792" s="5">
        <f t="shared" si="1035"/>
        <v>1.0184303744541221E-2</v>
      </c>
      <c r="AK792" s="5">
        <f t="shared" si="1036"/>
        <v>2.4291914654671837E-3</v>
      </c>
      <c r="AL792" s="5">
        <f t="shared" si="1037"/>
        <v>2.365327374750878E-5</v>
      </c>
      <c r="AM792" s="5">
        <f t="shared" si="1038"/>
        <v>1.141409610261021E-4</v>
      </c>
      <c r="AN792" s="5">
        <f t="shared" si="1039"/>
        <v>2.1705396351680503E-4</v>
      </c>
      <c r="AO792" s="5">
        <f t="shared" si="1040"/>
        <v>2.0637824780352399E-4</v>
      </c>
      <c r="AP792" s="5">
        <f t="shared" si="1041"/>
        <v>1.3081840870770415E-4</v>
      </c>
      <c r="AQ792" s="5">
        <f t="shared" si="1042"/>
        <v>6.2192077795093938E-5</v>
      </c>
      <c r="AR792" s="5">
        <f t="shared" si="1043"/>
        <v>1.5129139075979629E-2</v>
      </c>
      <c r="AS792" s="5">
        <f t="shared" si="1044"/>
        <v>1.0825946410799443E-2</v>
      </c>
      <c r="AT792" s="5">
        <f t="shared" si="1045"/>
        <v>3.8733570727623305E-3</v>
      </c>
      <c r="AU792" s="5">
        <f t="shared" si="1046"/>
        <v>9.2388504701703268E-4</v>
      </c>
      <c r="AV792" s="5">
        <f t="shared" si="1047"/>
        <v>1.6527592810329294E-4</v>
      </c>
      <c r="AW792" s="5">
        <f t="shared" si="1048"/>
        <v>8.9405988848431842E-7</v>
      </c>
      <c r="AX792" s="5">
        <f t="shared" si="1049"/>
        <v>1.3612626613451422E-5</v>
      </c>
      <c r="AY792" s="5">
        <f t="shared" si="1050"/>
        <v>2.5886189618188778E-5</v>
      </c>
      <c r="AZ792" s="5">
        <f t="shared" si="1051"/>
        <v>2.4612987338044863E-5</v>
      </c>
      <c r="BA792" s="5">
        <f t="shared" si="1052"/>
        <v>1.5601604681571099E-5</v>
      </c>
      <c r="BB792" s="5">
        <f t="shared" si="1053"/>
        <v>7.4171228779625797E-6</v>
      </c>
      <c r="BC792" s="5">
        <f t="shared" si="1054"/>
        <v>2.8209258167798128E-6</v>
      </c>
      <c r="BD792" s="5">
        <f t="shared" si="1055"/>
        <v>4.7950060631423864E-3</v>
      </c>
      <c r="BE792" s="5">
        <f t="shared" si="1056"/>
        <v>3.4311588001365912E-3</v>
      </c>
      <c r="BF792" s="5">
        <f t="shared" si="1057"/>
        <v>1.2276158316304069E-3</v>
      </c>
      <c r="BG792" s="5">
        <f t="shared" si="1058"/>
        <v>2.9281470543996639E-4</v>
      </c>
      <c r="BH792" s="5">
        <f t="shared" si="1059"/>
        <v>5.2382298382398827E-5</v>
      </c>
      <c r="BI792" s="5">
        <f t="shared" si="1060"/>
        <v>7.4966321918834832E-6</v>
      </c>
      <c r="BJ792" s="8">
        <f t="shared" si="1061"/>
        <v>0.13296482172304397</v>
      </c>
      <c r="BK792" s="8">
        <f t="shared" si="1062"/>
        <v>0.21174056266871502</v>
      </c>
      <c r="BL792" s="8">
        <f t="shared" si="1063"/>
        <v>0.56817306612341378</v>
      </c>
      <c r="BM792" s="8">
        <f t="shared" si="1064"/>
        <v>0.48240747864902328</v>
      </c>
      <c r="BN792" s="8">
        <f t="shared" si="1065"/>
        <v>0.51412022796794166</v>
      </c>
    </row>
    <row r="793" spans="1:66" x14ac:dyDescent="0.25">
      <c r="A793" t="s">
        <v>344</v>
      </c>
      <c r="B793" t="s">
        <v>376</v>
      </c>
      <c r="C793" t="s">
        <v>421</v>
      </c>
      <c r="D793" s="11">
        <v>44282</v>
      </c>
      <c r="E793">
        <f>VLOOKUP(A793,home!$A$2:$E$405,3,FALSE)</f>
        <v>1.4615384615384599</v>
      </c>
      <c r="F793">
        <f>VLOOKUP(B793,home!$B$2:$E$405,3,FALSE)</f>
        <v>1.0900000000000001</v>
      </c>
      <c r="G793">
        <f>VLOOKUP(C793,away!$B$2:$E$405,4,FALSE)</f>
        <v>1.2</v>
      </c>
      <c r="H793">
        <f>VLOOKUP(A793,away!$A$2:$E$405,3,FALSE)</f>
        <v>1.3846153846153799</v>
      </c>
      <c r="I793">
        <f>VLOOKUP(C793,away!$B$2:$E$405,3,FALSE)</f>
        <v>0.86</v>
      </c>
      <c r="J793">
        <f>VLOOKUP(B793,home!$B$2:$E$405,4,FALSE)</f>
        <v>1.01</v>
      </c>
      <c r="K793" s="3">
        <f t="shared" si="1010"/>
        <v>1.9116923076923058</v>
      </c>
      <c r="L793" s="3">
        <f t="shared" si="1011"/>
        <v>1.202676923076919</v>
      </c>
      <c r="M793" s="5">
        <f t="shared" si="1012"/>
        <v>4.4406508574595945E-2</v>
      </c>
      <c r="N793" s="5">
        <f t="shared" si="1013"/>
        <v>8.4891580853527465E-2</v>
      </c>
      <c r="O793" s="5">
        <f t="shared" si="1014"/>
        <v>5.3406683097083872E-2</v>
      </c>
      <c r="P793" s="5">
        <f t="shared" si="1015"/>
        <v>0.1020971452560559</v>
      </c>
      <c r="Q793" s="5">
        <f t="shared" si="1016"/>
        <v>8.1143291052763966E-2</v>
      </c>
      <c r="R793" s="5">
        <f t="shared" si="1017"/>
        <v>3.2115492649472471E-2</v>
      </c>
      <c r="S793" s="5">
        <f t="shared" si="1018"/>
        <v>5.8684117509068504E-2</v>
      </c>
      <c r="T793" s="5">
        <f t="shared" si="1019"/>
        <v>9.7589163611673052E-2</v>
      </c>
      <c r="U793" s="5">
        <f t="shared" si="1020"/>
        <v>6.1394940255745309E-2</v>
      </c>
      <c r="V793" s="5">
        <f t="shared" si="1021"/>
        <v>1.4991498273231915E-2</v>
      </c>
      <c r="W793" s="5">
        <f t="shared" si="1022"/>
        <v>5.1707001775468921E-2</v>
      </c>
      <c r="X793" s="5">
        <f t="shared" si="1023"/>
        <v>6.2186817796853748E-2</v>
      </c>
      <c r="Y793" s="5">
        <f t="shared" si="1024"/>
        <v>3.7395325341932538E-2</v>
      </c>
      <c r="Z793" s="5">
        <f t="shared" si="1025"/>
        <v>1.2874853960922318E-2</v>
      </c>
      <c r="AA793" s="5">
        <f t="shared" si="1026"/>
        <v>2.4612759279757004E-2</v>
      </c>
      <c r="AB793" s="5">
        <f t="shared" si="1027"/>
        <v>2.3526011293096945E-2</v>
      </c>
      <c r="AC793" s="5">
        <f t="shared" si="1028"/>
        <v>2.1542297879556917E-3</v>
      </c>
      <c r="AD793" s="5">
        <f t="shared" si="1029"/>
        <v>2.4711969386999086E-2</v>
      </c>
      <c r="AE793" s="5">
        <f t="shared" si="1030"/>
        <v>2.9720515305527079E-2</v>
      </c>
      <c r="AF793" s="5">
        <f t="shared" si="1031"/>
        <v>1.7872088949955896E-2</v>
      </c>
      <c r="AG793" s="5">
        <f t="shared" si="1032"/>
        <v>7.1647829824299852E-3</v>
      </c>
      <c r="AH793" s="5">
        <f t="shared" si="1033"/>
        <v>3.8710724366966846E-3</v>
      </c>
      <c r="AI793" s="5">
        <f t="shared" si="1034"/>
        <v>7.4002993997527603E-3</v>
      </c>
      <c r="AJ793" s="5">
        <f t="shared" si="1035"/>
        <v>7.0735477185636716E-3</v>
      </c>
      <c r="AK793" s="5">
        <f t="shared" si="1036"/>
        <v>4.5074822538908764E-3</v>
      </c>
      <c r="AL793" s="5">
        <f t="shared" si="1037"/>
        <v>1.9811574351211953E-4</v>
      </c>
      <c r="AM793" s="5">
        <f t="shared" si="1038"/>
        <v>9.4483363570107767E-3</v>
      </c>
      <c r="AN793" s="5">
        <f t="shared" si="1039"/>
        <v>1.1363296098045508E-2</v>
      </c>
      <c r="AO793" s="5">
        <f t="shared" si="1040"/>
        <v>6.8331869936046679E-3</v>
      </c>
      <c r="AP793" s="5">
        <f t="shared" si="1041"/>
        <v>2.7393721027592272E-3</v>
      </c>
      <c r="AQ793" s="5">
        <f t="shared" si="1042"/>
        <v>8.2364490292730433E-4</v>
      </c>
      <c r="AR793" s="5">
        <f t="shared" si="1043"/>
        <v>9.3112989743484751E-4</v>
      </c>
      <c r="AS793" s="5">
        <f t="shared" si="1044"/>
        <v>1.7800338623885233E-3</v>
      </c>
      <c r="AT793" s="5">
        <f t="shared" si="1045"/>
        <v>1.7014385210799825E-3</v>
      </c>
      <c r="AU793" s="5">
        <f t="shared" si="1046"/>
        <v>1.0842089775866587E-3</v>
      </c>
      <c r="AV793" s="5">
        <f t="shared" si="1047"/>
        <v>5.1816849059583875E-4</v>
      </c>
      <c r="AW793" s="5">
        <f t="shared" si="1048"/>
        <v>1.2652707209506199E-5</v>
      </c>
      <c r="AX793" s="5">
        <f t="shared" si="1049"/>
        <v>3.0103853223645079E-3</v>
      </c>
      <c r="AY793" s="5">
        <f t="shared" si="1050"/>
        <v>3.620520956777265E-3</v>
      </c>
      <c r="AZ793" s="5">
        <f t="shared" si="1051"/>
        <v>2.1771585021161926E-3</v>
      </c>
      <c r="BA793" s="5">
        <f t="shared" si="1052"/>
        <v>8.728060961252852E-4</v>
      </c>
      <c r="BB793" s="5">
        <f t="shared" si="1053"/>
        <v>2.6242593753268391E-4</v>
      </c>
      <c r="BC793" s="5">
        <f t="shared" si="1054"/>
        <v>6.3122723817476791E-5</v>
      </c>
      <c r="BD793" s="5">
        <f t="shared" si="1055"/>
        <v>1.866414066719784E-4</v>
      </c>
      <c r="BE793" s="5">
        <f t="shared" si="1056"/>
        <v>3.5680094143169248E-4</v>
      </c>
      <c r="BF793" s="5">
        <f t="shared" si="1057"/>
        <v>3.4104680755616979E-4</v>
      </c>
      <c r="BG793" s="5">
        <f t="shared" si="1058"/>
        <v>2.1732551952271595E-4</v>
      </c>
      <c r="BH793" s="5">
        <f t="shared" si="1059"/>
        <v>1.0386488098420255E-4</v>
      </c>
      <c r="BI793" s="5">
        <f t="shared" si="1060"/>
        <v>3.9711538803375363E-5</v>
      </c>
      <c r="BJ793" s="8">
        <f t="shared" si="1061"/>
        <v>0.53559679305021268</v>
      </c>
      <c r="BK793" s="8">
        <f t="shared" si="1062"/>
        <v>0.2261521361011973</v>
      </c>
      <c r="BL793" s="8">
        <f t="shared" si="1063"/>
        <v>0.22516865922811566</v>
      </c>
      <c r="BM793" s="8">
        <f t="shared" si="1064"/>
        <v>0.59812387260738054</v>
      </c>
      <c r="BN793" s="8">
        <f t="shared" si="1065"/>
        <v>0.39806070148349959</v>
      </c>
    </row>
    <row r="794" spans="1:66" x14ac:dyDescent="0.25">
      <c r="A794" t="s">
        <v>344</v>
      </c>
      <c r="B794" t="s">
        <v>379</v>
      </c>
      <c r="C794" t="s">
        <v>422</v>
      </c>
      <c r="D794" s="11">
        <v>44282</v>
      </c>
      <c r="E794">
        <f>VLOOKUP(A794,home!$A$2:$E$405,3,FALSE)</f>
        <v>1.4615384615384599</v>
      </c>
      <c r="F794">
        <f>VLOOKUP(B794,home!$B$2:$E$405,3,FALSE)</f>
        <v>1.37</v>
      </c>
      <c r="G794">
        <f>VLOOKUP(C794,away!$B$2:$E$405,4,FALSE)</f>
        <v>0.82</v>
      </c>
      <c r="H794">
        <f>VLOOKUP(A794,away!$A$2:$E$405,3,FALSE)</f>
        <v>1.3846153846153799</v>
      </c>
      <c r="I794">
        <f>VLOOKUP(C794,away!$B$2:$E$405,3,FALSE)</f>
        <v>1.78</v>
      </c>
      <c r="J794">
        <f>VLOOKUP(B794,home!$B$2:$E$405,4,FALSE)</f>
        <v>0.6</v>
      </c>
      <c r="K794" s="3">
        <f t="shared" si="1010"/>
        <v>1.641892307692306</v>
      </c>
      <c r="L794" s="3">
        <f t="shared" si="1011"/>
        <v>1.4787692307692257</v>
      </c>
      <c r="M794" s="5">
        <f t="shared" si="1012"/>
        <v>4.4127966414620641E-2</v>
      </c>
      <c r="N794" s="5">
        <f t="shared" si="1013"/>
        <v>7.2453368610270047E-2</v>
      </c>
      <c r="O794" s="5">
        <f t="shared" si="1014"/>
        <v>6.52550789503588E-2</v>
      </c>
      <c r="P794" s="5">
        <f t="shared" si="1015"/>
        <v>0.10714181216644821</v>
      </c>
      <c r="Q794" s="5">
        <f t="shared" si="1016"/>
        <v>5.9480314293798804E-2</v>
      </c>
      <c r="R794" s="5">
        <f t="shared" si="1017"/>
        <v>4.824860145160359E-2</v>
      </c>
      <c r="S794" s="5">
        <f t="shared" si="1018"/>
        <v>6.5034539584556336E-2</v>
      </c>
      <c r="T794" s="5">
        <f t="shared" si="1019"/>
        <v>8.795765861415264E-2</v>
      </c>
      <c r="U794" s="5">
        <f t="shared" si="1020"/>
        <v>7.9219007580299761E-2</v>
      </c>
      <c r="V794" s="5">
        <f t="shared" si="1021"/>
        <v>1.7544727781093939E-2</v>
      </c>
      <c r="W794" s="5">
        <f t="shared" si="1022"/>
        <v>3.2553423499369648E-2</v>
      </c>
      <c r="X794" s="5">
        <f t="shared" si="1023"/>
        <v>4.8139001027067696E-2</v>
      </c>
      <c r="Y794" s="5">
        <f t="shared" si="1024"/>
        <v>3.5593236759397934E-2</v>
      </c>
      <c r="Z794" s="5">
        <f t="shared" si="1025"/>
        <v>2.37828490847596E-2</v>
      </c>
      <c r="AA794" s="5">
        <f t="shared" si="1026"/>
        <v>3.9048876967273778E-2</v>
      </c>
      <c r="AB794" s="5">
        <f t="shared" si="1027"/>
        <v>3.2057025358295049E-2</v>
      </c>
      <c r="AC794" s="5">
        <f t="shared" si="1028"/>
        <v>2.6623903178135976E-3</v>
      </c>
      <c r="AD794" s="5">
        <f t="shared" si="1029"/>
        <v>1.336230390816625E-2</v>
      </c>
      <c r="AE794" s="5">
        <f t="shared" si="1030"/>
        <v>1.9759763871583621E-2</v>
      </c>
      <c r="AF794" s="5">
        <f t="shared" si="1031"/>
        <v>1.4610065410281628E-2</v>
      </c>
      <c r="AG794" s="5">
        <f t="shared" si="1032"/>
        <v>7.2016383960834124E-3</v>
      </c>
      <c r="AH794" s="5">
        <f t="shared" si="1033"/>
        <v>8.7923363616426355E-3</v>
      </c>
      <c r="AI794" s="5">
        <f t="shared" si="1034"/>
        <v>1.4436069438824398E-2</v>
      </c>
      <c r="AJ794" s="5">
        <f t="shared" si="1035"/>
        <v>1.1851235682458886E-2</v>
      </c>
      <c r="AK794" s="5">
        <f t="shared" si="1036"/>
        <v>6.4861509012259389E-3</v>
      </c>
      <c r="AL794" s="5">
        <f t="shared" si="1037"/>
        <v>2.5856919910131475E-4</v>
      </c>
      <c r="AM794" s="5">
        <f t="shared" si="1038"/>
        <v>4.3878927999729993E-3</v>
      </c>
      <c r="AN794" s="5">
        <f t="shared" si="1039"/>
        <v>6.4886808605138964E-3</v>
      </c>
      <c r="AO794" s="5">
        <f t="shared" si="1040"/>
        <v>4.797630802404567E-3</v>
      </c>
      <c r="AP794" s="5">
        <f t="shared" si="1041"/>
        <v>2.3648629370621819E-3</v>
      </c>
      <c r="AQ794" s="5">
        <f t="shared" si="1042"/>
        <v>8.7427163657852376E-4</v>
      </c>
      <c r="AR794" s="5">
        <f t="shared" si="1043"/>
        <v>2.6003672956341106E-3</v>
      </c>
      <c r="AS794" s="5">
        <f t="shared" si="1044"/>
        <v>4.2695230598762905E-3</v>
      </c>
      <c r="AT794" s="5">
        <f t="shared" si="1045"/>
        <v>3.5050485347629E-3</v>
      </c>
      <c r="AU794" s="5">
        <f t="shared" si="1046"/>
        <v>1.9183040757717975E-3</v>
      </c>
      <c r="AV794" s="5">
        <f t="shared" si="1047"/>
        <v>7.8741217645612849E-4</v>
      </c>
      <c r="AW794" s="5">
        <f t="shared" si="1048"/>
        <v>1.7438911076281893E-5</v>
      </c>
      <c r="AX794" s="5">
        <f t="shared" si="1049"/>
        <v>1.2007412392090204E-3</v>
      </c>
      <c r="AY794" s="5">
        <f t="shared" si="1050"/>
        <v>1.7756191986580099E-3</v>
      </c>
      <c r="AZ794" s="5">
        <f t="shared" si="1051"/>
        <v>1.3128655182692874E-3</v>
      </c>
      <c r="BA794" s="5">
        <f t="shared" si="1052"/>
        <v>6.471417108515051E-4</v>
      </c>
      <c r="BB794" s="5">
        <f t="shared" si="1053"/>
        <v>2.3924331248864026E-4</v>
      </c>
      <c r="BC794" s="5">
        <f t="shared" si="1054"/>
        <v>7.0757129835101506E-5</v>
      </c>
      <c r="BD794" s="5">
        <f t="shared" si="1055"/>
        <v>6.4089052424705145E-4</v>
      </c>
      <c r="BE794" s="5">
        <f t="shared" si="1056"/>
        <v>1.052273221834123E-3</v>
      </c>
      <c r="BF794" s="5">
        <f t="shared" si="1057"/>
        <v>8.6385965426002324E-4</v>
      </c>
      <c r="BG794" s="5">
        <f t="shared" si="1058"/>
        <v>4.7278817375175558E-4</v>
      </c>
      <c r="BH794" s="5">
        <f t="shared" si="1059"/>
        <v>1.940668164127253E-4</v>
      </c>
      <c r="BI794" s="5">
        <f t="shared" si="1060"/>
        <v>6.3727362609277709E-5</v>
      </c>
      <c r="BJ794" s="8">
        <f t="shared" si="1061"/>
        <v>0.41527048153601542</v>
      </c>
      <c r="BK794" s="8">
        <f t="shared" si="1062"/>
        <v>0.23854562466229204</v>
      </c>
      <c r="BL794" s="8">
        <f t="shared" si="1063"/>
        <v>0.32176264358759898</v>
      </c>
      <c r="BM794" s="8">
        <f t="shared" si="1064"/>
        <v>0.600896276695984</v>
      </c>
      <c r="BN794" s="8">
        <f t="shared" si="1065"/>
        <v>0.39670714188710005</v>
      </c>
    </row>
    <row r="795" spans="1:66" x14ac:dyDescent="0.25">
      <c r="A795" t="s">
        <v>342</v>
      </c>
      <c r="B795" t="s">
        <v>430</v>
      </c>
      <c r="C795" t="s">
        <v>402</v>
      </c>
      <c r="D795" s="11">
        <v>44282</v>
      </c>
      <c r="E795">
        <f>VLOOKUP(A795,home!$A$2:$E$405,3,FALSE)</f>
        <v>1.17575757575758</v>
      </c>
      <c r="F795">
        <f>VLOOKUP(B795,home!$B$2:$E$405,3,FALSE)</f>
        <v>1.34</v>
      </c>
      <c r="G795">
        <f>VLOOKUP(C795,away!$B$2:$E$405,4,FALSE)</f>
        <v>0.91</v>
      </c>
      <c r="H795">
        <f>VLOOKUP(A795,away!$A$2:$E$405,3,FALSE)</f>
        <v>0.84848484848484795</v>
      </c>
      <c r="I795">
        <f>VLOOKUP(C795,away!$B$2:$E$405,3,FALSE)</f>
        <v>0.74</v>
      </c>
      <c r="J795">
        <f>VLOOKUP(B795,home!$B$2:$E$405,4,FALSE)</f>
        <v>1.01</v>
      </c>
      <c r="K795" s="3">
        <f t="shared" si="1010"/>
        <v>1.4337187878787931</v>
      </c>
      <c r="L795" s="3">
        <f t="shared" si="1011"/>
        <v>0.63415757575757536</v>
      </c>
      <c r="M795" s="5">
        <f t="shared" si="1012"/>
        <v>0.12645403915946704</v>
      </c>
      <c r="N795" s="5">
        <f t="shared" si="1013"/>
        <v>0.18129953174608851</v>
      </c>
      <c r="O795" s="5">
        <f t="shared" si="1014"/>
        <v>8.0191786918121108E-2</v>
      </c>
      <c r="P795" s="5">
        <f t="shared" si="1015"/>
        <v>0.11497247153808306</v>
      </c>
      <c r="Q795" s="5">
        <f t="shared" si="1016"/>
        <v>0.12996627244899742</v>
      </c>
      <c r="R795" s="5">
        <f t="shared" si="1017"/>
        <v>2.5427114593831866E-2</v>
      </c>
      <c r="S795" s="5">
        <f t="shared" si="1018"/>
        <v>2.6133347142248443E-2</v>
      </c>
      <c r="T795" s="5">
        <f t="shared" si="1019"/>
        <v>8.2419096266504746E-2</v>
      </c>
      <c r="U795" s="5">
        <f t="shared" si="1020"/>
        <v>3.6455331914723797E-2</v>
      </c>
      <c r="V795" s="5">
        <f t="shared" si="1021"/>
        <v>2.6400593453018073E-3</v>
      </c>
      <c r="W795" s="5">
        <f t="shared" si="1022"/>
        <v>6.2111695533567199E-2</v>
      </c>
      <c r="X795" s="5">
        <f t="shared" si="1023"/>
        <v>3.9388602265759597E-2</v>
      </c>
      <c r="Y795" s="5">
        <f t="shared" si="1024"/>
        <v>1.2489290262666725E-2</v>
      </c>
      <c r="Z795" s="5">
        <f t="shared" si="1025"/>
        <v>5.3749324497781607E-3</v>
      </c>
      <c r="AA795" s="5">
        <f t="shared" si="1026"/>
        <v>7.7061416368263361E-3</v>
      </c>
      <c r="AB795" s="5">
        <f t="shared" si="1027"/>
        <v>5.5242200233864775E-3</v>
      </c>
      <c r="AC795" s="5">
        <f t="shared" si="1028"/>
        <v>1.5002197139872759E-4</v>
      </c>
      <c r="AD795" s="5">
        <f t="shared" si="1029"/>
        <v>2.2262676208370656E-2</v>
      </c>
      <c r="AE795" s="5">
        <f t="shared" si="1030"/>
        <v>1.4118044774176185E-2</v>
      </c>
      <c r="AF795" s="5">
        <f t="shared" si="1031"/>
        <v>4.4765325242142381E-3</v>
      </c>
      <c r="AG795" s="5">
        <f t="shared" si="1032"/>
        <v>9.4627567111854681E-4</v>
      </c>
      <c r="AH795" s="5">
        <f t="shared" si="1033"/>
        <v>8.5213853305301103E-4</v>
      </c>
      <c r="AI795" s="5">
        <f t="shared" si="1034"/>
        <v>1.2217270247135759E-3</v>
      </c>
      <c r="AJ795" s="5">
        <f t="shared" si="1035"/>
        <v>8.7580649449555629E-4</v>
      </c>
      <c r="AK795" s="5">
        <f t="shared" si="1036"/>
        <v>4.1855340856818141E-4</v>
      </c>
      <c r="AL795" s="5">
        <f t="shared" si="1037"/>
        <v>5.4560208440557362E-6</v>
      </c>
      <c r="AM795" s="5">
        <f t="shared" si="1038"/>
        <v>6.3836834296806403E-3</v>
      </c>
      <c r="AN795" s="5">
        <f t="shared" si="1039"/>
        <v>4.0482612081700793E-3</v>
      </c>
      <c r="AO795" s="5">
        <f t="shared" si="1040"/>
        <v>1.2836177569032854E-3</v>
      </c>
      <c r="AP795" s="5">
        <f t="shared" si="1041"/>
        <v>2.713386416390547E-4</v>
      </c>
      <c r="AQ795" s="5">
        <f t="shared" si="1042"/>
        <v>4.3017863797794108E-5</v>
      </c>
      <c r="AR795" s="5">
        <f t="shared" si="1043"/>
        <v>1.0807802126610282E-4</v>
      </c>
      <c r="AS795" s="5">
        <f t="shared" si="1044"/>
        <v>1.5495348964597537E-4</v>
      </c>
      <c r="AT795" s="5">
        <f t="shared" si="1045"/>
        <v>1.1107986467640848E-4</v>
      </c>
      <c r="AU795" s="5">
        <f t="shared" si="1046"/>
        <v>5.3085762980533588E-5</v>
      </c>
      <c r="AV795" s="5">
        <f t="shared" si="1047"/>
        <v>1.9027513938517882E-5</v>
      </c>
      <c r="AW795" s="5">
        <f t="shared" si="1048"/>
        <v>1.3779538781528888E-7</v>
      </c>
      <c r="AX795" s="5">
        <f t="shared" si="1049"/>
        <v>1.5254011448339435E-3</v>
      </c>
      <c r="AY795" s="5">
        <f t="shared" si="1050"/>
        <v>9.673446920657236E-4</v>
      </c>
      <c r="AZ795" s="5">
        <f t="shared" si="1051"/>
        <v>3.0672448242117882E-4</v>
      </c>
      <c r="BA795" s="5">
        <f t="shared" si="1052"/>
        <v>6.4837218065903933E-5</v>
      </c>
      <c r="BB795" s="5">
        <f t="shared" si="1053"/>
        <v>1.0279253256884727E-5</v>
      </c>
      <c r="BC795" s="5">
        <f t="shared" si="1054"/>
        <v>1.303733265196836E-6</v>
      </c>
      <c r="BD795" s="5">
        <f t="shared" si="1055"/>
        <v>1.1423082659797901E-5</v>
      </c>
      <c r="BE795" s="5">
        <f t="shared" si="1056"/>
        <v>1.6377488224844707E-5</v>
      </c>
      <c r="BF795" s="5">
        <f t="shared" si="1057"/>
        <v>1.1740356283111781E-5</v>
      </c>
      <c r="BG795" s="5">
        <f t="shared" si="1058"/>
        <v>5.6107897931627339E-6</v>
      </c>
      <c r="BH795" s="5">
        <f t="shared" si="1059"/>
        <v>2.011073685323995E-6</v>
      </c>
      <c r="BI795" s="5">
        <f t="shared" si="1060"/>
        <v>5.766628252915307E-7</v>
      </c>
      <c r="BJ795" s="8">
        <f t="shared" si="1061"/>
        <v>0.56438382712556368</v>
      </c>
      <c r="BK795" s="8">
        <f t="shared" si="1062"/>
        <v>0.27132273986940891</v>
      </c>
      <c r="BL795" s="8">
        <f t="shared" si="1063"/>
        <v>0.15916678465369902</v>
      </c>
      <c r="BM795" s="8">
        <f t="shared" si="1064"/>
        <v>0.34096986079718239</v>
      </c>
      <c r="BN795" s="8">
        <f t="shared" si="1065"/>
        <v>0.65831121640458901</v>
      </c>
    </row>
    <row r="796" spans="1:66" x14ac:dyDescent="0.25">
      <c r="A796" t="s">
        <v>342</v>
      </c>
      <c r="B796" t="s">
        <v>406</v>
      </c>
      <c r="C796" t="s">
        <v>409</v>
      </c>
      <c r="D796" s="11">
        <v>44282</v>
      </c>
      <c r="E796">
        <f>VLOOKUP(A796,home!$A$2:$E$405,3,FALSE)</f>
        <v>1.17575757575758</v>
      </c>
      <c r="F796">
        <f>VLOOKUP(B796,home!$B$2:$E$405,3,FALSE)</f>
        <v>1.19</v>
      </c>
      <c r="G796">
        <f>VLOOKUP(C796,away!$B$2:$E$405,4,FALSE)</f>
        <v>0.96</v>
      </c>
      <c r="H796">
        <f>VLOOKUP(A796,away!$A$2:$E$405,3,FALSE)</f>
        <v>0.84848484848484795</v>
      </c>
      <c r="I796">
        <f>VLOOKUP(C796,away!$B$2:$E$405,3,FALSE)</f>
        <v>0.74</v>
      </c>
      <c r="J796">
        <f>VLOOKUP(B796,home!$B$2:$E$405,4,FALSE)</f>
        <v>1.41</v>
      </c>
      <c r="K796" s="3">
        <f t="shared" si="1010"/>
        <v>1.3431854545454593</v>
      </c>
      <c r="L796" s="3">
        <f t="shared" si="1011"/>
        <v>0.88530909090909027</v>
      </c>
      <c r="M796" s="5">
        <f t="shared" si="1012"/>
        <v>0.10769043121173959</v>
      </c>
      <c r="N796" s="5">
        <f t="shared" si="1013"/>
        <v>0.14464822079733697</v>
      </c>
      <c r="O796" s="5">
        <f t="shared" si="1014"/>
        <v>9.53393177556731E-2</v>
      </c>
      <c r="P796" s="5">
        <f t="shared" si="1015"/>
        <v>0.12805838485570775</v>
      </c>
      <c r="Q796" s="5">
        <f t="shared" si="1016"/>
        <v>9.7144693100431542E-2</v>
      </c>
      <c r="R796" s="5">
        <f t="shared" si="1017"/>
        <v>4.2202382365083911E-2</v>
      </c>
      <c r="S796" s="5">
        <f t="shared" si="1018"/>
        <v>3.8069654256489026E-2</v>
      </c>
      <c r="T796" s="5">
        <f t="shared" si="1019"/>
        <v>8.6003079935385612E-2</v>
      </c>
      <c r="U796" s="5">
        <f t="shared" si="1020"/>
        <v>5.6685626139946516E-2</v>
      </c>
      <c r="V796" s="5">
        <f t="shared" si="1021"/>
        <v>5.0299923805731698E-3</v>
      </c>
      <c r="W796" s="5">
        <f t="shared" si="1022"/>
        <v>4.3494446252927407E-2</v>
      </c>
      <c r="X796" s="5">
        <f t="shared" si="1023"/>
        <v>3.8506028671773447E-2</v>
      </c>
      <c r="Y796" s="5">
        <f t="shared" si="1024"/>
        <v>1.7044868618963555E-2</v>
      </c>
      <c r="Z796" s="5">
        <f t="shared" si="1025"/>
        <v>1.2454050921943424E-2</v>
      </c>
      <c r="AA796" s="5">
        <f t="shared" si="1026"/>
        <v>1.6728100048522872E-2</v>
      </c>
      <c r="AB796" s="5">
        <f t="shared" si="1027"/>
        <v>1.1234470333678562E-2</v>
      </c>
      <c r="AC796" s="5">
        <f t="shared" si="1028"/>
        <v>3.7383352729491282E-4</v>
      </c>
      <c r="AD796" s="5">
        <f t="shared" si="1029"/>
        <v>1.4605276890110342E-2</v>
      </c>
      <c r="AE796" s="5">
        <f t="shared" si="1030"/>
        <v>1.2930184406059132E-2</v>
      </c>
      <c r="AF796" s="5">
        <f t="shared" si="1031"/>
        <v>5.723604900907551E-3</v>
      </c>
      <c r="AG796" s="5">
        <f t="shared" si="1032"/>
        <v>1.689053150515093E-3</v>
      </c>
      <c r="AH796" s="5">
        <f t="shared" si="1033"/>
        <v>2.7564211249603114E-3</v>
      </c>
      <c r="AI796" s="5">
        <f t="shared" si="1034"/>
        <v>3.702384761648522E-3</v>
      </c>
      <c r="AJ796" s="5">
        <f t="shared" si="1035"/>
        <v>2.4864946794885268E-3</v>
      </c>
      <c r="AK796" s="5">
        <f t="shared" si="1036"/>
        <v>1.1132744954312204E-3</v>
      </c>
      <c r="AL796" s="5">
        <f t="shared" si="1037"/>
        <v>1.7781530697438605E-5</v>
      </c>
      <c r="AM796" s="5">
        <f t="shared" si="1038"/>
        <v>3.9235190956810303E-3</v>
      </c>
      <c r="AN796" s="5">
        <f t="shared" si="1039"/>
        <v>3.473527123761829E-3</v>
      </c>
      <c r="AO796" s="5">
        <f t="shared" si="1040"/>
        <v>1.5375725700928257E-3</v>
      </c>
      <c r="AP796" s="5">
        <f t="shared" si="1041"/>
        <v>4.5374232474521112E-4</v>
      </c>
      <c r="AQ796" s="5">
        <f t="shared" si="1042"/>
        <v>1.0042555125678997E-4</v>
      </c>
      <c r="AR796" s="5">
        <f t="shared" si="1043"/>
        <v>4.8805693606024527E-4</v>
      </c>
      <c r="AS796" s="5">
        <f t="shared" si="1044"/>
        <v>6.5555097750614479E-4</v>
      </c>
      <c r="AT796" s="5">
        <f t="shared" si="1045"/>
        <v>4.4026326884965574E-4</v>
      </c>
      <c r="AU796" s="5">
        <f t="shared" si="1046"/>
        <v>1.9711840629649811E-4</v>
      </c>
      <c r="AV796" s="5">
        <f t="shared" si="1047"/>
        <v>6.6191644040159599E-5</v>
      </c>
      <c r="AW796" s="5">
        <f t="shared" si="1048"/>
        <v>5.8735077629315888E-7</v>
      </c>
      <c r="AX796" s="5">
        <f t="shared" si="1049"/>
        <v>8.7833562999168452E-4</v>
      </c>
      <c r="AY796" s="5">
        <f t="shared" si="1050"/>
        <v>7.7759851810100134E-4</v>
      </c>
      <c r="AZ796" s="5">
        <f t="shared" si="1051"/>
        <v>3.4420751857612656E-4</v>
      </c>
      <c r="BA796" s="5">
        <f t="shared" si="1052"/>
        <v>1.0157668178490149E-4</v>
      </c>
      <c r="BB796" s="5">
        <f t="shared" si="1053"/>
        <v>2.2481689952138262E-5</v>
      </c>
      <c r="BC796" s="5">
        <f t="shared" si="1054"/>
        <v>3.9806488987255131E-6</v>
      </c>
      <c r="BD796" s="5">
        <f t="shared" si="1055"/>
        <v>7.2013540395895245E-5</v>
      </c>
      <c r="BE796" s="5">
        <f t="shared" si="1056"/>
        <v>9.672753999008834E-5</v>
      </c>
      <c r="BF796" s="5">
        <f t="shared" si="1057"/>
        <v>6.496151238432547E-5</v>
      </c>
      <c r="BG796" s="5">
        <f t="shared" si="1058"/>
        <v>2.9085119513300217E-5</v>
      </c>
      <c r="BH796" s="5">
        <f t="shared" si="1059"/>
        <v>9.7666773684952933E-6</v>
      </c>
      <c r="BI796" s="5">
        <f t="shared" si="1060"/>
        <v>2.6236917961202404E-6</v>
      </c>
      <c r="BJ796" s="8">
        <f t="shared" si="1061"/>
        <v>0.47340642407725286</v>
      </c>
      <c r="BK796" s="8">
        <f t="shared" si="1062"/>
        <v>0.28001767628060287</v>
      </c>
      <c r="BL796" s="8">
        <f t="shared" si="1063"/>
        <v>0.23437083101863446</v>
      </c>
      <c r="BM796" s="8">
        <f t="shared" si="1064"/>
        <v>0.38438854104513598</v>
      </c>
      <c r="BN796" s="8">
        <f t="shared" si="1065"/>
        <v>0.61508343008597288</v>
      </c>
    </row>
    <row r="797" spans="1:66" x14ac:dyDescent="0.25">
      <c r="A797" t="s">
        <v>342</v>
      </c>
      <c r="B797" t="s">
        <v>348</v>
      </c>
      <c r="C797" t="s">
        <v>393</v>
      </c>
      <c r="D797" s="11">
        <v>44282</v>
      </c>
      <c r="E797">
        <f>VLOOKUP(A797,home!$A$2:$E$405,3,FALSE)</f>
        <v>1.17575757575758</v>
      </c>
      <c r="F797">
        <f>VLOOKUP(B797,home!$B$2:$E$405,3,FALSE)</f>
        <v>1.53</v>
      </c>
      <c r="G797">
        <f>VLOOKUP(C797,away!$B$2:$E$405,4,FALSE)</f>
        <v>0.85</v>
      </c>
      <c r="H797">
        <f>VLOOKUP(A797,away!$A$2:$E$405,3,FALSE)</f>
        <v>0.84848484848484795</v>
      </c>
      <c r="I797">
        <f>VLOOKUP(C797,away!$B$2:$E$405,3,FALSE)</f>
        <v>0.79</v>
      </c>
      <c r="J797">
        <f>VLOOKUP(B797,home!$B$2:$E$405,4,FALSE)</f>
        <v>0.86</v>
      </c>
      <c r="K797" s="3">
        <f t="shared" si="1010"/>
        <v>1.5290727272727327</v>
      </c>
      <c r="L797" s="3">
        <f t="shared" si="1011"/>
        <v>0.57646060606060578</v>
      </c>
      <c r="M797" s="5">
        <f t="shared" si="1012"/>
        <v>0.12178070723555179</v>
      </c>
      <c r="N797" s="5">
        <f t="shared" si="1013"/>
        <v>0.18621155814186741</v>
      </c>
      <c r="O797" s="5">
        <f t="shared" si="1014"/>
        <v>7.0201780299495364E-2</v>
      </c>
      <c r="P797" s="5">
        <f t="shared" si="1015"/>
        <v>0.10734362766195059</v>
      </c>
      <c r="Q797" s="5">
        <f t="shared" si="1016"/>
        <v>0.14236550752884514</v>
      </c>
      <c r="R797" s="5">
        <f t="shared" si="1017"/>
        <v>2.02342804089903E-2</v>
      </c>
      <c r="S797" s="5">
        <f t="shared" si="1018"/>
        <v>2.3654515278310941E-2</v>
      </c>
      <c r="T797" s="5">
        <f t="shared" si="1019"/>
        <v>8.2068106752203773E-2</v>
      </c>
      <c r="U797" s="5">
        <f t="shared" si="1020"/>
        <v>3.0939686329376024E-2</v>
      </c>
      <c r="V797" s="5">
        <f t="shared" si="1021"/>
        <v>2.316697445759899E-3</v>
      </c>
      <c r="W797" s="5">
        <f t="shared" si="1022"/>
        <v>7.2562404955565984E-2</v>
      </c>
      <c r="X797" s="5">
        <f t="shared" si="1023"/>
        <v>4.1829367937900659E-2</v>
      </c>
      <c r="Y797" s="5">
        <f t="shared" si="1024"/>
        <v>1.2056491396307144E-2</v>
      </c>
      <c r="Z797" s="5">
        <f t="shared" si="1025"/>
        <v>3.8880885159222637E-3</v>
      </c>
      <c r="AA797" s="5">
        <f t="shared" si="1026"/>
        <v>5.9451701109190487E-3</v>
      </c>
      <c r="AB797" s="5">
        <f t="shared" si="1027"/>
        <v>4.5452987378016623E-3</v>
      </c>
      <c r="AC797" s="5">
        <f t="shared" si="1028"/>
        <v>1.2762833788916231E-4</v>
      </c>
      <c r="AD797" s="5">
        <f t="shared" si="1029"/>
        <v>2.7738298610718932E-2</v>
      </c>
      <c r="AE797" s="5">
        <f t="shared" si="1030"/>
        <v>1.599003642822509E-2</v>
      </c>
      <c r="AF797" s="5">
        <f t="shared" si="1031"/>
        <v>4.6088130451728999E-3</v>
      </c>
      <c r="AG797" s="5">
        <f t="shared" si="1032"/>
        <v>8.8559972041346547E-4</v>
      </c>
      <c r="AH797" s="5">
        <f t="shared" si="1033"/>
        <v>5.6033246557645724E-4</v>
      </c>
      <c r="AI797" s="5">
        <f t="shared" si="1034"/>
        <v>8.5678909131844819E-4</v>
      </c>
      <c r="AJ797" s="5">
        <f t="shared" si="1035"/>
        <v>6.5504641627991305E-4</v>
      </c>
      <c r="AK797" s="5">
        <f t="shared" si="1036"/>
        <v>3.3387120341045207E-4</v>
      </c>
      <c r="AL797" s="5">
        <f t="shared" si="1037"/>
        <v>4.4999209127563254E-6</v>
      </c>
      <c r="AM797" s="5">
        <f t="shared" si="1038"/>
        <v>8.4827751813194938E-3</v>
      </c>
      <c r="AN797" s="5">
        <f t="shared" si="1039"/>
        <v>4.8899857220993E-3</v>
      </c>
      <c r="AO797" s="5">
        <f t="shared" si="1040"/>
        <v>1.4094420664945357E-3</v>
      </c>
      <c r="AP797" s="5">
        <f t="shared" si="1041"/>
        <v>2.7082927595291757E-4</v>
      </c>
      <c r="AQ797" s="5">
        <f t="shared" si="1042"/>
        <v>3.903060213869347E-5</v>
      </c>
      <c r="AR797" s="5">
        <f t="shared" si="1043"/>
        <v>6.4601918540327648E-5</v>
      </c>
      <c r="AS797" s="5">
        <f t="shared" si="1044"/>
        <v>9.8781031769509713E-5</v>
      </c>
      <c r="AT797" s="5">
        <f t="shared" si="1045"/>
        <v>7.5521690825309335E-5</v>
      </c>
      <c r="AU797" s="5">
        <f t="shared" si="1046"/>
        <v>3.8492719252834622E-5</v>
      </c>
      <c r="AV797" s="5">
        <f t="shared" si="1047"/>
        <v>1.4714541802018864E-5</v>
      </c>
      <c r="AW797" s="5">
        <f t="shared" si="1048"/>
        <v>1.1017933745468532E-7</v>
      </c>
      <c r="AX797" s="5">
        <f t="shared" si="1049"/>
        <v>2.1617966968902743E-3</v>
      </c>
      <c r="AY797" s="5">
        <f t="shared" si="1050"/>
        <v>1.2461906340691831E-3</v>
      </c>
      <c r="AZ797" s="5">
        <f t="shared" si="1051"/>
        <v>3.5918990409128593E-4</v>
      </c>
      <c r="BA797" s="5">
        <f t="shared" si="1052"/>
        <v>6.9019609934437861E-5</v>
      </c>
      <c r="BB797" s="5">
        <f t="shared" si="1053"/>
        <v>9.9467715432181618E-6</v>
      </c>
      <c r="BC797" s="5">
        <f t="shared" si="1054"/>
        <v>1.1467843904299862E-6</v>
      </c>
      <c r="BD797" s="5">
        <f t="shared" si="1055"/>
        <v>6.2067435190725232E-6</v>
      </c>
      <c r="BE797" s="5">
        <f t="shared" si="1056"/>
        <v>9.4905622401905812E-6</v>
      </c>
      <c r="BF797" s="5">
        <f t="shared" si="1057"/>
        <v>7.2558799439799147E-6</v>
      </c>
      <c r="BG797" s="5">
        <f t="shared" si="1058"/>
        <v>3.6982560449016302E-6</v>
      </c>
      <c r="BH797" s="5">
        <f t="shared" si="1059"/>
        <v>1.4137256141826513E-6</v>
      </c>
      <c r="BI797" s="5">
        <f t="shared" si="1060"/>
        <v>4.3233785609871732E-7</v>
      </c>
      <c r="BJ797" s="8">
        <f t="shared" si="1061"/>
        <v>0.60525553776614438</v>
      </c>
      <c r="BK797" s="8">
        <f t="shared" si="1062"/>
        <v>0.25647386651444432</v>
      </c>
      <c r="BL797" s="8">
        <f t="shared" si="1063"/>
        <v>0.13459286447057608</v>
      </c>
      <c r="BM797" s="8">
        <f t="shared" si="1064"/>
        <v>0.35082681553565459</v>
      </c>
      <c r="BN797" s="8">
        <f t="shared" si="1065"/>
        <v>0.64813746127670058</v>
      </c>
    </row>
    <row r="798" spans="1:66" x14ac:dyDescent="0.25">
      <c r="A798" t="s">
        <v>342</v>
      </c>
      <c r="B798" t="s">
        <v>363</v>
      </c>
      <c r="C798" t="s">
        <v>399</v>
      </c>
      <c r="D798" s="11">
        <v>44282</v>
      </c>
      <c r="E798">
        <f>VLOOKUP(A798,home!$A$2:$E$405,3,FALSE)</f>
        <v>1.17575757575758</v>
      </c>
      <c r="F798">
        <f>VLOOKUP(B798,home!$B$2:$E$405,3,FALSE)</f>
        <v>1.08</v>
      </c>
      <c r="G798">
        <f>VLOOKUP(C798,away!$B$2:$E$405,4,FALSE)</f>
        <v>1.02</v>
      </c>
      <c r="H798">
        <f>VLOOKUP(A798,away!$A$2:$E$405,3,FALSE)</f>
        <v>0.84848484848484795</v>
      </c>
      <c r="I798">
        <f>VLOOKUP(C798,away!$B$2:$E$405,3,FALSE)</f>
        <v>0.79</v>
      </c>
      <c r="J798">
        <f>VLOOKUP(B798,home!$B$2:$E$405,4,FALSE)</f>
        <v>1.41</v>
      </c>
      <c r="K798" s="3">
        <f t="shared" si="1010"/>
        <v>1.2952145454545501</v>
      </c>
      <c r="L798" s="3">
        <f t="shared" si="1011"/>
        <v>0.94512727272727215</v>
      </c>
      <c r="M798" s="5">
        <f t="shared" si="1012"/>
        <v>0.10642212114542607</v>
      </c>
      <c r="N798" s="5">
        <f t="shared" si="1013"/>
        <v>0.1378394792656821</v>
      </c>
      <c r="O798" s="5">
        <f t="shared" si="1014"/>
        <v>0.10058244911602789</v>
      </c>
      <c r="P798" s="5">
        <f t="shared" si="1015"/>
        <v>0.13027585111252149</v>
      </c>
      <c r="Q798" s="5">
        <f t="shared" si="1016"/>
        <v>8.9265849241396161E-2</v>
      </c>
      <c r="R798" s="5">
        <f t="shared" si="1017"/>
        <v>4.7531607908630528E-2</v>
      </c>
      <c r="S798" s="5">
        <f t="shared" si="1018"/>
        <v>3.986905447951903E-2</v>
      </c>
      <c r="T798" s="5">
        <f t="shared" si="1019"/>
        <v>8.4367588641204583E-2</v>
      </c>
      <c r="U798" s="5">
        <f t="shared" si="1020"/>
        <v>6.1563629932100794E-2</v>
      </c>
      <c r="V798" s="5">
        <f t="shared" si="1021"/>
        <v>5.4228230721080316E-3</v>
      </c>
      <c r="W798" s="5">
        <f t="shared" si="1022"/>
        <v>3.8539475449936453E-2</v>
      </c>
      <c r="X798" s="5">
        <f t="shared" si="1023"/>
        <v>3.6424709324338098E-2</v>
      </c>
      <c r="Y798" s="5">
        <f t="shared" si="1024"/>
        <v>1.7212993091797652E-2</v>
      </c>
      <c r="Z798" s="5">
        <f t="shared" si="1025"/>
        <v>1.497447298367534E-2</v>
      </c>
      <c r="AA798" s="5">
        <f t="shared" si="1026"/>
        <v>1.9395155218972497E-2</v>
      </c>
      <c r="AB798" s="5">
        <f t="shared" si="1027"/>
        <v>1.2560443575480954E-2</v>
      </c>
      <c r="AC798" s="5">
        <f t="shared" si="1028"/>
        <v>4.1489429285695008E-4</v>
      </c>
      <c r="AD798" s="5">
        <f t="shared" si="1029"/>
        <v>1.2479222294236548E-2</v>
      </c>
      <c r="AE798" s="5">
        <f t="shared" si="1030"/>
        <v>1.179445333270916E-2</v>
      </c>
      <c r="AF798" s="5">
        <f t="shared" si="1031"/>
        <v>5.5736297558262463E-3</v>
      </c>
      <c r="AG798" s="5">
        <f t="shared" si="1032"/>
        <v>1.755929830105211E-3</v>
      </c>
      <c r="AH798" s="5">
        <f t="shared" si="1033"/>
        <v>3.5381957028973224E-3</v>
      </c>
      <c r="AI798" s="5">
        <f t="shared" si="1034"/>
        <v>4.5827225390573986E-3</v>
      </c>
      <c r="AJ798" s="5">
        <f t="shared" si="1035"/>
        <v>2.967804445184775E-3</v>
      </c>
      <c r="AK798" s="5">
        <f t="shared" si="1036"/>
        <v>1.2813144951559976E-3</v>
      </c>
      <c r="AL798" s="5">
        <f t="shared" si="1037"/>
        <v>2.0315590985000786E-5</v>
      </c>
      <c r="AM798" s="5">
        <f t="shared" si="1038"/>
        <v>3.232654046291179E-3</v>
      </c>
      <c r="AN798" s="5">
        <f t="shared" si="1039"/>
        <v>3.0552695024419624E-3</v>
      </c>
      <c r="AO798" s="5">
        <f t="shared" si="1040"/>
        <v>1.4438092661448907E-3</v>
      </c>
      <c r="AP798" s="5">
        <f t="shared" si="1041"/>
        <v>4.5486117134996171E-4</v>
      </c>
      <c r="AQ798" s="5">
        <f t="shared" si="1042"/>
        <v>1.0747542458688042E-4</v>
      </c>
      <c r="AR798" s="5">
        <f t="shared" si="1043"/>
        <v>6.6880905101094018E-4</v>
      </c>
      <c r="AS798" s="5">
        <f t="shared" si="1044"/>
        <v>8.6625121100102401E-4</v>
      </c>
      <c r="AT798" s="5">
        <f t="shared" si="1045"/>
        <v>5.6099058425307239E-4</v>
      </c>
      <c r="AU798" s="5">
        <f t="shared" si="1046"/>
        <v>2.4220105486254199E-4</v>
      </c>
      <c r="AV798" s="5">
        <f t="shared" si="1047"/>
        <v>7.842558229559989E-5</v>
      </c>
      <c r="AW798" s="5">
        <f t="shared" si="1048"/>
        <v>6.9081056069166296E-7</v>
      </c>
      <c r="AX798" s="5">
        <f t="shared" si="1049"/>
        <v>6.9783009019647321E-4</v>
      </c>
      <c r="AY798" s="5">
        <f t="shared" si="1050"/>
        <v>6.5953824997441897E-4</v>
      </c>
      <c r="AZ798" s="5">
        <f t="shared" si="1051"/>
        <v>3.1167379372882019E-4</v>
      </c>
      <c r="BA798" s="5">
        <f t="shared" si="1052"/>
        <v>9.8190467549160758E-5</v>
      </c>
      <c r="BB798" s="5">
        <f t="shared" si="1053"/>
        <v>2.3200622200638503E-5</v>
      </c>
      <c r="BC798" s="5">
        <f t="shared" si="1054"/>
        <v>4.3855081572130555E-6</v>
      </c>
      <c r="BD798" s="5">
        <f t="shared" si="1055"/>
        <v>1.0535161239288076E-4</v>
      </c>
      <c r="BE798" s="5">
        <f t="shared" si="1056"/>
        <v>1.3645294075834903E-4</v>
      </c>
      <c r="BF798" s="5">
        <f t="shared" si="1057"/>
        <v>8.836791682013083E-5</v>
      </c>
      <c r="BG798" s="5">
        <f t="shared" si="1058"/>
        <v>3.8151803738983762E-5</v>
      </c>
      <c r="BH798" s="5">
        <f t="shared" si="1059"/>
        <v>1.2353692784514755E-5</v>
      </c>
      <c r="BI798" s="5">
        <f t="shared" si="1060"/>
        <v>3.2001365169160894E-6</v>
      </c>
      <c r="BJ798" s="8">
        <f t="shared" si="1061"/>
        <v>0.44534221836985388</v>
      </c>
      <c r="BK798" s="8">
        <f t="shared" si="1062"/>
        <v>0.28308459794339097</v>
      </c>
      <c r="BL798" s="8">
        <f t="shared" si="1063"/>
        <v>0.25680387851994319</v>
      </c>
      <c r="BM798" s="8">
        <f t="shared" si="1064"/>
        <v>0.38762896258776547</v>
      </c>
      <c r="BN798" s="8">
        <f t="shared" si="1065"/>
        <v>0.61191735778968426</v>
      </c>
    </row>
    <row r="799" spans="1:66" x14ac:dyDescent="0.25">
      <c r="A799" t="s">
        <v>342</v>
      </c>
      <c r="B799" t="s">
        <v>396</v>
      </c>
      <c r="C799" t="s">
        <v>436</v>
      </c>
      <c r="D799" s="11">
        <v>44282</v>
      </c>
      <c r="E799">
        <f>VLOOKUP(A799,home!$A$2:$E$405,3,FALSE)</f>
        <v>1.17575757575758</v>
      </c>
      <c r="F799">
        <f>VLOOKUP(B799,home!$B$2:$E$405,3,FALSE)</f>
        <v>0.67</v>
      </c>
      <c r="G799">
        <f>VLOOKUP(C799,away!$B$2:$E$405,4,FALSE)</f>
        <v>1.02</v>
      </c>
      <c r="H799">
        <f>VLOOKUP(A799,away!$A$2:$E$405,3,FALSE)</f>
        <v>0.84848484848484795</v>
      </c>
      <c r="I799">
        <f>VLOOKUP(C799,away!$B$2:$E$405,3,FALSE)</f>
        <v>0.4</v>
      </c>
      <c r="J799">
        <f>VLOOKUP(B799,home!$B$2:$E$405,4,FALSE)</f>
        <v>1.43</v>
      </c>
      <c r="K799" s="3">
        <f t="shared" si="1010"/>
        <v>0.80351272727273026</v>
      </c>
      <c r="L799" s="3">
        <f t="shared" si="1011"/>
        <v>0.48533333333333301</v>
      </c>
      <c r="M799" s="5">
        <f t="shared" si="1012"/>
        <v>0.27558861223287601</v>
      </c>
      <c r="N799" s="5">
        <f t="shared" si="1013"/>
        <v>0.22143895742054512</v>
      </c>
      <c r="O799" s="5">
        <f t="shared" si="1014"/>
        <v>0.13375233980368909</v>
      </c>
      <c r="P799" s="5">
        <f t="shared" si="1015"/>
        <v>0.10747170733477115</v>
      </c>
      <c r="Q799" s="5">
        <f t="shared" si="1016"/>
        <v>8.8964510300706082E-2</v>
      </c>
      <c r="R799" s="5">
        <f t="shared" si="1017"/>
        <v>3.2457234459028525E-2</v>
      </c>
      <c r="S799" s="5">
        <f t="shared" si="1018"/>
        <v>1.0477726006046522E-2</v>
      </c>
      <c r="T799" s="5">
        <f t="shared" si="1019"/>
        <v>4.3177442332609325E-2</v>
      </c>
      <c r="U799" s="5">
        <f t="shared" si="1020"/>
        <v>2.6079800979904449E-2</v>
      </c>
      <c r="V799" s="5">
        <f t="shared" si="1021"/>
        <v>4.5400162612436827E-4</v>
      </c>
      <c r="W799" s="5">
        <f t="shared" si="1022"/>
        <v>2.3828038767401086E-2</v>
      </c>
      <c r="X799" s="5">
        <f t="shared" si="1023"/>
        <v>1.1564541481778655E-2</v>
      </c>
      <c r="Y799" s="5">
        <f t="shared" si="1024"/>
        <v>2.806328732911618E-3</v>
      </c>
      <c r="Z799" s="5">
        <f t="shared" si="1025"/>
        <v>5.2508592635939462E-3</v>
      </c>
      <c r="AA799" s="5">
        <f t="shared" si="1026"/>
        <v>4.2191322474156518E-3</v>
      </c>
      <c r="AB799" s="5">
        <f t="shared" si="1027"/>
        <v>1.6950632294226368E-3</v>
      </c>
      <c r="AC799" s="5">
        <f t="shared" si="1028"/>
        <v>1.10654812387345E-5</v>
      </c>
      <c r="AD799" s="5">
        <f t="shared" si="1029"/>
        <v>4.7865331038886979E-3</v>
      </c>
      <c r="AE799" s="5">
        <f t="shared" si="1030"/>
        <v>2.3230640664206464E-3</v>
      </c>
      <c r="AF799" s="5">
        <f t="shared" si="1031"/>
        <v>5.6373021345140978E-4</v>
      </c>
      <c r="AG799" s="5">
        <f t="shared" si="1032"/>
        <v>9.1199021198361377E-5</v>
      </c>
      <c r="AH799" s="5">
        <f t="shared" si="1033"/>
        <v>6.3710425731606471E-4</v>
      </c>
      <c r="AI799" s="5">
        <f t="shared" si="1034"/>
        <v>5.1192137935309845E-4</v>
      </c>
      <c r="AJ799" s="5">
        <f t="shared" si="1035"/>
        <v>2.0566767183661302E-4</v>
      </c>
      <c r="AK799" s="5">
        <f t="shared" si="1036"/>
        <v>5.5085530636423282E-5</v>
      </c>
      <c r="AL799" s="5">
        <f t="shared" si="1037"/>
        <v>1.726088972359662E-7</v>
      </c>
      <c r="AM799" s="5">
        <f t="shared" si="1038"/>
        <v>7.6920805369736314E-4</v>
      </c>
      <c r="AN799" s="5">
        <f t="shared" si="1039"/>
        <v>3.733223087277867E-4</v>
      </c>
      <c r="AO799" s="5">
        <f t="shared" si="1040"/>
        <v>9.0592880251276169E-5</v>
      </c>
      <c r="AP799" s="5">
        <f t="shared" si="1041"/>
        <v>1.4655914849539785E-5</v>
      </c>
      <c r="AQ799" s="5">
        <f t="shared" si="1042"/>
        <v>1.7782510017441585E-6</v>
      </c>
      <c r="AR799" s="5">
        <f t="shared" si="1043"/>
        <v>6.1841586576812641E-5</v>
      </c>
      <c r="AS799" s="5">
        <f t="shared" si="1044"/>
        <v>4.9690501889207393E-5</v>
      </c>
      <c r="AT799" s="5">
        <f t="shared" si="1045"/>
        <v>1.996347534627389E-5</v>
      </c>
      <c r="AU799" s="5">
        <f t="shared" si="1046"/>
        <v>5.3469688404421498E-6</v>
      </c>
      <c r="AV799" s="5">
        <f t="shared" si="1047"/>
        <v>1.0740893789064949E-6</v>
      </c>
      <c r="AW799" s="5">
        <f t="shared" si="1048"/>
        <v>1.8697931207458467E-9</v>
      </c>
      <c r="AX799" s="5">
        <f t="shared" si="1049"/>
        <v>1.0301141017775279E-4</v>
      </c>
      <c r="AY799" s="5">
        <f t="shared" si="1050"/>
        <v>4.9994871072935986E-5</v>
      </c>
      <c r="AZ799" s="5">
        <f t="shared" si="1051"/>
        <v>1.2132088713699124E-5</v>
      </c>
      <c r="BA799" s="5">
        <f t="shared" si="1052"/>
        <v>1.9627023519051022E-6</v>
      </c>
      <c r="BB799" s="5">
        <f t="shared" si="1053"/>
        <v>2.3814121869781876E-7</v>
      </c>
      <c r="BC799" s="5">
        <f t="shared" si="1054"/>
        <v>2.311557429493493E-8</v>
      </c>
      <c r="BD799" s="5">
        <f t="shared" si="1055"/>
        <v>5.0022972253243983E-6</v>
      </c>
      <c r="BE799" s="5">
        <f t="shared" si="1056"/>
        <v>4.0194094861492183E-6</v>
      </c>
      <c r="BF799" s="5">
        <f t="shared" si="1057"/>
        <v>1.6148233391208206E-6</v>
      </c>
      <c r="BG799" s="5">
        <f t="shared" si="1058"/>
        <v>4.3251036842687592E-7</v>
      </c>
      <c r="BH799" s="5">
        <f t="shared" si="1059"/>
        <v>8.6881896427103092E-8</v>
      </c>
      <c r="BI799" s="5">
        <f t="shared" si="1060"/>
        <v>1.3962141909753704E-8</v>
      </c>
      <c r="BJ799" s="8">
        <f t="shared" si="1061"/>
        <v>0.40096126517854802</v>
      </c>
      <c r="BK799" s="8">
        <f t="shared" si="1062"/>
        <v>0.39405328016102698</v>
      </c>
      <c r="BL799" s="8">
        <f t="shared" si="1063"/>
        <v>0.19976243606509161</v>
      </c>
      <c r="BM799" s="8">
        <f t="shared" si="1064"/>
        <v>0.1403044861153647</v>
      </c>
      <c r="BN799" s="8">
        <f t="shared" si="1065"/>
        <v>0.85967336155161589</v>
      </c>
    </row>
    <row r="800" spans="1:66" x14ac:dyDescent="0.25">
      <c r="A800" t="s">
        <v>342</v>
      </c>
      <c r="B800" t="s">
        <v>398</v>
      </c>
      <c r="C800" t="s">
        <v>414</v>
      </c>
      <c r="D800" s="11">
        <v>44283</v>
      </c>
      <c r="E800">
        <f>VLOOKUP(A800,home!$A$2:$E$405,3,FALSE)</f>
        <v>1.17575757575758</v>
      </c>
      <c r="F800">
        <f>VLOOKUP(B800,home!$B$2:$E$405,3,FALSE)</f>
        <v>0.74</v>
      </c>
      <c r="G800">
        <f>VLOOKUP(C800,away!$B$2:$E$405,4,FALSE)</f>
        <v>1.08</v>
      </c>
      <c r="H800">
        <f>VLOOKUP(A800,away!$A$2:$E$405,3,FALSE)</f>
        <v>0.84848484848484795</v>
      </c>
      <c r="I800">
        <f>VLOOKUP(C800,away!$B$2:$E$405,3,FALSE)</f>
        <v>0.74</v>
      </c>
      <c r="J800">
        <f>VLOOKUP(B800,home!$B$2:$E$405,4,FALSE)</f>
        <v>0.55000000000000004</v>
      </c>
      <c r="K800" s="3">
        <f t="shared" si="1010"/>
        <v>0.93966545454545802</v>
      </c>
      <c r="L800" s="3">
        <f t="shared" si="1011"/>
        <v>0.34533333333333316</v>
      </c>
      <c r="M800" s="5">
        <f t="shared" si="1012"/>
        <v>0.27665091896621646</v>
      </c>
      <c r="N800" s="5">
        <f t="shared" si="1013"/>
        <v>0.25995931152080848</v>
      </c>
      <c r="O800" s="5">
        <f t="shared" si="1014"/>
        <v>9.5536784016333365E-2</v>
      </c>
      <c r="P800" s="5">
        <f t="shared" si="1015"/>
        <v>8.9772615578519135E-2</v>
      </c>
      <c r="Q800" s="5">
        <f t="shared" si="1016"/>
        <v>0.1221373923117624</v>
      </c>
      <c r="R800" s="5">
        <f t="shared" si="1017"/>
        <v>1.6496018040153552E-2</v>
      </c>
      <c r="S800" s="5">
        <f t="shared" si="1018"/>
        <v>7.2827541454802873E-3</v>
      </c>
      <c r="T800" s="5">
        <f t="shared" si="1019"/>
        <v>4.2178112811661922E-2</v>
      </c>
      <c r="U800" s="5">
        <f t="shared" si="1020"/>
        <v>1.5500738289890962E-2</v>
      </c>
      <c r="V800" s="5">
        <f t="shared" si="1021"/>
        <v>2.625819694035537E-4</v>
      </c>
      <c r="W800" s="5">
        <f t="shared" si="1022"/>
        <v>3.825609608787639E-2</v>
      </c>
      <c r="X800" s="5">
        <f t="shared" si="1023"/>
        <v>1.3211105182346639E-2</v>
      </c>
      <c r="Y800" s="5">
        <f t="shared" si="1024"/>
        <v>2.2811174948185182E-3</v>
      </c>
      <c r="Z800" s="5">
        <f t="shared" si="1025"/>
        <v>1.8988749655110076E-3</v>
      </c>
      <c r="AA800" s="5">
        <f t="shared" si="1026"/>
        <v>1.784307207591892E-3</v>
      </c>
      <c r="AB800" s="5">
        <f t="shared" si="1027"/>
        <v>8.38325921635286E-4</v>
      </c>
      <c r="AC800" s="5">
        <f t="shared" si="1028"/>
        <v>5.325454521622768E-6</v>
      </c>
      <c r="AD800" s="5">
        <f t="shared" si="1029"/>
        <v>8.9869829798872695E-3</v>
      </c>
      <c r="AE800" s="5">
        <f t="shared" si="1030"/>
        <v>3.1035047890544017E-3</v>
      </c>
      <c r="AF800" s="5">
        <f t="shared" si="1031"/>
        <v>5.3587182691005968E-4</v>
      </c>
      <c r="AG800" s="5">
        <f t="shared" si="1032"/>
        <v>6.1684801408757946E-5</v>
      </c>
      <c r="AH800" s="5">
        <f t="shared" si="1033"/>
        <v>1.6393620535578362E-4</v>
      </c>
      <c r="AI800" s="5">
        <f t="shared" si="1034"/>
        <v>1.5404518892209998E-4</v>
      </c>
      <c r="AJ800" s="5">
        <f t="shared" si="1035"/>
        <v>7.2375471234512997E-5</v>
      </c>
      <c r="AK800" s="5">
        <f t="shared" si="1036"/>
        <v>2.2669576691840131E-5</v>
      </c>
      <c r="AL800" s="5">
        <f t="shared" si="1037"/>
        <v>6.9123931825277467E-8</v>
      </c>
      <c r="AM800" s="5">
        <f t="shared" si="1038"/>
        <v>1.6889514893576136E-3</v>
      </c>
      <c r="AN800" s="5">
        <f t="shared" si="1039"/>
        <v>5.8325124765816222E-4</v>
      </c>
      <c r="AO800" s="5">
        <f t="shared" si="1040"/>
        <v>1.0070804876230928E-4</v>
      </c>
      <c r="AP800" s="5">
        <f t="shared" si="1041"/>
        <v>1.1592615390861372E-5</v>
      </c>
      <c r="AQ800" s="5">
        <f t="shared" si="1042"/>
        <v>1.0008291287443649E-6</v>
      </c>
      <c r="AR800" s="5">
        <f t="shared" si="1043"/>
        <v>1.1322527249906122E-5</v>
      </c>
      <c r="AS800" s="5">
        <f t="shared" si="1044"/>
        <v>1.0639387714886371E-5</v>
      </c>
      <c r="AT800" s="5">
        <f t="shared" si="1045"/>
        <v>4.9987325465970314E-6</v>
      </c>
      <c r="AU800" s="5">
        <f t="shared" si="1046"/>
        <v>1.5657120968497584E-6</v>
      </c>
      <c r="AV800" s="5">
        <f t="shared" si="1047"/>
        <v>3.6781139229341256E-7</v>
      </c>
      <c r="AW800" s="5">
        <f t="shared" si="1048"/>
        <v>6.230712237781198E-10</v>
      </c>
      <c r="AX800" s="5">
        <f t="shared" si="1049"/>
        <v>2.6450822815874162E-4</v>
      </c>
      <c r="AY800" s="5">
        <f t="shared" si="1050"/>
        <v>9.1343508124152058E-5</v>
      </c>
      <c r="AZ800" s="5">
        <f t="shared" si="1051"/>
        <v>1.5771979069436912E-5</v>
      </c>
      <c r="BA800" s="5">
        <f t="shared" si="1052"/>
        <v>1.8155300351040701E-6</v>
      </c>
      <c r="BB800" s="5">
        <f t="shared" si="1053"/>
        <v>1.5674075969731801E-7</v>
      </c>
      <c r="BC800" s="5">
        <f t="shared" si="1054"/>
        <v>1.0825561803094764E-8</v>
      </c>
      <c r="BD800" s="5">
        <f t="shared" si="1055"/>
        <v>6.5167434616126232E-7</v>
      </c>
      <c r="BE800" s="5">
        <f t="shared" si="1056"/>
        <v>6.1235587070123673E-7</v>
      </c>
      <c r="BF800" s="5">
        <f t="shared" si="1057"/>
        <v>2.8770482879302867E-7</v>
      </c>
      <c r="BG800" s="5">
        <f t="shared" si="1058"/>
        <v>9.0115429574241504E-8</v>
      </c>
      <c r="BH800" s="5">
        <f t="shared" si="1059"/>
        <v>2.1169589023109707E-8</v>
      </c>
      <c r="BI800" s="5">
        <f t="shared" si="1060"/>
        <v>3.9784662983881855E-9</v>
      </c>
      <c r="BJ800" s="8">
        <f t="shared" si="1061"/>
        <v>0.49347029084854155</v>
      </c>
      <c r="BK800" s="8">
        <f t="shared" si="1062"/>
        <v>0.37406560874619704</v>
      </c>
      <c r="BL800" s="8">
        <f t="shared" si="1063"/>
        <v>0.13059976108734039</v>
      </c>
      <c r="BM800" s="8">
        <f t="shared" si="1064"/>
        <v>0.13939015232874358</v>
      </c>
      <c r="BN800" s="8">
        <f t="shared" si="1065"/>
        <v>0.86055304043379344</v>
      </c>
    </row>
    <row r="801" spans="1:66" x14ac:dyDescent="0.25">
      <c r="A801" t="s">
        <v>342</v>
      </c>
      <c r="B801" t="s">
        <v>386</v>
      </c>
      <c r="C801" t="s">
        <v>343</v>
      </c>
      <c r="D801" s="11">
        <v>44283</v>
      </c>
      <c r="E801">
        <f>VLOOKUP(A801,home!$A$2:$E$405,3,FALSE)</f>
        <v>1.17575757575758</v>
      </c>
      <c r="F801">
        <f>VLOOKUP(B801,home!$B$2:$E$405,3,FALSE)</f>
        <v>0.62</v>
      </c>
      <c r="G801">
        <f>VLOOKUP(C801,away!$B$2:$E$405,4,FALSE)</f>
        <v>1.1299999999999999</v>
      </c>
      <c r="H801">
        <f>VLOOKUP(A801,away!$A$2:$E$405,3,FALSE)</f>
        <v>0.84848484848484795</v>
      </c>
      <c r="I801">
        <f>VLOOKUP(C801,away!$B$2:$E$405,3,FALSE)</f>
        <v>0.4</v>
      </c>
      <c r="J801">
        <f>VLOOKUP(B801,home!$B$2:$E$405,4,FALSE)</f>
        <v>0.79</v>
      </c>
      <c r="K801" s="3">
        <f t="shared" si="1010"/>
        <v>0.82373575757576045</v>
      </c>
      <c r="L801" s="3">
        <f t="shared" si="1011"/>
        <v>0.26812121212121198</v>
      </c>
      <c r="M801" s="5">
        <f t="shared" si="1012"/>
        <v>0.33559272920143562</v>
      </c>
      <c r="N801" s="5">
        <f t="shared" si="1013"/>
        <v>0.27643973102566161</v>
      </c>
      <c r="O801" s="5">
        <f t="shared" si="1014"/>
        <v>8.997952933255457E-2</v>
      </c>
      <c r="P801" s="5">
        <f t="shared" si="1015"/>
        <v>7.4119355761062197E-2</v>
      </c>
      <c r="Q801" s="5">
        <f t="shared" si="1016"/>
        <v>0.11385664563023139</v>
      </c>
      <c r="R801" s="5">
        <f t="shared" si="1017"/>
        <v>1.2062710235370337E-2</v>
      </c>
      <c r="S801" s="5">
        <f t="shared" si="1018"/>
        <v>4.0925193101676123E-3</v>
      </c>
      <c r="T801" s="5">
        <f t="shared" si="1019"/>
        <v>3.0527381834432935E-2</v>
      </c>
      <c r="U801" s="5">
        <f t="shared" si="1020"/>
        <v>9.936485754149663E-3</v>
      </c>
      <c r="V801" s="5">
        <f t="shared" si="1021"/>
        <v>1.0043089214157322E-4</v>
      </c>
      <c r="W801" s="5">
        <f t="shared" si="1022"/>
        <v>3.1262596747751184E-2</v>
      </c>
      <c r="X801" s="5">
        <f t="shared" si="1023"/>
        <v>8.3821653340637077E-3</v>
      </c>
      <c r="Y801" s="5">
        <f t="shared" si="1024"/>
        <v>1.1237181647847821E-3</v>
      </c>
      <c r="Z801" s="5">
        <f t="shared" si="1025"/>
        <v>1.0780894965914819E-3</v>
      </c>
      <c r="AA801" s="5">
        <f t="shared" si="1026"/>
        <v>8.8806086820925458E-4</v>
      </c>
      <c r="AB801" s="5">
        <f t="shared" si="1027"/>
        <v>3.6576374602386889E-4</v>
      </c>
      <c r="AC801" s="5">
        <f t="shared" si="1028"/>
        <v>1.3863293913122201E-6</v>
      </c>
      <c r="AD801" s="5">
        <f t="shared" si="1029"/>
        <v>6.4380297039485805E-3</v>
      </c>
      <c r="AE801" s="5">
        <f t="shared" si="1030"/>
        <v>1.7261723278950609E-3</v>
      </c>
      <c r="AF801" s="5">
        <f t="shared" si="1031"/>
        <v>2.3141170844265892E-4</v>
      </c>
      <c r="AG801" s="5">
        <f t="shared" si="1032"/>
        <v>2.0682129255562074E-5</v>
      </c>
      <c r="AH801" s="5">
        <f t="shared" si="1033"/>
        <v>7.2264665650313798E-5</v>
      </c>
      <c r="AI801" s="5">
        <f t="shared" si="1034"/>
        <v>5.9526989105420275E-5</v>
      </c>
      <c r="AJ801" s="5">
        <f t="shared" si="1035"/>
        <v>2.4517254733478701E-5</v>
      </c>
      <c r="AK801" s="5">
        <f t="shared" si="1036"/>
        <v>6.7319131338533264E-6</v>
      </c>
      <c r="AL801" s="5">
        <f t="shared" si="1037"/>
        <v>1.2247445479667768E-8</v>
      </c>
      <c r="AM801" s="5">
        <f t="shared" si="1038"/>
        <v>1.0606470550954667E-3</v>
      </c>
      <c r="AN801" s="5">
        <f t="shared" si="1039"/>
        <v>2.8438197404499044E-4</v>
      </c>
      <c r="AO801" s="5">
        <f t="shared" si="1040"/>
        <v>3.8124419793182932E-5</v>
      </c>
      <c r="AP801" s="5">
        <f t="shared" si="1041"/>
        <v>3.4073218821220455E-6</v>
      </c>
      <c r="AQ801" s="5">
        <f t="shared" si="1042"/>
        <v>2.2839381828042294E-7</v>
      </c>
      <c r="AR801" s="5">
        <f t="shared" si="1043"/>
        <v>3.8751379495392507E-6</v>
      </c>
      <c r="AS801" s="5">
        <f t="shared" si="1044"/>
        <v>3.1920896945742938E-6</v>
      </c>
      <c r="AT801" s="5">
        <f t="shared" si="1045"/>
        <v>1.3147192114049669E-6</v>
      </c>
      <c r="AU801" s="5">
        <f t="shared" si="1046"/>
        <v>3.6099374186869224E-7</v>
      </c>
      <c r="AV801" s="5">
        <f t="shared" si="1047"/>
        <v>7.4340863359578916E-8</v>
      </c>
      <c r="AW801" s="5">
        <f t="shared" si="1048"/>
        <v>7.5138428358932702E-11</v>
      </c>
      <c r="AX801" s="5">
        <f t="shared" si="1049"/>
        <v>1.4561548424159391E-4</v>
      </c>
      <c r="AY801" s="5">
        <f t="shared" si="1050"/>
        <v>3.9042600138473398E-5</v>
      </c>
      <c r="AZ801" s="5">
        <f t="shared" si="1051"/>
        <v>5.2340746367456417E-6</v>
      </c>
      <c r="BA801" s="5">
        <f t="shared" si="1052"/>
        <v>4.6778881197904474E-7</v>
      </c>
      <c r="BB801" s="5">
        <f t="shared" si="1053"/>
        <v>3.1356025821140782E-8</v>
      </c>
      <c r="BC801" s="5">
        <f t="shared" si="1054"/>
        <v>1.6814431300936582E-9</v>
      </c>
      <c r="BD801" s="5">
        <f t="shared" si="1055"/>
        <v>1.7316778069456194E-7</v>
      </c>
      <c r="BE801" s="5">
        <f t="shared" si="1056"/>
        <v>1.4264449301814811E-7</v>
      </c>
      <c r="BF801" s="5">
        <f t="shared" si="1057"/>
        <v>5.8750684760157251E-8</v>
      </c>
      <c r="BG801" s="5">
        <f t="shared" si="1058"/>
        <v>1.6131679939667606E-8</v>
      </c>
      <c r="BH801" s="5">
        <f t="shared" si="1059"/>
        <v>3.3220603990179477E-9</v>
      </c>
      <c r="BI801" s="5">
        <f t="shared" si="1060"/>
        <v>5.4729998789949655E-10</v>
      </c>
      <c r="BJ801" s="8">
        <f t="shared" si="1061"/>
        <v>0.47158571675639932</v>
      </c>
      <c r="BK801" s="8">
        <f t="shared" si="1062"/>
        <v>0.41394547634178236</v>
      </c>
      <c r="BL801" s="8">
        <f t="shared" si="1063"/>
        <v>0.11340480260439031</v>
      </c>
      <c r="BM801" s="8">
        <f t="shared" si="1064"/>
        <v>9.7924341487847483E-2</v>
      </c>
      <c r="BN801" s="8">
        <f t="shared" si="1065"/>
        <v>0.9020507011863157</v>
      </c>
    </row>
    <row r="802" spans="1:66" x14ac:dyDescent="0.25">
      <c r="A802" s="10" t="s">
        <v>342</v>
      </c>
      <c r="B802" s="10" t="s">
        <v>426</v>
      </c>
      <c r="C802" s="10" t="s">
        <v>392</v>
      </c>
      <c r="D802" s="20">
        <v>44283</v>
      </c>
      <c r="E802">
        <f>VLOOKUP(A802,home!$A$2:$E$405,3,FALSE)</f>
        <v>1.17575757575758</v>
      </c>
      <c r="F802">
        <f>VLOOKUP(B802,home!$B$2:$E$405,3,FALSE)</f>
        <v>1.08</v>
      </c>
      <c r="G802">
        <f>VLOOKUP(C802,away!$B$2:$E$405,4,FALSE)</f>
        <v>1.36</v>
      </c>
      <c r="H802">
        <f>VLOOKUP(A802,away!$A$2:$E$405,3,FALSE)</f>
        <v>0.84848484848484795</v>
      </c>
      <c r="I802">
        <f>VLOOKUP(C802,away!$B$2:$E$405,3,FALSE)</f>
        <v>0.56999999999999995</v>
      </c>
      <c r="J802">
        <f>VLOOKUP(B802,home!$B$2:$E$405,4,FALSE)</f>
        <v>0.63</v>
      </c>
      <c r="K802" s="3">
        <f t="shared" si="1010"/>
        <v>1.7269527272727336</v>
      </c>
      <c r="L802" s="3">
        <f t="shared" si="1011"/>
        <v>0.3046909090909089</v>
      </c>
      <c r="M802" s="5">
        <f t="shared" si="1012"/>
        <v>0.13111983061705393</v>
      </c>
      <c r="N802" s="5">
        <f t="shared" si="1013"/>
        <v>0.22643774908366016</v>
      </c>
      <c r="O802" s="5">
        <f t="shared" si="1014"/>
        <v>3.9951020390556147E-2</v>
      </c>
      <c r="P802" s="5">
        <f t="shared" si="1015"/>
        <v>6.8993523620799538E-2</v>
      </c>
      <c r="Q802" s="5">
        <f t="shared" si="1016"/>
        <v>0.19552364416876294</v>
      </c>
      <c r="R802" s="5">
        <f t="shared" si="1017"/>
        <v>6.0863563609539961E-3</v>
      </c>
      <c r="S802" s="5">
        <f t="shared" si="1018"/>
        <v>9.0758702921072635E-3</v>
      </c>
      <c r="T802" s="5">
        <f t="shared" si="1019"/>
        <v>5.957427689054777E-2</v>
      </c>
      <c r="U802" s="5">
        <f t="shared" si="1020"/>
        <v>1.0510849716703255E-2</v>
      </c>
      <c r="V802" s="5">
        <f t="shared" si="1021"/>
        <v>5.3062256820176593E-4</v>
      </c>
      <c r="W802" s="5">
        <f t="shared" si="1022"/>
        <v>0.11255336351451622</v>
      </c>
      <c r="X802" s="5">
        <f t="shared" si="1023"/>
        <v>3.4293986650477483E-2</v>
      </c>
      <c r="Y802" s="5">
        <f t="shared" si="1024"/>
        <v>5.2245329844427396E-3</v>
      </c>
      <c r="Z802" s="5">
        <f t="shared" si="1025"/>
        <v>6.1815248422343648E-4</v>
      </c>
      <c r="AA802" s="5">
        <f t="shared" si="1026"/>
        <v>1.0675201185000791E-3</v>
      </c>
      <c r="AB802" s="5">
        <f t="shared" si="1027"/>
        <v>9.2177839003111173E-4</v>
      </c>
      <c r="AC802" s="5">
        <f t="shared" si="1028"/>
        <v>1.7450411829713487E-5</v>
      </c>
      <c r="AD802" s="5">
        <f t="shared" si="1029"/>
        <v>4.8593584521278314E-2</v>
      </c>
      <c r="AE802" s="5">
        <f t="shared" si="1030"/>
        <v>1.4806023443774208E-2</v>
      </c>
      <c r="AF802" s="5">
        <f t="shared" si="1031"/>
        <v>2.255630371552437E-3</v>
      </c>
      <c r="AG802" s="5">
        <f t="shared" si="1032"/>
        <v>2.2909002282712554E-4</v>
      </c>
      <c r="AH802" s="5">
        <f t="shared" si="1033"/>
        <v>4.7086360593710642E-5</v>
      </c>
      <c r="AI802" s="5">
        <f t="shared" si="1034"/>
        <v>8.1315918844655964E-5</v>
      </c>
      <c r="AJ802" s="5">
        <f t="shared" si="1035"/>
        <v>7.0214373909733446E-5</v>
      </c>
      <c r="AK802" s="5">
        <f t="shared" si="1036"/>
        <v>4.0418968172387217E-5</v>
      </c>
      <c r="AL802" s="5">
        <f t="shared" si="1037"/>
        <v>3.672870518822729E-7</v>
      </c>
      <c r="AM802" s="5">
        <f t="shared" si="1038"/>
        <v>1.6783764663395932E-2</v>
      </c>
      <c r="AN802" s="5">
        <f t="shared" si="1039"/>
        <v>5.1138605132579791E-3</v>
      </c>
      <c r="AO802" s="5">
        <f t="shared" si="1040"/>
        <v>7.7907340437433797E-4</v>
      </c>
      <c r="AP802" s="5">
        <f t="shared" si="1041"/>
        <v>7.9125527942455444E-5</v>
      </c>
      <c r="AQ802" s="5">
        <f t="shared" si="1042"/>
        <v>6.027207260271215E-6</v>
      </c>
      <c r="AR802" s="5">
        <f t="shared" si="1043"/>
        <v>2.8693572030160113E-6</v>
      </c>
      <c r="AS802" s="5">
        <f t="shared" si="1044"/>
        <v>4.9552442472681635E-6</v>
      </c>
      <c r="AT802" s="5">
        <f t="shared" si="1045"/>
        <v>4.2787362835611396E-6</v>
      </c>
      <c r="AU802" s="5">
        <f t="shared" si="1046"/>
        <v>2.4630584313922371E-6</v>
      </c>
      <c r="AV802" s="5">
        <f t="shared" si="1047"/>
        <v>1.0633963688812317E-6</v>
      </c>
      <c r="AW802" s="5">
        <f t="shared" si="1048"/>
        <v>5.3683777000017173E-9</v>
      </c>
      <c r="AX802" s="5">
        <f t="shared" si="1049"/>
        <v>4.830794693225891E-3</v>
      </c>
      <c r="AY802" s="5">
        <f t="shared" si="1050"/>
        <v>1.4718992267105351E-3</v>
      </c>
      <c r="AZ802" s="5">
        <f t="shared" si="1051"/>
        <v>2.2423715673831939E-4</v>
      </c>
      <c r="BA802" s="5">
        <f t="shared" si="1052"/>
        <v>2.2774341046186391E-5</v>
      </c>
      <c r="BB802" s="5">
        <f t="shared" si="1053"/>
        <v>1.734783669327233E-6</v>
      </c>
      <c r="BC802" s="5">
        <f t="shared" si="1054"/>
        <v>1.0571456265667556E-7</v>
      </c>
      <c r="BD802" s="5">
        <f t="shared" si="1055"/>
        <v>1.4571117578224925E-7</v>
      </c>
      <c r="BE802" s="5">
        <f t="shared" si="1056"/>
        <v>2.5163631241127204E-7</v>
      </c>
      <c r="BF802" s="5">
        <f t="shared" si="1057"/>
        <v>2.1728200799974997E-7</v>
      </c>
      <c r="BG802" s="5">
        <f t="shared" si="1058"/>
        <v>1.2507858543415471E-7</v>
      </c>
      <c r="BH802" s="5">
        <f t="shared" si="1059"/>
        <v>5.4001201059732296E-8</v>
      </c>
      <c r="BI802" s="5">
        <f t="shared" si="1060"/>
        <v>1.8651504289221582E-8</v>
      </c>
      <c r="BJ802" s="8">
        <f t="shared" si="1061"/>
        <v>0.72880527888402324</v>
      </c>
      <c r="BK802" s="8">
        <f t="shared" si="1062"/>
        <v>0.21120956402375465</v>
      </c>
      <c r="BL802" s="8">
        <f t="shared" si="1063"/>
        <v>5.8793002751586179E-2</v>
      </c>
      <c r="BM802" s="8">
        <f t="shared" si="1064"/>
        <v>0.32984198004346793</v>
      </c>
      <c r="BN802" s="8">
        <f t="shared" si="1065"/>
        <v>0.66811212424178679</v>
      </c>
    </row>
    <row r="803" spans="1:66" x14ac:dyDescent="0.25">
      <c r="A803" t="s">
        <v>342</v>
      </c>
      <c r="B803" t="s">
        <v>384</v>
      </c>
      <c r="C803" t="s">
        <v>400</v>
      </c>
      <c r="D803" s="11">
        <v>44284</v>
      </c>
      <c r="E803">
        <f>VLOOKUP(A803,home!$A$2:$E$405,3,FALSE)</f>
        <v>1.17575757575758</v>
      </c>
      <c r="F803">
        <f>VLOOKUP(B803,home!$B$2:$E$405,3,FALSE)</f>
        <v>0.68</v>
      </c>
      <c r="G803">
        <f>VLOOKUP(C803,away!$B$2:$E$405,4,FALSE)</f>
        <v>0.36</v>
      </c>
      <c r="H803">
        <f>VLOOKUP(A803,away!$A$2:$E$405,3,FALSE)</f>
        <v>0.84848484848484795</v>
      </c>
      <c r="I803">
        <f>VLOOKUP(C803,away!$B$2:$E$405,3,FALSE)</f>
        <v>0.91</v>
      </c>
      <c r="J803">
        <f>VLOOKUP(B803,home!$B$2:$E$405,4,FALSE)</f>
        <v>1.02</v>
      </c>
      <c r="K803" s="3">
        <f t="shared" si="1010"/>
        <v>0.28782545454545561</v>
      </c>
      <c r="L803" s="3">
        <f t="shared" si="1011"/>
        <v>0.78756363636363591</v>
      </c>
      <c r="M803" s="5">
        <f t="shared" si="1012"/>
        <v>0.34116498527859213</v>
      </c>
      <c r="N803" s="5">
        <f t="shared" si="1013"/>
        <v>9.8195966962804443E-2</v>
      </c>
      <c r="O803" s="5">
        <f t="shared" si="1014"/>
        <v>0.26868913640595432</v>
      </c>
      <c r="P803" s="5">
        <f t="shared" si="1015"/>
        <v>7.7335572817469708E-2</v>
      </c>
      <c r="Q803" s="5">
        <f t="shared" si="1016"/>
        <v>1.4131649412799863E-2</v>
      </c>
      <c r="R803" s="5">
        <f t="shared" si="1017"/>
        <v>0.10580489665963916</v>
      </c>
      <c r="S803" s="5">
        <f t="shared" si="1018"/>
        <v>4.3826235700318884E-3</v>
      </c>
      <c r="T803" s="5">
        <f t="shared" si="1019"/>
        <v>1.11295731993607E-2</v>
      </c>
      <c r="U803" s="5">
        <f t="shared" si="1020"/>
        <v>3.0453342474195594E-2</v>
      </c>
      <c r="V803" s="5">
        <f t="shared" si="1021"/>
        <v>1.10384098556692E-4</v>
      </c>
      <c r="W803" s="5">
        <f t="shared" si="1022"/>
        <v>1.3558161385720474E-3</v>
      </c>
      <c r="X803" s="5">
        <f t="shared" si="1023"/>
        <v>1.0677914883343049E-3</v>
      </c>
      <c r="Y803" s="5">
        <f t="shared" si="1024"/>
        <v>4.2047687371535194E-4</v>
      </c>
      <c r="Z803" s="5">
        <f t="shared" si="1025"/>
        <v>2.7776029719448054E-2</v>
      </c>
      <c r="AA803" s="5">
        <f t="shared" si="1026"/>
        <v>7.994648379468219E-3</v>
      </c>
      <c r="AB803" s="5">
        <f t="shared" si="1027"/>
        <v>1.1505316518757649E-3</v>
      </c>
      <c r="AC803" s="5">
        <f t="shared" si="1028"/>
        <v>1.5638726606224853E-6</v>
      </c>
      <c r="AD803" s="5">
        <f t="shared" si="1029"/>
        <v>9.7559599091140986E-5</v>
      </c>
      <c r="AE803" s="5">
        <f t="shared" si="1030"/>
        <v>7.6834392622397447E-5</v>
      </c>
      <c r="AF803" s="5">
        <f t="shared" si="1031"/>
        <v>3.0255986825743321E-5</v>
      </c>
      <c r="AG803" s="5">
        <f t="shared" si="1032"/>
        <v>7.9428383354175595E-6</v>
      </c>
      <c r="AH803" s="5">
        <f t="shared" si="1033"/>
        <v>5.4688477423982312E-3</v>
      </c>
      <c r="AI803" s="5">
        <f t="shared" si="1034"/>
        <v>1.5740735872956594E-3</v>
      </c>
      <c r="AJ803" s="5">
        <f t="shared" si="1035"/>
        <v>2.2652922287568451E-4</v>
      </c>
      <c r="AK803" s="5">
        <f t="shared" si="1036"/>
        <v>2.1733625514007578E-5</v>
      </c>
      <c r="AL803" s="5">
        <f t="shared" si="1037"/>
        <v>1.4180000086944394E-8</v>
      </c>
      <c r="AM803" s="5">
        <f t="shared" si="1038"/>
        <v>5.616027190736019E-6</v>
      </c>
      <c r="AN803" s="5">
        <f t="shared" si="1039"/>
        <v>4.4229787962531133E-6</v>
      </c>
      <c r="AO803" s="5">
        <f t="shared" si="1040"/>
        <v>1.7416886321681791E-6</v>
      </c>
      <c r="AP803" s="5">
        <f t="shared" si="1041"/>
        <v>4.5723021085452622E-7</v>
      </c>
      <c r="AQ803" s="5">
        <f t="shared" si="1042"/>
        <v>9.0024471878975646E-8</v>
      </c>
      <c r="AR803" s="5">
        <f t="shared" si="1043"/>
        <v>8.614131229444426E-4</v>
      </c>
      <c r="AS803" s="5">
        <f t="shared" si="1044"/>
        <v>2.4793662366290461E-4</v>
      </c>
      <c r="AT803" s="5">
        <f t="shared" si="1045"/>
        <v>3.568123570212054E-5</v>
      </c>
      <c r="AU803" s="5">
        <f t="shared" si="1046"/>
        <v>3.4233226282354619E-6</v>
      </c>
      <c r="AV803" s="5">
        <f t="shared" si="1047"/>
        <v>2.4632984788190385E-7</v>
      </c>
      <c r="AW803" s="5">
        <f t="shared" si="1048"/>
        <v>8.9287073263274793E-11</v>
      </c>
      <c r="AX803" s="5">
        <f t="shared" si="1049"/>
        <v>2.6940592981887194E-7</v>
      </c>
      <c r="AY803" s="5">
        <f t="shared" si="1050"/>
        <v>2.1217431374607724E-7</v>
      </c>
      <c r="AZ803" s="5">
        <f t="shared" si="1051"/>
        <v>8.3550387038409772E-8</v>
      </c>
      <c r="BA803" s="5">
        <f t="shared" si="1052"/>
        <v>2.1933748878519735E-8</v>
      </c>
      <c r="BB803" s="5">
        <f t="shared" si="1053"/>
        <v>4.3185557564634556E-9</v>
      </c>
      <c r="BC803" s="5">
        <f t="shared" si="1054"/>
        <v>6.8022749507989442E-10</v>
      </c>
      <c r="BD803" s="5">
        <f t="shared" si="1055"/>
        <v>1.130696085862468E-4</v>
      </c>
      <c r="BE803" s="5">
        <f t="shared" si="1056"/>
        <v>3.2544311486613235E-5</v>
      </c>
      <c r="BF803" s="5">
        <f t="shared" si="1057"/>
        <v>4.6835406232516728E-6</v>
      </c>
      <c r="BG803" s="5">
        <f t="shared" si="1058"/>
        <v>4.4934740292317315E-7</v>
      </c>
      <c r="BH803" s="5">
        <f t="shared" si="1059"/>
        <v>3.2333405123795568E-8</v>
      </c>
      <c r="BI803" s="5">
        <f t="shared" si="1060"/>
        <v>1.8612754053517661E-9</v>
      </c>
      <c r="BJ803" s="8">
        <f t="shared" si="1061"/>
        <v>0.12652678690492603</v>
      </c>
      <c r="BK803" s="8">
        <f t="shared" si="1062"/>
        <v>0.42299535599162486</v>
      </c>
      <c r="BL803" s="8">
        <f t="shared" si="1063"/>
        <v>0.42268322138678199</v>
      </c>
      <c r="BM803" s="8">
        <f t="shared" si="1064"/>
        <v>9.4658974380494421E-2</v>
      </c>
      <c r="BN803" s="8">
        <f t="shared" si="1065"/>
        <v>0.90532220753725956</v>
      </c>
    </row>
    <row r="804" spans="1:66" x14ac:dyDescent="0.25">
      <c r="D804"/>
      <c r="E804" s="10"/>
      <c r="F804" s="10"/>
      <c r="G804" s="10"/>
      <c r="H804" s="10"/>
      <c r="I804" s="10"/>
      <c r="J804" s="10"/>
      <c r="K804" s="12"/>
      <c r="L804" s="12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4"/>
      <c r="BK804" s="14"/>
      <c r="BL804" s="14"/>
      <c r="BM804" s="14"/>
      <c r="BN804" s="14"/>
    </row>
    <row r="805" spans="1:66" x14ac:dyDescent="0.25">
      <c r="D805"/>
      <c r="E805" s="10"/>
      <c r="F805" s="10"/>
      <c r="G805" s="10"/>
      <c r="H805" s="10"/>
      <c r="I805" s="10"/>
      <c r="J805" s="10"/>
      <c r="K805" s="12"/>
      <c r="L805" s="12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4"/>
      <c r="BK805" s="14"/>
      <c r="BL805" s="14"/>
      <c r="BM805" s="14"/>
      <c r="BN805" s="14"/>
    </row>
    <row r="806" spans="1:66" x14ac:dyDescent="0.25">
      <c r="D806"/>
      <c r="E806" s="10"/>
      <c r="F806" s="10"/>
      <c r="G806" s="10"/>
      <c r="H806" s="10"/>
      <c r="I806" s="10"/>
      <c r="J806" s="10"/>
      <c r="K806" s="12"/>
      <c r="L806" s="12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4"/>
      <c r="BK806" s="14"/>
      <c r="BL806" s="14"/>
      <c r="BM806" s="14"/>
      <c r="BN806" s="14"/>
    </row>
    <row r="807" spans="1:66" x14ac:dyDescent="0.25">
      <c r="D807"/>
      <c r="E807" s="10"/>
      <c r="F807" s="10"/>
      <c r="G807" s="10"/>
      <c r="H807" s="10"/>
      <c r="I807" s="10"/>
      <c r="J807" s="10"/>
      <c r="K807" s="12"/>
      <c r="L807" s="12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4"/>
      <c r="BK807" s="14"/>
      <c r="BL807" s="14"/>
      <c r="BM807" s="14"/>
      <c r="BN807" s="14"/>
    </row>
    <row r="808" spans="1:66" x14ac:dyDescent="0.25">
      <c r="D808"/>
      <c r="E808" s="10"/>
      <c r="F808" s="10"/>
      <c r="G808" s="10"/>
      <c r="H808" s="10"/>
      <c r="I808" s="10"/>
      <c r="J808" s="10"/>
      <c r="K808" s="12"/>
      <c r="L808" s="12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4"/>
      <c r="BK808" s="14"/>
      <c r="BL808" s="14"/>
      <c r="BM808" s="14"/>
      <c r="BN808" s="14"/>
    </row>
    <row r="809" spans="1:66" x14ac:dyDescent="0.25">
      <c r="D809"/>
      <c r="E809" s="10"/>
      <c r="F809" s="10"/>
      <c r="G809" s="10"/>
      <c r="H809" s="10"/>
      <c r="I809" s="10"/>
      <c r="J809" s="10"/>
      <c r="K809" s="12"/>
      <c r="L809" s="12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4"/>
      <c r="BK809" s="14"/>
      <c r="BL809" s="14"/>
      <c r="BM809" s="14"/>
      <c r="BN809" s="14"/>
    </row>
    <row r="810" spans="1:66" x14ac:dyDescent="0.25">
      <c r="D810"/>
      <c r="E810" s="10"/>
      <c r="F810" s="10"/>
      <c r="G810" s="10"/>
      <c r="H810" s="10"/>
      <c r="I810" s="10"/>
      <c r="J810" s="10"/>
      <c r="K810" s="12"/>
      <c r="L810" s="12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4"/>
      <c r="BK810" s="14"/>
      <c r="BL810" s="14"/>
      <c r="BM810" s="14"/>
      <c r="BN810" s="14"/>
    </row>
    <row r="811" spans="1:66" x14ac:dyDescent="0.25">
      <c r="D811"/>
      <c r="E811" s="10"/>
      <c r="F811" s="10"/>
      <c r="G811" s="10"/>
      <c r="H811" s="10"/>
      <c r="I811" s="10"/>
      <c r="J811" s="10"/>
      <c r="K811" s="12"/>
      <c r="L811" s="12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4"/>
      <c r="BK811" s="14"/>
      <c r="BL811" s="14"/>
      <c r="BM811" s="14"/>
      <c r="BN811" s="14"/>
    </row>
    <row r="812" spans="1:66" x14ac:dyDescent="0.25">
      <c r="D812"/>
      <c r="E812" s="10"/>
      <c r="F812" s="10"/>
      <c r="G812" s="10"/>
      <c r="H812" s="10"/>
      <c r="I812" s="10"/>
      <c r="J812" s="10"/>
      <c r="K812" s="12"/>
      <c r="L812" s="12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4"/>
      <c r="BK812" s="14"/>
      <c r="BL812" s="14"/>
      <c r="BM812" s="14"/>
      <c r="BN812" s="14"/>
    </row>
    <row r="813" spans="1:66" x14ac:dyDescent="0.25">
      <c r="D813"/>
      <c r="E813" s="10"/>
      <c r="F813" s="10"/>
      <c r="G813" s="10"/>
      <c r="H813" s="10"/>
      <c r="I813" s="10"/>
      <c r="J813" s="10"/>
      <c r="K813" s="12"/>
      <c r="L813" s="12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4"/>
      <c r="BK813" s="14"/>
      <c r="BL813" s="14"/>
      <c r="BM813" s="14"/>
      <c r="BN813" s="14"/>
    </row>
    <row r="814" spans="1:66" x14ac:dyDescent="0.25">
      <c r="D814"/>
      <c r="E814" s="10"/>
      <c r="F814" s="10"/>
      <c r="G814" s="10"/>
      <c r="H814" s="10"/>
      <c r="I814" s="10"/>
      <c r="J814" s="10"/>
      <c r="K814" s="12"/>
      <c r="L814" s="12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4"/>
      <c r="BK814" s="14"/>
      <c r="BL814" s="14"/>
      <c r="BM814" s="14"/>
      <c r="BN814" s="14"/>
    </row>
    <row r="815" spans="1:66" x14ac:dyDescent="0.25">
      <c r="D815"/>
      <c r="E815" s="10"/>
      <c r="F815" s="10"/>
      <c r="G815" s="10"/>
      <c r="H815" s="10"/>
      <c r="I815" s="10"/>
      <c r="J815" s="10"/>
      <c r="K815" s="12"/>
      <c r="L815" s="12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4"/>
      <c r="BK815" s="14"/>
      <c r="BL815" s="14"/>
      <c r="BM815" s="14"/>
      <c r="BN815" s="14"/>
    </row>
    <row r="816" spans="1:66" x14ac:dyDescent="0.25">
      <c r="D816"/>
      <c r="E816" s="10"/>
      <c r="F816" s="10"/>
      <c r="G816" s="10"/>
      <c r="H816" s="10"/>
      <c r="I816" s="10"/>
      <c r="J816" s="10"/>
      <c r="K816" s="12"/>
      <c r="L816" s="12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4"/>
      <c r="BK816" s="14"/>
      <c r="BL816" s="14"/>
      <c r="BM816" s="14"/>
      <c r="BN816" s="14"/>
    </row>
    <row r="817" spans="4:66" x14ac:dyDescent="0.25">
      <c r="D817"/>
      <c r="E817" s="10"/>
      <c r="F817" s="10"/>
      <c r="G817" s="10"/>
      <c r="H817" s="10"/>
      <c r="I817" s="10"/>
      <c r="J817" s="10"/>
      <c r="K817" s="12"/>
      <c r="L817" s="12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4"/>
      <c r="BK817" s="14"/>
      <c r="BL817" s="14"/>
      <c r="BM817" s="14"/>
      <c r="BN817" s="14"/>
    </row>
    <row r="818" spans="4:66" x14ac:dyDescent="0.25">
      <c r="D818"/>
      <c r="E818" s="10"/>
      <c r="F818" s="10"/>
      <c r="G818" s="10"/>
      <c r="H818" s="10"/>
      <c r="I818" s="10"/>
      <c r="J818" s="10"/>
      <c r="K818" s="12"/>
      <c r="L818" s="12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4"/>
      <c r="BK818" s="14"/>
      <c r="BL818" s="14"/>
      <c r="BM818" s="14"/>
      <c r="BN818" s="14"/>
    </row>
    <row r="819" spans="4:66" x14ac:dyDescent="0.25">
      <c r="D819"/>
      <c r="E819" s="10"/>
      <c r="F819" s="10"/>
      <c r="G819" s="10"/>
      <c r="H819" s="10"/>
      <c r="I819" s="10"/>
      <c r="J819" s="10"/>
      <c r="K819" s="12"/>
      <c r="L819" s="12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4"/>
      <c r="BK819" s="14"/>
      <c r="BL819" s="14"/>
      <c r="BM819" s="14"/>
      <c r="BN819" s="14"/>
    </row>
    <row r="820" spans="4:66" x14ac:dyDescent="0.25">
      <c r="D820"/>
      <c r="E820" s="10"/>
      <c r="F820" s="10"/>
      <c r="G820" s="10"/>
      <c r="H820" s="10"/>
      <c r="I820" s="10"/>
      <c r="J820" s="10"/>
      <c r="K820" s="12"/>
      <c r="L820" s="12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4"/>
      <c r="BK820" s="14"/>
      <c r="BL820" s="14"/>
      <c r="BM820" s="14"/>
      <c r="BN820" s="14"/>
    </row>
    <row r="821" spans="4:66" x14ac:dyDescent="0.25">
      <c r="D821"/>
      <c r="E821" s="10"/>
      <c r="F821" s="10"/>
      <c r="G821" s="10"/>
      <c r="H821" s="10"/>
      <c r="I821" s="10"/>
      <c r="J821" s="10"/>
      <c r="K821" s="12"/>
      <c r="L821" s="12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4"/>
      <c r="BK821" s="14"/>
      <c r="BL821" s="14"/>
      <c r="BM821" s="14"/>
      <c r="BN821" s="14"/>
    </row>
    <row r="822" spans="4:66" x14ac:dyDescent="0.25">
      <c r="D822"/>
      <c r="E822" s="10"/>
      <c r="F822" s="10"/>
      <c r="G822" s="10"/>
      <c r="H822" s="10"/>
      <c r="I822" s="10"/>
      <c r="J822" s="10"/>
      <c r="K822" s="12"/>
      <c r="L822" s="12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4"/>
      <c r="BK822" s="14"/>
      <c r="BL822" s="14"/>
      <c r="BM822" s="14"/>
      <c r="BN822" s="14"/>
    </row>
    <row r="823" spans="4:66" x14ac:dyDescent="0.25">
      <c r="D823"/>
      <c r="E823" s="10"/>
      <c r="F823" s="10"/>
      <c r="G823" s="10"/>
      <c r="H823" s="10"/>
      <c r="I823" s="10"/>
      <c r="J823" s="10"/>
      <c r="K823" s="12"/>
      <c r="L823" s="12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4"/>
      <c r="BK823" s="14"/>
      <c r="BL823" s="14"/>
      <c r="BM823" s="14"/>
      <c r="BN823" s="14"/>
    </row>
    <row r="824" spans="4:66" x14ac:dyDescent="0.25">
      <c r="D824"/>
      <c r="E824" s="10"/>
      <c r="F824" s="10"/>
      <c r="G824" s="10"/>
      <c r="H824" s="10"/>
      <c r="I824" s="10"/>
      <c r="J824" s="10"/>
      <c r="K824" s="12"/>
      <c r="L824" s="12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4"/>
      <c r="BK824" s="14"/>
      <c r="BL824" s="14"/>
      <c r="BM824" s="14"/>
      <c r="BN824" s="14"/>
    </row>
    <row r="825" spans="4:66" x14ac:dyDescent="0.25">
      <c r="D825"/>
      <c r="E825" s="10"/>
      <c r="F825" s="10"/>
      <c r="G825" s="10"/>
      <c r="H825" s="10"/>
      <c r="I825" s="10"/>
      <c r="J825" s="10"/>
      <c r="K825" s="12"/>
      <c r="L825" s="12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4"/>
      <c r="BK825" s="14"/>
      <c r="BL825" s="14"/>
      <c r="BM825" s="14"/>
      <c r="BN825" s="14"/>
    </row>
    <row r="826" spans="4:66" x14ac:dyDescent="0.25">
      <c r="D826"/>
      <c r="E826" s="10"/>
      <c r="F826" s="10"/>
      <c r="G826" s="10"/>
      <c r="H826" s="10"/>
      <c r="I826" s="10"/>
      <c r="J826" s="10"/>
      <c r="K826" s="12"/>
      <c r="L826" s="12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4"/>
      <c r="BK826" s="14"/>
      <c r="BL826" s="14"/>
      <c r="BM826" s="14"/>
      <c r="BN826" s="14"/>
    </row>
    <row r="827" spans="4:66" x14ac:dyDescent="0.25">
      <c r="D827"/>
      <c r="E827" s="10"/>
      <c r="F827" s="10"/>
      <c r="G827" s="10"/>
      <c r="H827" s="10"/>
      <c r="I827" s="10"/>
      <c r="J827" s="10"/>
      <c r="K827" s="12"/>
      <c r="L827" s="12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4"/>
      <c r="BK827" s="14"/>
      <c r="BL827" s="14"/>
      <c r="BM827" s="14"/>
      <c r="BN827" s="14"/>
    </row>
    <row r="828" spans="4:66" x14ac:dyDescent="0.25">
      <c r="D828"/>
      <c r="E828" s="10"/>
      <c r="F828" s="10"/>
      <c r="G828" s="10"/>
      <c r="H828" s="10"/>
      <c r="I828" s="10"/>
      <c r="J828" s="10"/>
      <c r="K828" s="12"/>
      <c r="L828" s="12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4"/>
      <c r="BK828" s="14"/>
      <c r="BL828" s="14"/>
      <c r="BM828" s="14"/>
      <c r="BN828" s="14"/>
    </row>
    <row r="829" spans="4:66" x14ac:dyDescent="0.25">
      <c r="D829"/>
      <c r="E829" s="10"/>
      <c r="F829" s="10"/>
      <c r="G829" s="10"/>
      <c r="H829" s="10"/>
      <c r="I829" s="10"/>
      <c r="J829" s="10"/>
      <c r="K829" s="12"/>
      <c r="L829" s="12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4"/>
      <c r="BK829" s="14"/>
      <c r="BL829" s="14"/>
      <c r="BM829" s="14"/>
      <c r="BN829" s="14"/>
    </row>
    <row r="830" spans="4:66" x14ac:dyDescent="0.25">
      <c r="D830"/>
      <c r="E830" s="10"/>
      <c r="F830" s="10"/>
      <c r="G830" s="10"/>
      <c r="H830" s="10"/>
      <c r="I830" s="10"/>
      <c r="J830" s="10"/>
      <c r="K830" s="12"/>
      <c r="L830" s="12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4"/>
      <c r="BK830" s="14"/>
      <c r="BL830" s="14"/>
      <c r="BM830" s="14"/>
      <c r="BN830" s="14"/>
    </row>
    <row r="831" spans="4:66" x14ac:dyDescent="0.25">
      <c r="D831"/>
      <c r="E831" s="10"/>
      <c r="F831" s="10"/>
      <c r="G831" s="10"/>
      <c r="H831" s="10"/>
      <c r="I831" s="10"/>
      <c r="J831" s="10"/>
      <c r="K831" s="12"/>
      <c r="L831" s="12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4"/>
      <c r="BK831" s="14"/>
      <c r="BL831" s="14"/>
      <c r="BM831" s="14"/>
      <c r="BN831" s="14"/>
    </row>
    <row r="832" spans="4:66" x14ac:dyDescent="0.25">
      <c r="D832"/>
      <c r="E832" s="10"/>
      <c r="F832" s="10"/>
      <c r="G832" s="10"/>
      <c r="H832" s="10"/>
      <c r="I832" s="10"/>
      <c r="J832" s="10"/>
      <c r="K832" s="12"/>
      <c r="L832" s="12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4"/>
      <c r="BK832" s="14"/>
      <c r="BL832" s="14"/>
      <c r="BM832" s="14"/>
      <c r="BN832" s="14"/>
    </row>
    <row r="833" spans="4:66" x14ac:dyDescent="0.25">
      <c r="D833"/>
      <c r="E833" s="10"/>
      <c r="F833" s="10"/>
      <c r="G833" s="10"/>
      <c r="H833" s="10"/>
      <c r="I833" s="10"/>
      <c r="J833" s="10"/>
      <c r="K833" s="12"/>
      <c r="L833" s="12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4"/>
      <c r="BK833" s="14"/>
      <c r="BL833" s="14"/>
      <c r="BM833" s="14"/>
      <c r="BN833" s="14"/>
    </row>
    <row r="834" spans="4:66" x14ac:dyDescent="0.25">
      <c r="D834"/>
      <c r="E834" s="10"/>
      <c r="F834" s="10"/>
      <c r="G834" s="10"/>
      <c r="H834" s="10"/>
      <c r="I834" s="10"/>
      <c r="J834" s="10"/>
      <c r="K834" s="12"/>
      <c r="L834" s="12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4"/>
      <c r="BK834" s="14"/>
      <c r="BL834" s="14"/>
      <c r="BM834" s="14"/>
      <c r="BN834" s="14"/>
    </row>
    <row r="835" spans="4:66" x14ac:dyDescent="0.25">
      <c r="D835"/>
      <c r="E835" s="10"/>
      <c r="F835" s="10"/>
      <c r="G835" s="10"/>
      <c r="H835" s="10"/>
      <c r="I835" s="10"/>
      <c r="J835" s="10"/>
      <c r="K835" s="12"/>
      <c r="L835" s="12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4"/>
      <c r="BK835" s="14"/>
      <c r="BL835" s="14"/>
      <c r="BM835" s="14"/>
      <c r="BN835" s="14"/>
    </row>
    <row r="836" spans="4:66" x14ac:dyDescent="0.25">
      <c r="D836"/>
      <c r="E836" s="10"/>
      <c r="F836" s="10"/>
      <c r="G836" s="10"/>
      <c r="H836" s="10"/>
      <c r="I836" s="10"/>
      <c r="J836" s="10"/>
      <c r="K836" s="12"/>
      <c r="L836" s="12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4"/>
      <c r="BK836" s="14"/>
      <c r="BL836" s="14"/>
      <c r="BM836" s="14"/>
      <c r="BN836" s="14"/>
    </row>
    <row r="837" spans="4:66" x14ac:dyDescent="0.25">
      <c r="D837"/>
      <c r="E837" s="10"/>
      <c r="F837" s="10"/>
      <c r="G837" s="10"/>
      <c r="H837" s="10"/>
      <c r="I837" s="10"/>
      <c r="J837" s="10"/>
      <c r="K837" s="12"/>
      <c r="L837" s="12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4"/>
      <c r="BK837" s="14"/>
      <c r="BL837" s="14"/>
      <c r="BM837" s="14"/>
      <c r="BN837" s="14"/>
    </row>
    <row r="838" spans="4:66" x14ac:dyDescent="0.25">
      <c r="D838"/>
      <c r="E838" s="10"/>
      <c r="F838" s="10"/>
      <c r="G838" s="10"/>
      <c r="H838" s="10"/>
      <c r="I838" s="10"/>
      <c r="J838" s="10"/>
      <c r="K838" s="12"/>
      <c r="L838" s="12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4"/>
      <c r="BK838" s="14"/>
      <c r="BL838" s="14"/>
      <c r="BM838" s="14"/>
      <c r="BN838" s="14"/>
    </row>
    <row r="839" spans="4:66" x14ac:dyDescent="0.25">
      <c r="D839"/>
      <c r="E839" s="10"/>
      <c r="F839" s="10"/>
      <c r="G839" s="10"/>
      <c r="H839" s="10"/>
      <c r="I839" s="10"/>
      <c r="J839" s="10"/>
      <c r="K839" s="12"/>
      <c r="L839" s="12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4"/>
      <c r="BK839" s="14"/>
      <c r="BL839" s="14"/>
      <c r="BM839" s="14"/>
      <c r="BN839" s="14"/>
    </row>
    <row r="840" spans="4:66" x14ac:dyDescent="0.25">
      <c r="D840"/>
      <c r="E840" s="10"/>
      <c r="F840" s="10"/>
      <c r="G840" s="10"/>
      <c r="H840" s="10"/>
      <c r="I840" s="10"/>
      <c r="J840" s="10"/>
      <c r="K840" s="12"/>
      <c r="L840" s="12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4"/>
      <c r="BK840" s="14"/>
      <c r="BL840" s="14"/>
      <c r="BM840" s="14"/>
      <c r="BN840" s="14"/>
    </row>
    <row r="841" spans="4:66" x14ac:dyDescent="0.25">
      <c r="D841"/>
      <c r="E841" s="10"/>
      <c r="F841" s="10"/>
      <c r="G841" s="10"/>
      <c r="H841" s="10"/>
      <c r="I841" s="10"/>
      <c r="J841" s="10"/>
      <c r="K841" s="12"/>
      <c r="L841" s="12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4"/>
      <c r="BK841" s="14"/>
      <c r="BL841" s="14"/>
      <c r="BM841" s="14"/>
      <c r="BN841" s="14"/>
    </row>
    <row r="842" spans="4:66" x14ac:dyDescent="0.25">
      <c r="D842"/>
      <c r="E842" s="10"/>
      <c r="F842" s="10"/>
      <c r="G842" s="10"/>
      <c r="H842" s="10"/>
      <c r="I842" s="10"/>
      <c r="J842" s="10"/>
      <c r="K842" s="12"/>
      <c r="L842" s="12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4"/>
      <c r="BK842" s="14"/>
      <c r="BL842" s="14"/>
      <c r="BM842" s="14"/>
      <c r="BN842" s="14"/>
    </row>
    <row r="843" spans="4:66" x14ac:dyDescent="0.25">
      <c r="D843"/>
      <c r="E843" s="10"/>
      <c r="F843" s="10"/>
      <c r="G843" s="10"/>
      <c r="H843" s="10"/>
      <c r="I843" s="10"/>
      <c r="J843" s="10"/>
      <c r="K843" s="12"/>
      <c r="L843" s="12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4"/>
      <c r="BK843" s="14"/>
      <c r="BL843" s="14"/>
      <c r="BM843" s="14"/>
      <c r="BN843" s="14"/>
    </row>
    <row r="844" spans="4:66" x14ac:dyDescent="0.25">
      <c r="D844"/>
      <c r="E844" s="10"/>
      <c r="F844" s="10"/>
      <c r="G844" s="10"/>
      <c r="H844" s="10"/>
      <c r="I844" s="10"/>
      <c r="J844" s="10"/>
      <c r="K844" s="12"/>
      <c r="L844" s="12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4"/>
      <c r="BK844" s="14"/>
      <c r="BL844" s="14"/>
      <c r="BM844" s="14"/>
      <c r="BN844" s="14"/>
    </row>
    <row r="845" spans="4:66" x14ac:dyDescent="0.25">
      <c r="D845"/>
      <c r="E845" s="10"/>
      <c r="F845" s="10"/>
      <c r="G845" s="10"/>
      <c r="H845" s="10"/>
      <c r="I845" s="10"/>
      <c r="J845" s="10"/>
      <c r="K845" s="12"/>
      <c r="L845" s="12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4"/>
      <c r="BK845" s="14"/>
      <c r="BL845" s="14"/>
      <c r="BM845" s="14"/>
      <c r="BN845" s="14"/>
    </row>
    <row r="846" spans="4:66" x14ac:dyDescent="0.25">
      <c r="D846"/>
      <c r="E846" s="10"/>
      <c r="F846" s="10"/>
      <c r="G846" s="10"/>
      <c r="H846" s="10"/>
      <c r="I846" s="10"/>
      <c r="J846" s="10"/>
      <c r="K846" s="12"/>
      <c r="L846" s="12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4"/>
      <c r="BK846" s="14"/>
      <c r="BL846" s="14"/>
      <c r="BM846" s="14"/>
      <c r="BN846" s="14"/>
    </row>
    <row r="847" spans="4:66" x14ac:dyDescent="0.25">
      <c r="D847"/>
      <c r="E847" s="10"/>
      <c r="F847" s="10"/>
      <c r="G847" s="10"/>
      <c r="H847" s="10"/>
      <c r="I847" s="10"/>
      <c r="J847" s="10"/>
      <c r="K847" s="12"/>
      <c r="L847" s="12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4"/>
      <c r="BK847" s="14"/>
      <c r="BL847" s="14"/>
      <c r="BM847" s="14"/>
      <c r="BN847" s="14"/>
    </row>
    <row r="848" spans="4:66" x14ac:dyDescent="0.25">
      <c r="D848"/>
      <c r="E848" s="10"/>
      <c r="F848" s="10"/>
      <c r="G848" s="10"/>
      <c r="H848" s="10"/>
      <c r="I848" s="10"/>
      <c r="J848" s="10"/>
      <c r="K848" s="12"/>
      <c r="L848" s="12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4"/>
      <c r="BK848" s="14"/>
      <c r="BL848" s="14"/>
      <c r="BM848" s="14"/>
      <c r="BN848" s="14"/>
    </row>
    <row r="849" spans="4:66" x14ac:dyDescent="0.25">
      <c r="D849"/>
      <c r="E849" s="10"/>
      <c r="F849" s="10"/>
      <c r="G849" s="10"/>
      <c r="H849" s="10"/>
      <c r="I849" s="10"/>
      <c r="J849" s="10"/>
      <c r="K849" s="12"/>
      <c r="L849" s="12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4"/>
      <c r="BK849" s="14"/>
      <c r="BL849" s="14"/>
      <c r="BM849" s="14"/>
      <c r="BN849" s="14"/>
    </row>
    <row r="850" spans="4:66" x14ac:dyDescent="0.25">
      <c r="D850"/>
      <c r="E850" s="10"/>
      <c r="F850" s="10"/>
      <c r="G850" s="10"/>
      <c r="H850" s="10"/>
      <c r="I850" s="10"/>
      <c r="J850" s="10"/>
      <c r="K850" s="12"/>
      <c r="L850" s="12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4"/>
      <c r="BK850" s="14"/>
      <c r="BL850" s="14"/>
      <c r="BM850" s="14"/>
      <c r="BN850" s="14"/>
    </row>
    <row r="851" spans="4:66" x14ac:dyDescent="0.25">
      <c r="D851"/>
      <c r="E851" s="10"/>
      <c r="F851" s="10"/>
      <c r="G851" s="10"/>
      <c r="H851" s="10"/>
      <c r="I851" s="10"/>
      <c r="J851" s="10"/>
      <c r="K851" s="12"/>
      <c r="L851" s="12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4"/>
      <c r="BK851" s="14"/>
      <c r="BL851" s="14"/>
      <c r="BM851" s="14"/>
      <c r="BN851" s="14"/>
    </row>
    <row r="852" spans="4:66" x14ac:dyDescent="0.25">
      <c r="D852"/>
      <c r="E852" s="10"/>
      <c r="F852" s="10"/>
      <c r="G852" s="10"/>
      <c r="H852" s="10"/>
      <c r="I852" s="10"/>
      <c r="J852" s="10"/>
      <c r="K852" s="12"/>
      <c r="L852" s="12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4"/>
      <c r="BK852" s="14"/>
      <c r="BL852" s="14"/>
      <c r="BM852" s="14"/>
      <c r="BN852" s="14"/>
    </row>
    <row r="853" spans="4:66" x14ac:dyDescent="0.25">
      <c r="D853"/>
      <c r="E853" s="10"/>
      <c r="F853" s="10"/>
      <c r="G853" s="10"/>
      <c r="H853" s="10"/>
      <c r="I853" s="10"/>
      <c r="J853" s="10"/>
      <c r="K853" s="12"/>
      <c r="L853" s="12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4"/>
      <c r="BK853" s="14"/>
      <c r="BL853" s="14"/>
      <c r="BM853" s="14"/>
      <c r="BN853" s="14"/>
    </row>
    <row r="854" spans="4:66" x14ac:dyDescent="0.25">
      <c r="D854"/>
      <c r="E854" s="10"/>
      <c r="F854" s="10"/>
      <c r="G854" s="10"/>
      <c r="H854" s="10"/>
      <c r="I854" s="10"/>
      <c r="J854" s="10"/>
      <c r="K854" s="12"/>
      <c r="L854" s="12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4"/>
      <c r="BK854" s="14"/>
      <c r="BL854" s="14"/>
      <c r="BM854" s="14"/>
      <c r="BN854" s="14"/>
    </row>
    <row r="855" spans="4:66" x14ac:dyDescent="0.25">
      <c r="D855"/>
      <c r="E855" s="10"/>
      <c r="F855" s="10"/>
      <c r="G855" s="10"/>
      <c r="H855" s="10"/>
      <c r="I855" s="10"/>
      <c r="J855" s="10"/>
      <c r="K855" s="12"/>
      <c r="L855" s="12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4"/>
      <c r="BK855" s="14"/>
      <c r="BL855" s="14"/>
      <c r="BM855" s="14"/>
      <c r="BN855" s="14"/>
    </row>
    <row r="856" spans="4:66" x14ac:dyDescent="0.25">
      <c r="D856"/>
      <c r="E856" s="10"/>
      <c r="F856" s="10"/>
      <c r="G856" s="10"/>
      <c r="H856" s="10"/>
      <c r="I856" s="10"/>
      <c r="J856" s="10"/>
      <c r="K856" s="12"/>
      <c r="L856" s="12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4"/>
      <c r="BK856" s="14"/>
      <c r="BL856" s="14"/>
      <c r="BM856" s="14"/>
      <c r="BN856" s="14"/>
    </row>
    <row r="857" spans="4:66" x14ac:dyDescent="0.25">
      <c r="D857"/>
      <c r="E857" s="10"/>
      <c r="F857" s="10"/>
      <c r="G857" s="10"/>
      <c r="H857" s="10"/>
      <c r="I857" s="10"/>
      <c r="J857" s="10"/>
      <c r="K857" s="12"/>
      <c r="L857" s="12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4"/>
      <c r="BK857" s="14"/>
      <c r="BL857" s="14"/>
      <c r="BM857" s="14"/>
      <c r="BN857" s="14"/>
    </row>
    <row r="858" spans="4:66" x14ac:dyDescent="0.25">
      <c r="D858"/>
      <c r="E858" s="10"/>
      <c r="F858" s="10"/>
      <c r="G858" s="10"/>
      <c r="H858" s="10"/>
      <c r="I858" s="10"/>
      <c r="J858" s="10"/>
      <c r="K858" s="12"/>
      <c r="L858" s="12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4"/>
      <c r="BK858" s="14"/>
      <c r="BL858" s="14"/>
      <c r="BM858" s="14"/>
      <c r="BN858" s="14"/>
    </row>
    <row r="859" spans="4:66" x14ac:dyDescent="0.25">
      <c r="D859"/>
      <c r="E859" s="10"/>
      <c r="F859" s="10"/>
      <c r="G859" s="10"/>
      <c r="H859" s="10"/>
      <c r="I859" s="10"/>
      <c r="J859" s="10"/>
      <c r="K859" s="12"/>
      <c r="L859" s="12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4"/>
      <c r="BK859" s="14"/>
      <c r="BL859" s="14"/>
      <c r="BM859" s="14"/>
      <c r="BN859" s="14"/>
    </row>
    <row r="860" spans="4:66" x14ac:dyDescent="0.25">
      <c r="D860"/>
      <c r="E860" s="10"/>
      <c r="F860" s="10"/>
      <c r="G860" s="10"/>
      <c r="H860" s="10"/>
      <c r="I860" s="10"/>
      <c r="J860" s="10"/>
      <c r="K860" s="12"/>
      <c r="L860" s="12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4"/>
      <c r="BK860" s="14"/>
      <c r="BL860" s="14"/>
      <c r="BM860" s="14"/>
      <c r="BN860" s="14"/>
    </row>
    <row r="861" spans="4:66" x14ac:dyDescent="0.25">
      <c r="D861"/>
      <c r="E861" s="10"/>
      <c r="F861" s="10"/>
      <c r="G861" s="10"/>
      <c r="H861" s="10"/>
      <c r="I861" s="10"/>
      <c r="J861" s="10"/>
      <c r="K861" s="12"/>
      <c r="L861" s="12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4"/>
      <c r="BK861" s="14"/>
      <c r="BL861" s="14"/>
      <c r="BM861" s="14"/>
      <c r="BN861" s="14"/>
    </row>
    <row r="862" spans="4:66" x14ac:dyDescent="0.25">
      <c r="D862"/>
      <c r="E862" s="10"/>
      <c r="F862" s="10"/>
      <c r="G862" s="10"/>
      <c r="H862" s="10"/>
      <c r="I862" s="10"/>
      <c r="J862" s="10"/>
      <c r="K862" s="12"/>
      <c r="L862" s="12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4"/>
      <c r="BK862" s="14"/>
      <c r="BL862" s="14"/>
      <c r="BM862" s="14"/>
      <c r="BN862" s="14"/>
    </row>
    <row r="863" spans="4:66" x14ac:dyDescent="0.25">
      <c r="D863"/>
      <c r="E863" s="10"/>
      <c r="F863" s="10"/>
      <c r="G863" s="10"/>
      <c r="H863" s="10"/>
      <c r="I863" s="10"/>
      <c r="J863" s="10"/>
      <c r="K863" s="12"/>
      <c r="L863" s="12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4"/>
      <c r="BK863" s="14"/>
      <c r="BL863" s="14"/>
      <c r="BM863" s="14"/>
      <c r="BN863" s="14"/>
    </row>
    <row r="864" spans="4:66" x14ac:dyDescent="0.25">
      <c r="D864"/>
      <c r="E864" s="10"/>
      <c r="F864" s="10"/>
      <c r="G864" s="10"/>
      <c r="H864" s="10"/>
      <c r="I864" s="10"/>
      <c r="J864" s="10"/>
      <c r="K864" s="12"/>
      <c r="L864" s="12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4"/>
      <c r="BK864" s="14"/>
      <c r="BL864" s="14"/>
      <c r="BM864" s="14"/>
      <c r="BN864" s="14"/>
    </row>
    <row r="865" spans="4:66" x14ac:dyDescent="0.25">
      <c r="D865"/>
      <c r="E865" s="10"/>
      <c r="F865" s="10"/>
      <c r="G865" s="10"/>
      <c r="H865" s="10"/>
      <c r="I865" s="10"/>
      <c r="J865" s="10"/>
      <c r="K865" s="12"/>
      <c r="L865" s="12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4"/>
      <c r="BK865" s="14"/>
      <c r="BL865" s="14"/>
      <c r="BM865" s="14"/>
      <c r="BN865" s="14"/>
    </row>
    <row r="866" spans="4:66" x14ac:dyDescent="0.25">
      <c r="D866"/>
      <c r="E866" s="10"/>
      <c r="F866" s="10"/>
      <c r="G866" s="10"/>
      <c r="H866" s="10"/>
      <c r="I866" s="10"/>
      <c r="J866" s="10"/>
      <c r="K866" s="12"/>
      <c r="L866" s="12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4"/>
      <c r="BK866" s="14"/>
      <c r="BL866" s="14"/>
      <c r="BM866" s="14"/>
      <c r="BN866" s="14"/>
    </row>
    <row r="867" spans="4:66" x14ac:dyDescent="0.25">
      <c r="D867"/>
      <c r="E867" s="10"/>
      <c r="F867" s="10"/>
      <c r="G867" s="10"/>
      <c r="H867" s="10"/>
      <c r="I867" s="10"/>
      <c r="J867" s="10"/>
      <c r="K867" s="12"/>
      <c r="L867" s="12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4"/>
      <c r="BK867" s="14"/>
      <c r="BL867" s="14"/>
      <c r="BM867" s="14"/>
      <c r="BN867" s="14"/>
    </row>
    <row r="868" spans="4:66" x14ac:dyDescent="0.25">
      <c r="D868"/>
      <c r="E868" s="10"/>
      <c r="F868" s="10"/>
      <c r="G868" s="10"/>
      <c r="H868" s="10"/>
      <c r="I868" s="10"/>
      <c r="J868" s="10"/>
      <c r="K868" s="12"/>
      <c r="L868" s="12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4"/>
      <c r="BK868" s="14"/>
      <c r="BL868" s="14"/>
      <c r="BM868" s="14"/>
      <c r="BN868" s="14"/>
    </row>
    <row r="869" spans="4:66" x14ac:dyDescent="0.25">
      <c r="D869"/>
      <c r="E869" s="10"/>
      <c r="F869" s="10"/>
      <c r="G869" s="10"/>
      <c r="H869" s="10"/>
      <c r="I869" s="10"/>
      <c r="J869" s="10"/>
      <c r="K869" s="12"/>
      <c r="L869" s="12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4"/>
      <c r="BK869" s="14"/>
      <c r="BL869" s="14"/>
      <c r="BM869" s="14"/>
      <c r="BN869" s="14"/>
    </row>
    <row r="870" spans="4:66" x14ac:dyDescent="0.25">
      <c r="D870"/>
      <c r="E870" s="10"/>
      <c r="F870" s="10"/>
      <c r="G870" s="10"/>
      <c r="H870" s="10"/>
      <c r="I870" s="10"/>
      <c r="J870" s="10"/>
      <c r="K870" s="12"/>
      <c r="L870" s="12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4"/>
      <c r="BK870" s="14"/>
      <c r="BL870" s="14"/>
      <c r="BM870" s="14"/>
      <c r="BN870" s="14"/>
    </row>
    <row r="871" spans="4:66" s="10" customFormat="1" x14ac:dyDescent="0.25">
      <c r="K871" s="12"/>
      <c r="L871" s="12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4"/>
      <c r="BK871" s="14"/>
      <c r="BL871" s="14"/>
      <c r="BM871" s="14"/>
      <c r="BN871" s="14"/>
    </row>
    <row r="872" spans="4:66" s="10" customFormat="1" x14ac:dyDescent="0.25">
      <c r="K872" s="12"/>
      <c r="L872" s="12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4"/>
      <c r="BK872" s="14"/>
      <c r="BL872" s="14"/>
      <c r="BM872" s="14"/>
      <c r="BN872" s="14"/>
    </row>
    <row r="873" spans="4:66" x14ac:dyDescent="0.25">
      <c r="D873"/>
      <c r="E873" s="10"/>
      <c r="F873" s="10"/>
      <c r="G873" s="10"/>
      <c r="H873" s="10"/>
      <c r="I873" s="10"/>
      <c r="J873" s="10"/>
      <c r="K873" s="12"/>
      <c r="L873" s="12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4"/>
      <c r="BK873" s="14"/>
      <c r="BL873" s="14"/>
      <c r="BM873" s="14"/>
      <c r="BN873" s="14"/>
    </row>
    <row r="874" spans="4:66" x14ac:dyDescent="0.25">
      <c r="D874"/>
      <c r="E874" s="10"/>
      <c r="F874" s="10"/>
      <c r="G874" s="10"/>
      <c r="H874" s="10"/>
      <c r="I874" s="10"/>
      <c r="J874" s="10"/>
      <c r="K874" s="12"/>
      <c r="L874" s="12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4"/>
      <c r="BK874" s="14"/>
      <c r="BL874" s="14"/>
      <c r="BM874" s="14"/>
      <c r="BN874" s="14"/>
    </row>
    <row r="875" spans="4:66" x14ac:dyDescent="0.25">
      <c r="D875"/>
      <c r="E875" s="10"/>
      <c r="F875" s="10"/>
      <c r="G875" s="10"/>
      <c r="H875" s="10"/>
      <c r="I875" s="10"/>
      <c r="J875" s="10"/>
      <c r="K875" s="12"/>
      <c r="L875" s="12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4"/>
      <c r="BK875" s="14"/>
      <c r="BL875" s="14"/>
      <c r="BM875" s="14"/>
      <c r="BN875" s="14"/>
    </row>
    <row r="876" spans="4:66" x14ac:dyDescent="0.25">
      <c r="D876"/>
      <c r="E876" s="10"/>
      <c r="F876" s="10"/>
      <c r="G876" s="10"/>
      <c r="H876" s="10"/>
      <c r="I876" s="10"/>
      <c r="J876" s="10"/>
      <c r="K876" s="12"/>
      <c r="L876" s="12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4"/>
      <c r="BK876" s="14"/>
      <c r="BL876" s="14"/>
      <c r="BM876" s="14"/>
      <c r="BN876" s="14"/>
    </row>
    <row r="877" spans="4:66" x14ac:dyDescent="0.25">
      <c r="D877"/>
      <c r="E877" s="10"/>
      <c r="F877" s="10"/>
      <c r="G877" s="10"/>
      <c r="H877" s="10"/>
      <c r="I877" s="10"/>
      <c r="J877" s="10"/>
      <c r="K877" s="12"/>
      <c r="L877" s="12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4"/>
      <c r="BK877" s="14"/>
      <c r="BL877" s="14"/>
      <c r="BM877" s="14"/>
      <c r="BN877" s="14"/>
    </row>
    <row r="878" spans="4:66" x14ac:dyDescent="0.25">
      <c r="D878"/>
      <c r="E878" s="10"/>
      <c r="F878" s="10"/>
      <c r="G878" s="10"/>
      <c r="H878" s="10"/>
      <c r="I878" s="10"/>
      <c r="J878" s="10"/>
      <c r="K878" s="12"/>
      <c r="L878" s="12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4"/>
      <c r="BK878" s="14"/>
      <c r="BL878" s="14"/>
      <c r="BM878" s="14"/>
      <c r="BN878" s="14"/>
    </row>
    <row r="879" spans="4:66" x14ac:dyDescent="0.25">
      <c r="D879"/>
      <c r="E879" s="10"/>
      <c r="F879" s="10"/>
      <c r="G879" s="10"/>
      <c r="H879" s="10"/>
      <c r="I879" s="10"/>
      <c r="J879" s="10"/>
      <c r="K879" s="12"/>
      <c r="L879" s="12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4"/>
      <c r="BK879" s="14"/>
      <c r="BL879" s="14"/>
      <c r="BM879" s="14"/>
      <c r="BN879" s="14"/>
    </row>
    <row r="880" spans="4:66" x14ac:dyDescent="0.25">
      <c r="D880"/>
      <c r="E880" s="10"/>
      <c r="F880" s="10"/>
      <c r="G880" s="10"/>
      <c r="H880" s="10"/>
      <c r="I880" s="10"/>
      <c r="J880" s="10"/>
      <c r="K880" s="12"/>
      <c r="L880" s="12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4"/>
      <c r="BK880" s="14"/>
      <c r="BL880" s="14"/>
      <c r="BM880" s="14"/>
      <c r="BN880" s="14"/>
    </row>
    <row r="881" spans="4:66" x14ac:dyDescent="0.25">
      <c r="D881"/>
      <c r="E881" s="10"/>
      <c r="F881" s="10"/>
      <c r="G881" s="10"/>
      <c r="H881" s="10"/>
      <c r="I881" s="10"/>
      <c r="J881" s="10"/>
      <c r="K881" s="12"/>
      <c r="L881" s="12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4"/>
      <c r="BK881" s="14"/>
      <c r="BL881" s="14"/>
      <c r="BM881" s="14"/>
      <c r="BN881" s="14"/>
    </row>
    <row r="882" spans="4:66" x14ac:dyDescent="0.25">
      <c r="D882"/>
      <c r="E882" s="10"/>
      <c r="F882" s="10"/>
      <c r="G882" s="10"/>
      <c r="H882" s="10"/>
      <c r="I882" s="10"/>
      <c r="J882" s="10"/>
      <c r="K882" s="12"/>
      <c r="L882" s="12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4"/>
      <c r="BK882" s="14"/>
      <c r="BL882" s="14"/>
      <c r="BM882" s="14"/>
      <c r="BN882" s="14"/>
    </row>
    <row r="883" spans="4:66" x14ac:dyDescent="0.25">
      <c r="D883"/>
      <c r="E883" s="10"/>
      <c r="F883" s="10"/>
      <c r="G883" s="10"/>
      <c r="H883" s="10"/>
      <c r="I883" s="10"/>
      <c r="J883" s="10"/>
      <c r="K883" s="12"/>
      <c r="L883" s="12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4"/>
      <c r="BK883" s="14"/>
      <c r="BL883" s="14"/>
      <c r="BM883" s="14"/>
      <c r="BN883" s="14"/>
    </row>
    <row r="884" spans="4:66" x14ac:dyDescent="0.25">
      <c r="D884"/>
      <c r="E884" s="10"/>
      <c r="F884" s="10"/>
      <c r="G884" s="10"/>
      <c r="H884" s="10"/>
      <c r="I884" s="10"/>
      <c r="J884" s="10"/>
      <c r="K884" s="12"/>
      <c r="L884" s="12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4"/>
      <c r="BK884" s="14"/>
      <c r="BL884" s="14"/>
      <c r="BM884" s="14"/>
      <c r="BN884" s="14"/>
    </row>
    <row r="885" spans="4:66" x14ac:dyDescent="0.25">
      <c r="D885"/>
      <c r="E885" s="10"/>
      <c r="F885" s="10"/>
      <c r="G885" s="10"/>
      <c r="H885" s="10"/>
      <c r="I885" s="10"/>
      <c r="J885" s="10"/>
      <c r="K885" s="12"/>
      <c r="L885" s="12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4"/>
      <c r="BK885" s="14"/>
      <c r="BL885" s="14"/>
      <c r="BM885" s="14"/>
      <c r="BN885" s="14"/>
    </row>
    <row r="886" spans="4:66" x14ac:dyDescent="0.25">
      <c r="D886"/>
      <c r="E886" s="10"/>
      <c r="F886" s="10"/>
      <c r="G886" s="10"/>
      <c r="H886" s="10"/>
      <c r="I886" s="10"/>
      <c r="J886" s="10"/>
      <c r="K886" s="12"/>
      <c r="L886" s="12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4"/>
      <c r="BK886" s="14"/>
      <c r="BL886" s="14"/>
      <c r="BM886" s="14"/>
      <c r="BN886" s="14"/>
    </row>
    <row r="887" spans="4:66" x14ac:dyDescent="0.25">
      <c r="D887"/>
      <c r="E887" s="10"/>
      <c r="F887" s="10"/>
      <c r="G887" s="10"/>
      <c r="H887" s="10"/>
      <c r="I887" s="10"/>
      <c r="J887" s="10"/>
      <c r="K887" s="12"/>
      <c r="L887" s="12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4"/>
      <c r="BK887" s="14"/>
      <c r="BL887" s="14"/>
      <c r="BM887" s="14"/>
      <c r="BN887" s="14"/>
    </row>
    <row r="888" spans="4:66" x14ac:dyDescent="0.25">
      <c r="D888"/>
      <c r="E888" s="10"/>
      <c r="F888" s="10"/>
      <c r="G888" s="10"/>
      <c r="H888" s="10"/>
      <c r="I888" s="10"/>
      <c r="J888" s="10"/>
      <c r="K888" s="12"/>
      <c r="L888" s="12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4"/>
      <c r="BK888" s="14"/>
      <c r="BL888" s="14"/>
      <c r="BM888" s="14"/>
      <c r="BN888" s="14"/>
    </row>
    <row r="889" spans="4:66" x14ac:dyDescent="0.25">
      <c r="D889"/>
      <c r="E889" s="10"/>
      <c r="F889" s="10"/>
      <c r="G889" s="10"/>
      <c r="H889" s="10"/>
      <c r="I889" s="10"/>
      <c r="J889" s="10"/>
      <c r="K889" s="12"/>
      <c r="L889" s="12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4"/>
      <c r="BK889" s="14"/>
      <c r="BL889" s="14"/>
      <c r="BM889" s="14"/>
      <c r="BN889" s="14"/>
    </row>
    <row r="890" spans="4:66" x14ac:dyDescent="0.25">
      <c r="D890"/>
      <c r="E890" s="10"/>
      <c r="F890" s="10"/>
      <c r="G890" s="10"/>
      <c r="H890" s="10"/>
      <c r="I890" s="10"/>
      <c r="J890" s="10"/>
      <c r="K890" s="12"/>
      <c r="L890" s="12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4"/>
      <c r="BK890" s="14"/>
      <c r="BL890" s="14"/>
      <c r="BM890" s="14"/>
      <c r="BN890" s="14"/>
    </row>
    <row r="891" spans="4:66" x14ac:dyDescent="0.25">
      <c r="D891"/>
      <c r="E891" s="10"/>
      <c r="F891" s="10"/>
      <c r="G891" s="10"/>
      <c r="H891" s="10"/>
      <c r="I891" s="10"/>
      <c r="J891" s="10"/>
      <c r="K891" s="12"/>
      <c r="L891" s="12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4"/>
      <c r="BK891" s="14"/>
      <c r="BL891" s="14"/>
      <c r="BM891" s="14"/>
      <c r="BN891" s="14"/>
    </row>
    <row r="892" spans="4:66" x14ac:dyDescent="0.25">
      <c r="D892"/>
      <c r="E892" s="10"/>
      <c r="F892" s="10"/>
      <c r="G892" s="10"/>
      <c r="H892" s="10"/>
      <c r="I892" s="10"/>
      <c r="J892" s="10"/>
      <c r="K892" s="12"/>
      <c r="L892" s="12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4"/>
      <c r="BK892" s="14"/>
      <c r="BL892" s="14"/>
      <c r="BM892" s="14"/>
      <c r="BN892" s="14"/>
    </row>
    <row r="893" spans="4:66" x14ac:dyDescent="0.25">
      <c r="D893"/>
      <c r="E893" s="10"/>
      <c r="F893" s="10"/>
      <c r="G893" s="10"/>
      <c r="H893" s="10"/>
      <c r="I893" s="10"/>
      <c r="J893" s="10"/>
      <c r="K893" s="12"/>
      <c r="L893" s="12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4"/>
      <c r="BK893" s="14"/>
      <c r="BL893" s="14"/>
      <c r="BM893" s="14"/>
      <c r="BN893" s="14"/>
    </row>
    <row r="894" spans="4:66" x14ac:dyDescent="0.25">
      <c r="D894"/>
      <c r="E894" s="10"/>
      <c r="F894" s="10"/>
      <c r="G894" s="10"/>
      <c r="H894" s="10"/>
      <c r="I894" s="10"/>
      <c r="J894" s="10"/>
      <c r="K894" s="12"/>
      <c r="L894" s="12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4"/>
      <c r="BK894" s="14"/>
      <c r="BL894" s="14"/>
      <c r="BM894" s="14"/>
      <c r="BN894" s="14"/>
    </row>
    <row r="895" spans="4:66" x14ac:dyDescent="0.25">
      <c r="D895"/>
      <c r="E895" s="10"/>
      <c r="F895" s="10"/>
      <c r="G895" s="10"/>
      <c r="H895" s="10"/>
      <c r="I895" s="10"/>
      <c r="J895" s="10"/>
      <c r="K895" s="12"/>
      <c r="L895" s="12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4"/>
      <c r="BK895" s="14"/>
      <c r="BL895" s="14"/>
      <c r="BM895" s="14"/>
      <c r="BN895" s="14"/>
    </row>
    <row r="896" spans="4:66" x14ac:dyDescent="0.25">
      <c r="D896"/>
      <c r="E896" s="10"/>
      <c r="F896" s="10"/>
      <c r="G896" s="10"/>
      <c r="H896" s="10"/>
      <c r="I896" s="10"/>
      <c r="J896" s="10"/>
      <c r="K896" s="12"/>
      <c r="L896" s="12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4"/>
      <c r="BK896" s="14"/>
      <c r="BL896" s="14"/>
      <c r="BM896" s="14"/>
      <c r="BN896" s="14"/>
    </row>
    <row r="897" spans="4:66" x14ac:dyDescent="0.25">
      <c r="D897"/>
      <c r="E897" s="10"/>
      <c r="F897" s="10"/>
      <c r="G897" s="10"/>
      <c r="H897" s="10"/>
      <c r="I897" s="10"/>
      <c r="J897" s="10"/>
      <c r="K897" s="12"/>
      <c r="L897" s="12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4"/>
      <c r="BK897" s="14"/>
      <c r="BL897" s="14"/>
      <c r="BM897" s="14"/>
      <c r="BN897" s="14"/>
    </row>
    <row r="898" spans="4:66" x14ac:dyDescent="0.25">
      <c r="D898"/>
      <c r="E898" s="10"/>
      <c r="F898" s="10"/>
      <c r="G898" s="10"/>
      <c r="H898" s="10"/>
      <c r="I898" s="10"/>
      <c r="J898" s="10"/>
      <c r="K898" s="12"/>
      <c r="L898" s="12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4"/>
      <c r="BK898" s="14"/>
      <c r="BL898" s="14"/>
      <c r="BM898" s="14"/>
      <c r="BN898" s="14"/>
    </row>
    <row r="899" spans="4:66" x14ac:dyDescent="0.25">
      <c r="D899"/>
      <c r="E899" s="10"/>
      <c r="F899" s="10"/>
      <c r="G899" s="10"/>
      <c r="H899" s="10"/>
      <c r="I899" s="10"/>
      <c r="J899" s="10"/>
      <c r="K899" s="12"/>
      <c r="L899" s="12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4"/>
      <c r="BK899" s="14"/>
      <c r="BL899" s="14"/>
      <c r="BM899" s="14"/>
      <c r="BN899" s="14"/>
    </row>
    <row r="900" spans="4:66" x14ac:dyDescent="0.25">
      <c r="D900"/>
      <c r="E900" s="10"/>
      <c r="F900" s="10"/>
      <c r="G900" s="10"/>
      <c r="H900" s="10"/>
      <c r="I900" s="10"/>
      <c r="J900" s="10"/>
      <c r="K900" s="12"/>
      <c r="L900" s="12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4"/>
      <c r="BK900" s="14"/>
      <c r="BL900" s="14"/>
      <c r="BM900" s="14"/>
      <c r="BN900" s="14"/>
    </row>
    <row r="901" spans="4:66" x14ac:dyDescent="0.25">
      <c r="D901"/>
      <c r="E901" s="10"/>
      <c r="F901" s="10"/>
      <c r="G901" s="10"/>
      <c r="H901" s="10"/>
      <c r="I901" s="10"/>
      <c r="J901" s="10"/>
      <c r="K901" s="12"/>
      <c r="L901" s="12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4"/>
      <c r="BK901" s="14"/>
      <c r="BL901" s="14"/>
      <c r="BM901" s="14"/>
      <c r="BN901" s="14"/>
    </row>
    <row r="902" spans="4:66" x14ac:dyDescent="0.25">
      <c r="D902"/>
      <c r="E902" s="10"/>
      <c r="F902" s="10"/>
      <c r="G902" s="10"/>
      <c r="H902" s="10"/>
      <c r="I902" s="10"/>
      <c r="J902" s="10"/>
      <c r="K902" s="12"/>
      <c r="L902" s="12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4"/>
      <c r="BK902" s="14"/>
      <c r="BL902" s="14"/>
      <c r="BM902" s="14"/>
      <c r="BN902" s="14"/>
    </row>
    <row r="903" spans="4:66" x14ac:dyDescent="0.25">
      <c r="D903"/>
      <c r="E903" s="10"/>
      <c r="F903" s="10"/>
      <c r="G903" s="10"/>
      <c r="H903" s="10"/>
      <c r="I903" s="10"/>
      <c r="J903" s="10"/>
      <c r="K903" s="12"/>
      <c r="L903" s="12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4"/>
      <c r="BK903" s="14"/>
      <c r="BL903" s="14"/>
      <c r="BM903" s="14"/>
      <c r="BN903" s="14"/>
    </row>
    <row r="904" spans="4:66" x14ac:dyDescent="0.25">
      <c r="D904"/>
      <c r="E904" s="10"/>
      <c r="F904" s="10"/>
      <c r="G904" s="10"/>
      <c r="H904" s="10"/>
      <c r="I904" s="10"/>
      <c r="J904" s="10"/>
      <c r="K904" s="12"/>
      <c r="L904" s="12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4"/>
      <c r="BK904" s="14"/>
      <c r="BL904" s="14"/>
      <c r="BM904" s="14"/>
      <c r="BN904" s="14"/>
    </row>
    <row r="905" spans="4:66" x14ac:dyDescent="0.25">
      <c r="D905"/>
      <c r="E905" s="10"/>
      <c r="F905" s="10"/>
      <c r="G905" s="10"/>
      <c r="H905" s="10"/>
      <c r="I905" s="10"/>
      <c r="J905" s="10"/>
      <c r="K905" s="12"/>
      <c r="L905" s="12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4"/>
      <c r="BK905" s="14"/>
      <c r="BL905" s="14"/>
      <c r="BM905" s="14"/>
      <c r="BN905" s="14"/>
    </row>
    <row r="906" spans="4:66" x14ac:dyDescent="0.25">
      <c r="D906"/>
      <c r="E906" s="10"/>
      <c r="F906" s="10"/>
      <c r="G906" s="10"/>
      <c r="H906" s="10"/>
      <c r="I906" s="10"/>
      <c r="J906" s="10"/>
      <c r="K906" s="12"/>
      <c r="L906" s="12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4"/>
      <c r="BK906" s="14"/>
      <c r="BL906" s="14"/>
      <c r="BM906" s="14"/>
      <c r="BN906" s="14"/>
    </row>
    <row r="907" spans="4:66" x14ac:dyDescent="0.25">
      <c r="D907"/>
      <c r="E907" s="10"/>
      <c r="F907" s="10"/>
      <c r="G907" s="10"/>
      <c r="H907" s="10"/>
      <c r="I907" s="10"/>
      <c r="J907" s="10"/>
      <c r="K907" s="12"/>
      <c r="L907" s="12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4"/>
      <c r="BK907" s="14"/>
      <c r="BL907" s="14"/>
      <c r="BM907" s="14"/>
      <c r="BN907" s="14"/>
    </row>
    <row r="908" spans="4:66" x14ac:dyDescent="0.25">
      <c r="D908"/>
      <c r="E908" s="10"/>
      <c r="F908" s="10"/>
      <c r="G908" s="10"/>
      <c r="H908" s="10"/>
      <c r="I908" s="10"/>
      <c r="J908" s="10"/>
      <c r="K908" s="12"/>
      <c r="L908" s="12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4"/>
      <c r="BK908" s="14"/>
      <c r="BL908" s="14"/>
      <c r="BM908" s="14"/>
      <c r="BN908" s="14"/>
    </row>
    <row r="909" spans="4:66" x14ac:dyDescent="0.25">
      <c r="D909"/>
      <c r="E909" s="10"/>
      <c r="F909" s="10"/>
      <c r="G909" s="10"/>
      <c r="H909" s="10"/>
      <c r="I909" s="10"/>
      <c r="J909" s="10"/>
      <c r="K909" s="12"/>
      <c r="L909" s="12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4"/>
      <c r="BK909" s="14"/>
      <c r="BL909" s="14"/>
      <c r="BM909" s="14"/>
      <c r="BN909" s="14"/>
    </row>
    <row r="910" spans="4:66" x14ac:dyDescent="0.25">
      <c r="D910"/>
      <c r="E910" s="10"/>
      <c r="F910" s="10"/>
      <c r="G910" s="10"/>
      <c r="H910" s="10"/>
      <c r="I910" s="10"/>
      <c r="J910" s="10"/>
      <c r="K910" s="12"/>
      <c r="L910" s="12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4"/>
      <c r="BK910" s="14"/>
      <c r="BL910" s="14"/>
      <c r="BM910" s="14"/>
      <c r="BN910" s="14"/>
    </row>
    <row r="911" spans="4:66" x14ac:dyDescent="0.25">
      <c r="D911"/>
      <c r="E911" s="10"/>
      <c r="F911" s="10"/>
      <c r="G911" s="10"/>
      <c r="H911" s="10"/>
      <c r="I911" s="10"/>
      <c r="J911" s="10"/>
      <c r="K911" s="12"/>
      <c r="L911" s="12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4"/>
      <c r="BK911" s="14"/>
      <c r="BL911" s="14"/>
      <c r="BM911" s="14"/>
      <c r="BN911" s="14"/>
    </row>
    <row r="912" spans="4:66" x14ac:dyDescent="0.25">
      <c r="D912"/>
      <c r="E912" s="10"/>
      <c r="F912" s="10"/>
      <c r="G912" s="10"/>
      <c r="H912" s="10"/>
      <c r="I912" s="10"/>
      <c r="J912" s="10"/>
      <c r="K912" s="12"/>
      <c r="L912" s="12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4"/>
      <c r="BK912" s="14"/>
      <c r="BL912" s="14"/>
      <c r="BM912" s="14"/>
      <c r="BN912" s="14"/>
    </row>
    <row r="913" spans="4:66" x14ac:dyDescent="0.25">
      <c r="D913"/>
      <c r="E913" s="10"/>
      <c r="F913" s="10"/>
      <c r="G913" s="10"/>
      <c r="H913" s="10"/>
      <c r="I913" s="10"/>
      <c r="J913" s="10"/>
      <c r="K913" s="12"/>
      <c r="L913" s="12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4"/>
      <c r="BK913" s="14"/>
      <c r="BL913" s="14"/>
      <c r="BM913" s="14"/>
      <c r="BN913" s="14"/>
    </row>
    <row r="914" spans="4:66" x14ac:dyDescent="0.25">
      <c r="D914"/>
      <c r="E914" s="10"/>
      <c r="F914" s="10"/>
      <c r="G914" s="10"/>
      <c r="H914" s="10"/>
      <c r="I914" s="10"/>
      <c r="J914" s="10"/>
      <c r="K914" s="12"/>
      <c r="L914" s="12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4"/>
      <c r="BK914" s="14"/>
      <c r="BL914" s="14"/>
      <c r="BM914" s="14"/>
      <c r="BN914" s="14"/>
    </row>
    <row r="915" spans="4:66" x14ac:dyDescent="0.25">
      <c r="D915"/>
      <c r="E915" s="10"/>
      <c r="F915" s="10"/>
      <c r="G915" s="10"/>
      <c r="H915" s="10"/>
      <c r="I915" s="10"/>
      <c r="J915" s="10"/>
      <c r="K915" s="12"/>
      <c r="L915" s="12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4"/>
      <c r="BK915" s="14"/>
      <c r="BL915" s="14"/>
      <c r="BM915" s="14"/>
      <c r="BN915" s="14"/>
    </row>
    <row r="916" spans="4:66" x14ac:dyDescent="0.25">
      <c r="D916"/>
      <c r="E916" s="10"/>
      <c r="F916" s="10"/>
      <c r="G916" s="10"/>
      <c r="H916" s="10"/>
      <c r="I916" s="10"/>
      <c r="J916" s="10"/>
      <c r="K916" s="12"/>
      <c r="L916" s="12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4"/>
      <c r="BK916" s="14"/>
      <c r="BL916" s="14"/>
      <c r="BM916" s="14"/>
      <c r="BN916" s="14"/>
    </row>
    <row r="917" spans="4:66" x14ac:dyDescent="0.25">
      <c r="D917"/>
      <c r="E917" s="10"/>
      <c r="F917" s="10"/>
      <c r="G917" s="10"/>
      <c r="H917" s="10"/>
      <c r="I917" s="10"/>
      <c r="J917" s="10"/>
      <c r="K917" s="12"/>
      <c r="L917" s="12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4"/>
      <c r="BK917" s="14"/>
      <c r="BL917" s="14"/>
      <c r="BM917" s="14"/>
      <c r="BN917" s="14"/>
    </row>
    <row r="918" spans="4:66" x14ac:dyDescent="0.25">
      <c r="D918"/>
      <c r="E918" s="10"/>
      <c r="F918" s="10"/>
      <c r="G918" s="10"/>
      <c r="H918" s="10"/>
      <c r="I918" s="10"/>
      <c r="J918" s="10"/>
      <c r="K918" s="12"/>
      <c r="L918" s="12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4"/>
      <c r="BK918" s="14"/>
      <c r="BL918" s="14"/>
      <c r="BM918" s="14"/>
      <c r="BN918" s="14"/>
    </row>
    <row r="919" spans="4:66" x14ac:dyDescent="0.25">
      <c r="D919"/>
      <c r="E919" s="10"/>
      <c r="F919" s="10"/>
      <c r="G919" s="10"/>
      <c r="H919" s="10"/>
      <c r="I919" s="10"/>
      <c r="J919" s="10"/>
      <c r="K919" s="12"/>
      <c r="L919" s="12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4"/>
      <c r="BK919" s="14"/>
      <c r="BL919" s="14"/>
      <c r="BM919" s="14"/>
      <c r="BN919" s="14"/>
    </row>
    <row r="920" spans="4:66" x14ac:dyDescent="0.25">
      <c r="D920"/>
      <c r="E920" s="10"/>
      <c r="F920" s="10"/>
      <c r="G920" s="10"/>
      <c r="H920" s="10"/>
      <c r="I920" s="10"/>
      <c r="J920" s="10"/>
      <c r="K920" s="12"/>
      <c r="L920" s="12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4"/>
      <c r="BK920" s="14"/>
      <c r="BL920" s="14"/>
      <c r="BM920" s="14"/>
      <c r="BN920" s="14"/>
    </row>
    <row r="921" spans="4:66" x14ac:dyDescent="0.25">
      <c r="D921"/>
      <c r="E921" s="10"/>
      <c r="F921" s="10"/>
      <c r="G921" s="10"/>
      <c r="H921" s="10"/>
      <c r="I921" s="10"/>
      <c r="J921" s="10"/>
      <c r="K921" s="12"/>
      <c r="L921" s="12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4"/>
      <c r="BK921" s="14"/>
      <c r="BL921" s="14"/>
      <c r="BM921" s="14"/>
      <c r="BN921" s="14"/>
    </row>
    <row r="922" spans="4:66" x14ac:dyDescent="0.25">
      <c r="D922"/>
      <c r="E922" s="10"/>
      <c r="F922" s="10"/>
      <c r="G922" s="10"/>
      <c r="H922" s="10"/>
      <c r="I922" s="10"/>
      <c r="J922" s="10"/>
      <c r="K922" s="12"/>
      <c r="L922" s="12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4"/>
      <c r="BK922" s="14"/>
      <c r="BL922" s="14"/>
      <c r="BM922" s="14"/>
      <c r="BN922" s="14"/>
    </row>
    <row r="923" spans="4:66" x14ac:dyDescent="0.25">
      <c r="D923"/>
      <c r="E923" s="10"/>
      <c r="F923" s="10"/>
      <c r="G923" s="10"/>
      <c r="H923" s="10"/>
      <c r="I923" s="10"/>
      <c r="J923" s="10"/>
      <c r="K923" s="12"/>
      <c r="L923" s="12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4"/>
      <c r="BK923" s="14"/>
      <c r="BL923" s="14"/>
      <c r="BM923" s="14"/>
      <c r="BN923" s="14"/>
    </row>
    <row r="924" spans="4:66" x14ac:dyDescent="0.25">
      <c r="D924"/>
      <c r="E924" s="10"/>
      <c r="F924" s="10"/>
      <c r="G924" s="10"/>
      <c r="H924" s="10"/>
      <c r="I924" s="10"/>
      <c r="J924" s="10"/>
      <c r="K924" s="12"/>
      <c r="L924" s="12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4"/>
      <c r="BK924" s="14"/>
      <c r="BL924" s="14"/>
      <c r="BM924" s="14"/>
      <c r="BN924" s="14"/>
    </row>
    <row r="925" spans="4:66" x14ac:dyDescent="0.25">
      <c r="D925"/>
      <c r="E925" s="10"/>
      <c r="F925" s="10"/>
      <c r="G925" s="10"/>
      <c r="H925" s="10"/>
      <c r="I925" s="10"/>
      <c r="J925" s="10"/>
      <c r="K925" s="12"/>
      <c r="L925" s="12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4"/>
      <c r="BK925" s="14"/>
      <c r="BL925" s="14"/>
      <c r="BM925" s="14"/>
      <c r="BN925" s="14"/>
    </row>
    <row r="926" spans="4:66" x14ac:dyDescent="0.25">
      <c r="D926"/>
      <c r="E926" s="10"/>
      <c r="F926" s="10"/>
      <c r="G926" s="10"/>
      <c r="H926" s="10"/>
      <c r="I926" s="10"/>
      <c r="J926" s="10"/>
      <c r="K926" s="12"/>
      <c r="L926" s="12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4"/>
      <c r="BK926" s="14"/>
      <c r="BL926" s="14"/>
      <c r="BM926" s="14"/>
      <c r="BN926" s="14"/>
    </row>
    <row r="927" spans="4:66" x14ac:dyDescent="0.25">
      <c r="D927"/>
      <c r="E927" s="10"/>
      <c r="F927" s="10"/>
      <c r="G927" s="10"/>
      <c r="H927" s="10"/>
      <c r="I927" s="10"/>
      <c r="J927" s="10"/>
      <c r="K927" s="12"/>
      <c r="L927" s="12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4"/>
      <c r="BK927" s="14"/>
      <c r="BL927" s="14"/>
      <c r="BM927" s="14"/>
      <c r="BN927" s="14"/>
    </row>
    <row r="928" spans="4:66" s="10" customFormat="1" x14ac:dyDescent="0.25">
      <c r="K928" s="12"/>
      <c r="L928" s="12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4"/>
      <c r="BK928" s="14"/>
      <c r="BL928" s="14"/>
      <c r="BM928" s="14"/>
      <c r="BN928" s="14"/>
    </row>
    <row r="929" spans="4:66" x14ac:dyDescent="0.25">
      <c r="D929" s="11"/>
      <c r="E929" s="10"/>
      <c r="F929" s="10"/>
      <c r="G929" s="10"/>
      <c r="H929" s="10"/>
      <c r="I929" s="10"/>
      <c r="J929" s="10"/>
      <c r="K929" s="12"/>
      <c r="L929" s="12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4"/>
      <c r="BK929" s="14"/>
      <c r="BL929" s="14"/>
      <c r="BM929" s="14"/>
      <c r="BN929" s="14"/>
    </row>
    <row r="930" spans="4:66" x14ac:dyDescent="0.25">
      <c r="D930" s="11"/>
      <c r="E930" s="10"/>
      <c r="F930" s="10"/>
      <c r="G930" s="10"/>
      <c r="H930" s="10"/>
      <c r="I930" s="10"/>
      <c r="J930" s="10"/>
      <c r="K930" s="12"/>
      <c r="L930" s="12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4"/>
      <c r="BK930" s="14"/>
      <c r="BL930" s="14"/>
      <c r="BM930" s="14"/>
      <c r="BN930" s="14"/>
    </row>
    <row r="931" spans="4:66" x14ac:dyDescent="0.25">
      <c r="D931" s="11"/>
      <c r="E931" s="10"/>
      <c r="F931" s="10"/>
      <c r="G931" s="10"/>
      <c r="H931" s="10"/>
      <c r="I931" s="10"/>
      <c r="J931" s="10"/>
      <c r="K931" s="12"/>
      <c r="L931" s="12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4"/>
      <c r="BK931" s="14"/>
      <c r="BL931" s="14"/>
      <c r="BM931" s="14"/>
      <c r="BN931" s="14"/>
    </row>
    <row r="932" spans="4:66" x14ac:dyDescent="0.25">
      <c r="D932" s="11"/>
      <c r="E932" s="10"/>
      <c r="F932" s="10"/>
      <c r="G932" s="10"/>
      <c r="H932" s="10"/>
      <c r="I932" s="10"/>
      <c r="J932" s="10"/>
      <c r="K932" s="12"/>
      <c r="L932" s="12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4"/>
      <c r="BK932" s="14"/>
      <c r="BL932" s="14"/>
      <c r="BM932" s="14"/>
      <c r="BN932" s="14"/>
    </row>
    <row r="933" spans="4:66" x14ac:dyDescent="0.25">
      <c r="D933" s="11"/>
      <c r="E933" s="10"/>
      <c r="F933" s="10"/>
      <c r="G933" s="10"/>
      <c r="H933" s="10"/>
      <c r="I933" s="10"/>
      <c r="J933" s="10"/>
      <c r="K933" s="12"/>
      <c r="L933" s="12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4"/>
      <c r="BK933" s="14"/>
      <c r="BL933" s="14"/>
      <c r="BM933" s="14"/>
      <c r="BN933" s="14"/>
    </row>
    <row r="934" spans="4:66" x14ac:dyDescent="0.25">
      <c r="D934" s="11"/>
      <c r="E934" s="10"/>
      <c r="F934" s="10"/>
      <c r="G934" s="10"/>
      <c r="H934" s="10"/>
      <c r="I934" s="10"/>
      <c r="J934" s="10"/>
      <c r="K934" s="12"/>
      <c r="L934" s="12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4"/>
      <c r="BK934" s="14"/>
      <c r="BL934" s="14"/>
      <c r="BM934" s="14"/>
      <c r="BN934" s="14"/>
    </row>
    <row r="935" spans="4:66" x14ac:dyDescent="0.25">
      <c r="D935" s="11"/>
      <c r="E935" s="10"/>
      <c r="F935" s="10"/>
      <c r="G935" s="10"/>
      <c r="H935" s="10"/>
      <c r="I935" s="10"/>
      <c r="J935" s="10"/>
      <c r="K935" s="12"/>
      <c r="L935" s="12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4"/>
      <c r="BK935" s="14"/>
      <c r="BL935" s="14"/>
      <c r="BM935" s="14"/>
      <c r="BN935" s="14"/>
    </row>
    <row r="936" spans="4:66" x14ac:dyDescent="0.25">
      <c r="D936" s="11"/>
      <c r="E936" s="10"/>
      <c r="F936" s="10"/>
      <c r="G936" s="10"/>
      <c r="H936" s="10"/>
      <c r="I936" s="10"/>
      <c r="J936" s="10"/>
      <c r="K936" s="12"/>
      <c r="L936" s="12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4"/>
      <c r="BK936" s="14"/>
      <c r="BL936" s="14"/>
      <c r="BM936" s="14"/>
      <c r="BN936" s="14"/>
    </row>
    <row r="937" spans="4:66" x14ac:dyDescent="0.25">
      <c r="D937"/>
      <c r="E937" s="10"/>
      <c r="F937" s="10"/>
      <c r="G937" s="10"/>
      <c r="H937" s="10"/>
      <c r="I937" s="10"/>
      <c r="J937" s="10"/>
      <c r="K937" s="12"/>
      <c r="L937" s="12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4"/>
      <c r="BK937" s="14"/>
      <c r="BL937" s="14"/>
      <c r="BM937" s="14"/>
      <c r="BN937" s="14"/>
    </row>
    <row r="938" spans="4:66" x14ac:dyDescent="0.25">
      <c r="D938"/>
      <c r="E938" s="10"/>
      <c r="F938" s="10"/>
      <c r="G938" s="10"/>
      <c r="H938" s="10"/>
      <c r="I938" s="10"/>
      <c r="J938" s="10"/>
      <c r="K938" s="12"/>
      <c r="L938" s="12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4"/>
      <c r="BK938" s="14"/>
      <c r="BL938" s="14"/>
      <c r="BM938" s="14"/>
      <c r="BN938" s="14"/>
    </row>
    <row r="939" spans="4:66" x14ac:dyDescent="0.25">
      <c r="D939"/>
      <c r="E939" s="10"/>
      <c r="F939" s="10"/>
      <c r="G939" s="10"/>
      <c r="H939" s="10"/>
      <c r="I939" s="10"/>
      <c r="J939" s="10"/>
      <c r="K939" s="12"/>
      <c r="L939" s="12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4"/>
      <c r="BK939" s="14"/>
      <c r="BL939" s="14"/>
      <c r="BM939" s="14"/>
      <c r="BN939" s="14"/>
    </row>
    <row r="940" spans="4:66" x14ac:dyDescent="0.25">
      <c r="D940"/>
      <c r="E940" s="10"/>
      <c r="F940" s="10"/>
      <c r="G940" s="10"/>
      <c r="H940" s="10"/>
      <c r="I940" s="10"/>
      <c r="J940" s="10"/>
      <c r="K940" s="12"/>
      <c r="L940" s="12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4"/>
      <c r="BK940" s="14"/>
      <c r="BL940" s="14"/>
      <c r="BM940" s="14"/>
      <c r="BN940" s="14"/>
    </row>
    <row r="941" spans="4:66" x14ac:dyDescent="0.25">
      <c r="D941"/>
      <c r="E941" s="10"/>
      <c r="F941" s="10"/>
      <c r="G941" s="10"/>
      <c r="H941" s="10"/>
      <c r="I941" s="10"/>
      <c r="J941" s="10"/>
      <c r="K941" s="12"/>
      <c r="L941" s="12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4"/>
      <c r="BK941" s="14"/>
      <c r="BL941" s="14"/>
      <c r="BM941" s="14"/>
      <c r="BN941" s="14"/>
    </row>
    <row r="942" spans="4:66" x14ac:dyDescent="0.25">
      <c r="D942"/>
      <c r="E942" s="10"/>
      <c r="F942" s="10"/>
      <c r="G942" s="10"/>
      <c r="H942" s="10"/>
      <c r="I942" s="10"/>
      <c r="J942" s="10"/>
      <c r="K942" s="12"/>
      <c r="L942" s="12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4"/>
      <c r="BK942" s="14"/>
      <c r="BL942" s="14"/>
      <c r="BM942" s="14"/>
      <c r="BN942" s="14"/>
    </row>
    <row r="943" spans="4:66" x14ac:dyDescent="0.25">
      <c r="D943"/>
      <c r="E943" s="10"/>
      <c r="F943" s="10"/>
      <c r="G943" s="10"/>
      <c r="H943" s="10"/>
      <c r="I943" s="10"/>
      <c r="J943" s="10"/>
      <c r="K943" s="12"/>
      <c r="L943" s="12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4"/>
      <c r="BK943" s="14"/>
      <c r="BL943" s="14"/>
      <c r="BM943" s="14"/>
      <c r="BN943" s="14"/>
    </row>
    <row r="944" spans="4:66" x14ac:dyDescent="0.25">
      <c r="D944"/>
      <c r="E944" s="10"/>
      <c r="F944" s="10"/>
      <c r="G944" s="10"/>
      <c r="H944" s="10"/>
      <c r="I944" s="10"/>
      <c r="J944" s="10"/>
      <c r="K944" s="12"/>
      <c r="L944" s="12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4"/>
      <c r="BK944" s="14"/>
      <c r="BL944" s="14"/>
      <c r="BM944" s="14"/>
      <c r="BN944" s="14"/>
    </row>
    <row r="945" spans="4:66" x14ac:dyDescent="0.25">
      <c r="D945"/>
      <c r="E945" s="10"/>
      <c r="F945" s="10"/>
      <c r="G945" s="10"/>
      <c r="H945" s="10"/>
      <c r="I945" s="10"/>
      <c r="J945" s="10"/>
      <c r="K945" s="12"/>
      <c r="L945" s="12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4"/>
      <c r="BK945" s="14"/>
      <c r="BL945" s="14"/>
      <c r="BM945" s="14"/>
      <c r="BN945" s="14"/>
    </row>
    <row r="946" spans="4:66" x14ac:dyDescent="0.25">
      <c r="D946"/>
      <c r="E946" s="10"/>
      <c r="F946" s="10"/>
      <c r="G946" s="10"/>
      <c r="H946" s="10"/>
      <c r="I946" s="10"/>
      <c r="J946" s="10"/>
      <c r="K946" s="12"/>
      <c r="L946" s="12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4"/>
      <c r="BK946" s="14"/>
      <c r="BL946" s="14"/>
      <c r="BM946" s="14"/>
      <c r="BN946" s="14"/>
    </row>
    <row r="947" spans="4:66" x14ac:dyDescent="0.25">
      <c r="D947"/>
      <c r="E947" s="10"/>
      <c r="F947" s="10"/>
      <c r="G947" s="10"/>
      <c r="H947" s="10"/>
      <c r="I947" s="10"/>
      <c r="J947" s="10"/>
      <c r="K947" s="12"/>
      <c r="L947" s="12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4"/>
      <c r="BK947" s="14"/>
      <c r="BL947" s="14"/>
      <c r="BM947" s="14"/>
      <c r="BN947" s="14"/>
    </row>
    <row r="948" spans="4:66" x14ac:dyDescent="0.25">
      <c r="D948"/>
      <c r="E948" s="10"/>
      <c r="F948" s="10"/>
      <c r="G948" s="10"/>
      <c r="H948" s="10"/>
      <c r="I948" s="10"/>
      <c r="J948" s="10"/>
      <c r="K948" s="12"/>
      <c r="L948" s="12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4"/>
      <c r="BK948" s="14"/>
      <c r="BL948" s="14"/>
      <c r="BM948" s="14"/>
      <c r="BN948" s="14"/>
    </row>
    <row r="949" spans="4:66" x14ac:dyDescent="0.25">
      <c r="D949"/>
      <c r="E949" s="10"/>
      <c r="F949" s="10"/>
      <c r="G949" s="10"/>
      <c r="H949" s="10"/>
      <c r="I949" s="10"/>
      <c r="J949" s="10"/>
      <c r="K949" s="12"/>
      <c r="L949" s="12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4"/>
      <c r="BK949" s="14"/>
      <c r="BL949" s="14"/>
      <c r="BM949" s="14"/>
      <c r="BN949" s="14"/>
    </row>
    <row r="950" spans="4:66" x14ac:dyDescent="0.25">
      <c r="D950"/>
      <c r="E950" s="10"/>
      <c r="F950" s="10"/>
      <c r="G950" s="10"/>
      <c r="H950" s="10"/>
      <c r="I950" s="10"/>
      <c r="J950" s="10"/>
      <c r="K950" s="12"/>
      <c r="L950" s="12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4"/>
      <c r="BK950" s="14"/>
      <c r="BL950" s="14"/>
      <c r="BM950" s="14"/>
      <c r="BN950" s="14"/>
    </row>
    <row r="951" spans="4:66" x14ac:dyDescent="0.25">
      <c r="D951"/>
      <c r="E951" s="10"/>
      <c r="F951" s="10"/>
      <c r="G951" s="10"/>
      <c r="H951" s="10"/>
      <c r="I951" s="10"/>
      <c r="J951" s="10"/>
      <c r="K951" s="12"/>
      <c r="L951" s="12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4"/>
      <c r="BK951" s="14"/>
      <c r="BL951" s="14"/>
      <c r="BM951" s="14"/>
      <c r="BN951" s="14"/>
    </row>
    <row r="952" spans="4:66" x14ac:dyDescent="0.25">
      <c r="D952"/>
      <c r="E952" s="10"/>
      <c r="F952" s="10"/>
      <c r="G952" s="10"/>
      <c r="H952" s="10"/>
      <c r="I952" s="10"/>
      <c r="J952" s="10"/>
      <c r="K952" s="12"/>
      <c r="L952" s="12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4"/>
      <c r="BK952" s="14"/>
      <c r="BL952" s="14"/>
      <c r="BM952" s="14"/>
      <c r="BN952" s="14"/>
    </row>
    <row r="953" spans="4:66" x14ac:dyDescent="0.25">
      <c r="D953"/>
      <c r="E953" s="10"/>
      <c r="F953" s="10"/>
      <c r="G953" s="10"/>
      <c r="H953" s="10"/>
      <c r="I953" s="10"/>
      <c r="J953" s="10"/>
      <c r="K953" s="12"/>
      <c r="L953" s="12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4"/>
      <c r="BK953" s="14"/>
      <c r="BL953" s="14"/>
      <c r="BM953" s="14"/>
      <c r="BN953" s="14"/>
    </row>
    <row r="954" spans="4:66" x14ac:dyDescent="0.25">
      <c r="D954"/>
      <c r="E954" s="10"/>
      <c r="F954" s="10"/>
      <c r="G954" s="10"/>
      <c r="H954" s="10"/>
      <c r="I954" s="10"/>
      <c r="J954" s="10"/>
      <c r="K954" s="12"/>
      <c r="L954" s="12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4"/>
      <c r="BK954" s="14"/>
      <c r="BL954" s="14"/>
      <c r="BM954" s="14"/>
      <c r="BN954" s="14"/>
    </row>
    <row r="955" spans="4:66" x14ac:dyDescent="0.25">
      <c r="D955"/>
      <c r="E955" s="10"/>
      <c r="F955" s="10"/>
      <c r="G955" s="10"/>
      <c r="H955" s="10"/>
      <c r="I955" s="10"/>
      <c r="J955" s="10"/>
      <c r="K955" s="12"/>
      <c r="L955" s="12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4"/>
      <c r="BK955" s="14"/>
      <c r="BL955" s="14"/>
      <c r="BM955" s="14"/>
      <c r="BN955" s="14"/>
    </row>
    <row r="956" spans="4:66" x14ac:dyDescent="0.25">
      <c r="D956"/>
      <c r="E956" s="10"/>
      <c r="F956" s="10"/>
      <c r="G956" s="10"/>
      <c r="H956" s="10"/>
      <c r="I956" s="10"/>
      <c r="J956" s="10"/>
      <c r="K956" s="12"/>
      <c r="L956" s="12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4"/>
      <c r="BK956" s="14"/>
      <c r="BL956" s="14"/>
      <c r="BM956" s="14"/>
      <c r="BN956" s="14"/>
    </row>
    <row r="957" spans="4:66" x14ac:dyDescent="0.25">
      <c r="D957"/>
      <c r="E957" s="10"/>
      <c r="F957" s="10"/>
      <c r="G957" s="10"/>
      <c r="H957" s="10"/>
      <c r="I957" s="10"/>
      <c r="J957" s="10"/>
      <c r="K957" s="12"/>
      <c r="L957" s="12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4"/>
      <c r="BK957" s="14"/>
      <c r="BL957" s="14"/>
      <c r="BM957" s="14"/>
      <c r="BN957" s="14"/>
    </row>
    <row r="958" spans="4:66" x14ac:dyDescent="0.25">
      <c r="D958"/>
      <c r="E958" s="10"/>
      <c r="F958" s="10"/>
      <c r="G958" s="10"/>
      <c r="H958" s="10"/>
      <c r="I958" s="10"/>
      <c r="J958" s="10"/>
      <c r="K958" s="12"/>
      <c r="L958" s="12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4"/>
      <c r="BK958" s="14"/>
      <c r="BL958" s="14"/>
      <c r="BM958" s="14"/>
      <c r="BN958" s="14"/>
    </row>
    <row r="959" spans="4:66" x14ac:dyDescent="0.25">
      <c r="D959"/>
      <c r="E959" s="10"/>
      <c r="F959" s="10"/>
      <c r="G959" s="10"/>
      <c r="H959" s="10"/>
      <c r="I959" s="10"/>
      <c r="J959" s="10"/>
      <c r="K959" s="12"/>
      <c r="L959" s="12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4"/>
      <c r="BK959" s="14"/>
      <c r="BL959" s="14"/>
      <c r="BM959" s="14"/>
      <c r="BN959" s="14"/>
    </row>
    <row r="960" spans="4:66" x14ac:dyDescent="0.25">
      <c r="D960"/>
      <c r="E960" s="10"/>
      <c r="F960" s="10"/>
      <c r="G960" s="10"/>
      <c r="H960" s="10"/>
      <c r="I960" s="10"/>
      <c r="J960" s="10"/>
      <c r="K960" s="12"/>
      <c r="L960" s="12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4"/>
      <c r="BK960" s="14"/>
      <c r="BL960" s="14"/>
      <c r="BM960" s="14"/>
      <c r="BN960" s="14"/>
    </row>
    <row r="961" spans="4:66" x14ac:dyDescent="0.25">
      <c r="D961"/>
      <c r="E961" s="10"/>
      <c r="F961" s="10"/>
      <c r="G961" s="10"/>
      <c r="H961" s="10"/>
      <c r="I961" s="10"/>
      <c r="J961" s="10"/>
      <c r="K961" s="12"/>
      <c r="L961" s="12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4"/>
      <c r="BK961" s="14"/>
      <c r="BL961" s="14"/>
      <c r="BM961" s="14"/>
      <c r="BN961" s="14"/>
    </row>
    <row r="962" spans="4:66" x14ac:dyDescent="0.25">
      <c r="D962"/>
      <c r="E962" s="10"/>
      <c r="F962" s="10"/>
      <c r="G962" s="10"/>
      <c r="H962" s="10"/>
      <c r="I962" s="10"/>
      <c r="J962" s="10"/>
      <c r="K962" s="12"/>
      <c r="L962" s="12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4"/>
      <c r="BK962" s="14"/>
      <c r="BL962" s="14"/>
      <c r="BM962" s="14"/>
      <c r="BN962" s="14"/>
    </row>
    <row r="963" spans="4:66" x14ac:dyDescent="0.25">
      <c r="D963"/>
      <c r="E963" s="10"/>
      <c r="F963" s="10"/>
      <c r="G963" s="10"/>
      <c r="H963" s="10"/>
      <c r="I963" s="10"/>
      <c r="J963" s="10"/>
      <c r="K963" s="12"/>
      <c r="L963" s="12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4"/>
      <c r="BK963" s="14"/>
      <c r="BL963" s="14"/>
      <c r="BM963" s="14"/>
      <c r="BN963" s="14"/>
    </row>
    <row r="964" spans="4:66" x14ac:dyDescent="0.25">
      <c r="D964"/>
      <c r="E964" s="10"/>
      <c r="F964" s="10"/>
      <c r="G964" s="10"/>
      <c r="H964" s="10"/>
      <c r="I964" s="10"/>
      <c r="J964" s="10"/>
      <c r="K964" s="12"/>
      <c r="L964" s="12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4"/>
      <c r="BK964" s="14"/>
      <c r="BL964" s="14"/>
      <c r="BM964" s="14"/>
      <c r="BN964" s="14"/>
    </row>
    <row r="965" spans="4:66" x14ac:dyDescent="0.25">
      <c r="D965"/>
      <c r="E965" s="10"/>
      <c r="F965" s="10"/>
      <c r="G965" s="10"/>
      <c r="H965" s="10"/>
      <c r="I965" s="10"/>
      <c r="J965" s="10"/>
      <c r="K965" s="12"/>
      <c r="L965" s="12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4"/>
      <c r="BK965" s="14"/>
      <c r="BL965" s="14"/>
      <c r="BM965" s="14"/>
      <c r="BN965" s="14"/>
    </row>
    <row r="966" spans="4:66" x14ac:dyDescent="0.25">
      <c r="D966"/>
      <c r="E966" s="10"/>
      <c r="F966" s="10"/>
      <c r="G966" s="10"/>
      <c r="H966" s="10"/>
      <c r="I966" s="10"/>
      <c r="J966" s="10"/>
      <c r="K966" s="12"/>
      <c r="L966" s="12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4"/>
      <c r="BK966" s="14"/>
      <c r="BL966" s="14"/>
      <c r="BM966" s="14"/>
      <c r="BN966" s="14"/>
    </row>
    <row r="967" spans="4:66" x14ac:dyDescent="0.25">
      <c r="D967"/>
      <c r="E967" s="10"/>
      <c r="F967" s="10"/>
      <c r="G967" s="10"/>
      <c r="H967" s="10"/>
      <c r="I967" s="10"/>
      <c r="J967" s="10"/>
      <c r="K967" s="12"/>
      <c r="L967" s="12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4"/>
      <c r="BK967" s="14"/>
      <c r="BL967" s="14"/>
      <c r="BM967" s="14"/>
      <c r="BN967" s="14"/>
    </row>
    <row r="968" spans="4:66" x14ac:dyDescent="0.25">
      <c r="D968"/>
      <c r="E968" s="10"/>
      <c r="F968" s="10"/>
      <c r="G968" s="10"/>
      <c r="H968" s="10"/>
      <c r="I968" s="10"/>
      <c r="J968" s="10"/>
      <c r="K968" s="12"/>
      <c r="L968" s="12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4"/>
      <c r="BK968" s="14"/>
      <c r="BL968" s="14"/>
      <c r="BM968" s="14"/>
      <c r="BN968" s="14"/>
    </row>
    <row r="969" spans="4:66" x14ac:dyDescent="0.25">
      <c r="D969"/>
      <c r="E969" s="10"/>
      <c r="F969" s="10"/>
      <c r="G969" s="10"/>
      <c r="H969" s="10"/>
      <c r="I969" s="10"/>
      <c r="J969" s="10"/>
      <c r="K969" s="12"/>
      <c r="L969" s="12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4"/>
      <c r="BK969" s="14"/>
      <c r="BL969" s="14"/>
      <c r="BM969" s="14"/>
      <c r="BN969" s="14"/>
    </row>
    <row r="970" spans="4:66" x14ac:dyDescent="0.25">
      <c r="D970"/>
      <c r="E970" s="10"/>
      <c r="F970" s="10"/>
      <c r="G970" s="10"/>
      <c r="H970" s="10"/>
      <c r="I970" s="10"/>
      <c r="J970" s="10"/>
      <c r="K970" s="12"/>
      <c r="L970" s="12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4"/>
      <c r="BK970" s="14"/>
      <c r="BL970" s="14"/>
      <c r="BM970" s="14"/>
      <c r="BN970" s="14"/>
    </row>
    <row r="971" spans="4:66" x14ac:dyDescent="0.25">
      <c r="D971"/>
      <c r="E971" s="10"/>
      <c r="F971" s="10"/>
      <c r="G971" s="10"/>
      <c r="H971" s="10"/>
      <c r="I971" s="10"/>
      <c r="J971" s="10"/>
      <c r="K971" s="12"/>
      <c r="L971" s="12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4"/>
      <c r="BK971" s="14"/>
      <c r="BL971" s="14"/>
      <c r="BM971" s="14"/>
      <c r="BN971" s="14"/>
    </row>
    <row r="972" spans="4:66" x14ac:dyDescent="0.25">
      <c r="D972"/>
      <c r="E972" s="10"/>
      <c r="F972" s="10"/>
      <c r="G972" s="10"/>
      <c r="H972" s="10"/>
      <c r="I972" s="10"/>
      <c r="J972" s="10"/>
      <c r="K972" s="12"/>
      <c r="L972" s="12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4"/>
      <c r="BK972" s="14"/>
      <c r="BL972" s="14"/>
      <c r="BM972" s="14"/>
      <c r="BN972" s="14"/>
    </row>
    <row r="973" spans="4:66" x14ac:dyDescent="0.25">
      <c r="D973"/>
      <c r="E973" s="10"/>
      <c r="F973" s="10"/>
      <c r="G973" s="10"/>
      <c r="H973" s="10"/>
      <c r="I973" s="10"/>
      <c r="J973" s="10"/>
      <c r="K973" s="12"/>
      <c r="L973" s="12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  <c r="BI973" s="13"/>
      <c r="BJ973" s="14"/>
      <c r="BK973" s="14"/>
      <c r="BL973" s="14"/>
      <c r="BM973" s="14"/>
      <c r="BN973" s="14"/>
    </row>
    <row r="974" spans="4:66" x14ac:dyDescent="0.25">
      <c r="D974"/>
      <c r="E974" s="10"/>
      <c r="F974" s="10"/>
      <c r="G974" s="10"/>
      <c r="H974" s="10"/>
      <c r="I974" s="10"/>
      <c r="J974" s="10"/>
      <c r="K974" s="12"/>
      <c r="L974" s="12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  <c r="BI974" s="13"/>
      <c r="BJ974" s="14"/>
      <c r="BK974" s="14"/>
      <c r="BL974" s="14"/>
      <c r="BM974" s="14"/>
      <c r="BN974" s="14"/>
    </row>
    <row r="975" spans="4:66" x14ac:dyDescent="0.25">
      <c r="D975"/>
      <c r="E975" s="10"/>
      <c r="F975" s="10"/>
      <c r="G975" s="10"/>
      <c r="H975" s="10"/>
      <c r="I975" s="10"/>
      <c r="J975" s="10"/>
      <c r="K975" s="12"/>
      <c r="L975" s="12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  <c r="BI975" s="13"/>
      <c r="BJ975" s="14"/>
      <c r="BK975" s="14"/>
      <c r="BL975" s="14"/>
      <c r="BM975" s="14"/>
      <c r="BN975" s="14"/>
    </row>
    <row r="976" spans="4:66" x14ac:dyDescent="0.25">
      <c r="D976"/>
      <c r="E976" s="10"/>
      <c r="F976" s="10"/>
      <c r="G976" s="10"/>
      <c r="H976" s="10"/>
      <c r="I976" s="10"/>
      <c r="J976" s="10"/>
      <c r="K976" s="12"/>
      <c r="L976" s="12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  <c r="BI976" s="13"/>
      <c r="BJ976" s="14"/>
      <c r="BK976" s="14"/>
      <c r="BL976" s="14"/>
      <c r="BM976" s="14"/>
      <c r="BN976" s="14"/>
    </row>
    <row r="977" spans="4:66" x14ac:dyDescent="0.25">
      <c r="D977"/>
      <c r="E977" s="10"/>
      <c r="F977" s="10"/>
      <c r="G977" s="10"/>
      <c r="H977" s="10"/>
      <c r="I977" s="10"/>
      <c r="J977" s="10"/>
      <c r="K977" s="12"/>
      <c r="L977" s="12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  <c r="BI977" s="13"/>
      <c r="BJ977" s="14"/>
      <c r="BK977" s="14"/>
      <c r="BL977" s="14"/>
      <c r="BM977" s="14"/>
      <c r="BN977" s="14"/>
    </row>
    <row r="978" spans="4:66" x14ac:dyDescent="0.25">
      <c r="D978"/>
      <c r="E978" s="10"/>
      <c r="F978" s="10"/>
      <c r="G978" s="10"/>
      <c r="H978" s="10"/>
      <c r="I978" s="10"/>
      <c r="J978" s="10"/>
      <c r="K978" s="12"/>
      <c r="L978" s="12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  <c r="BI978" s="13"/>
      <c r="BJ978" s="14"/>
      <c r="BK978" s="14"/>
      <c r="BL978" s="14"/>
      <c r="BM978" s="14"/>
      <c r="BN978" s="14"/>
    </row>
    <row r="979" spans="4:66" x14ac:dyDescent="0.25">
      <c r="D979"/>
      <c r="E979" s="10"/>
      <c r="F979" s="10"/>
      <c r="G979" s="10"/>
      <c r="H979" s="10"/>
      <c r="I979" s="10"/>
      <c r="J979" s="10"/>
      <c r="K979" s="12"/>
      <c r="L979" s="12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  <c r="BI979" s="13"/>
      <c r="BJ979" s="14"/>
      <c r="BK979" s="14"/>
      <c r="BL979" s="14"/>
      <c r="BM979" s="14"/>
      <c r="BN979" s="14"/>
    </row>
    <row r="980" spans="4:66" x14ac:dyDescent="0.25">
      <c r="D980"/>
      <c r="E980" s="10"/>
      <c r="F980" s="10"/>
      <c r="G980" s="10"/>
      <c r="H980" s="10"/>
      <c r="I980" s="10"/>
      <c r="J980" s="10"/>
      <c r="K980" s="12"/>
      <c r="L980" s="12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  <c r="BI980" s="13"/>
      <c r="BJ980" s="14"/>
      <c r="BK980" s="14"/>
      <c r="BL980" s="14"/>
      <c r="BM980" s="14"/>
      <c r="BN980" s="14"/>
    </row>
    <row r="981" spans="4:66" x14ac:dyDescent="0.25">
      <c r="D981"/>
      <c r="E981" s="10"/>
      <c r="F981" s="10"/>
      <c r="G981" s="10"/>
      <c r="H981" s="10"/>
      <c r="I981" s="10"/>
      <c r="J981" s="10"/>
      <c r="K981" s="12"/>
      <c r="L981" s="12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  <c r="BI981" s="13"/>
      <c r="BJ981" s="14"/>
      <c r="BK981" s="14"/>
      <c r="BL981" s="14"/>
      <c r="BM981" s="14"/>
      <c r="BN981" s="14"/>
    </row>
    <row r="982" spans="4:66" x14ac:dyDescent="0.25">
      <c r="D982"/>
      <c r="E982" s="10"/>
      <c r="F982" s="10"/>
      <c r="G982" s="10"/>
      <c r="H982" s="10"/>
      <c r="I982" s="10"/>
      <c r="J982" s="10"/>
      <c r="K982" s="12"/>
      <c r="L982" s="12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  <c r="BI982" s="13"/>
      <c r="BJ982" s="14"/>
      <c r="BK982" s="14"/>
      <c r="BL982" s="14"/>
      <c r="BM982" s="14"/>
      <c r="BN982" s="14"/>
    </row>
    <row r="983" spans="4:66" x14ac:dyDescent="0.25">
      <c r="D983"/>
      <c r="E983" s="10"/>
      <c r="F983" s="10"/>
      <c r="G983" s="10"/>
      <c r="H983" s="10"/>
      <c r="I983" s="10"/>
      <c r="J983" s="10"/>
      <c r="K983" s="12"/>
      <c r="L983" s="12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  <c r="BI983" s="13"/>
      <c r="BJ983" s="14"/>
      <c r="BK983" s="14"/>
      <c r="BL983" s="14"/>
      <c r="BM983" s="14"/>
      <c r="BN983" s="14"/>
    </row>
    <row r="984" spans="4:66" x14ac:dyDescent="0.25">
      <c r="D984"/>
      <c r="E984" s="10"/>
      <c r="F984" s="10"/>
      <c r="G984" s="10"/>
      <c r="H984" s="10"/>
      <c r="I984" s="10"/>
      <c r="J984" s="10"/>
      <c r="K984" s="12"/>
      <c r="L984" s="12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  <c r="BI984" s="13"/>
      <c r="BJ984" s="14"/>
      <c r="BK984" s="14"/>
      <c r="BL984" s="14"/>
      <c r="BM984" s="14"/>
      <c r="BN984" s="14"/>
    </row>
    <row r="985" spans="4:66" x14ac:dyDescent="0.25">
      <c r="D985"/>
      <c r="E985" s="10"/>
      <c r="F985" s="10"/>
      <c r="G985" s="10"/>
      <c r="H985" s="10"/>
      <c r="I985" s="10"/>
      <c r="J985" s="10"/>
      <c r="K985" s="12"/>
      <c r="L985" s="12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  <c r="BI985" s="13"/>
      <c r="BJ985" s="14"/>
      <c r="BK985" s="14"/>
      <c r="BL985" s="14"/>
      <c r="BM985" s="14"/>
      <c r="BN985" s="14"/>
    </row>
    <row r="986" spans="4:66" x14ac:dyDescent="0.25">
      <c r="D986"/>
      <c r="E986" s="10"/>
      <c r="F986" s="10"/>
      <c r="G986" s="10"/>
      <c r="H986" s="10"/>
      <c r="I986" s="10"/>
      <c r="J986" s="10"/>
      <c r="K986" s="12"/>
      <c r="L986" s="12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  <c r="BI986" s="13"/>
      <c r="BJ986" s="14"/>
      <c r="BK986" s="14"/>
      <c r="BL986" s="14"/>
      <c r="BM986" s="14"/>
      <c r="BN986" s="14"/>
    </row>
    <row r="987" spans="4:66" x14ac:dyDescent="0.25">
      <c r="D987"/>
      <c r="E987" s="10"/>
      <c r="F987" s="10"/>
      <c r="G987" s="10"/>
      <c r="H987" s="10"/>
      <c r="I987" s="10"/>
      <c r="J987" s="10"/>
      <c r="K987" s="12"/>
      <c r="L987" s="12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  <c r="BI987" s="13"/>
      <c r="BJ987" s="14"/>
      <c r="BK987" s="14"/>
      <c r="BL987" s="14"/>
      <c r="BM987" s="14"/>
      <c r="BN987" s="14"/>
    </row>
    <row r="988" spans="4:66" x14ac:dyDescent="0.25">
      <c r="D988"/>
      <c r="E988" s="10"/>
      <c r="F988" s="10"/>
      <c r="G988" s="10"/>
      <c r="H988" s="10"/>
      <c r="I988" s="10"/>
      <c r="J988" s="10"/>
      <c r="K988" s="12"/>
      <c r="L988" s="12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AX988" s="13"/>
      <c r="AY988" s="13"/>
      <c r="AZ988" s="13"/>
      <c r="BA988" s="13"/>
      <c r="BB988" s="13"/>
      <c r="BC988" s="13"/>
      <c r="BD988" s="13"/>
      <c r="BE988" s="13"/>
      <c r="BF988" s="13"/>
      <c r="BG988" s="13"/>
      <c r="BH988" s="13"/>
      <c r="BI988" s="13"/>
      <c r="BJ988" s="14"/>
      <c r="BK988" s="14"/>
      <c r="BL988" s="14"/>
      <c r="BM988" s="14"/>
      <c r="BN988" s="14"/>
    </row>
    <row r="989" spans="4:66" x14ac:dyDescent="0.25">
      <c r="D989"/>
      <c r="E989" s="10"/>
      <c r="F989" s="10"/>
      <c r="G989" s="10"/>
      <c r="H989" s="10"/>
      <c r="I989" s="10"/>
      <c r="J989" s="10"/>
      <c r="K989" s="12"/>
      <c r="L989" s="12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AX989" s="13"/>
      <c r="AY989" s="13"/>
      <c r="AZ989" s="13"/>
      <c r="BA989" s="13"/>
      <c r="BB989" s="13"/>
      <c r="BC989" s="13"/>
      <c r="BD989" s="13"/>
      <c r="BE989" s="13"/>
      <c r="BF989" s="13"/>
      <c r="BG989" s="13"/>
      <c r="BH989" s="13"/>
      <c r="BI989" s="13"/>
      <c r="BJ989" s="14"/>
      <c r="BK989" s="14"/>
      <c r="BL989" s="14"/>
      <c r="BM989" s="14"/>
      <c r="BN989" s="14"/>
    </row>
    <row r="990" spans="4:66" x14ac:dyDescent="0.25">
      <c r="D990"/>
      <c r="E990" s="10"/>
      <c r="F990" s="10"/>
      <c r="G990" s="10"/>
      <c r="H990" s="10"/>
      <c r="I990" s="10"/>
      <c r="J990" s="10"/>
      <c r="K990" s="12"/>
      <c r="L990" s="12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  <c r="AY990" s="13"/>
      <c r="AZ990" s="13"/>
      <c r="BA990" s="13"/>
      <c r="BB990" s="13"/>
      <c r="BC990" s="13"/>
      <c r="BD990" s="13"/>
      <c r="BE990" s="13"/>
      <c r="BF990" s="13"/>
      <c r="BG990" s="13"/>
      <c r="BH990" s="13"/>
      <c r="BI990" s="13"/>
      <c r="BJ990" s="14"/>
      <c r="BK990" s="14"/>
      <c r="BL990" s="14"/>
      <c r="BM990" s="14"/>
      <c r="BN990" s="14"/>
    </row>
    <row r="991" spans="4:66" x14ac:dyDescent="0.25">
      <c r="D991"/>
      <c r="E991" s="10"/>
      <c r="F991" s="10"/>
      <c r="G991" s="10"/>
      <c r="H991" s="10"/>
      <c r="I991" s="10"/>
      <c r="J991" s="10"/>
      <c r="K991" s="12"/>
      <c r="L991" s="12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AX991" s="13"/>
      <c r="AY991" s="13"/>
      <c r="AZ991" s="13"/>
      <c r="BA991" s="13"/>
      <c r="BB991" s="13"/>
      <c r="BC991" s="13"/>
      <c r="BD991" s="13"/>
      <c r="BE991" s="13"/>
      <c r="BF991" s="13"/>
      <c r="BG991" s="13"/>
      <c r="BH991" s="13"/>
      <c r="BI991" s="13"/>
      <c r="BJ991" s="14"/>
      <c r="BK991" s="14"/>
      <c r="BL991" s="14"/>
      <c r="BM991" s="14"/>
      <c r="BN991" s="14"/>
    </row>
    <row r="992" spans="4:66" x14ac:dyDescent="0.25">
      <c r="D992"/>
      <c r="E992" s="10"/>
      <c r="F992" s="10"/>
      <c r="G992" s="10"/>
      <c r="H992" s="10"/>
      <c r="I992" s="10"/>
      <c r="J992" s="10"/>
      <c r="K992" s="12"/>
      <c r="L992" s="12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4"/>
      <c r="BK992" s="14"/>
      <c r="BL992" s="14"/>
      <c r="BM992" s="14"/>
      <c r="BN992" s="14"/>
    </row>
    <row r="993" spans="4:66" x14ac:dyDescent="0.25">
      <c r="D993"/>
      <c r="E993" s="10"/>
      <c r="F993" s="10"/>
      <c r="G993" s="10"/>
      <c r="H993" s="10"/>
      <c r="I993" s="10"/>
      <c r="J993" s="10"/>
      <c r="K993" s="12"/>
      <c r="L993" s="12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AX993" s="13"/>
      <c r="AY993" s="13"/>
      <c r="AZ993" s="13"/>
      <c r="BA993" s="13"/>
      <c r="BB993" s="13"/>
      <c r="BC993" s="13"/>
      <c r="BD993" s="13"/>
      <c r="BE993" s="13"/>
      <c r="BF993" s="13"/>
      <c r="BG993" s="13"/>
      <c r="BH993" s="13"/>
      <c r="BI993" s="13"/>
      <c r="BJ993" s="14"/>
      <c r="BK993" s="14"/>
      <c r="BL993" s="14"/>
      <c r="BM993" s="14"/>
      <c r="BN993" s="14"/>
    </row>
    <row r="994" spans="4:66" x14ac:dyDescent="0.25">
      <c r="D994"/>
      <c r="E994" s="10"/>
      <c r="F994" s="10"/>
      <c r="G994" s="10"/>
      <c r="H994" s="10"/>
      <c r="I994" s="10"/>
      <c r="J994" s="10"/>
      <c r="K994" s="12"/>
      <c r="L994" s="12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AX994" s="13"/>
      <c r="AY994" s="13"/>
      <c r="AZ994" s="13"/>
      <c r="BA994" s="13"/>
      <c r="BB994" s="13"/>
      <c r="BC994" s="13"/>
      <c r="BD994" s="13"/>
      <c r="BE994" s="13"/>
      <c r="BF994" s="13"/>
      <c r="BG994" s="13"/>
      <c r="BH994" s="13"/>
      <c r="BI994" s="13"/>
      <c r="BJ994" s="14"/>
      <c r="BK994" s="14"/>
      <c r="BL994" s="14"/>
      <c r="BM994" s="14"/>
      <c r="BN994" s="14"/>
    </row>
    <row r="995" spans="4:66" x14ac:dyDescent="0.25">
      <c r="D995"/>
      <c r="E995" s="10"/>
      <c r="F995" s="10"/>
      <c r="G995" s="10"/>
      <c r="H995" s="10"/>
      <c r="I995" s="10"/>
      <c r="J995" s="10"/>
      <c r="K995" s="12"/>
      <c r="L995" s="12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AW995" s="13"/>
      <c r="AX995" s="13"/>
      <c r="AY995" s="13"/>
      <c r="AZ995" s="13"/>
      <c r="BA995" s="13"/>
      <c r="BB995" s="13"/>
      <c r="BC995" s="13"/>
      <c r="BD995" s="13"/>
      <c r="BE995" s="13"/>
      <c r="BF995" s="13"/>
      <c r="BG995" s="13"/>
      <c r="BH995" s="13"/>
      <c r="BI995" s="13"/>
      <c r="BJ995" s="14"/>
      <c r="BK995" s="14"/>
      <c r="BL995" s="14"/>
      <c r="BM995" s="14"/>
      <c r="BN995" s="14"/>
    </row>
    <row r="996" spans="4:66" x14ac:dyDescent="0.25">
      <c r="D996"/>
      <c r="E996" s="10"/>
      <c r="F996" s="10"/>
      <c r="G996" s="10"/>
      <c r="H996" s="10"/>
      <c r="I996" s="10"/>
      <c r="J996" s="10"/>
      <c r="K996" s="12"/>
      <c r="L996" s="12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AW996" s="13"/>
      <c r="AX996" s="13"/>
      <c r="AY996" s="13"/>
      <c r="AZ996" s="13"/>
      <c r="BA996" s="13"/>
      <c r="BB996" s="13"/>
      <c r="BC996" s="13"/>
      <c r="BD996" s="13"/>
      <c r="BE996" s="13"/>
      <c r="BF996" s="13"/>
      <c r="BG996" s="13"/>
      <c r="BH996" s="13"/>
      <c r="BI996" s="13"/>
      <c r="BJ996" s="14"/>
      <c r="BK996" s="14"/>
      <c r="BL996" s="14"/>
      <c r="BM996" s="14"/>
      <c r="BN996" s="14"/>
    </row>
    <row r="997" spans="4:66" x14ac:dyDescent="0.25">
      <c r="D997"/>
      <c r="E997" s="10"/>
      <c r="F997" s="10"/>
      <c r="G997" s="10"/>
      <c r="H997" s="10"/>
      <c r="I997" s="10"/>
      <c r="J997" s="10"/>
      <c r="K997" s="12"/>
      <c r="L997" s="12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AW997" s="13"/>
      <c r="AX997" s="13"/>
      <c r="AY997" s="13"/>
      <c r="AZ997" s="13"/>
      <c r="BA997" s="13"/>
      <c r="BB997" s="13"/>
      <c r="BC997" s="13"/>
      <c r="BD997" s="13"/>
      <c r="BE997" s="13"/>
      <c r="BF997" s="13"/>
      <c r="BG997" s="13"/>
      <c r="BH997" s="13"/>
      <c r="BI997" s="13"/>
      <c r="BJ997" s="14"/>
      <c r="BK997" s="14"/>
      <c r="BL997" s="14"/>
      <c r="BM997" s="14"/>
      <c r="BN997" s="14"/>
    </row>
    <row r="998" spans="4:66" x14ac:dyDescent="0.25">
      <c r="D998"/>
      <c r="E998" s="10"/>
      <c r="F998" s="10"/>
      <c r="G998" s="10"/>
      <c r="H998" s="10"/>
      <c r="I998" s="10"/>
      <c r="J998" s="10"/>
      <c r="K998" s="12"/>
      <c r="L998" s="12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AW998" s="13"/>
      <c r="AX998" s="13"/>
      <c r="AY998" s="13"/>
      <c r="AZ998" s="13"/>
      <c r="BA998" s="13"/>
      <c r="BB998" s="13"/>
      <c r="BC998" s="13"/>
      <c r="BD998" s="13"/>
      <c r="BE998" s="13"/>
      <c r="BF998" s="13"/>
      <c r="BG998" s="13"/>
      <c r="BH998" s="13"/>
      <c r="BI998" s="13"/>
      <c r="BJ998" s="14"/>
      <c r="BK998" s="14"/>
      <c r="BL998" s="14"/>
      <c r="BM998" s="14"/>
      <c r="BN998" s="14"/>
    </row>
    <row r="999" spans="4:66" x14ac:dyDescent="0.25">
      <c r="D999"/>
      <c r="E999" s="10"/>
      <c r="F999" s="10"/>
      <c r="G999" s="10"/>
      <c r="H999" s="10"/>
      <c r="I999" s="10"/>
      <c r="J999" s="10"/>
      <c r="K999" s="12"/>
      <c r="L999" s="12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AV999" s="13"/>
      <c r="AW999" s="13"/>
      <c r="AX999" s="13"/>
      <c r="AY999" s="13"/>
      <c r="AZ999" s="13"/>
      <c r="BA999" s="13"/>
      <c r="BB999" s="13"/>
      <c r="BC999" s="13"/>
      <c r="BD999" s="13"/>
      <c r="BE999" s="13"/>
      <c r="BF999" s="13"/>
      <c r="BG999" s="13"/>
      <c r="BH999" s="13"/>
      <c r="BI999" s="13"/>
      <c r="BJ999" s="14"/>
      <c r="BK999" s="14"/>
      <c r="BL999" s="14"/>
      <c r="BM999" s="14"/>
      <c r="BN999" s="14"/>
    </row>
    <row r="1000" spans="4:66" x14ac:dyDescent="0.25">
      <c r="D1000"/>
      <c r="E1000" s="10"/>
      <c r="F1000" s="10"/>
      <c r="G1000" s="10"/>
      <c r="H1000" s="10"/>
      <c r="I1000" s="10"/>
      <c r="J1000" s="10"/>
      <c r="K1000" s="12"/>
      <c r="L1000" s="12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AV1000" s="13"/>
      <c r="AW1000" s="13"/>
      <c r="AX1000" s="13"/>
      <c r="AY1000" s="13"/>
      <c r="AZ1000" s="13"/>
      <c r="BA1000" s="13"/>
      <c r="BB1000" s="13"/>
      <c r="BC1000" s="13"/>
      <c r="BD1000" s="13"/>
      <c r="BE1000" s="13"/>
      <c r="BF1000" s="13"/>
      <c r="BG1000" s="13"/>
      <c r="BH1000" s="13"/>
      <c r="BI1000" s="13"/>
      <c r="BJ1000" s="14"/>
      <c r="BK1000" s="14"/>
      <c r="BL1000" s="14"/>
      <c r="BM1000" s="14"/>
      <c r="BN1000" s="14"/>
    </row>
    <row r="1001" spans="4:66" x14ac:dyDescent="0.25">
      <c r="D1001"/>
      <c r="E1001" s="10"/>
      <c r="F1001" s="10"/>
      <c r="G1001" s="10"/>
      <c r="H1001" s="10"/>
      <c r="I1001" s="10"/>
      <c r="J1001" s="10"/>
      <c r="K1001" s="12"/>
      <c r="L1001" s="12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  <c r="AE1001" s="13"/>
      <c r="AF1001" s="13"/>
      <c r="AG1001" s="13"/>
      <c r="AH1001" s="13"/>
      <c r="AI1001" s="13"/>
      <c r="AJ1001" s="13"/>
      <c r="AK1001" s="13"/>
      <c r="AL1001" s="13"/>
      <c r="AM1001" s="13"/>
      <c r="AN1001" s="13"/>
      <c r="AO1001" s="13"/>
      <c r="AP1001" s="13"/>
      <c r="AQ1001" s="13"/>
      <c r="AR1001" s="13"/>
      <c r="AS1001" s="13"/>
      <c r="AT1001" s="13"/>
      <c r="AU1001" s="13"/>
      <c r="AV1001" s="13"/>
      <c r="AW1001" s="13"/>
      <c r="AX1001" s="13"/>
      <c r="AY1001" s="13"/>
      <c r="AZ1001" s="13"/>
      <c r="BA1001" s="13"/>
      <c r="BB1001" s="13"/>
      <c r="BC1001" s="13"/>
      <c r="BD1001" s="13"/>
      <c r="BE1001" s="13"/>
      <c r="BF1001" s="13"/>
      <c r="BG1001" s="13"/>
      <c r="BH1001" s="13"/>
      <c r="BI1001" s="13"/>
      <c r="BJ1001" s="14"/>
      <c r="BK1001" s="14"/>
      <c r="BL1001" s="14"/>
      <c r="BM1001" s="14"/>
      <c r="BN1001" s="14"/>
    </row>
    <row r="1002" spans="4:66" x14ac:dyDescent="0.25">
      <c r="D1002"/>
      <c r="E1002" s="10"/>
      <c r="F1002" s="10"/>
      <c r="G1002" s="10"/>
      <c r="H1002" s="10"/>
      <c r="I1002" s="10"/>
      <c r="J1002" s="10"/>
      <c r="K1002" s="12"/>
      <c r="L1002" s="12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  <c r="AE1002" s="13"/>
      <c r="AF1002" s="13"/>
      <c r="AG1002" s="13"/>
      <c r="AH1002" s="13"/>
      <c r="AI1002" s="13"/>
      <c r="AJ1002" s="13"/>
      <c r="AK1002" s="13"/>
      <c r="AL1002" s="13"/>
      <c r="AM1002" s="13"/>
      <c r="AN1002" s="13"/>
      <c r="AO1002" s="13"/>
      <c r="AP1002" s="13"/>
      <c r="AQ1002" s="13"/>
      <c r="AR1002" s="13"/>
      <c r="AS1002" s="13"/>
      <c r="AT1002" s="13"/>
      <c r="AU1002" s="13"/>
      <c r="AV1002" s="13"/>
      <c r="AW1002" s="13"/>
      <c r="AX1002" s="13"/>
      <c r="AY1002" s="13"/>
      <c r="AZ1002" s="13"/>
      <c r="BA1002" s="13"/>
      <c r="BB1002" s="13"/>
      <c r="BC1002" s="13"/>
      <c r="BD1002" s="13"/>
      <c r="BE1002" s="13"/>
      <c r="BF1002" s="13"/>
      <c r="BG1002" s="13"/>
      <c r="BH1002" s="13"/>
      <c r="BI1002" s="13"/>
      <c r="BJ1002" s="14"/>
      <c r="BK1002" s="14"/>
      <c r="BL1002" s="14"/>
      <c r="BM1002" s="14"/>
      <c r="BN1002" s="14"/>
    </row>
    <row r="1003" spans="4:66" x14ac:dyDescent="0.25">
      <c r="D1003"/>
      <c r="E1003" s="10"/>
      <c r="F1003" s="10"/>
      <c r="G1003" s="10"/>
      <c r="H1003" s="10"/>
      <c r="I1003" s="10"/>
      <c r="J1003" s="10"/>
      <c r="K1003" s="12"/>
      <c r="L1003" s="12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  <c r="AE1003" s="13"/>
      <c r="AF1003" s="13"/>
      <c r="AG1003" s="13"/>
      <c r="AH1003" s="13"/>
      <c r="AI1003" s="13"/>
      <c r="AJ1003" s="13"/>
      <c r="AK1003" s="13"/>
      <c r="AL1003" s="13"/>
      <c r="AM1003" s="13"/>
      <c r="AN1003" s="13"/>
      <c r="AO1003" s="13"/>
      <c r="AP1003" s="13"/>
      <c r="AQ1003" s="13"/>
      <c r="AR1003" s="13"/>
      <c r="AS1003" s="13"/>
      <c r="AT1003" s="13"/>
      <c r="AU1003" s="13"/>
      <c r="AV1003" s="13"/>
      <c r="AW1003" s="13"/>
      <c r="AX1003" s="13"/>
      <c r="AY1003" s="13"/>
      <c r="AZ1003" s="13"/>
      <c r="BA1003" s="13"/>
      <c r="BB1003" s="13"/>
      <c r="BC1003" s="13"/>
      <c r="BD1003" s="13"/>
      <c r="BE1003" s="13"/>
      <c r="BF1003" s="13"/>
      <c r="BG1003" s="13"/>
      <c r="BH1003" s="13"/>
      <c r="BI1003" s="13"/>
      <c r="BJ1003" s="14"/>
      <c r="BK1003" s="14"/>
      <c r="BL1003" s="14"/>
      <c r="BM1003" s="14"/>
      <c r="BN1003" s="14"/>
    </row>
    <row r="1004" spans="4:66" x14ac:dyDescent="0.25">
      <c r="D1004"/>
      <c r="E1004" s="10"/>
      <c r="F1004" s="10"/>
      <c r="G1004" s="10"/>
      <c r="H1004" s="10"/>
      <c r="I1004" s="10"/>
      <c r="J1004" s="10"/>
      <c r="K1004" s="12"/>
      <c r="L1004" s="12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  <c r="AE1004" s="13"/>
      <c r="AF1004" s="13"/>
      <c r="AG1004" s="13"/>
      <c r="AH1004" s="13"/>
      <c r="AI1004" s="13"/>
      <c r="AJ1004" s="13"/>
      <c r="AK1004" s="13"/>
      <c r="AL1004" s="13"/>
      <c r="AM1004" s="13"/>
      <c r="AN1004" s="13"/>
      <c r="AO1004" s="13"/>
      <c r="AP1004" s="13"/>
      <c r="AQ1004" s="13"/>
      <c r="AR1004" s="13"/>
      <c r="AS1004" s="13"/>
      <c r="AT1004" s="13"/>
      <c r="AU1004" s="13"/>
      <c r="AV1004" s="13"/>
      <c r="AW1004" s="13"/>
      <c r="AX1004" s="13"/>
      <c r="AY1004" s="13"/>
      <c r="AZ1004" s="13"/>
      <c r="BA1004" s="13"/>
      <c r="BB1004" s="13"/>
      <c r="BC1004" s="13"/>
      <c r="BD1004" s="13"/>
      <c r="BE1004" s="13"/>
      <c r="BF1004" s="13"/>
      <c r="BG1004" s="13"/>
      <c r="BH1004" s="13"/>
      <c r="BI1004" s="13"/>
      <c r="BJ1004" s="14"/>
      <c r="BK1004" s="14"/>
      <c r="BL1004" s="14"/>
      <c r="BM1004" s="14"/>
      <c r="BN1004" s="14"/>
    </row>
    <row r="1005" spans="4:66" x14ac:dyDescent="0.25">
      <c r="D1005"/>
      <c r="E1005" s="10"/>
      <c r="F1005" s="10"/>
      <c r="G1005" s="10"/>
      <c r="H1005" s="10"/>
      <c r="I1005" s="10"/>
      <c r="J1005" s="10"/>
      <c r="K1005" s="12"/>
      <c r="L1005" s="12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  <c r="AE1005" s="13"/>
      <c r="AF1005" s="13"/>
      <c r="AG1005" s="13"/>
      <c r="AH1005" s="13"/>
      <c r="AI1005" s="13"/>
      <c r="AJ1005" s="13"/>
      <c r="AK1005" s="13"/>
      <c r="AL1005" s="13"/>
      <c r="AM1005" s="13"/>
      <c r="AN1005" s="13"/>
      <c r="AO1005" s="13"/>
      <c r="AP1005" s="13"/>
      <c r="AQ1005" s="13"/>
      <c r="AR1005" s="13"/>
      <c r="AS1005" s="13"/>
      <c r="AT1005" s="13"/>
      <c r="AU1005" s="13"/>
      <c r="AV1005" s="13"/>
      <c r="AW1005" s="13"/>
      <c r="AX1005" s="13"/>
      <c r="AY1005" s="13"/>
      <c r="AZ1005" s="13"/>
      <c r="BA1005" s="13"/>
      <c r="BB1005" s="13"/>
      <c r="BC1005" s="13"/>
      <c r="BD1005" s="13"/>
      <c r="BE1005" s="13"/>
      <c r="BF1005" s="13"/>
      <c r="BG1005" s="13"/>
      <c r="BH1005" s="13"/>
      <c r="BI1005" s="13"/>
      <c r="BJ1005" s="14"/>
      <c r="BK1005" s="14"/>
      <c r="BL1005" s="14"/>
      <c r="BM1005" s="14"/>
      <c r="BN1005" s="14"/>
    </row>
    <row r="1006" spans="4:66" x14ac:dyDescent="0.25">
      <c r="D1006"/>
      <c r="E1006" s="10"/>
      <c r="F1006" s="10"/>
      <c r="G1006" s="10"/>
      <c r="H1006" s="10"/>
      <c r="I1006" s="10"/>
      <c r="J1006" s="10"/>
      <c r="K1006" s="12"/>
      <c r="L1006" s="12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  <c r="AE1006" s="13"/>
      <c r="AF1006" s="13"/>
      <c r="AG1006" s="13"/>
      <c r="AH1006" s="13"/>
      <c r="AI1006" s="13"/>
      <c r="AJ1006" s="13"/>
      <c r="AK1006" s="13"/>
      <c r="AL1006" s="13"/>
      <c r="AM1006" s="13"/>
      <c r="AN1006" s="13"/>
      <c r="AO1006" s="13"/>
      <c r="AP1006" s="13"/>
      <c r="AQ1006" s="13"/>
      <c r="AR1006" s="13"/>
      <c r="AS1006" s="13"/>
      <c r="AT1006" s="13"/>
      <c r="AU1006" s="13"/>
      <c r="AV1006" s="13"/>
      <c r="AW1006" s="13"/>
      <c r="AX1006" s="13"/>
      <c r="AY1006" s="13"/>
      <c r="AZ1006" s="13"/>
      <c r="BA1006" s="13"/>
      <c r="BB1006" s="13"/>
      <c r="BC1006" s="13"/>
      <c r="BD1006" s="13"/>
      <c r="BE1006" s="13"/>
      <c r="BF1006" s="13"/>
      <c r="BG1006" s="13"/>
      <c r="BH1006" s="13"/>
      <c r="BI1006" s="13"/>
      <c r="BJ1006" s="14"/>
      <c r="BK1006" s="14"/>
      <c r="BL1006" s="14"/>
      <c r="BM1006" s="14"/>
      <c r="BN1006" s="14"/>
    </row>
    <row r="1007" spans="4:66" x14ac:dyDescent="0.25">
      <c r="D1007"/>
      <c r="E1007" s="10"/>
      <c r="F1007" s="10"/>
      <c r="G1007" s="10"/>
      <c r="H1007" s="10"/>
      <c r="I1007" s="10"/>
      <c r="J1007" s="10"/>
      <c r="K1007" s="12"/>
      <c r="L1007" s="12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  <c r="AD1007" s="13"/>
      <c r="AE1007" s="13"/>
      <c r="AF1007" s="13"/>
      <c r="AG1007" s="13"/>
      <c r="AH1007" s="13"/>
      <c r="AI1007" s="13"/>
      <c r="AJ1007" s="13"/>
      <c r="AK1007" s="13"/>
      <c r="AL1007" s="13"/>
      <c r="AM1007" s="13"/>
      <c r="AN1007" s="13"/>
      <c r="AO1007" s="13"/>
      <c r="AP1007" s="13"/>
      <c r="AQ1007" s="13"/>
      <c r="AR1007" s="13"/>
      <c r="AS1007" s="13"/>
      <c r="AT1007" s="13"/>
      <c r="AU1007" s="13"/>
      <c r="AV1007" s="13"/>
      <c r="AW1007" s="13"/>
      <c r="AX1007" s="13"/>
      <c r="AY1007" s="13"/>
      <c r="AZ1007" s="13"/>
      <c r="BA1007" s="13"/>
      <c r="BB1007" s="13"/>
      <c r="BC1007" s="13"/>
      <c r="BD1007" s="13"/>
      <c r="BE1007" s="13"/>
      <c r="BF1007" s="13"/>
      <c r="BG1007" s="13"/>
      <c r="BH1007" s="13"/>
      <c r="BI1007" s="13"/>
      <c r="BJ1007" s="14"/>
      <c r="BK1007" s="14"/>
      <c r="BL1007" s="14"/>
      <c r="BM1007" s="14"/>
      <c r="BN1007" s="14"/>
    </row>
    <row r="1008" spans="4:66" x14ac:dyDescent="0.25">
      <c r="D1008"/>
      <c r="E1008" s="10"/>
      <c r="F1008" s="10"/>
      <c r="G1008" s="10"/>
      <c r="H1008" s="10"/>
      <c r="I1008" s="10"/>
      <c r="J1008" s="10"/>
      <c r="K1008" s="12"/>
      <c r="L1008" s="12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13"/>
      <c r="AE1008" s="13"/>
      <c r="AF1008" s="13"/>
      <c r="AG1008" s="13"/>
      <c r="AH1008" s="13"/>
      <c r="AI1008" s="13"/>
      <c r="AJ1008" s="13"/>
      <c r="AK1008" s="13"/>
      <c r="AL1008" s="13"/>
      <c r="AM1008" s="13"/>
      <c r="AN1008" s="13"/>
      <c r="AO1008" s="13"/>
      <c r="AP1008" s="13"/>
      <c r="AQ1008" s="13"/>
      <c r="AR1008" s="13"/>
      <c r="AS1008" s="13"/>
      <c r="AT1008" s="13"/>
      <c r="AU1008" s="13"/>
      <c r="AV1008" s="13"/>
      <c r="AW1008" s="13"/>
      <c r="AX1008" s="13"/>
      <c r="AY1008" s="13"/>
      <c r="AZ1008" s="13"/>
      <c r="BA1008" s="13"/>
      <c r="BB1008" s="13"/>
      <c r="BC1008" s="13"/>
      <c r="BD1008" s="13"/>
      <c r="BE1008" s="13"/>
      <c r="BF1008" s="13"/>
      <c r="BG1008" s="13"/>
      <c r="BH1008" s="13"/>
      <c r="BI1008" s="13"/>
      <c r="BJ1008" s="14"/>
      <c r="BK1008" s="14"/>
      <c r="BL1008" s="14"/>
      <c r="BM1008" s="14"/>
      <c r="BN1008" s="14"/>
    </row>
    <row r="1009" spans="4:66" x14ac:dyDescent="0.25">
      <c r="D1009"/>
      <c r="E1009" s="10"/>
      <c r="F1009" s="10"/>
      <c r="G1009" s="10"/>
      <c r="H1009" s="10"/>
      <c r="I1009" s="10"/>
      <c r="J1009" s="10"/>
      <c r="K1009" s="12"/>
      <c r="L1009" s="12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  <c r="AD1009" s="13"/>
      <c r="AE1009" s="13"/>
      <c r="AF1009" s="13"/>
      <c r="AG1009" s="13"/>
      <c r="AH1009" s="13"/>
      <c r="AI1009" s="13"/>
      <c r="AJ1009" s="13"/>
      <c r="AK1009" s="13"/>
      <c r="AL1009" s="13"/>
      <c r="AM1009" s="13"/>
      <c r="AN1009" s="13"/>
      <c r="AO1009" s="13"/>
      <c r="AP1009" s="13"/>
      <c r="AQ1009" s="13"/>
      <c r="AR1009" s="13"/>
      <c r="AS1009" s="13"/>
      <c r="AT1009" s="13"/>
      <c r="AU1009" s="13"/>
      <c r="AV1009" s="13"/>
      <c r="AW1009" s="13"/>
      <c r="AX1009" s="13"/>
      <c r="AY1009" s="13"/>
      <c r="AZ1009" s="13"/>
      <c r="BA1009" s="13"/>
      <c r="BB1009" s="13"/>
      <c r="BC1009" s="13"/>
      <c r="BD1009" s="13"/>
      <c r="BE1009" s="13"/>
      <c r="BF1009" s="13"/>
      <c r="BG1009" s="13"/>
      <c r="BH1009" s="13"/>
      <c r="BI1009" s="13"/>
      <c r="BJ1009" s="14"/>
      <c r="BK1009" s="14"/>
      <c r="BL1009" s="14"/>
      <c r="BM1009" s="14"/>
      <c r="BN1009" s="14"/>
    </row>
    <row r="1010" spans="4:66" x14ac:dyDescent="0.25">
      <c r="D1010"/>
      <c r="E1010" s="10"/>
      <c r="F1010" s="10"/>
      <c r="G1010" s="10"/>
      <c r="H1010" s="10"/>
      <c r="I1010" s="10"/>
      <c r="J1010" s="10"/>
      <c r="K1010" s="12"/>
      <c r="L1010" s="12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  <c r="AC1010" s="13"/>
      <c r="AD1010" s="13"/>
      <c r="AE1010" s="13"/>
      <c r="AF1010" s="13"/>
      <c r="AG1010" s="13"/>
      <c r="AH1010" s="13"/>
      <c r="AI1010" s="13"/>
      <c r="AJ1010" s="13"/>
      <c r="AK1010" s="13"/>
      <c r="AL1010" s="13"/>
      <c r="AM1010" s="13"/>
      <c r="AN1010" s="13"/>
      <c r="AO1010" s="13"/>
      <c r="AP1010" s="13"/>
      <c r="AQ1010" s="13"/>
      <c r="AR1010" s="13"/>
      <c r="AS1010" s="13"/>
      <c r="AT1010" s="13"/>
      <c r="AU1010" s="13"/>
      <c r="AV1010" s="13"/>
      <c r="AW1010" s="13"/>
      <c r="AX1010" s="13"/>
      <c r="AY1010" s="13"/>
      <c r="AZ1010" s="13"/>
      <c r="BA1010" s="13"/>
      <c r="BB1010" s="13"/>
      <c r="BC1010" s="13"/>
      <c r="BD1010" s="13"/>
      <c r="BE1010" s="13"/>
      <c r="BF1010" s="13"/>
      <c r="BG1010" s="13"/>
      <c r="BH1010" s="13"/>
      <c r="BI1010" s="13"/>
      <c r="BJ1010" s="14"/>
      <c r="BK1010" s="14"/>
      <c r="BL1010" s="14"/>
      <c r="BM1010" s="14"/>
      <c r="BN1010" s="14"/>
    </row>
    <row r="1011" spans="4:66" x14ac:dyDescent="0.25">
      <c r="D1011"/>
      <c r="E1011" s="10"/>
      <c r="F1011" s="10"/>
      <c r="G1011" s="10"/>
      <c r="H1011" s="10"/>
      <c r="I1011" s="10"/>
      <c r="J1011" s="10"/>
      <c r="K1011" s="12"/>
      <c r="L1011" s="12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3"/>
      <c r="AB1011" s="13"/>
      <c r="AC1011" s="13"/>
      <c r="AD1011" s="13"/>
      <c r="AE1011" s="13"/>
      <c r="AF1011" s="13"/>
      <c r="AG1011" s="13"/>
      <c r="AH1011" s="13"/>
      <c r="AI1011" s="13"/>
      <c r="AJ1011" s="13"/>
      <c r="AK1011" s="13"/>
      <c r="AL1011" s="13"/>
      <c r="AM1011" s="13"/>
      <c r="AN1011" s="13"/>
      <c r="AO1011" s="13"/>
      <c r="AP1011" s="13"/>
      <c r="AQ1011" s="13"/>
      <c r="AR1011" s="13"/>
      <c r="AS1011" s="13"/>
      <c r="AT1011" s="13"/>
      <c r="AU1011" s="13"/>
      <c r="AV1011" s="13"/>
      <c r="AW1011" s="13"/>
      <c r="AX1011" s="13"/>
      <c r="AY1011" s="13"/>
      <c r="AZ1011" s="13"/>
      <c r="BA1011" s="13"/>
      <c r="BB1011" s="13"/>
      <c r="BC1011" s="13"/>
      <c r="BD1011" s="13"/>
      <c r="BE1011" s="13"/>
      <c r="BF1011" s="13"/>
      <c r="BG1011" s="13"/>
      <c r="BH1011" s="13"/>
      <c r="BI1011" s="13"/>
      <c r="BJ1011" s="14"/>
      <c r="BK1011" s="14"/>
      <c r="BL1011" s="14"/>
      <c r="BM1011" s="14"/>
      <c r="BN1011" s="14"/>
    </row>
    <row r="1012" spans="4:66" x14ac:dyDescent="0.25">
      <c r="D1012"/>
      <c r="E1012" s="10"/>
      <c r="F1012" s="10"/>
      <c r="G1012" s="10"/>
      <c r="H1012" s="10"/>
      <c r="I1012" s="10"/>
      <c r="J1012" s="10"/>
      <c r="K1012" s="12"/>
      <c r="L1012" s="12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3"/>
      <c r="AB1012" s="13"/>
      <c r="AC1012" s="13"/>
      <c r="AD1012" s="13"/>
      <c r="AE1012" s="13"/>
      <c r="AF1012" s="13"/>
      <c r="AG1012" s="13"/>
      <c r="AH1012" s="13"/>
      <c r="AI1012" s="13"/>
      <c r="AJ1012" s="13"/>
      <c r="AK1012" s="13"/>
      <c r="AL1012" s="13"/>
      <c r="AM1012" s="13"/>
      <c r="AN1012" s="13"/>
      <c r="AO1012" s="13"/>
      <c r="AP1012" s="13"/>
      <c r="AQ1012" s="13"/>
      <c r="AR1012" s="13"/>
      <c r="AS1012" s="13"/>
      <c r="AT1012" s="13"/>
      <c r="AU1012" s="13"/>
      <c r="AV1012" s="13"/>
      <c r="AW1012" s="13"/>
      <c r="AX1012" s="13"/>
      <c r="AY1012" s="13"/>
      <c r="AZ1012" s="13"/>
      <c r="BA1012" s="13"/>
      <c r="BB1012" s="13"/>
      <c r="BC1012" s="13"/>
      <c r="BD1012" s="13"/>
      <c r="BE1012" s="13"/>
      <c r="BF1012" s="13"/>
      <c r="BG1012" s="13"/>
      <c r="BH1012" s="13"/>
      <c r="BI1012" s="13"/>
      <c r="BJ1012" s="14"/>
      <c r="BK1012" s="14"/>
      <c r="BL1012" s="14"/>
      <c r="BM1012" s="14"/>
      <c r="BN1012" s="14"/>
    </row>
    <row r="1013" spans="4:66" x14ac:dyDescent="0.25">
      <c r="D1013"/>
      <c r="E1013" s="10"/>
      <c r="F1013" s="10"/>
      <c r="G1013" s="10"/>
      <c r="H1013" s="10"/>
      <c r="I1013" s="10"/>
      <c r="J1013" s="10"/>
      <c r="K1013" s="12"/>
      <c r="L1013" s="12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3"/>
      <c r="AB1013" s="13"/>
      <c r="AC1013" s="13"/>
      <c r="AD1013" s="13"/>
      <c r="AE1013" s="13"/>
      <c r="AF1013" s="13"/>
      <c r="AG1013" s="13"/>
      <c r="AH1013" s="13"/>
      <c r="AI1013" s="13"/>
      <c r="AJ1013" s="13"/>
      <c r="AK1013" s="13"/>
      <c r="AL1013" s="13"/>
      <c r="AM1013" s="13"/>
      <c r="AN1013" s="13"/>
      <c r="AO1013" s="13"/>
      <c r="AP1013" s="13"/>
      <c r="AQ1013" s="13"/>
      <c r="AR1013" s="13"/>
      <c r="AS1013" s="13"/>
      <c r="AT1013" s="13"/>
      <c r="AU1013" s="13"/>
      <c r="AV1013" s="13"/>
      <c r="AW1013" s="13"/>
      <c r="AX1013" s="13"/>
      <c r="AY1013" s="13"/>
      <c r="AZ1013" s="13"/>
      <c r="BA1013" s="13"/>
      <c r="BB1013" s="13"/>
      <c r="BC1013" s="13"/>
      <c r="BD1013" s="13"/>
      <c r="BE1013" s="13"/>
      <c r="BF1013" s="13"/>
      <c r="BG1013" s="13"/>
      <c r="BH1013" s="13"/>
      <c r="BI1013" s="13"/>
      <c r="BJ1013" s="14"/>
      <c r="BK1013" s="14"/>
      <c r="BL1013" s="14"/>
      <c r="BM1013" s="14"/>
      <c r="BN1013" s="14"/>
    </row>
    <row r="1014" spans="4:66" x14ac:dyDescent="0.25">
      <c r="D1014"/>
      <c r="E1014" s="10"/>
      <c r="F1014" s="10"/>
      <c r="G1014" s="10"/>
      <c r="H1014" s="10"/>
      <c r="I1014" s="10"/>
      <c r="J1014" s="10"/>
      <c r="K1014" s="12"/>
      <c r="L1014" s="12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3"/>
      <c r="AB1014" s="13"/>
      <c r="AC1014" s="13"/>
      <c r="AD1014" s="13"/>
      <c r="AE1014" s="13"/>
      <c r="AF1014" s="13"/>
      <c r="AG1014" s="13"/>
      <c r="AH1014" s="13"/>
      <c r="AI1014" s="13"/>
      <c r="AJ1014" s="13"/>
      <c r="AK1014" s="13"/>
      <c r="AL1014" s="13"/>
      <c r="AM1014" s="13"/>
      <c r="AN1014" s="13"/>
      <c r="AO1014" s="13"/>
      <c r="AP1014" s="13"/>
      <c r="AQ1014" s="13"/>
      <c r="AR1014" s="13"/>
      <c r="AS1014" s="13"/>
      <c r="AT1014" s="13"/>
      <c r="AU1014" s="13"/>
      <c r="AV1014" s="13"/>
      <c r="AW1014" s="13"/>
      <c r="AX1014" s="13"/>
      <c r="AY1014" s="13"/>
      <c r="AZ1014" s="13"/>
      <c r="BA1014" s="13"/>
      <c r="BB1014" s="13"/>
      <c r="BC1014" s="13"/>
      <c r="BD1014" s="13"/>
      <c r="BE1014" s="13"/>
      <c r="BF1014" s="13"/>
      <c r="BG1014" s="13"/>
      <c r="BH1014" s="13"/>
      <c r="BI1014" s="13"/>
      <c r="BJ1014" s="14"/>
      <c r="BK1014" s="14"/>
      <c r="BL1014" s="14"/>
      <c r="BM1014" s="14"/>
      <c r="BN1014" s="14"/>
    </row>
    <row r="1015" spans="4:66" x14ac:dyDescent="0.25">
      <c r="D1015"/>
      <c r="E1015" s="10"/>
      <c r="F1015" s="10"/>
      <c r="G1015" s="10"/>
      <c r="H1015" s="10"/>
      <c r="I1015" s="10"/>
      <c r="J1015" s="10"/>
      <c r="K1015" s="12"/>
      <c r="L1015" s="12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  <c r="AA1015" s="13"/>
      <c r="AB1015" s="13"/>
      <c r="AC1015" s="13"/>
      <c r="AD1015" s="13"/>
      <c r="AE1015" s="13"/>
      <c r="AF1015" s="13"/>
      <c r="AG1015" s="13"/>
      <c r="AH1015" s="13"/>
      <c r="AI1015" s="13"/>
      <c r="AJ1015" s="13"/>
      <c r="AK1015" s="13"/>
      <c r="AL1015" s="13"/>
      <c r="AM1015" s="13"/>
      <c r="AN1015" s="13"/>
      <c r="AO1015" s="13"/>
      <c r="AP1015" s="13"/>
      <c r="AQ1015" s="13"/>
      <c r="AR1015" s="13"/>
      <c r="AS1015" s="13"/>
      <c r="AT1015" s="13"/>
      <c r="AU1015" s="13"/>
      <c r="AV1015" s="13"/>
      <c r="AW1015" s="13"/>
      <c r="AX1015" s="13"/>
      <c r="AY1015" s="13"/>
      <c r="AZ1015" s="13"/>
      <c r="BA1015" s="13"/>
      <c r="BB1015" s="13"/>
      <c r="BC1015" s="13"/>
      <c r="BD1015" s="13"/>
      <c r="BE1015" s="13"/>
      <c r="BF1015" s="13"/>
      <c r="BG1015" s="13"/>
      <c r="BH1015" s="13"/>
      <c r="BI1015" s="13"/>
      <c r="BJ1015" s="14"/>
      <c r="BK1015" s="14"/>
      <c r="BL1015" s="14"/>
      <c r="BM1015" s="14"/>
      <c r="BN1015" s="14"/>
    </row>
    <row r="1016" spans="4:66" x14ac:dyDescent="0.25">
      <c r="D1016"/>
      <c r="E1016" s="10"/>
      <c r="F1016" s="10"/>
      <c r="G1016" s="10"/>
      <c r="H1016" s="10"/>
      <c r="I1016" s="10"/>
      <c r="J1016" s="10"/>
      <c r="K1016" s="12"/>
      <c r="L1016" s="12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3"/>
      <c r="AB1016" s="13"/>
      <c r="AC1016" s="13"/>
      <c r="AD1016" s="13"/>
      <c r="AE1016" s="13"/>
      <c r="AF1016" s="13"/>
      <c r="AG1016" s="13"/>
      <c r="AH1016" s="13"/>
      <c r="AI1016" s="13"/>
      <c r="AJ1016" s="13"/>
      <c r="AK1016" s="13"/>
      <c r="AL1016" s="13"/>
      <c r="AM1016" s="13"/>
      <c r="AN1016" s="13"/>
      <c r="AO1016" s="13"/>
      <c r="AP1016" s="13"/>
      <c r="AQ1016" s="13"/>
      <c r="AR1016" s="13"/>
      <c r="AS1016" s="13"/>
      <c r="AT1016" s="13"/>
      <c r="AU1016" s="13"/>
      <c r="AV1016" s="13"/>
      <c r="AW1016" s="13"/>
      <c r="AX1016" s="13"/>
      <c r="AY1016" s="13"/>
      <c r="AZ1016" s="13"/>
      <c r="BA1016" s="13"/>
      <c r="BB1016" s="13"/>
      <c r="BC1016" s="13"/>
      <c r="BD1016" s="13"/>
      <c r="BE1016" s="13"/>
      <c r="BF1016" s="13"/>
      <c r="BG1016" s="13"/>
      <c r="BH1016" s="13"/>
      <c r="BI1016" s="13"/>
      <c r="BJ1016" s="14"/>
      <c r="BK1016" s="14"/>
      <c r="BL1016" s="14"/>
      <c r="BM1016" s="14"/>
      <c r="BN1016" s="14"/>
    </row>
    <row r="1017" spans="4:66" x14ac:dyDescent="0.25">
      <c r="D1017"/>
      <c r="E1017" s="10"/>
      <c r="F1017" s="10"/>
      <c r="G1017" s="10"/>
      <c r="H1017" s="10"/>
      <c r="I1017" s="10"/>
      <c r="J1017" s="10"/>
      <c r="K1017" s="12"/>
      <c r="L1017" s="12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  <c r="AA1017" s="13"/>
      <c r="AB1017" s="13"/>
      <c r="AC1017" s="13"/>
      <c r="AD1017" s="13"/>
      <c r="AE1017" s="13"/>
      <c r="AF1017" s="13"/>
      <c r="AG1017" s="13"/>
      <c r="AH1017" s="13"/>
      <c r="AI1017" s="13"/>
      <c r="AJ1017" s="13"/>
      <c r="AK1017" s="13"/>
      <c r="AL1017" s="13"/>
      <c r="AM1017" s="13"/>
      <c r="AN1017" s="13"/>
      <c r="AO1017" s="13"/>
      <c r="AP1017" s="13"/>
      <c r="AQ1017" s="13"/>
      <c r="AR1017" s="13"/>
      <c r="AS1017" s="13"/>
      <c r="AT1017" s="13"/>
      <c r="AU1017" s="13"/>
      <c r="AV1017" s="13"/>
      <c r="AW1017" s="13"/>
      <c r="AX1017" s="13"/>
      <c r="AY1017" s="13"/>
      <c r="AZ1017" s="13"/>
      <c r="BA1017" s="13"/>
      <c r="BB1017" s="13"/>
      <c r="BC1017" s="13"/>
      <c r="BD1017" s="13"/>
      <c r="BE1017" s="13"/>
      <c r="BF1017" s="13"/>
      <c r="BG1017" s="13"/>
      <c r="BH1017" s="13"/>
      <c r="BI1017" s="13"/>
      <c r="BJ1017" s="14"/>
      <c r="BK1017" s="14"/>
      <c r="BL1017" s="14"/>
      <c r="BM1017" s="14"/>
      <c r="BN1017" s="14"/>
    </row>
    <row r="1018" spans="4:66" x14ac:dyDescent="0.25">
      <c r="D1018"/>
      <c r="E1018" s="10"/>
      <c r="F1018" s="10"/>
      <c r="G1018" s="10"/>
      <c r="H1018" s="10"/>
      <c r="I1018" s="10"/>
      <c r="J1018" s="10"/>
      <c r="K1018" s="12"/>
      <c r="L1018" s="12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  <c r="AA1018" s="13"/>
      <c r="AB1018" s="13"/>
      <c r="AC1018" s="13"/>
      <c r="AD1018" s="13"/>
      <c r="AE1018" s="13"/>
      <c r="AF1018" s="13"/>
      <c r="AG1018" s="13"/>
      <c r="AH1018" s="13"/>
      <c r="AI1018" s="13"/>
      <c r="AJ1018" s="13"/>
      <c r="AK1018" s="13"/>
      <c r="AL1018" s="13"/>
      <c r="AM1018" s="13"/>
      <c r="AN1018" s="13"/>
      <c r="AO1018" s="13"/>
      <c r="AP1018" s="13"/>
      <c r="AQ1018" s="13"/>
      <c r="AR1018" s="13"/>
      <c r="AS1018" s="13"/>
      <c r="AT1018" s="13"/>
      <c r="AU1018" s="13"/>
      <c r="AV1018" s="13"/>
      <c r="AW1018" s="13"/>
      <c r="AX1018" s="13"/>
      <c r="AY1018" s="13"/>
      <c r="AZ1018" s="13"/>
      <c r="BA1018" s="13"/>
      <c r="BB1018" s="13"/>
      <c r="BC1018" s="13"/>
      <c r="BD1018" s="13"/>
      <c r="BE1018" s="13"/>
      <c r="BF1018" s="13"/>
      <c r="BG1018" s="13"/>
      <c r="BH1018" s="13"/>
      <c r="BI1018" s="13"/>
      <c r="BJ1018" s="14"/>
      <c r="BK1018" s="14"/>
      <c r="BL1018" s="14"/>
      <c r="BM1018" s="14"/>
      <c r="BN1018" s="14"/>
    </row>
    <row r="1019" spans="4:66" x14ac:dyDescent="0.25">
      <c r="D1019"/>
      <c r="E1019" s="10"/>
      <c r="F1019" s="10"/>
      <c r="G1019" s="10"/>
      <c r="H1019" s="10"/>
      <c r="I1019" s="10"/>
      <c r="J1019" s="10"/>
      <c r="K1019" s="12"/>
      <c r="L1019" s="12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  <c r="AA1019" s="13"/>
      <c r="AB1019" s="13"/>
      <c r="AC1019" s="13"/>
      <c r="AD1019" s="13"/>
      <c r="AE1019" s="13"/>
      <c r="AF1019" s="13"/>
      <c r="AG1019" s="13"/>
      <c r="AH1019" s="13"/>
      <c r="AI1019" s="13"/>
      <c r="AJ1019" s="13"/>
      <c r="AK1019" s="13"/>
      <c r="AL1019" s="13"/>
      <c r="AM1019" s="13"/>
      <c r="AN1019" s="13"/>
      <c r="AO1019" s="13"/>
      <c r="AP1019" s="13"/>
      <c r="AQ1019" s="13"/>
      <c r="AR1019" s="13"/>
      <c r="AS1019" s="13"/>
      <c r="AT1019" s="13"/>
      <c r="AU1019" s="13"/>
      <c r="AV1019" s="13"/>
      <c r="AW1019" s="13"/>
      <c r="AX1019" s="13"/>
      <c r="AY1019" s="13"/>
      <c r="AZ1019" s="13"/>
      <c r="BA1019" s="13"/>
      <c r="BB1019" s="13"/>
      <c r="BC1019" s="13"/>
      <c r="BD1019" s="13"/>
      <c r="BE1019" s="13"/>
      <c r="BF1019" s="13"/>
      <c r="BG1019" s="13"/>
      <c r="BH1019" s="13"/>
      <c r="BI1019" s="13"/>
      <c r="BJ1019" s="14"/>
      <c r="BK1019" s="14"/>
      <c r="BL1019" s="14"/>
      <c r="BM1019" s="14"/>
      <c r="BN1019" s="14"/>
    </row>
    <row r="1020" spans="4:66" x14ac:dyDescent="0.25">
      <c r="D1020"/>
      <c r="E1020" s="10"/>
      <c r="F1020" s="10"/>
      <c r="G1020" s="10"/>
      <c r="H1020" s="10"/>
      <c r="I1020" s="10"/>
      <c r="J1020" s="10"/>
      <c r="K1020" s="12"/>
      <c r="L1020" s="12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  <c r="AA1020" s="13"/>
      <c r="AB1020" s="13"/>
      <c r="AC1020" s="13"/>
      <c r="AD1020" s="13"/>
      <c r="AE1020" s="13"/>
      <c r="AF1020" s="13"/>
      <c r="AG1020" s="13"/>
      <c r="AH1020" s="13"/>
      <c r="AI1020" s="13"/>
      <c r="AJ1020" s="13"/>
      <c r="AK1020" s="13"/>
      <c r="AL1020" s="13"/>
      <c r="AM1020" s="13"/>
      <c r="AN1020" s="13"/>
      <c r="AO1020" s="13"/>
      <c r="AP1020" s="13"/>
      <c r="AQ1020" s="13"/>
      <c r="AR1020" s="13"/>
      <c r="AS1020" s="13"/>
      <c r="AT1020" s="13"/>
      <c r="AU1020" s="13"/>
      <c r="AV1020" s="13"/>
      <c r="AW1020" s="13"/>
      <c r="AX1020" s="13"/>
      <c r="AY1020" s="13"/>
      <c r="AZ1020" s="13"/>
      <c r="BA1020" s="13"/>
      <c r="BB1020" s="13"/>
      <c r="BC1020" s="13"/>
      <c r="BD1020" s="13"/>
      <c r="BE1020" s="13"/>
      <c r="BF1020" s="13"/>
      <c r="BG1020" s="13"/>
      <c r="BH1020" s="13"/>
      <c r="BI1020" s="13"/>
      <c r="BJ1020" s="14"/>
      <c r="BK1020" s="14"/>
      <c r="BL1020" s="14"/>
      <c r="BM1020" s="14"/>
      <c r="BN1020" s="14"/>
    </row>
    <row r="1021" spans="4:66" x14ac:dyDescent="0.25">
      <c r="D1021"/>
      <c r="E1021" s="10"/>
      <c r="F1021" s="10"/>
      <c r="G1021" s="10"/>
      <c r="H1021" s="10"/>
      <c r="I1021" s="10"/>
      <c r="J1021" s="10"/>
      <c r="K1021" s="12"/>
      <c r="L1021" s="12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  <c r="AA1021" s="13"/>
      <c r="AB1021" s="13"/>
      <c r="AC1021" s="13"/>
      <c r="AD1021" s="13"/>
      <c r="AE1021" s="13"/>
      <c r="AF1021" s="13"/>
      <c r="AG1021" s="13"/>
      <c r="AH1021" s="13"/>
      <c r="AI1021" s="13"/>
      <c r="AJ1021" s="13"/>
      <c r="AK1021" s="13"/>
      <c r="AL1021" s="13"/>
      <c r="AM1021" s="13"/>
      <c r="AN1021" s="13"/>
      <c r="AO1021" s="13"/>
      <c r="AP1021" s="13"/>
      <c r="AQ1021" s="13"/>
      <c r="AR1021" s="13"/>
      <c r="AS1021" s="13"/>
      <c r="AT1021" s="13"/>
      <c r="AU1021" s="13"/>
      <c r="AV1021" s="13"/>
      <c r="AW1021" s="13"/>
      <c r="AX1021" s="13"/>
      <c r="AY1021" s="13"/>
      <c r="AZ1021" s="13"/>
      <c r="BA1021" s="13"/>
      <c r="BB1021" s="13"/>
      <c r="BC1021" s="13"/>
      <c r="BD1021" s="13"/>
      <c r="BE1021" s="13"/>
      <c r="BF1021" s="13"/>
      <c r="BG1021" s="13"/>
      <c r="BH1021" s="13"/>
      <c r="BI1021" s="13"/>
      <c r="BJ1021" s="14"/>
      <c r="BK1021" s="14"/>
      <c r="BL1021" s="14"/>
      <c r="BM1021" s="14"/>
      <c r="BN1021" s="14"/>
    </row>
    <row r="1022" spans="4:66" x14ac:dyDescent="0.25">
      <c r="D1022"/>
      <c r="E1022" s="10"/>
      <c r="F1022" s="10"/>
      <c r="G1022" s="10"/>
      <c r="H1022" s="10"/>
      <c r="I1022" s="10"/>
      <c r="J1022" s="10"/>
      <c r="K1022" s="12"/>
      <c r="L1022" s="12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  <c r="AA1022" s="13"/>
      <c r="AB1022" s="13"/>
      <c r="AC1022" s="13"/>
      <c r="AD1022" s="13"/>
      <c r="AE1022" s="13"/>
      <c r="AF1022" s="13"/>
      <c r="AG1022" s="13"/>
      <c r="AH1022" s="13"/>
      <c r="AI1022" s="13"/>
      <c r="AJ1022" s="13"/>
      <c r="AK1022" s="13"/>
      <c r="AL1022" s="13"/>
      <c r="AM1022" s="13"/>
      <c r="AN1022" s="13"/>
      <c r="AO1022" s="13"/>
      <c r="AP1022" s="13"/>
      <c r="AQ1022" s="13"/>
      <c r="AR1022" s="13"/>
      <c r="AS1022" s="13"/>
      <c r="AT1022" s="13"/>
      <c r="AU1022" s="13"/>
      <c r="AV1022" s="13"/>
      <c r="AW1022" s="13"/>
      <c r="AX1022" s="13"/>
      <c r="AY1022" s="13"/>
      <c r="AZ1022" s="13"/>
      <c r="BA1022" s="13"/>
      <c r="BB1022" s="13"/>
      <c r="BC1022" s="13"/>
      <c r="BD1022" s="13"/>
      <c r="BE1022" s="13"/>
      <c r="BF1022" s="13"/>
      <c r="BG1022" s="13"/>
      <c r="BH1022" s="13"/>
      <c r="BI1022" s="13"/>
      <c r="BJ1022" s="14"/>
      <c r="BK1022" s="14"/>
      <c r="BL1022" s="14"/>
      <c r="BM1022" s="14"/>
      <c r="BN1022" s="14"/>
    </row>
    <row r="1023" spans="4:66" x14ac:dyDescent="0.25">
      <c r="D1023"/>
      <c r="E1023" s="10"/>
      <c r="F1023" s="10"/>
      <c r="G1023" s="10"/>
      <c r="H1023" s="10"/>
      <c r="I1023" s="10"/>
      <c r="J1023" s="10"/>
      <c r="K1023" s="12"/>
      <c r="L1023" s="12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  <c r="AA1023" s="13"/>
      <c r="AB1023" s="13"/>
      <c r="AC1023" s="13"/>
      <c r="AD1023" s="13"/>
      <c r="AE1023" s="13"/>
      <c r="AF1023" s="13"/>
      <c r="AG1023" s="13"/>
      <c r="AH1023" s="13"/>
      <c r="AI1023" s="13"/>
      <c r="AJ1023" s="13"/>
      <c r="AK1023" s="13"/>
      <c r="AL1023" s="13"/>
      <c r="AM1023" s="13"/>
      <c r="AN1023" s="13"/>
      <c r="AO1023" s="13"/>
      <c r="AP1023" s="13"/>
      <c r="AQ1023" s="13"/>
      <c r="AR1023" s="13"/>
      <c r="AS1023" s="13"/>
      <c r="AT1023" s="13"/>
      <c r="AU1023" s="13"/>
      <c r="AV1023" s="13"/>
      <c r="AW1023" s="13"/>
      <c r="AX1023" s="13"/>
      <c r="AY1023" s="13"/>
      <c r="AZ1023" s="13"/>
      <c r="BA1023" s="13"/>
      <c r="BB1023" s="13"/>
      <c r="BC1023" s="13"/>
      <c r="BD1023" s="13"/>
      <c r="BE1023" s="13"/>
      <c r="BF1023" s="13"/>
      <c r="BG1023" s="13"/>
      <c r="BH1023" s="13"/>
      <c r="BI1023" s="13"/>
      <c r="BJ1023" s="14"/>
      <c r="BK1023" s="14"/>
      <c r="BL1023" s="14"/>
      <c r="BM1023" s="14"/>
      <c r="BN1023" s="14"/>
    </row>
    <row r="1024" spans="4:66" x14ac:dyDescent="0.25">
      <c r="D1024"/>
      <c r="E1024" s="10"/>
      <c r="F1024" s="10"/>
      <c r="G1024" s="10"/>
      <c r="H1024" s="10"/>
      <c r="I1024" s="10"/>
      <c r="J1024" s="10"/>
      <c r="K1024" s="12"/>
      <c r="L1024" s="12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  <c r="AA1024" s="13"/>
      <c r="AB1024" s="13"/>
      <c r="AC1024" s="13"/>
      <c r="AD1024" s="13"/>
      <c r="AE1024" s="13"/>
      <c r="AF1024" s="13"/>
      <c r="AG1024" s="13"/>
      <c r="AH1024" s="13"/>
      <c r="AI1024" s="13"/>
      <c r="AJ1024" s="13"/>
      <c r="AK1024" s="13"/>
      <c r="AL1024" s="13"/>
      <c r="AM1024" s="13"/>
      <c r="AN1024" s="13"/>
      <c r="AO1024" s="13"/>
      <c r="AP1024" s="13"/>
      <c r="AQ1024" s="13"/>
      <c r="AR1024" s="13"/>
      <c r="AS1024" s="13"/>
      <c r="AT1024" s="13"/>
      <c r="AU1024" s="13"/>
      <c r="AV1024" s="13"/>
      <c r="AW1024" s="13"/>
      <c r="AX1024" s="13"/>
      <c r="AY1024" s="13"/>
      <c r="AZ1024" s="13"/>
      <c r="BA1024" s="13"/>
      <c r="BB1024" s="13"/>
      <c r="BC1024" s="13"/>
      <c r="BD1024" s="13"/>
      <c r="BE1024" s="13"/>
      <c r="BF1024" s="13"/>
      <c r="BG1024" s="13"/>
      <c r="BH1024" s="13"/>
      <c r="BI1024" s="13"/>
      <c r="BJ1024" s="14"/>
      <c r="BK1024" s="14"/>
      <c r="BL1024" s="14"/>
      <c r="BM1024" s="14"/>
      <c r="BN1024" s="14"/>
    </row>
    <row r="1025" spans="4:66" x14ac:dyDescent="0.25">
      <c r="D1025"/>
      <c r="E1025" s="10"/>
      <c r="F1025" s="10"/>
      <c r="G1025" s="10"/>
      <c r="H1025" s="10"/>
      <c r="I1025" s="10"/>
      <c r="J1025" s="10"/>
      <c r="K1025" s="12"/>
      <c r="L1025" s="12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  <c r="AA1025" s="13"/>
      <c r="AB1025" s="13"/>
      <c r="AC1025" s="13"/>
      <c r="AD1025" s="13"/>
      <c r="AE1025" s="13"/>
      <c r="AF1025" s="13"/>
      <c r="AG1025" s="13"/>
      <c r="AH1025" s="13"/>
      <c r="AI1025" s="13"/>
      <c r="AJ1025" s="13"/>
      <c r="AK1025" s="13"/>
      <c r="AL1025" s="13"/>
      <c r="AM1025" s="13"/>
      <c r="AN1025" s="13"/>
      <c r="AO1025" s="13"/>
      <c r="AP1025" s="13"/>
      <c r="AQ1025" s="13"/>
      <c r="AR1025" s="13"/>
      <c r="AS1025" s="13"/>
      <c r="AT1025" s="13"/>
      <c r="AU1025" s="13"/>
      <c r="AV1025" s="13"/>
      <c r="AW1025" s="13"/>
      <c r="AX1025" s="13"/>
      <c r="AY1025" s="13"/>
      <c r="AZ1025" s="13"/>
      <c r="BA1025" s="13"/>
      <c r="BB1025" s="13"/>
      <c r="BC1025" s="13"/>
      <c r="BD1025" s="13"/>
      <c r="BE1025" s="13"/>
      <c r="BF1025" s="13"/>
      <c r="BG1025" s="13"/>
      <c r="BH1025" s="13"/>
      <c r="BI1025" s="13"/>
      <c r="BJ1025" s="14"/>
      <c r="BK1025" s="14"/>
      <c r="BL1025" s="14"/>
      <c r="BM1025" s="14"/>
      <c r="BN1025" s="14"/>
    </row>
    <row r="1026" spans="4:66" x14ac:dyDescent="0.25">
      <c r="D1026"/>
      <c r="E1026" s="10"/>
      <c r="F1026" s="10"/>
      <c r="G1026" s="10"/>
      <c r="H1026" s="10"/>
      <c r="I1026" s="10"/>
      <c r="J1026" s="10"/>
      <c r="K1026" s="12"/>
      <c r="L1026" s="12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  <c r="AA1026" s="13"/>
      <c r="AB1026" s="13"/>
      <c r="AC1026" s="13"/>
      <c r="AD1026" s="13"/>
      <c r="AE1026" s="13"/>
      <c r="AF1026" s="13"/>
      <c r="AG1026" s="13"/>
      <c r="AH1026" s="13"/>
      <c r="AI1026" s="13"/>
      <c r="AJ1026" s="13"/>
      <c r="AK1026" s="13"/>
      <c r="AL1026" s="13"/>
      <c r="AM1026" s="13"/>
      <c r="AN1026" s="13"/>
      <c r="AO1026" s="13"/>
      <c r="AP1026" s="13"/>
      <c r="AQ1026" s="13"/>
      <c r="AR1026" s="13"/>
      <c r="AS1026" s="13"/>
      <c r="AT1026" s="13"/>
      <c r="AU1026" s="13"/>
      <c r="AV1026" s="13"/>
      <c r="AW1026" s="13"/>
      <c r="AX1026" s="13"/>
      <c r="AY1026" s="13"/>
      <c r="AZ1026" s="13"/>
      <c r="BA1026" s="13"/>
      <c r="BB1026" s="13"/>
      <c r="BC1026" s="13"/>
      <c r="BD1026" s="13"/>
      <c r="BE1026" s="13"/>
      <c r="BF1026" s="13"/>
      <c r="BG1026" s="13"/>
      <c r="BH1026" s="13"/>
      <c r="BI1026" s="13"/>
      <c r="BJ1026" s="14"/>
      <c r="BK1026" s="14"/>
      <c r="BL1026" s="14"/>
      <c r="BM1026" s="14"/>
      <c r="BN1026" s="14"/>
    </row>
    <row r="1027" spans="4:66" x14ac:dyDescent="0.25">
      <c r="D1027"/>
      <c r="E1027" s="10"/>
      <c r="F1027" s="10"/>
      <c r="G1027" s="10"/>
      <c r="H1027" s="10"/>
      <c r="I1027" s="10"/>
      <c r="J1027" s="10"/>
      <c r="K1027" s="12"/>
      <c r="L1027" s="12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  <c r="AA1027" s="13"/>
      <c r="AB1027" s="13"/>
      <c r="AC1027" s="13"/>
      <c r="AD1027" s="13"/>
      <c r="AE1027" s="13"/>
      <c r="AF1027" s="13"/>
      <c r="AG1027" s="13"/>
      <c r="AH1027" s="13"/>
      <c r="AI1027" s="13"/>
      <c r="AJ1027" s="13"/>
      <c r="AK1027" s="13"/>
      <c r="AL1027" s="13"/>
      <c r="AM1027" s="13"/>
      <c r="AN1027" s="13"/>
      <c r="AO1027" s="13"/>
      <c r="AP1027" s="13"/>
      <c r="AQ1027" s="13"/>
      <c r="AR1027" s="13"/>
      <c r="AS1027" s="13"/>
      <c r="AT1027" s="13"/>
      <c r="AU1027" s="13"/>
      <c r="AV1027" s="13"/>
      <c r="AW1027" s="13"/>
      <c r="AX1027" s="13"/>
      <c r="AY1027" s="13"/>
      <c r="AZ1027" s="13"/>
      <c r="BA1027" s="13"/>
      <c r="BB1027" s="13"/>
      <c r="BC1027" s="13"/>
      <c r="BD1027" s="13"/>
      <c r="BE1027" s="13"/>
      <c r="BF1027" s="13"/>
      <c r="BG1027" s="13"/>
      <c r="BH1027" s="13"/>
      <c r="BI1027" s="13"/>
      <c r="BJ1027" s="14"/>
      <c r="BK1027" s="14"/>
      <c r="BL1027" s="14"/>
      <c r="BM1027" s="14"/>
      <c r="BN1027" s="14"/>
    </row>
    <row r="1028" spans="4:66" x14ac:dyDescent="0.25">
      <c r="D1028"/>
      <c r="E1028" s="10"/>
      <c r="F1028" s="10"/>
      <c r="G1028" s="10"/>
      <c r="H1028" s="10"/>
      <c r="I1028" s="10"/>
      <c r="J1028" s="10"/>
      <c r="K1028" s="12"/>
      <c r="L1028" s="12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  <c r="AA1028" s="13"/>
      <c r="AB1028" s="13"/>
      <c r="AC1028" s="13"/>
      <c r="AD1028" s="13"/>
      <c r="AE1028" s="13"/>
      <c r="AF1028" s="13"/>
      <c r="AG1028" s="13"/>
      <c r="AH1028" s="13"/>
      <c r="AI1028" s="13"/>
      <c r="AJ1028" s="13"/>
      <c r="AK1028" s="13"/>
      <c r="AL1028" s="13"/>
      <c r="AM1028" s="13"/>
      <c r="AN1028" s="13"/>
      <c r="AO1028" s="13"/>
      <c r="AP1028" s="13"/>
      <c r="AQ1028" s="13"/>
      <c r="AR1028" s="13"/>
      <c r="AS1028" s="13"/>
      <c r="AT1028" s="13"/>
      <c r="AU1028" s="13"/>
      <c r="AV1028" s="13"/>
      <c r="AW1028" s="13"/>
      <c r="AX1028" s="13"/>
      <c r="AY1028" s="13"/>
      <c r="AZ1028" s="13"/>
      <c r="BA1028" s="13"/>
      <c r="BB1028" s="13"/>
      <c r="BC1028" s="13"/>
      <c r="BD1028" s="13"/>
      <c r="BE1028" s="13"/>
      <c r="BF1028" s="13"/>
      <c r="BG1028" s="13"/>
      <c r="BH1028" s="13"/>
      <c r="BI1028" s="13"/>
      <c r="BJ1028" s="14"/>
      <c r="BK1028" s="14"/>
      <c r="BL1028" s="14"/>
      <c r="BM1028" s="14"/>
      <c r="BN1028" s="14"/>
    </row>
    <row r="1029" spans="4:66" x14ac:dyDescent="0.25">
      <c r="D1029"/>
      <c r="E1029" s="10"/>
      <c r="F1029" s="10"/>
      <c r="G1029" s="10"/>
      <c r="H1029" s="10"/>
      <c r="I1029" s="10"/>
      <c r="J1029" s="10"/>
      <c r="K1029" s="12"/>
      <c r="L1029" s="12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  <c r="AA1029" s="13"/>
      <c r="AB1029" s="13"/>
      <c r="AC1029" s="13"/>
      <c r="AD1029" s="13"/>
      <c r="AE1029" s="13"/>
      <c r="AF1029" s="13"/>
      <c r="AG1029" s="13"/>
      <c r="AH1029" s="13"/>
      <c r="AI1029" s="13"/>
      <c r="AJ1029" s="13"/>
      <c r="AK1029" s="13"/>
      <c r="AL1029" s="13"/>
      <c r="AM1029" s="13"/>
      <c r="AN1029" s="13"/>
      <c r="AO1029" s="13"/>
      <c r="AP1029" s="13"/>
      <c r="AQ1029" s="13"/>
      <c r="AR1029" s="13"/>
      <c r="AS1029" s="13"/>
      <c r="AT1029" s="13"/>
      <c r="AU1029" s="13"/>
      <c r="AV1029" s="13"/>
      <c r="AW1029" s="13"/>
      <c r="AX1029" s="13"/>
      <c r="AY1029" s="13"/>
      <c r="AZ1029" s="13"/>
      <c r="BA1029" s="13"/>
      <c r="BB1029" s="13"/>
      <c r="BC1029" s="13"/>
      <c r="BD1029" s="13"/>
      <c r="BE1029" s="13"/>
      <c r="BF1029" s="13"/>
      <c r="BG1029" s="13"/>
      <c r="BH1029" s="13"/>
      <c r="BI1029" s="13"/>
      <c r="BJ1029" s="14"/>
      <c r="BK1029" s="14"/>
      <c r="BL1029" s="14"/>
      <c r="BM1029" s="14"/>
      <c r="BN1029" s="14"/>
    </row>
    <row r="1030" spans="4:66" x14ac:dyDescent="0.25">
      <c r="D1030"/>
      <c r="E1030" s="10"/>
      <c r="F1030" s="10"/>
      <c r="G1030" s="10"/>
      <c r="H1030" s="10"/>
      <c r="I1030" s="10"/>
      <c r="J1030" s="10"/>
      <c r="K1030" s="12"/>
      <c r="L1030" s="12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  <c r="AA1030" s="13"/>
      <c r="AB1030" s="13"/>
      <c r="AC1030" s="13"/>
      <c r="AD1030" s="13"/>
      <c r="AE1030" s="13"/>
      <c r="AF1030" s="13"/>
      <c r="AG1030" s="13"/>
      <c r="AH1030" s="13"/>
      <c r="AI1030" s="13"/>
      <c r="AJ1030" s="13"/>
      <c r="AK1030" s="13"/>
      <c r="AL1030" s="13"/>
      <c r="AM1030" s="13"/>
      <c r="AN1030" s="13"/>
      <c r="AO1030" s="13"/>
      <c r="AP1030" s="13"/>
      <c r="AQ1030" s="13"/>
      <c r="AR1030" s="13"/>
      <c r="AS1030" s="13"/>
      <c r="AT1030" s="13"/>
      <c r="AU1030" s="13"/>
      <c r="AV1030" s="13"/>
      <c r="AW1030" s="13"/>
      <c r="AX1030" s="13"/>
      <c r="AY1030" s="13"/>
      <c r="AZ1030" s="13"/>
      <c r="BA1030" s="13"/>
      <c r="BB1030" s="13"/>
      <c r="BC1030" s="13"/>
      <c r="BD1030" s="13"/>
      <c r="BE1030" s="13"/>
      <c r="BF1030" s="13"/>
      <c r="BG1030" s="13"/>
      <c r="BH1030" s="13"/>
      <c r="BI1030" s="13"/>
      <c r="BJ1030" s="14"/>
      <c r="BK1030" s="14"/>
      <c r="BL1030" s="14"/>
      <c r="BM1030" s="14"/>
      <c r="BN1030" s="14"/>
    </row>
    <row r="1031" spans="4:66" x14ac:dyDescent="0.25">
      <c r="D1031"/>
      <c r="E1031" s="10"/>
      <c r="F1031" s="10"/>
      <c r="G1031" s="10"/>
      <c r="H1031" s="10"/>
      <c r="I1031" s="10"/>
      <c r="J1031" s="10"/>
      <c r="K1031" s="12"/>
      <c r="L1031" s="12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  <c r="AA1031" s="13"/>
      <c r="AB1031" s="13"/>
      <c r="AC1031" s="13"/>
      <c r="AD1031" s="13"/>
      <c r="AE1031" s="13"/>
      <c r="AF1031" s="13"/>
      <c r="AG1031" s="13"/>
      <c r="AH1031" s="13"/>
      <c r="AI1031" s="13"/>
      <c r="AJ1031" s="13"/>
      <c r="AK1031" s="13"/>
      <c r="AL1031" s="13"/>
      <c r="AM1031" s="13"/>
      <c r="AN1031" s="13"/>
      <c r="AO1031" s="13"/>
      <c r="AP1031" s="13"/>
      <c r="AQ1031" s="13"/>
      <c r="AR1031" s="13"/>
      <c r="AS1031" s="13"/>
      <c r="AT1031" s="13"/>
      <c r="AU1031" s="13"/>
      <c r="AV1031" s="13"/>
      <c r="AW1031" s="13"/>
      <c r="AX1031" s="13"/>
      <c r="AY1031" s="13"/>
      <c r="AZ1031" s="13"/>
      <c r="BA1031" s="13"/>
      <c r="BB1031" s="13"/>
      <c r="BC1031" s="13"/>
      <c r="BD1031" s="13"/>
      <c r="BE1031" s="13"/>
      <c r="BF1031" s="13"/>
      <c r="BG1031" s="13"/>
      <c r="BH1031" s="13"/>
      <c r="BI1031" s="13"/>
      <c r="BJ1031" s="14"/>
      <c r="BK1031" s="14"/>
      <c r="BL1031" s="14"/>
      <c r="BM1031" s="14"/>
      <c r="BN1031" s="14"/>
    </row>
    <row r="1032" spans="4:66" x14ac:dyDescent="0.25">
      <c r="D1032"/>
      <c r="E1032" s="10"/>
      <c r="F1032" s="10"/>
      <c r="G1032" s="10"/>
      <c r="H1032" s="10"/>
      <c r="I1032" s="10"/>
      <c r="J1032" s="10"/>
      <c r="K1032" s="12"/>
      <c r="L1032" s="12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  <c r="AA1032" s="13"/>
      <c r="AB1032" s="13"/>
      <c r="AC1032" s="13"/>
      <c r="AD1032" s="13"/>
      <c r="AE1032" s="13"/>
      <c r="AF1032" s="13"/>
      <c r="AG1032" s="13"/>
      <c r="AH1032" s="13"/>
      <c r="AI1032" s="13"/>
      <c r="AJ1032" s="13"/>
      <c r="AK1032" s="13"/>
      <c r="AL1032" s="13"/>
      <c r="AM1032" s="13"/>
      <c r="AN1032" s="13"/>
      <c r="AO1032" s="13"/>
      <c r="AP1032" s="13"/>
      <c r="AQ1032" s="13"/>
      <c r="AR1032" s="13"/>
      <c r="AS1032" s="13"/>
      <c r="AT1032" s="13"/>
      <c r="AU1032" s="13"/>
      <c r="AV1032" s="13"/>
      <c r="AW1032" s="13"/>
      <c r="AX1032" s="13"/>
      <c r="AY1032" s="13"/>
      <c r="AZ1032" s="13"/>
      <c r="BA1032" s="13"/>
      <c r="BB1032" s="13"/>
      <c r="BC1032" s="13"/>
      <c r="BD1032" s="13"/>
      <c r="BE1032" s="13"/>
      <c r="BF1032" s="13"/>
      <c r="BG1032" s="13"/>
      <c r="BH1032" s="13"/>
      <c r="BI1032" s="13"/>
      <c r="BJ1032" s="14"/>
      <c r="BK1032" s="14"/>
      <c r="BL1032" s="14"/>
      <c r="BM1032" s="14"/>
      <c r="BN1032" s="14"/>
    </row>
    <row r="1033" spans="4:66" x14ac:dyDescent="0.25">
      <c r="D1033"/>
      <c r="E1033" s="10"/>
      <c r="F1033" s="10"/>
      <c r="G1033" s="10"/>
      <c r="H1033" s="10"/>
      <c r="I1033" s="10"/>
      <c r="J1033" s="10"/>
      <c r="K1033" s="12"/>
      <c r="L1033" s="12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  <c r="AA1033" s="13"/>
      <c r="AB1033" s="13"/>
      <c r="AC1033" s="13"/>
      <c r="AD1033" s="13"/>
      <c r="AE1033" s="13"/>
      <c r="AF1033" s="13"/>
      <c r="AG1033" s="13"/>
      <c r="AH1033" s="13"/>
      <c r="AI1033" s="13"/>
      <c r="AJ1033" s="13"/>
      <c r="AK1033" s="13"/>
      <c r="AL1033" s="13"/>
      <c r="AM1033" s="13"/>
      <c r="AN1033" s="13"/>
      <c r="AO1033" s="13"/>
      <c r="AP1033" s="13"/>
      <c r="AQ1033" s="13"/>
      <c r="AR1033" s="13"/>
      <c r="AS1033" s="13"/>
      <c r="AT1033" s="13"/>
      <c r="AU1033" s="13"/>
      <c r="AV1033" s="13"/>
      <c r="AW1033" s="13"/>
      <c r="AX1033" s="13"/>
      <c r="AY1033" s="13"/>
      <c r="AZ1033" s="13"/>
      <c r="BA1033" s="13"/>
      <c r="BB1033" s="13"/>
      <c r="BC1033" s="13"/>
      <c r="BD1033" s="13"/>
      <c r="BE1033" s="13"/>
      <c r="BF1033" s="13"/>
      <c r="BG1033" s="13"/>
      <c r="BH1033" s="13"/>
      <c r="BI1033" s="13"/>
      <c r="BJ1033" s="14"/>
      <c r="BK1033" s="14"/>
      <c r="BL1033" s="14"/>
      <c r="BM1033" s="14"/>
      <c r="BN1033" s="14"/>
    </row>
    <row r="1034" spans="4:66" x14ac:dyDescent="0.25">
      <c r="D1034"/>
      <c r="E1034" s="10"/>
      <c r="F1034" s="10"/>
      <c r="G1034" s="10"/>
      <c r="H1034" s="10"/>
      <c r="I1034" s="10"/>
      <c r="J1034" s="10"/>
      <c r="K1034" s="12"/>
      <c r="L1034" s="12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  <c r="AA1034" s="13"/>
      <c r="AB1034" s="13"/>
      <c r="AC1034" s="13"/>
      <c r="AD1034" s="13"/>
      <c r="AE1034" s="13"/>
      <c r="AF1034" s="13"/>
      <c r="AG1034" s="13"/>
      <c r="AH1034" s="13"/>
      <c r="AI1034" s="13"/>
      <c r="AJ1034" s="13"/>
      <c r="AK1034" s="13"/>
      <c r="AL1034" s="13"/>
      <c r="AM1034" s="13"/>
      <c r="AN1034" s="13"/>
      <c r="AO1034" s="13"/>
      <c r="AP1034" s="13"/>
      <c r="AQ1034" s="13"/>
      <c r="AR1034" s="13"/>
      <c r="AS1034" s="13"/>
      <c r="AT1034" s="13"/>
      <c r="AU1034" s="13"/>
      <c r="AV1034" s="13"/>
      <c r="AW1034" s="13"/>
      <c r="AX1034" s="13"/>
      <c r="AY1034" s="13"/>
      <c r="AZ1034" s="13"/>
      <c r="BA1034" s="13"/>
      <c r="BB1034" s="13"/>
      <c r="BC1034" s="13"/>
      <c r="BD1034" s="13"/>
      <c r="BE1034" s="13"/>
      <c r="BF1034" s="13"/>
      <c r="BG1034" s="13"/>
      <c r="BH1034" s="13"/>
      <c r="BI1034" s="13"/>
      <c r="BJ1034" s="14"/>
      <c r="BK1034" s="14"/>
      <c r="BL1034" s="14"/>
      <c r="BM1034" s="14"/>
      <c r="BN1034" s="14"/>
    </row>
    <row r="1035" spans="4:66" x14ac:dyDescent="0.25">
      <c r="D1035"/>
      <c r="E1035" s="10"/>
      <c r="F1035" s="10"/>
      <c r="G1035" s="10"/>
      <c r="H1035" s="10"/>
      <c r="I1035" s="10"/>
      <c r="J1035" s="10"/>
      <c r="K1035" s="12"/>
      <c r="L1035" s="12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  <c r="AA1035" s="13"/>
      <c r="AB1035" s="13"/>
      <c r="AC1035" s="13"/>
      <c r="AD1035" s="13"/>
      <c r="AE1035" s="13"/>
      <c r="AF1035" s="13"/>
      <c r="AG1035" s="13"/>
      <c r="AH1035" s="13"/>
      <c r="AI1035" s="13"/>
      <c r="AJ1035" s="13"/>
      <c r="AK1035" s="13"/>
      <c r="AL1035" s="13"/>
      <c r="AM1035" s="13"/>
      <c r="AN1035" s="13"/>
      <c r="AO1035" s="13"/>
      <c r="AP1035" s="13"/>
      <c r="AQ1035" s="13"/>
      <c r="AR1035" s="13"/>
      <c r="AS1035" s="13"/>
      <c r="AT1035" s="13"/>
      <c r="AU1035" s="13"/>
      <c r="AV1035" s="13"/>
      <c r="AW1035" s="13"/>
      <c r="AX1035" s="13"/>
      <c r="AY1035" s="13"/>
      <c r="AZ1035" s="13"/>
      <c r="BA1035" s="13"/>
      <c r="BB1035" s="13"/>
      <c r="BC1035" s="13"/>
      <c r="BD1035" s="13"/>
      <c r="BE1035" s="13"/>
      <c r="BF1035" s="13"/>
      <c r="BG1035" s="13"/>
      <c r="BH1035" s="13"/>
      <c r="BI1035" s="13"/>
      <c r="BJ1035" s="14"/>
      <c r="BK1035" s="14"/>
      <c r="BL1035" s="14"/>
      <c r="BM1035" s="14"/>
      <c r="BN1035" s="14"/>
    </row>
    <row r="1036" spans="4:66" x14ac:dyDescent="0.25">
      <c r="D1036"/>
      <c r="E1036" s="10"/>
      <c r="F1036" s="10"/>
      <c r="G1036" s="10"/>
      <c r="H1036" s="10"/>
      <c r="I1036" s="10"/>
      <c r="J1036" s="10"/>
      <c r="K1036" s="12"/>
      <c r="L1036" s="12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  <c r="AA1036" s="13"/>
      <c r="AB1036" s="13"/>
      <c r="AC1036" s="13"/>
      <c r="AD1036" s="13"/>
      <c r="AE1036" s="13"/>
      <c r="AF1036" s="13"/>
      <c r="AG1036" s="13"/>
      <c r="AH1036" s="13"/>
      <c r="AI1036" s="13"/>
      <c r="AJ1036" s="13"/>
      <c r="AK1036" s="13"/>
      <c r="AL1036" s="13"/>
      <c r="AM1036" s="13"/>
      <c r="AN1036" s="13"/>
      <c r="AO1036" s="13"/>
      <c r="AP1036" s="13"/>
      <c r="AQ1036" s="13"/>
      <c r="AR1036" s="13"/>
      <c r="AS1036" s="13"/>
      <c r="AT1036" s="13"/>
      <c r="AU1036" s="13"/>
      <c r="AV1036" s="13"/>
      <c r="AW1036" s="13"/>
      <c r="AX1036" s="13"/>
      <c r="AY1036" s="13"/>
      <c r="AZ1036" s="13"/>
      <c r="BA1036" s="13"/>
      <c r="BB1036" s="13"/>
      <c r="BC1036" s="13"/>
      <c r="BD1036" s="13"/>
      <c r="BE1036" s="13"/>
      <c r="BF1036" s="13"/>
      <c r="BG1036" s="13"/>
      <c r="BH1036" s="13"/>
      <c r="BI1036" s="13"/>
      <c r="BJ1036" s="14"/>
      <c r="BK1036" s="14"/>
      <c r="BL1036" s="14"/>
      <c r="BM1036" s="14"/>
      <c r="BN1036" s="14"/>
    </row>
    <row r="1037" spans="4:66" x14ac:dyDescent="0.25">
      <c r="D1037"/>
      <c r="E1037" s="10"/>
      <c r="F1037" s="10"/>
      <c r="G1037" s="10"/>
      <c r="H1037" s="10"/>
      <c r="I1037" s="10"/>
      <c r="J1037" s="10"/>
      <c r="K1037" s="12"/>
      <c r="L1037" s="12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  <c r="AA1037" s="13"/>
      <c r="AB1037" s="13"/>
      <c r="AC1037" s="13"/>
      <c r="AD1037" s="13"/>
      <c r="AE1037" s="13"/>
      <c r="AF1037" s="13"/>
      <c r="AG1037" s="13"/>
      <c r="AH1037" s="13"/>
      <c r="AI1037" s="13"/>
      <c r="AJ1037" s="13"/>
      <c r="AK1037" s="13"/>
      <c r="AL1037" s="13"/>
      <c r="AM1037" s="13"/>
      <c r="AN1037" s="13"/>
      <c r="AO1037" s="13"/>
      <c r="AP1037" s="13"/>
      <c r="AQ1037" s="13"/>
      <c r="AR1037" s="13"/>
      <c r="AS1037" s="13"/>
      <c r="AT1037" s="13"/>
      <c r="AU1037" s="13"/>
      <c r="AV1037" s="13"/>
      <c r="AW1037" s="13"/>
      <c r="AX1037" s="13"/>
      <c r="AY1037" s="13"/>
      <c r="AZ1037" s="13"/>
      <c r="BA1037" s="13"/>
      <c r="BB1037" s="13"/>
      <c r="BC1037" s="13"/>
      <c r="BD1037" s="13"/>
      <c r="BE1037" s="13"/>
      <c r="BF1037" s="13"/>
      <c r="BG1037" s="13"/>
      <c r="BH1037" s="13"/>
      <c r="BI1037" s="13"/>
      <c r="BJ1037" s="14"/>
      <c r="BK1037" s="14"/>
      <c r="BL1037" s="14"/>
      <c r="BM1037" s="14"/>
      <c r="BN1037" s="14"/>
    </row>
    <row r="1038" spans="4:66" x14ac:dyDescent="0.25">
      <c r="D1038"/>
      <c r="E1038" s="10"/>
      <c r="F1038" s="10"/>
      <c r="G1038" s="10"/>
      <c r="H1038" s="10"/>
      <c r="I1038" s="10"/>
      <c r="J1038" s="10"/>
      <c r="K1038" s="12"/>
      <c r="L1038" s="12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  <c r="AA1038" s="13"/>
      <c r="AB1038" s="13"/>
      <c r="AC1038" s="13"/>
      <c r="AD1038" s="13"/>
      <c r="AE1038" s="13"/>
      <c r="AF1038" s="13"/>
      <c r="AG1038" s="13"/>
      <c r="AH1038" s="13"/>
      <c r="AI1038" s="13"/>
      <c r="AJ1038" s="13"/>
      <c r="AK1038" s="13"/>
      <c r="AL1038" s="13"/>
      <c r="AM1038" s="13"/>
      <c r="AN1038" s="13"/>
      <c r="AO1038" s="13"/>
      <c r="AP1038" s="13"/>
      <c r="AQ1038" s="13"/>
      <c r="AR1038" s="13"/>
      <c r="AS1038" s="13"/>
      <c r="AT1038" s="13"/>
      <c r="AU1038" s="13"/>
      <c r="AV1038" s="13"/>
      <c r="AW1038" s="13"/>
      <c r="AX1038" s="13"/>
      <c r="AY1038" s="13"/>
      <c r="AZ1038" s="13"/>
      <c r="BA1038" s="13"/>
      <c r="BB1038" s="13"/>
      <c r="BC1038" s="13"/>
      <c r="BD1038" s="13"/>
      <c r="BE1038" s="13"/>
      <c r="BF1038" s="13"/>
      <c r="BG1038" s="13"/>
      <c r="BH1038" s="13"/>
      <c r="BI1038" s="13"/>
      <c r="BJ1038" s="14"/>
      <c r="BK1038" s="14"/>
      <c r="BL1038" s="14"/>
      <c r="BM1038" s="14"/>
      <c r="BN1038" s="14"/>
    </row>
    <row r="1039" spans="4:66" x14ac:dyDescent="0.25">
      <c r="D1039"/>
      <c r="E1039" s="10"/>
      <c r="F1039" s="10"/>
      <c r="G1039" s="10"/>
      <c r="H1039" s="10"/>
      <c r="I1039" s="10"/>
      <c r="J1039" s="10"/>
      <c r="K1039" s="12"/>
      <c r="L1039" s="12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  <c r="AA1039" s="13"/>
      <c r="AB1039" s="13"/>
      <c r="AC1039" s="13"/>
      <c r="AD1039" s="13"/>
      <c r="AE1039" s="13"/>
      <c r="AF1039" s="13"/>
      <c r="AG1039" s="13"/>
      <c r="AH1039" s="13"/>
      <c r="AI1039" s="13"/>
      <c r="AJ1039" s="13"/>
      <c r="AK1039" s="13"/>
      <c r="AL1039" s="13"/>
      <c r="AM1039" s="13"/>
      <c r="AN1039" s="13"/>
      <c r="AO1039" s="13"/>
      <c r="AP1039" s="13"/>
      <c r="AQ1039" s="13"/>
      <c r="AR1039" s="13"/>
      <c r="AS1039" s="13"/>
      <c r="AT1039" s="13"/>
      <c r="AU1039" s="13"/>
      <c r="AV1039" s="13"/>
      <c r="AW1039" s="13"/>
      <c r="AX1039" s="13"/>
      <c r="AY1039" s="13"/>
      <c r="AZ1039" s="13"/>
      <c r="BA1039" s="13"/>
      <c r="BB1039" s="13"/>
      <c r="BC1039" s="13"/>
      <c r="BD1039" s="13"/>
      <c r="BE1039" s="13"/>
      <c r="BF1039" s="13"/>
      <c r="BG1039" s="13"/>
      <c r="BH1039" s="13"/>
      <c r="BI1039" s="13"/>
      <c r="BJ1039" s="14"/>
      <c r="BK1039" s="14"/>
      <c r="BL1039" s="14"/>
      <c r="BM1039" s="14"/>
      <c r="BN1039" s="14"/>
    </row>
    <row r="1040" spans="4:66" x14ac:dyDescent="0.25">
      <c r="D1040"/>
      <c r="E1040" s="10"/>
      <c r="F1040" s="10"/>
      <c r="G1040" s="10"/>
      <c r="H1040" s="10"/>
      <c r="I1040" s="10"/>
      <c r="J1040" s="10"/>
      <c r="K1040" s="12"/>
      <c r="L1040" s="12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  <c r="AA1040" s="13"/>
      <c r="AB1040" s="13"/>
      <c r="AC1040" s="13"/>
      <c r="AD1040" s="13"/>
      <c r="AE1040" s="13"/>
      <c r="AF1040" s="13"/>
      <c r="AG1040" s="13"/>
      <c r="AH1040" s="13"/>
      <c r="AI1040" s="13"/>
      <c r="AJ1040" s="13"/>
      <c r="AK1040" s="13"/>
      <c r="AL1040" s="13"/>
      <c r="AM1040" s="13"/>
      <c r="AN1040" s="13"/>
      <c r="AO1040" s="13"/>
      <c r="AP1040" s="13"/>
      <c r="AQ1040" s="13"/>
      <c r="AR1040" s="13"/>
      <c r="AS1040" s="13"/>
      <c r="AT1040" s="13"/>
      <c r="AU1040" s="13"/>
      <c r="AV1040" s="13"/>
      <c r="AW1040" s="13"/>
      <c r="AX1040" s="13"/>
      <c r="AY1040" s="13"/>
      <c r="AZ1040" s="13"/>
      <c r="BA1040" s="13"/>
      <c r="BB1040" s="13"/>
      <c r="BC1040" s="13"/>
      <c r="BD1040" s="13"/>
      <c r="BE1040" s="13"/>
      <c r="BF1040" s="13"/>
      <c r="BG1040" s="13"/>
      <c r="BH1040" s="13"/>
      <c r="BI1040" s="13"/>
      <c r="BJ1040" s="14"/>
      <c r="BK1040" s="14"/>
      <c r="BL1040" s="14"/>
      <c r="BM1040" s="14"/>
      <c r="BN1040" s="14"/>
    </row>
    <row r="1041" spans="4:66" x14ac:dyDescent="0.25">
      <c r="D1041"/>
      <c r="E1041" s="10"/>
      <c r="F1041" s="10"/>
      <c r="G1041" s="10"/>
      <c r="H1041" s="10"/>
      <c r="I1041" s="10"/>
      <c r="J1041" s="10"/>
      <c r="K1041" s="12"/>
      <c r="L1041" s="12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  <c r="AA1041" s="13"/>
      <c r="AB1041" s="13"/>
      <c r="AC1041" s="13"/>
      <c r="AD1041" s="13"/>
      <c r="AE1041" s="13"/>
      <c r="AF1041" s="13"/>
      <c r="AG1041" s="13"/>
      <c r="AH1041" s="13"/>
      <c r="AI1041" s="13"/>
      <c r="AJ1041" s="13"/>
      <c r="AK1041" s="13"/>
      <c r="AL1041" s="13"/>
      <c r="AM1041" s="13"/>
      <c r="AN1041" s="13"/>
      <c r="AO1041" s="13"/>
      <c r="AP1041" s="13"/>
      <c r="AQ1041" s="13"/>
      <c r="AR1041" s="13"/>
      <c r="AS1041" s="13"/>
      <c r="AT1041" s="13"/>
      <c r="AU1041" s="13"/>
      <c r="AV1041" s="13"/>
      <c r="AW1041" s="13"/>
      <c r="AX1041" s="13"/>
      <c r="AY1041" s="13"/>
      <c r="AZ1041" s="13"/>
      <c r="BA1041" s="13"/>
      <c r="BB1041" s="13"/>
      <c r="BC1041" s="13"/>
      <c r="BD1041" s="13"/>
      <c r="BE1041" s="13"/>
      <c r="BF1041" s="13"/>
      <c r="BG1041" s="13"/>
      <c r="BH1041" s="13"/>
      <c r="BI1041" s="13"/>
      <c r="BJ1041" s="14"/>
      <c r="BK1041" s="14"/>
      <c r="BL1041" s="14"/>
      <c r="BM1041" s="14"/>
      <c r="BN1041" s="14"/>
    </row>
    <row r="1042" spans="4:66" x14ac:dyDescent="0.25">
      <c r="D1042"/>
      <c r="E1042" s="10"/>
      <c r="F1042" s="10"/>
      <c r="G1042" s="10"/>
      <c r="H1042" s="10"/>
      <c r="I1042" s="10"/>
      <c r="J1042" s="10"/>
      <c r="K1042" s="12"/>
      <c r="L1042" s="12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  <c r="AA1042" s="13"/>
      <c r="AB1042" s="13"/>
      <c r="AC1042" s="13"/>
      <c r="AD1042" s="13"/>
      <c r="AE1042" s="13"/>
      <c r="AF1042" s="13"/>
      <c r="AG1042" s="13"/>
      <c r="AH1042" s="13"/>
      <c r="AI1042" s="13"/>
      <c r="AJ1042" s="13"/>
      <c r="AK1042" s="13"/>
      <c r="AL1042" s="13"/>
      <c r="AM1042" s="13"/>
      <c r="AN1042" s="13"/>
      <c r="AO1042" s="13"/>
      <c r="AP1042" s="13"/>
      <c r="AQ1042" s="13"/>
      <c r="AR1042" s="13"/>
      <c r="AS1042" s="13"/>
      <c r="AT1042" s="13"/>
      <c r="AU1042" s="13"/>
      <c r="AV1042" s="13"/>
      <c r="AW1042" s="13"/>
      <c r="AX1042" s="13"/>
      <c r="AY1042" s="13"/>
      <c r="AZ1042" s="13"/>
      <c r="BA1042" s="13"/>
      <c r="BB1042" s="13"/>
      <c r="BC1042" s="13"/>
      <c r="BD1042" s="13"/>
      <c r="BE1042" s="13"/>
      <c r="BF1042" s="13"/>
      <c r="BG1042" s="13"/>
      <c r="BH1042" s="13"/>
      <c r="BI1042" s="13"/>
      <c r="BJ1042" s="14"/>
      <c r="BK1042" s="14"/>
      <c r="BL1042" s="14"/>
      <c r="BM1042" s="14"/>
      <c r="BN1042" s="14"/>
    </row>
    <row r="1043" spans="4:66" x14ac:dyDescent="0.25">
      <c r="D1043"/>
      <c r="E1043" s="10"/>
      <c r="F1043" s="10"/>
      <c r="G1043" s="10"/>
      <c r="H1043" s="10"/>
      <c r="I1043" s="10"/>
      <c r="J1043" s="10"/>
      <c r="K1043" s="12"/>
      <c r="L1043" s="12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  <c r="AA1043" s="13"/>
      <c r="AB1043" s="13"/>
      <c r="AC1043" s="13"/>
      <c r="AD1043" s="13"/>
      <c r="AE1043" s="13"/>
      <c r="AF1043" s="13"/>
      <c r="AG1043" s="13"/>
      <c r="AH1043" s="13"/>
      <c r="AI1043" s="13"/>
      <c r="AJ1043" s="13"/>
      <c r="AK1043" s="13"/>
      <c r="AL1043" s="13"/>
      <c r="AM1043" s="13"/>
      <c r="AN1043" s="13"/>
      <c r="AO1043" s="13"/>
      <c r="AP1043" s="13"/>
      <c r="AQ1043" s="13"/>
      <c r="AR1043" s="13"/>
      <c r="AS1043" s="13"/>
      <c r="AT1043" s="13"/>
      <c r="AU1043" s="13"/>
      <c r="AV1043" s="13"/>
      <c r="AW1043" s="13"/>
      <c r="AX1043" s="13"/>
      <c r="AY1043" s="13"/>
      <c r="AZ1043" s="13"/>
      <c r="BA1043" s="13"/>
      <c r="BB1043" s="13"/>
      <c r="BC1043" s="13"/>
      <c r="BD1043" s="13"/>
      <c r="BE1043" s="13"/>
      <c r="BF1043" s="13"/>
      <c r="BG1043" s="13"/>
      <c r="BH1043" s="13"/>
      <c r="BI1043" s="13"/>
      <c r="BJ1043" s="14"/>
      <c r="BK1043" s="14"/>
      <c r="BL1043" s="14"/>
      <c r="BM1043" s="14"/>
      <c r="BN1043" s="14"/>
    </row>
    <row r="1044" spans="4:66" x14ac:dyDescent="0.25">
      <c r="D1044"/>
      <c r="E1044" s="10"/>
      <c r="F1044" s="10"/>
      <c r="G1044" s="10"/>
      <c r="H1044" s="10"/>
      <c r="I1044" s="10"/>
      <c r="J1044" s="10"/>
      <c r="K1044" s="12"/>
      <c r="L1044" s="12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  <c r="AA1044" s="13"/>
      <c r="AB1044" s="13"/>
      <c r="AC1044" s="13"/>
      <c r="AD1044" s="13"/>
      <c r="AE1044" s="13"/>
      <c r="AF1044" s="13"/>
      <c r="AG1044" s="13"/>
      <c r="AH1044" s="13"/>
      <c r="AI1044" s="13"/>
      <c r="AJ1044" s="13"/>
      <c r="AK1044" s="13"/>
      <c r="AL1044" s="13"/>
      <c r="AM1044" s="13"/>
      <c r="AN1044" s="13"/>
      <c r="AO1044" s="13"/>
      <c r="AP1044" s="13"/>
      <c r="AQ1044" s="13"/>
      <c r="AR1044" s="13"/>
      <c r="AS1044" s="13"/>
      <c r="AT1044" s="13"/>
      <c r="AU1044" s="13"/>
      <c r="AV1044" s="13"/>
      <c r="AW1044" s="13"/>
      <c r="AX1044" s="13"/>
      <c r="AY1044" s="13"/>
      <c r="AZ1044" s="13"/>
      <c r="BA1044" s="13"/>
      <c r="BB1044" s="13"/>
      <c r="BC1044" s="13"/>
      <c r="BD1044" s="13"/>
      <c r="BE1044" s="13"/>
      <c r="BF1044" s="13"/>
      <c r="BG1044" s="13"/>
      <c r="BH1044" s="13"/>
      <c r="BI1044" s="13"/>
      <c r="BJ1044" s="14"/>
      <c r="BK1044" s="14"/>
      <c r="BL1044" s="14"/>
      <c r="BM1044" s="14"/>
      <c r="BN1044" s="14"/>
    </row>
    <row r="1045" spans="4:66" x14ac:dyDescent="0.25">
      <c r="D1045"/>
      <c r="E1045" s="10"/>
      <c r="F1045" s="10"/>
      <c r="G1045" s="10"/>
      <c r="H1045" s="10"/>
      <c r="I1045" s="10"/>
      <c r="J1045" s="10"/>
      <c r="K1045" s="12"/>
      <c r="L1045" s="12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  <c r="AA1045" s="13"/>
      <c r="AB1045" s="13"/>
      <c r="AC1045" s="13"/>
      <c r="AD1045" s="13"/>
      <c r="AE1045" s="13"/>
      <c r="AF1045" s="13"/>
      <c r="AG1045" s="13"/>
      <c r="AH1045" s="13"/>
      <c r="AI1045" s="13"/>
      <c r="AJ1045" s="13"/>
      <c r="AK1045" s="13"/>
      <c r="AL1045" s="13"/>
      <c r="AM1045" s="13"/>
      <c r="AN1045" s="13"/>
      <c r="AO1045" s="13"/>
      <c r="AP1045" s="13"/>
      <c r="AQ1045" s="13"/>
      <c r="AR1045" s="13"/>
      <c r="AS1045" s="13"/>
      <c r="AT1045" s="13"/>
      <c r="AU1045" s="13"/>
      <c r="AV1045" s="13"/>
      <c r="AW1045" s="13"/>
      <c r="AX1045" s="13"/>
      <c r="AY1045" s="13"/>
      <c r="AZ1045" s="13"/>
      <c r="BA1045" s="13"/>
      <c r="BB1045" s="13"/>
      <c r="BC1045" s="13"/>
      <c r="BD1045" s="13"/>
      <c r="BE1045" s="13"/>
      <c r="BF1045" s="13"/>
      <c r="BG1045" s="13"/>
      <c r="BH1045" s="13"/>
      <c r="BI1045" s="13"/>
      <c r="BJ1045" s="14"/>
      <c r="BK1045" s="14"/>
      <c r="BL1045" s="14"/>
      <c r="BM1045" s="14"/>
      <c r="BN1045" s="14"/>
    </row>
    <row r="1046" spans="4:66" x14ac:dyDescent="0.25">
      <c r="D1046"/>
      <c r="E1046" s="10"/>
      <c r="F1046" s="10"/>
      <c r="G1046" s="10"/>
      <c r="H1046" s="10"/>
      <c r="I1046" s="10"/>
      <c r="J1046" s="10"/>
      <c r="K1046" s="12"/>
      <c r="L1046" s="12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  <c r="AA1046" s="13"/>
      <c r="AB1046" s="13"/>
      <c r="AC1046" s="13"/>
      <c r="AD1046" s="13"/>
      <c r="AE1046" s="13"/>
      <c r="AF1046" s="13"/>
      <c r="AG1046" s="13"/>
      <c r="AH1046" s="13"/>
      <c r="AI1046" s="13"/>
      <c r="AJ1046" s="13"/>
      <c r="AK1046" s="13"/>
      <c r="AL1046" s="13"/>
      <c r="AM1046" s="13"/>
      <c r="AN1046" s="13"/>
      <c r="AO1046" s="13"/>
      <c r="AP1046" s="13"/>
      <c r="AQ1046" s="13"/>
      <c r="AR1046" s="13"/>
      <c r="AS1046" s="13"/>
      <c r="AT1046" s="13"/>
      <c r="AU1046" s="13"/>
      <c r="AV1046" s="13"/>
      <c r="AW1046" s="13"/>
      <c r="AX1046" s="13"/>
      <c r="AY1046" s="13"/>
      <c r="AZ1046" s="13"/>
      <c r="BA1046" s="13"/>
      <c r="BB1046" s="13"/>
      <c r="BC1046" s="13"/>
      <c r="BD1046" s="13"/>
      <c r="BE1046" s="13"/>
      <c r="BF1046" s="13"/>
      <c r="BG1046" s="13"/>
      <c r="BH1046" s="13"/>
      <c r="BI1046" s="13"/>
      <c r="BJ1046" s="14"/>
      <c r="BK1046" s="14"/>
      <c r="BL1046" s="14"/>
      <c r="BM1046" s="14"/>
      <c r="BN1046" s="14"/>
    </row>
    <row r="1047" spans="4:66" x14ac:dyDescent="0.25">
      <c r="D1047"/>
      <c r="E1047" s="10"/>
      <c r="F1047" s="10"/>
      <c r="G1047" s="10"/>
      <c r="H1047" s="10"/>
      <c r="I1047" s="10"/>
      <c r="J1047" s="10"/>
      <c r="K1047" s="12"/>
      <c r="L1047" s="12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  <c r="AA1047" s="13"/>
      <c r="AB1047" s="13"/>
      <c r="AC1047" s="13"/>
      <c r="AD1047" s="13"/>
      <c r="AE1047" s="13"/>
      <c r="AF1047" s="13"/>
      <c r="AG1047" s="13"/>
      <c r="AH1047" s="13"/>
      <c r="AI1047" s="13"/>
      <c r="AJ1047" s="13"/>
      <c r="AK1047" s="13"/>
      <c r="AL1047" s="13"/>
      <c r="AM1047" s="13"/>
      <c r="AN1047" s="13"/>
      <c r="AO1047" s="13"/>
      <c r="AP1047" s="13"/>
      <c r="AQ1047" s="13"/>
      <c r="AR1047" s="13"/>
      <c r="AS1047" s="13"/>
      <c r="AT1047" s="13"/>
      <c r="AU1047" s="13"/>
      <c r="AV1047" s="13"/>
      <c r="AW1047" s="13"/>
      <c r="AX1047" s="13"/>
      <c r="AY1047" s="13"/>
      <c r="AZ1047" s="13"/>
      <c r="BA1047" s="13"/>
      <c r="BB1047" s="13"/>
      <c r="BC1047" s="13"/>
      <c r="BD1047" s="13"/>
      <c r="BE1047" s="13"/>
      <c r="BF1047" s="13"/>
      <c r="BG1047" s="13"/>
      <c r="BH1047" s="13"/>
      <c r="BI1047" s="13"/>
      <c r="BJ1047" s="14"/>
      <c r="BK1047" s="14"/>
      <c r="BL1047" s="14"/>
      <c r="BM1047" s="14"/>
      <c r="BN1047" s="14"/>
    </row>
    <row r="1048" spans="4:66" x14ac:dyDescent="0.25">
      <c r="D1048"/>
      <c r="E1048" s="10"/>
      <c r="F1048" s="10"/>
      <c r="G1048" s="10"/>
      <c r="H1048" s="10"/>
      <c r="I1048" s="10"/>
      <c r="J1048" s="10"/>
      <c r="K1048" s="12"/>
      <c r="L1048" s="12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  <c r="AA1048" s="13"/>
      <c r="AB1048" s="13"/>
      <c r="AC1048" s="13"/>
      <c r="AD1048" s="13"/>
      <c r="AE1048" s="13"/>
      <c r="AF1048" s="13"/>
      <c r="AG1048" s="13"/>
      <c r="AH1048" s="13"/>
      <c r="AI1048" s="13"/>
      <c r="AJ1048" s="13"/>
      <c r="AK1048" s="13"/>
      <c r="AL1048" s="13"/>
      <c r="AM1048" s="13"/>
      <c r="AN1048" s="13"/>
      <c r="AO1048" s="13"/>
      <c r="AP1048" s="13"/>
      <c r="AQ1048" s="13"/>
      <c r="AR1048" s="13"/>
      <c r="AS1048" s="13"/>
      <c r="AT1048" s="13"/>
      <c r="AU1048" s="13"/>
      <c r="AV1048" s="13"/>
      <c r="AW1048" s="13"/>
      <c r="AX1048" s="13"/>
      <c r="AY1048" s="13"/>
      <c r="AZ1048" s="13"/>
      <c r="BA1048" s="13"/>
      <c r="BB1048" s="13"/>
      <c r="BC1048" s="13"/>
      <c r="BD1048" s="13"/>
      <c r="BE1048" s="13"/>
      <c r="BF1048" s="13"/>
      <c r="BG1048" s="13"/>
      <c r="BH1048" s="13"/>
      <c r="BI1048" s="13"/>
      <c r="BJ1048" s="14"/>
      <c r="BK1048" s="14"/>
      <c r="BL1048" s="14"/>
      <c r="BM1048" s="14"/>
      <c r="BN1048" s="14"/>
    </row>
    <row r="1049" spans="4:66" x14ac:dyDescent="0.25">
      <c r="D1049"/>
      <c r="E1049" s="10"/>
      <c r="F1049" s="10"/>
      <c r="G1049" s="10"/>
      <c r="H1049" s="10"/>
      <c r="I1049" s="10"/>
      <c r="J1049" s="10"/>
      <c r="K1049" s="12"/>
      <c r="L1049" s="12"/>
      <c r="M1049" s="13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  <c r="AA1049" s="13"/>
      <c r="AB1049" s="13"/>
      <c r="AC1049" s="13"/>
      <c r="AD1049" s="13"/>
      <c r="AE1049" s="13"/>
      <c r="AF1049" s="13"/>
      <c r="AG1049" s="13"/>
      <c r="AH1049" s="13"/>
      <c r="AI1049" s="13"/>
      <c r="AJ1049" s="13"/>
      <c r="AK1049" s="13"/>
      <c r="AL1049" s="13"/>
      <c r="AM1049" s="13"/>
      <c r="AN1049" s="13"/>
      <c r="AO1049" s="13"/>
      <c r="AP1049" s="13"/>
      <c r="AQ1049" s="13"/>
      <c r="AR1049" s="13"/>
      <c r="AS1049" s="13"/>
      <c r="AT1049" s="13"/>
      <c r="AU1049" s="13"/>
      <c r="AV1049" s="13"/>
      <c r="AW1049" s="13"/>
      <c r="AX1049" s="13"/>
      <c r="AY1049" s="13"/>
      <c r="AZ1049" s="13"/>
      <c r="BA1049" s="13"/>
      <c r="BB1049" s="13"/>
      <c r="BC1049" s="13"/>
      <c r="BD1049" s="13"/>
      <c r="BE1049" s="13"/>
      <c r="BF1049" s="13"/>
      <c r="BG1049" s="13"/>
      <c r="BH1049" s="13"/>
      <c r="BI1049" s="13"/>
      <c r="BJ1049" s="14"/>
      <c r="BK1049" s="14"/>
      <c r="BL1049" s="14"/>
      <c r="BM1049" s="14"/>
      <c r="BN1049" s="14"/>
    </row>
    <row r="1050" spans="4:66" x14ac:dyDescent="0.25">
      <c r="D1050"/>
      <c r="E1050" s="10"/>
      <c r="F1050" s="10"/>
      <c r="G1050" s="10"/>
      <c r="H1050" s="10"/>
      <c r="I1050" s="10"/>
      <c r="J1050" s="10"/>
      <c r="K1050" s="12"/>
      <c r="L1050" s="12"/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  <c r="AA1050" s="13"/>
      <c r="AB1050" s="13"/>
      <c r="AC1050" s="13"/>
      <c r="AD1050" s="13"/>
      <c r="AE1050" s="13"/>
      <c r="AF1050" s="13"/>
      <c r="AG1050" s="13"/>
      <c r="AH1050" s="13"/>
      <c r="AI1050" s="13"/>
      <c r="AJ1050" s="13"/>
      <c r="AK1050" s="13"/>
      <c r="AL1050" s="13"/>
      <c r="AM1050" s="13"/>
      <c r="AN1050" s="13"/>
      <c r="AO1050" s="13"/>
      <c r="AP1050" s="13"/>
      <c r="AQ1050" s="13"/>
      <c r="AR1050" s="13"/>
      <c r="AS1050" s="13"/>
      <c r="AT1050" s="13"/>
      <c r="AU1050" s="13"/>
      <c r="AV1050" s="13"/>
      <c r="AW1050" s="13"/>
      <c r="AX1050" s="13"/>
      <c r="AY1050" s="13"/>
      <c r="AZ1050" s="13"/>
      <c r="BA1050" s="13"/>
      <c r="BB1050" s="13"/>
      <c r="BC1050" s="13"/>
      <c r="BD1050" s="13"/>
      <c r="BE1050" s="13"/>
      <c r="BF1050" s="13"/>
      <c r="BG1050" s="13"/>
      <c r="BH1050" s="13"/>
      <c r="BI1050" s="13"/>
      <c r="BJ1050" s="14"/>
      <c r="BK1050" s="14"/>
      <c r="BL1050" s="14"/>
      <c r="BM1050" s="14"/>
      <c r="BN1050" s="14"/>
    </row>
    <row r="1051" spans="4:66" x14ac:dyDescent="0.25">
      <c r="D1051"/>
      <c r="E1051" s="10"/>
      <c r="F1051" s="10"/>
      <c r="G1051" s="10"/>
      <c r="H1051" s="10"/>
      <c r="I1051" s="10"/>
      <c r="J1051" s="10"/>
      <c r="K1051" s="12"/>
      <c r="L1051" s="12"/>
      <c r="M1051" s="13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  <c r="AA1051" s="13"/>
      <c r="AB1051" s="13"/>
      <c r="AC1051" s="13"/>
      <c r="AD1051" s="13"/>
      <c r="AE1051" s="13"/>
      <c r="AF1051" s="13"/>
      <c r="AG1051" s="13"/>
      <c r="AH1051" s="13"/>
      <c r="AI1051" s="13"/>
      <c r="AJ1051" s="13"/>
      <c r="AK1051" s="13"/>
      <c r="AL1051" s="13"/>
      <c r="AM1051" s="13"/>
      <c r="AN1051" s="13"/>
      <c r="AO1051" s="13"/>
      <c r="AP1051" s="13"/>
      <c r="AQ1051" s="13"/>
      <c r="AR1051" s="13"/>
      <c r="AS1051" s="13"/>
      <c r="AT1051" s="13"/>
      <c r="AU1051" s="13"/>
      <c r="AV1051" s="13"/>
      <c r="AW1051" s="13"/>
      <c r="AX1051" s="13"/>
      <c r="AY1051" s="13"/>
      <c r="AZ1051" s="13"/>
      <c r="BA1051" s="13"/>
      <c r="BB1051" s="13"/>
      <c r="BC1051" s="13"/>
      <c r="BD1051" s="13"/>
      <c r="BE1051" s="13"/>
      <c r="BF1051" s="13"/>
      <c r="BG1051" s="13"/>
      <c r="BH1051" s="13"/>
      <c r="BI1051" s="13"/>
      <c r="BJ1051" s="14"/>
      <c r="BK1051" s="14"/>
      <c r="BL1051" s="14"/>
      <c r="BM1051" s="14"/>
      <c r="BN1051" s="14"/>
    </row>
    <row r="1052" spans="4:66" x14ac:dyDescent="0.25">
      <c r="D1052"/>
      <c r="E1052" s="10"/>
      <c r="F1052" s="10"/>
      <c r="G1052" s="10"/>
      <c r="H1052" s="10"/>
      <c r="I1052" s="10"/>
      <c r="J1052" s="10"/>
      <c r="K1052" s="12"/>
      <c r="L1052" s="12"/>
      <c r="M1052" s="13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  <c r="AA1052" s="13"/>
      <c r="AB1052" s="13"/>
      <c r="AC1052" s="13"/>
      <c r="AD1052" s="13"/>
      <c r="AE1052" s="13"/>
      <c r="AF1052" s="13"/>
      <c r="AG1052" s="13"/>
      <c r="AH1052" s="13"/>
      <c r="AI1052" s="13"/>
      <c r="AJ1052" s="13"/>
      <c r="AK1052" s="13"/>
      <c r="AL1052" s="13"/>
      <c r="AM1052" s="13"/>
      <c r="AN1052" s="13"/>
      <c r="AO1052" s="13"/>
      <c r="AP1052" s="13"/>
      <c r="AQ1052" s="13"/>
      <c r="AR1052" s="13"/>
      <c r="AS1052" s="13"/>
      <c r="AT1052" s="13"/>
      <c r="AU1052" s="13"/>
      <c r="AV1052" s="13"/>
      <c r="AW1052" s="13"/>
      <c r="AX1052" s="13"/>
      <c r="AY1052" s="13"/>
      <c r="AZ1052" s="13"/>
      <c r="BA1052" s="13"/>
      <c r="BB1052" s="13"/>
      <c r="BC1052" s="13"/>
      <c r="BD1052" s="13"/>
      <c r="BE1052" s="13"/>
      <c r="BF1052" s="13"/>
      <c r="BG1052" s="13"/>
      <c r="BH1052" s="13"/>
      <c r="BI1052" s="13"/>
      <c r="BJ1052" s="14"/>
      <c r="BK1052" s="14"/>
      <c r="BL1052" s="14"/>
      <c r="BM1052" s="14"/>
      <c r="BN1052" s="14"/>
    </row>
    <row r="1053" spans="4:66" x14ac:dyDescent="0.25">
      <c r="D1053"/>
      <c r="E1053" s="10"/>
      <c r="F1053" s="10"/>
      <c r="G1053" s="10"/>
      <c r="H1053" s="10"/>
      <c r="I1053" s="10"/>
      <c r="J1053" s="10"/>
      <c r="K1053" s="12"/>
      <c r="L1053" s="12"/>
      <c r="M1053" s="13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  <c r="AA1053" s="13"/>
      <c r="AB1053" s="13"/>
      <c r="AC1053" s="13"/>
      <c r="AD1053" s="13"/>
      <c r="AE1053" s="13"/>
      <c r="AF1053" s="13"/>
      <c r="AG1053" s="13"/>
      <c r="AH1053" s="13"/>
      <c r="AI1053" s="13"/>
      <c r="AJ1053" s="13"/>
      <c r="AK1053" s="13"/>
      <c r="AL1053" s="13"/>
      <c r="AM1053" s="13"/>
      <c r="AN1053" s="13"/>
      <c r="AO1053" s="13"/>
      <c r="AP1053" s="13"/>
      <c r="AQ1053" s="13"/>
      <c r="AR1053" s="13"/>
      <c r="AS1053" s="13"/>
      <c r="AT1053" s="13"/>
      <c r="AU1053" s="13"/>
      <c r="AV1053" s="13"/>
      <c r="AW1053" s="13"/>
      <c r="AX1053" s="13"/>
      <c r="AY1053" s="13"/>
      <c r="AZ1053" s="13"/>
      <c r="BA1053" s="13"/>
      <c r="BB1053" s="13"/>
      <c r="BC1053" s="13"/>
      <c r="BD1053" s="13"/>
      <c r="BE1053" s="13"/>
      <c r="BF1053" s="13"/>
      <c r="BG1053" s="13"/>
      <c r="BH1053" s="13"/>
      <c r="BI1053" s="13"/>
      <c r="BJ1053" s="14"/>
      <c r="BK1053" s="14"/>
      <c r="BL1053" s="14"/>
      <c r="BM1053" s="14"/>
      <c r="BN1053" s="14"/>
    </row>
    <row r="1054" spans="4:66" x14ac:dyDescent="0.25">
      <c r="D1054"/>
      <c r="E1054" s="10"/>
      <c r="F1054" s="10"/>
      <c r="G1054" s="10"/>
      <c r="H1054" s="10"/>
      <c r="I1054" s="10"/>
      <c r="J1054" s="10"/>
      <c r="K1054" s="12"/>
      <c r="L1054" s="12"/>
      <c r="M1054" s="13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  <c r="AA1054" s="13"/>
      <c r="AB1054" s="13"/>
      <c r="AC1054" s="13"/>
      <c r="AD1054" s="13"/>
      <c r="AE1054" s="13"/>
      <c r="AF1054" s="13"/>
      <c r="AG1054" s="13"/>
      <c r="AH1054" s="13"/>
      <c r="AI1054" s="13"/>
      <c r="AJ1054" s="13"/>
      <c r="AK1054" s="13"/>
      <c r="AL1054" s="13"/>
      <c r="AM1054" s="13"/>
      <c r="AN1054" s="13"/>
      <c r="AO1054" s="13"/>
      <c r="AP1054" s="13"/>
      <c r="AQ1054" s="13"/>
      <c r="AR1054" s="13"/>
      <c r="AS1054" s="13"/>
      <c r="AT1054" s="13"/>
      <c r="AU1054" s="13"/>
      <c r="AV1054" s="13"/>
      <c r="AW1054" s="13"/>
      <c r="AX1054" s="13"/>
      <c r="AY1054" s="13"/>
      <c r="AZ1054" s="13"/>
      <c r="BA1054" s="13"/>
      <c r="BB1054" s="13"/>
      <c r="BC1054" s="13"/>
      <c r="BD1054" s="13"/>
      <c r="BE1054" s="13"/>
      <c r="BF1054" s="13"/>
      <c r="BG1054" s="13"/>
      <c r="BH1054" s="13"/>
      <c r="BI1054" s="13"/>
      <c r="BJ1054" s="14"/>
      <c r="BK1054" s="14"/>
      <c r="BL1054" s="14"/>
      <c r="BM1054" s="14"/>
      <c r="BN1054" s="14"/>
    </row>
    <row r="1055" spans="4:66" x14ac:dyDescent="0.25">
      <c r="D1055"/>
      <c r="E1055" s="10"/>
      <c r="F1055" s="10"/>
      <c r="G1055" s="10"/>
      <c r="H1055" s="10"/>
      <c r="I1055" s="10"/>
      <c r="J1055" s="10"/>
      <c r="K1055" s="12"/>
      <c r="L1055" s="12"/>
      <c r="M1055" s="13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  <c r="AA1055" s="13"/>
      <c r="AB1055" s="13"/>
      <c r="AC1055" s="13"/>
      <c r="AD1055" s="13"/>
      <c r="AE1055" s="13"/>
      <c r="AF1055" s="13"/>
      <c r="AG1055" s="13"/>
      <c r="AH1055" s="13"/>
      <c r="AI1055" s="13"/>
      <c r="AJ1055" s="13"/>
      <c r="AK1055" s="13"/>
      <c r="AL1055" s="13"/>
      <c r="AM1055" s="13"/>
      <c r="AN1055" s="13"/>
      <c r="AO1055" s="13"/>
      <c r="AP1055" s="13"/>
      <c r="AQ1055" s="13"/>
      <c r="AR1055" s="13"/>
      <c r="AS1055" s="13"/>
      <c r="AT1055" s="13"/>
      <c r="AU1055" s="13"/>
      <c r="AV1055" s="13"/>
      <c r="AW1055" s="13"/>
      <c r="AX1055" s="13"/>
      <c r="AY1055" s="13"/>
      <c r="AZ1055" s="13"/>
      <c r="BA1055" s="13"/>
      <c r="BB1055" s="13"/>
      <c r="BC1055" s="13"/>
      <c r="BD1055" s="13"/>
      <c r="BE1055" s="13"/>
      <c r="BF1055" s="13"/>
      <c r="BG1055" s="13"/>
      <c r="BH1055" s="13"/>
      <c r="BI1055" s="13"/>
      <c r="BJ1055" s="14"/>
      <c r="BK1055" s="14"/>
      <c r="BL1055" s="14"/>
      <c r="BM1055" s="14"/>
      <c r="BN1055" s="14"/>
    </row>
    <row r="1056" spans="4:66" x14ac:dyDescent="0.25">
      <c r="D1056"/>
      <c r="E1056" s="10"/>
      <c r="F1056" s="10"/>
      <c r="G1056" s="10"/>
      <c r="H1056" s="10"/>
      <c r="I1056" s="10"/>
      <c r="J1056" s="10"/>
      <c r="K1056" s="12"/>
      <c r="L1056" s="12"/>
      <c r="M1056" s="13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  <c r="AA1056" s="13"/>
      <c r="AB1056" s="13"/>
      <c r="AC1056" s="13"/>
      <c r="AD1056" s="13"/>
      <c r="AE1056" s="13"/>
      <c r="AF1056" s="13"/>
      <c r="AG1056" s="13"/>
      <c r="AH1056" s="13"/>
      <c r="AI1056" s="13"/>
      <c r="AJ1056" s="13"/>
      <c r="AK1056" s="13"/>
      <c r="AL1056" s="13"/>
      <c r="AM1056" s="13"/>
      <c r="AN1056" s="13"/>
      <c r="AO1056" s="13"/>
      <c r="AP1056" s="13"/>
      <c r="AQ1056" s="13"/>
      <c r="AR1056" s="13"/>
      <c r="AS1056" s="13"/>
      <c r="AT1056" s="13"/>
      <c r="AU1056" s="13"/>
      <c r="AV1056" s="13"/>
      <c r="AW1056" s="13"/>
      <c r="AX1056" s="13"/>
      <c r="AY1056" s="13"/>
      <c r="AZ1056" s="13"/>
      <c r="BA1056" s="13"/>
      <c r="BB1056" s="13"/>
      <c r="BC1056" s="13"/>
      <c r="BD1056" s="13"/>
      <c r="BE1056" s="13"/>
      <c r="BF1056" s="13"/>
      <c r="BG1056" s="13"/>
      <c r="BH1056" s="13"/>
      <c r="BI1056" s="13"/>
      <c r="BJ1056" s="14"/>
      <c r="BK1056" s="14"/>
      <c r="BL1056" s="14"/>
      <c r="BM1056" s="14"/>
      <c r="BN1056" s="14"/>
    </row>
    <row r="1057" spans="4:66" x14ac:dyDescent="0.25">
      <c r="D1057"/>
      <c r="E1057" s="10"/>
      <c r="F1057" s="10"/>
      <c r="G1057" s="10"/>
      <c r="H1057" s="10"/>
      <c r="I1057" s="10"/>
      <c r="J1057" s="10"/>
      <c r="K1057" s="12"/>
      <c r="L1057" s="12"/>
      <c r="M1057" s="13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  <c r="AA1057" s="13"/>
      <c r="AB1057" s="13"/>
      <c r="AC1057" s="13"/>
      <c r="AD1057" s="13"/>
      <c r="AE1057" s="13"/>
      <c r="AF1057" s="13"/>
      <c r="AG1057" s="13"/>
      <c r="AH1057" s="13"/>
      <c r="AI1057" s="13"/>
      <c r="AJ1057" s="13"/>
      <c r="AK1057" s="13"/>
      <c r="AL1057" s="13"/>
      <c r="AM1057" s="13"/>
      <c r="AN1057" s="13"/>
      <c r="AO1057" s="13"/>
      <c r="AP1057" s="13"/>
      <c r="AQ1057" s="13"/>
      <c r="AR1057" s="13"/>
      <c r="AS1057" s="13"/>
      <c r="AT1057" s="13"/>
      <c r="AU1057" s="13"/>
      <c r="AV1057" s="13"/>
      <c r="AW1057" s="13"/>
      <c r="AX1057" s="13"/>
      <c r="AY1057" s="13"/>
      <c r="AZ1057" s="13"/>
      <c r="BA1057" s="13"/>
      <c r="BB1057" s="13"/>
      <c r="BC1057" s="13"/>
      <c r="BD1057" s="13"/>
      <c r="BE1057" s="13"/>
      <c r="BF1057" s="13"/>
      <c r="BG1057" s="13"/>
      <c r="BH1057" s="13"/>
      <c r="BI1057" s="13"/>
      <c r="BJ1057" s="14"/>
      <c r="BK1057" s="14"/>
      <c r="BL1057" s="14"/>
      <c r="BM1057" s="14"/>
      <c r="BN1057" s="14"/>
    </row>
    <row r="1058" spans="4:66" x14ac:dyDescent="0.25">
      <c r="D1058"/>
      <c r="E1058" s="10"/>
      <c r="F1058" s="10"/>
      <c r="G1058" s="10"/>
      <c r="H1058" s="10"/>
      <c r="I1058" s="10"/>
      <c r="J1058" s="10"/>
      <c r="K1058" s="12"/>
      <c r="L1058" s="12"/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  <c r="AA1058" s="13"/>
      <c r="AB1058" s="13"/>
      <c r="AC1058" s="13"/>
      <c r="AD1058" s="13"/>
      <c r="AE1058" s="13"/>
      <c r="AF1058" s="13"/>
      <c r="AG1058" s="13"/>
      <c r="AH1058" s="13"/>
      <c r="AI1058" s="13"/>
      <c r="AJ1058" s="13"/>
      <c r="AK1058" s="13"/>
      <c r="AL1058" s="13"/>
      <c r="AM1058" s="13"/>
      <c r="AN1058" s="13"/>
      <c r="AO1058" s="13"/>
      <c r="AP1058" s="13"/>
      <c r="AQ1058" s="13"/>
      <c r="AR1058" s="13"/>
      <c r="AS1058" s="13"/>
      <c r="AT1058" s="13"/>
      <c r="AU1058" s="13"/>
      <c r="AV1058" s="13"/>
      <c r="AW1058" s="13"/>
      <c r="AX1058" s="13"/>
      <c r="AY1058" s="13"/>
      <c r="AZ1058" s="13"/>
      <c r="BA1058" s="13"/>
      <c r="BB1058" s="13"/>
      <c r="BC1058" s="13"/>
      <c r="BD1058" s="13"/>
      <c r="BE1058" s="13"/>
      <c r="BF1058" s="13"/>
      <c r="BG1058" s="13"/>
      <c r="BH1058" s="13"/>
      <c r="BI1058" s="13"/>
      <c r="BJ1058" s="14"/>
      <c r="BK1058" s="14"/>
      <c r="BL1058" s="14"/>
      <c r="BM1058" s="14"/>
      <c r="BN1058" s="14"/>
    </row>
    <row r="1059" spans="4:66" x14ac:dyDescent="0.25">
      <c r="D1059"/>
      <c r="E1059" s="10"/>
      <c r="F1059" s="10"/>
      <c r="G1059" s="10"/>
      <c r="H1059" s="10"/>
      <c r="I1059" s="10"/>
      <c r="J1059" s="10"/>
      <c r="K1059" s="12"/>
      <c r="L1059" s="12"/>
      <c r="M1059" s="13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  <c r="AA1059" s="13"/>
      <c r="AB1059" s="13"/>
      <c r="AC1059" s="13"/>
      <c r="AD1059" s="13"/>
      <c r="AE1059" s="13"/>
      <c r="AF1059" s="13"/>
      <c r="AG1059" s="13"/>
      <c r="AH1059" s="13"/>
      <c r="AI1059" s="13"/>
      <c r="AJ1059" s="13"/>
      <c r="AK1059" s="13"/>
      <c r="AL1059" s="13"/>
      <c r="AM1059" s="13"/>
      <c r="AN1059" s="13"/>
      <c r="AO1059" s="13"/>
      <c r="AP1059" s="13"/>
      <c r="AQ1059" s="13"/>
      <c r="AR1059" s="13"/>
      <c r="AS1059" s="13"/>
      <c r="AT1059" s="13"/>
      <c r="AU1059" s="13"/>
      <c r="AV1059" s="13"/>
      <c r="AW1059" s="13"/>
      <c r="AX1059" s="13"/>
      <c r="AY1059" s="13"/>
      <c r="AZ1059" s="13"/>
      <c r="BA1059" s="13"/>
      <c r="BB1059" s="13"/>
      <c r="BC1059" s="13"/>
      <c r="BD1059" s="13"/>
      <c r="BE1059" s="13"/>
      <c r="BF1059" s="13"/>
      <c r="BG1059" s="13"/>
      <c r="BH1059" s="13"/>
      <c r="BI1059" s="13"/>
      <c r="BJ1059" s="14"/>
      <c r="BK1059" s="14"/>
      <c r="BL1059" s="14"/>
      <c r="BM1059" s="14"/>
      <c r="BN1059" s="14"/>
    </row>
    <row r="1060" spans="4:66" x14ac:dyDescent="0.25">
      <c r="D1060"/>
      <c r="E1060" s="10"/>
      <c r="F1060" s="10"/>
      <c r="G1060" s="10"/>
      <c r="H1060" s="10"/>
      <c r="I1060" s="10"/>
      <c r="J1060" s="10"/>
      <c r="K1060" s="12"/>
      <c r="L1060" s="12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  <c r="BI1060" s="13"/>
      <c r="BJ1060" s="14"/>
      <c r="BK1060" s="14"/>
      <c r="BL1060" s="14"/>
      <c r="BM1060" s="14"/>
      <c r="BN1060" s="14"/>
    </row>
    <row r="1061" spans="4:66" x14ac:dyDescent="0.25">
      <c r="D1061"/>
      <c r="E1061" s="10"/>
      <c r="F1061" s="10"/>
      <c r="G1061" s="10"/>
      <c r="H1061" s="10"/>
      <c r="I1061" s="10"/>
      <c r="J1061" s="10"/>
      <c r="K1061" s="12"/>
      <c r="L1061" s="12"/>
      <c r="M1061" s="13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  <c r="AA1061" s="13"/>
      <c r="AB1061" s="13"/>
      <c r="AC1061" s="13"/>
      <c r="AD1061" s="13"/>
      <c r="AE1061" s="13"/>
      <c r="AF1061" s="13"/>
      <c r="AG1061" s="13"/>
      <c r="AH1061" s="13"/>
      <c r="AI1061" s="13"/>
      <c r="AJ1061" s="13"/>
      <c r="AK1061" s="13"/>
      <c r="AL1061" s="13"/>
      <c r="AM1061" s="13"/>
      <c r="AN1061" s="13"/>
      <c r="AO1061" s="13"/>
      <c r="AP1061" s="13"/>
      <c r="AQ1061" s="13"/>
      <c r="AR1061" s="13"/>
      <c r="AS1061" s="13"/>
      <c r="AT1061" s="13"/>
      <c r="AU1061" s="13"/>
      <c r="AV1061" s="13"/>
      <c r="AW1061" s="13"/>
      <c r="AX1061" s="13"/>
      <c r="AY1061" s="13"/>
      <c r="AZ1061" s="13"/>
      <c r="BA1061" s="13"/>
      <c r="BB1061" s="13"/>
      <c r="BC1061" s="13"/>
      <c r="BD1061" s="13"/>
      <c r="BE1061" s="13"/>
      <c r="BF1061" s="13"/>
      <c r="BG1061" s="13"/>
      <c r="BH1061" s="13"/>
      <c r="BI1061" s="13"/>
      <c r="BJ1061" s="14"/>
      <c r="BK1061" s="14"/>
      <c r="BL1061" s="14"/>
      <c r="BM1061" s="14"/>
      <c r="BN1061" s="14"/>
    </row>
    <row r="1062" spans="4:66" x14ac:dyDescent="0.25">
      <c r="D1062"/>
      <c r="E1062" s="10"/>
      <c r="F1062" s="10"/>
      <c r="G1062" s="10"/>
      <c r="H1062" s="10"/>
      <c r="I1062" s="10"/>
      <c r="J1062" s="10"/>
      <c r="K1062" s="12"/>
      <c r="L1062" s="12"/>
      <c r="M1062" s="13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  <c r="AA1062" s="13"/>
      <c r="AB1062" s="13"/>
      <c r="AC1062" s="13"/>
      <c r="AD1062" s="13"/>
      <c r="AE1062" s="13"/>
      <c r="AF1062" s="13"/>
      <c r="AG1062" s="13"/>
      <c r="AH1062" s="13"/>
      <c r="AI1062" s="13"/>
      <c r="AJ1062" s="13"/>
      <c r="AK1062" s="13"/>
      <c r="AL1062" s="13"/>
      <c r="AM1062" s="13"/>
      <c r="AN1062" s="13"/>
      <c r="AO1062" s="13"/>
      <c r="AP1062" s="13"/>
      <c r="AQ1062" s="13"/>
      <c r="AR1062" s="13"/>
      <c r="AS1062" s="13"/>
      <c r="AT1062" s="13"/>
      <c r="AU1062" s="13"/>
      <c r="AV1062" s="13"/>
      <c r="AW1062" s="13"/>
      <c r="AX1062" s="13"/>
      <c r="AY1062" s="13"/>
      <c r="AZ1062" s="13"/>
      <c r="BA1062" s="13"/>
      <c r="BB1062" s="13"/>
      <c r="BC1062" s="13"/>
      <c r="BD1062" s="13"/>
      <c r="BE1062" s="13"/>
      <c r="BF1062" s="13"/>
      <c r="BG1062" s="13"/>
      <c r="BH1062" s="13"/>
      <c r="BI1062" s="13"/>
      <c r="BJ1062" s="14"/>
      <c r="BK1062" s="14"/>
      <c r="BL1062" s="14"/>
      <c r="BM1062" s="14"/>
      <c r="BN1062" s="14"/>
    </row>
    <row r="1063" spans="4:66" x14ac:dyDescent="0.25">
      <c r="D1063"/>
      <c r="E1063" s="10"/>
      <c r="F1063" s="10"/>
      <c r="G1063" s="10"/>
      <c r="H1063" s="10"/>
      <c r="I1063" s="10"/>
      <c r="J1063" s="10"/>
      <c r="K1063" s="12"/>
      <c r="L1063" s="12"/>
      <c r="M1063" s="13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  <c r="AA1063" s="13"/>
      <c r="AB1063" s="13"/>
      <c r="AC1063" s="13"/>
      <c r="AD1063" s="13"/>
      <c r="AE1063" s="13"/>
      <c r="AF1063" s="13"/>
      <c r="AG1063" s="13"/>
      <c r="AH1063" s="13"/>
      <c r="AI1063" s="13"/>
      <c r="AJ1063" s="13"/>
      <c r="AK1063" s="13"/>
      <c r="AL1063" s="13"/>
      <c r="AM1063" s="13"/>
      <c r="AN1063" s="13"/>
      <c r="AO1063" s="13"/>
      <c r="AP1063" s="13"/>
      <c r="AQ1063" s="13"/>
      <c r="AR1063" s="13"/>
      <c r="AS1063" s="13"/>
      <c r="AT1063" s="13"/>
      <c r="AU1063" s="13"/>
      <c r="AV1063" s="13"/>
      <c r="AW1063" s="13"/>
      <c r="AX1063" s="13"/>
      <c r="AY1063" s="13"/>
      <c r="AZ1063" s="13"/>
      <c r="BA1063" s="13"/>
      <c r="BB1063" s="13"/>
      <c r="BC1063" s="13"/>
      <c r="BD1063" s="13"/>
      <c r="BE1063" s="13"/>
      <c r="BF1063" s="13"/>
      <c r="BG1063" s="13"/>
      <c r="BH1063" s="13"/>
      <c r="BI1063" s="13"/>
      <c r="BJ1063" s="14"/>
      <c r="BK1063" s="14"/>
      <c r="BL1063" s="14"/>
      <c r="BM1063" s="14"/>
      <c r="BN1063" s="14"/>
    </row>
    <row r="1064" spans="4:66" x14ac:dyDescent="0.25">
      <c r="D1064"/>
      <c r="E1064" s="10"/>
      <c r="F1064" s="10"/>
      <c r="G1064" s="10"/>
      <c r="H1064" s="10"/>
      <c r="I1064" s="10"/>
      <c r="J1064" s="10"/>
      <c r="K1064" s="12"/>
      <c r="L1064" s="12"/>
      <c r="M1064" s="13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  <c r="AA1064" s="13"/>
      <c r="AB1064" s="13"/>
      <c r="AC1064" s="13"/>
      <c r="AD1064" s="13"/>
      <c r="AE1064" s="13"/>
      <c r="AF1064" s="13"/>
      <c r="AG1064" s="13"/>
      <c r="AH1064" s="13"/>
      <c r="AI1064" s="13"/>
      <c r="AJ1064" s="13"/>
      <c r="AK1064" s="13"/>
      <c r="AL1064" s="13"/>
      <c r="AM1064" s="13"/>
      <c r="AN1064" s="13"/>
      <c r="AO1064" s="13"/>
      <c r="AP1064" s="13"/>
      <c r="AQ1064" s="13"/>
      <c r="AR1064" s="13"/>
      <c r="AS1064" s="13"/>
      <c r="AT1064" s="13"/>
      <c r="AU1064" s="13"/>
      <c r="AV1064" s="13"/>
      <c r="AW1064" s="13"/>
      <c r="AX1064" s="13"/>
      <c r="AY1064" s="13"/>
      <c r="AZ1064" s="13"/>
      <c r="BA1064" s="13"/>
      <c r="BB1064" s="13"/>
      <c r="BC1064" s="13"/>
      <c r="BD1064" s="13"/>
      <c r="BE1064" s="13"/>
      <c r="BF1064" s="13"/>
      <c r="BG1064" s="13"/>
      <c r="BH1064" s="13"/>
      <c r="BI1064" s="13"/>
      <c r="BJ1064" s="14"/>
      <c r="BK1064" s="14"/>
      <c r="BL1064" s="14"/>
      <c r="BM1064" s="14"/>
      <c r="BN1064" s="14"/>
    </row>
    <row r="1065" spans="4:66" x14ac:dyDescent="0.25">
      <c r="D1065"/>
      <c r="E1065" s="10"/>
      <c r="F1065" s="10"/>
      <c r="G1065" s="10"/>
      <c r="H1065" s="10"/>
      <c r="I1065" s="10"/>
      <c r="J1065" s="10"/>
      <c r="K1065" s="12"/>
      <c r="L1065" s="12"/>
      <c r="M1065" s="13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  <c r="AA1065" s="13"/>
      <c r="AB1065" s="13"/>
      <c r="AC1065" s="13"/>
      <c r="AD1065" s="13"/>
      <c r="AE1065" s="13"/>
      <c r="AF1065" s="13"/>
      <c r="AG1065" s="13"/>
      <c r="AH1065" s="13"/>
      <c r="AI1065" s="13"/>
      <c r="AJ1065" s="13"/>
      <c r="AK1065" s="13"/>
      <c r="AL1065" s="13"/>
      <c r="AM1065" s="13"/>
      <c r="AN1065" s="13"/>
      <c r="AO1065" s="13"/>
      <c r="AP1065" s="13"/>
      <c r="AQ1065" s="13"/>
      <c r="AR1065" s="13"/>
      <c r="AS1065" s="13"/>
      <c r="AT1065" s="13"/>
      <c r="AU1065" s="13"/>
      <c r="AV1065" s="13"/>
      <c r="AW1065" s="13"/>
      <c r="AX1065" s="13"/>
      <c r="AY1065" s="13"/>
      <c r="AZ1065" s="13"/>
      <c r="BA1065" s="13"/>
      <c r="BB1065" s="13"/>
      <c r="BC1065" s="13"/>
      <c r="BD1065" s="13"/>
      <c r="BE1065" s="13"/>
      <c r="BF1065" s="13"/>
      <c r="BG1065" s="13"/>
      <c r="BH1065" s="13"/>
      <c r="BI1065" s="13"/>
      <c r="BJ1065" s="14"/>
      <c r="BK1065" s="14"/>
      <c r="BL1065" s="14"/>
      <c r="BM1065" s="14"/>
      <c r="BN1065" s="14"/>
    </row>
    <row r="1066" spans="4:66" x14ac:dyDescent="0.25">
      <c r="D1066"/>
      <c r="E1066" s="10"/>
      <c r="F1066" s="10"/>
      <c r="G1066" s="10"/>
      <c r="H1066" s="10"/>
      <c r="I1066" s="10"/>
      <c r="J1066" s="10"/>
      <c r="K1066" s="12"/>
      <c r="L1066" s="12"/>
      <c r="M1066" s="13"/>
      <c r="N1066" s="13"/>
      <c r="O1066" s="13"/>
      <c r="P1066" s="13"/>
      <c r="Q1066" s="13"/>
      <c r="R1066" s="13"/>
      <c r="S1066" s="13"/>
      <c r="T1066" s="13"/>
      <c r="U1066" s="13"/>
      <c r="V1066" s="13"/>
      <c r="W1066" s="13"/>
      <c r="X1066" s="13"/>
      <c r="Y1066" s="13"/>
      <c r="Z1066" s="13"/>
      <c r="AA1066" s="13"/>
      <c r="AB1066" s="13"/>
      <c r="AC1066" s="13"/>
      <c r="AD1066" s="13"/>
      <c r="AE1066" s="13"/>
      <c r="AF1066" s="13"/>
      <c r="AG1066" s="13"/>
      <c r="AH1066" s="13"/>
      <c r="AI1066" s="13"/>
      <c r="AJ1066" s="13"/>
      <c r="AK1066" s="13"/>
      <c r="AL1066" s="13"/>
      <c r="AM1066" s="13"/>
      <c r="AN1066" s="13"/>
      <c r="AO1066" s="13"/>
      <c r="AP1066" s="13"/>
      <c r="AQ1066" s="13"/>
      <c r="AR1066" s="13"/>
      <c r="AS1066" s="13"/>
      <c r="AT1066" s="13"/>
      <c r="AU1066" s="13"/>
      <c r="AV1066" s="13"/>
      <c r="AW1066" s="13"/>
      <c r="AX1066" s="13"/>
      <c r="AY1066" s="13"/>
      <c r="AZ1066" s="13"/>
      <c r="BA1066" s="13"/>
      <c r="BB1066" s="13"/>
      <c r="BC1066" s="13"/>
      <c r="BD1066" s="13"/>
      <c r="BE1066" s="13"/>
      <c r="BF1066" s="13"/>
      <c r="BG1066" s="13"/>
      <c r="BH1066" s="13"/>
      <c r="BI1066" s="13"/>
      <c r="BJ1066" s="14"/>
      <c r="BK1066" s="14"/>
      <c r="BL1066" s="14"/>
      <c r="BM1066" s="14"/>
      <c r="BN1066" s="14"/>
    </row>
    <row r="1067" spans="4:66" x14ac:dyDescent="0.25">
      <c r="D1067"/>
      <c r="E1067" s="10"/>
      <c r="F1067" s="10"/>
      <c r="G1067" s="10"/>
      <c r="H1067" s="10"/>
      <c r="I1067" s="10"/>
      <c r="J1067" s="10"/>
      <c r="K1067" s="12"/>
      <c r="L1067" s="12"/>
      <c r="M1067" s="13"/>
      <c r="N1067" s="13"/>
      <c r="O1067" s="13"/>
      <c r="P1067" s="13"/>
      <c r="Q1067" s="13"/>
      <c r="R1067" s="13"/>
      <c r="S1067" s="13"/>
      <c r="T1067" s="13"/>
      <c r="U1067" s="13"/>
      <c r="V1067" s="13"/>
      <c r="W1067" s="13"/>
      <c r="X1067" s="13"/>
      <c r="Y1067" s="13"/>
      <c r="Z1067" s="13"/>
      <c r="AA1067" s="13"/>
      <c r="AB1067" s="13"/>
      <c r="AC1067" s="13"/>
      <c r="AD1067" s="13"/>
      <c r="AE1067" s="13"/>
      <c r="AF1067" s="13"/>
      <c r="AG1067" s="13"/>
      <c r="AH1067" s="13"/>
      <c r="AI1067" s="13"/>
      <c r="AJ1067" s="13"/>
      <c r="AK1067" s="13"/>
      <c r="AL1067" s="13"/>
      <c r="AM1067" s="13"/>
      <c r="AN1067" s="13"/>
      <c r="AO1067" s="13"/>
      <c r="AP1067" s="13"/>
      <c r="AQ1067" s="13"/>
      <c r="AR1067" s="13"/>
      <c r="AS1067" s="13"/>
      <c r="AT1067" s="13"/>
      <c r="AU1067" s="13"/>
      <c r="AV1067" s="13"/>
      <c r="AW1067" s="13"/>
      <c r="AX1067" s="13"/>
      <c r="AY1067" s="13"/>
      <c r="AZ1067" s="13"/>
      <c r="BA1067" s="13"/>
      <c r="BB1067" s="13"/>
      <c r="BC1067" s="13"/>
      <c r="BD1067" s="13"/>
      <c r="BE1067" s="13"/>
      <c r="BF1067" s="13"/>
      <c r="BG1067" s="13"/>
      <c r="BH1067" s="13"/>
      <c r="BI1067" s="13"/>
      <c r="BJ1067" s="14"/>
      <c r="BK1067" s="14"/>
      <c r="BL1067" s="14"/>
      <c r="BM1067" s="14"/>
      <c r="BN1067" s="14"/>
    </row>
    <row r="1068" spans="4:66" x14ac:dyDescent="0.25">
      <c r="D1068"/>
      <c r="E1068" s="10"/>
      <c r="F1068" s="10"/>
      <c r="G1068" s="10"/>
      <c r="H1068" s="10"/>
      <c r="I1068" s="10"/>
      <c r="J1068" s="10"/>
      <c r="K1068" s="12"/>
      <c r="L1068" s="12"/>
      <c r="M1068" s="13"/>
      <c r="N1068" s="13"/>
      <c r="O1068" s="13"/>
      <c r="P1068" s="13"/>
      <c r="Q1068" s="13"/>
      <c r="R1068" s="13"/>
      <c r="S1068" s="13"/>
      <c r="T1068" s="13"/>
      <c r="U1068" s="13"/>
      <c r="V1068" s="13"/>
      <c r="W1068" s="13"/>
      <c r="X1068" s="13"/>
      <c r="Y1068" s="13"/>
      <c r="Z1068" s="13"/>
      <c r="AA1068" s="13"/>
      <c r="AB1068" s="13"/>
      <c r="AC1068" s="13"/>
      <c r="AD1068" s="13"/>
      <c r="AE1068" s="13"/>
      <c r="AF1068" s="13"/>
      <c r="AG1068" s="13"/>
      <c r="AH1068" s="13"/>
      <c r="AI1068" s="13"/>
      <c r="AJ1068" s="13"/>
      <c r="AK1068" s="13"/>
      <c r="AL1068" s="13"/>
      <c r="AM1068" s="13"/>
      <c r="AN1068" s="13"/>
      <c r="AO1068" s="13"/>
      <c r="AP1068" s="13"/>
      <c r="AQ1068" s="13"/>
      <c r="AR1068" s="13"/>
      <c r="AS1068" s="13"/>
      <c r="AT1068" s="13"/>
      <c r="AU1068" s="13"/>
      <c r="AV1068" s="13"/>
      <c r="AW1068" s="13"/>
      <c r="AX1068" s="13"/>
      <c r="AY1068" s="13"/>
      <c r="AZ1068" s="13"/>
      <c r="BA1068" s="13"/>
      <c r="BB1068" s="13"/>
      <c r="BC1068" s="13"/>
      <c r="BD1068" s="13"/>
      <c r="BE1068" s="13"/>
      <c r="BF1068" s="13"/>
      <c r="BG1068" s="13"/>
      <c r="BH1068" s="13"/>
      <c r="BI1068" s="13"/>
      <c r="BJ1068" s="14"/>
      <c r="BK1068" s="14"/>
      <c r="BL1068" s="14"/>
      <c r="BM1068" s="14"/>
      <c r="BN1068" s="14"/>
    </row>
    <row r="1069" spans="4:66" x14ac:dyDescent="0.25">
      <c r="D1069"/>
      <c r="E1069" s="10"/>
      <c r="F1069" s="10"/>
      <c r="G1069" s="10"/>
      <c r="H1069" s="10"/>
      <c r="I1069" s="10"/>
      <c r="J1069" s="10"/>
      <c r="K1069" s="12"/>
      <c r="L1069" s="12"/>
      <c r="M1069" s="13"/>
      <c r="N1069" s="13"/>
      <c r="O1069" s="13"/>
      <c r="P1069" s="13"/>
      <c r="Q1069" s="13"/>
      <c r="R1069" s="13"/>
      <c r="S1069" s="13"/>
      <c r="T1069" s="13"/>
      <c r="U1069" s="13"/>
      <c r="V1069" s="13"/>
      <c r="W1069" s="13"/>
      <c r="X1069" s="13"/>
      <c r="Y1069" s="13"/>
      <c r="Z1069" s="13"/>
      <c r="AA1069" s="13"/>
      <c r="AB1069" s="13"/>
      <c r="AC1069" s="13"/>
      <c r="AD1069" s="13"/>
      <c r="AE1069" s="13"/>
      <c r="AF1069" s="13"/>
      <c r="AG1069" s="13"/>
      <c r="AH1069" s="13"/>
      <c r="AI1069" s="13"/>
      <c r="AJ1069" s="13"/>
      <c r="AK1069" s="13"/>
      <c r="AL1069" s="13"/>
      <c r="AM1069" s="13"/>
      <c r="AN1069" s="13"/>
      <c r="AO1069" s="13"/>
      <c r="AP1069" s="13"/>
      <c r="AQ1069" s="13"/>
      <c r="AR1069" s="13"/>
      <c r="AS1069" s="13"/>
      <c r="AT1069" s="13"/>
      <c r="AU1069" s="13"/>
      <c r="AV1069" s="13"/>
      <c r="AW1069" s="13"/>
      <c r="AX1069" s="13"/>
      <c r="AY1069" s="13"/>
      <c r="AZ1069" s="13"/>
      <c r="BA1069" s="13"/>
      <c r="BB1069" s="13"/>
      <c r="BC1069" s="13"/>
      <c r="BD1069" s="13"/>
      <c r="BE1069" s="13"/>
      <c r="BF1069" s="13"/>
      <c r="BG1069" s="13"/>
      <c r="BH1069" s="13"/>
      <c r="BI1069" s="13"/>
      <c r="BJ1069" s="14"/>
      <c r="BK1069" s="14"/>
      <c r="BL1069" s="14"/>
      <c r="BM1069" s="14"/>
      <c r="BN1069" s="14"/>
    </row>
    <row r="1070" spans="4:66" x14ac:dyDescent="0.25">
      <c r="D1070"/>
      <c r="E1070" s="10"/>
      <c r="F1070" s="10"/>
      <c r="G1070" s="10"/>
      <c r="H1070" s="10"/>
      <c r="I1070" s="10"/>
      <c r="J1070" s="10"/>
      <c r="K1070" s="12"/>
      <c r="L1070" s="12"/>
      <c r="M1070" s="13"/>
      <c r="N1070" s="13"/>
      <c r="O1070" s="13"/>
      <c r="P1070" s="13"/>
      <c r="Q1070" s="13"/>
      <c r="R1070" s="13"/>
      <c r="S1070" s="13"/>
      <c r="T1070" s="13"/>
      <c r="U1070" s="13"/>
      <c r="V1070" s="13"/>
      <c r="W1070" s="13"/>
      <c r="X1070" s="13"/>
      <c r="Y1070" s="13"/>
      <c r="Z1070" s="13"/>
      <c r="AA1070" s="13"/>
      <c r="AB1070" s="13"/>
      <c r="AC1070" s="13"/>
      <c r="AD1070" s="13"/>
      <c r="AE1070" s="13"/>
      <c r="AF1070" s="13"/>
      <c r="AG1070" s="13"/>
      <c r="AH1070" s="13"/>
      <c r="AI1070" s="13"/>
      <c r="AJ1070" s="13"/>
      <c r="AK1070" s="13"/>
      <c r="AL1070" s="13"/>
      <c r="AM1070" s="13"/>
      <c r="AN1070" s="13"/>
      <c r="AO1070" s="13"/>
      <c r="AP1070" s="13"/>
      <c r="AQ1070" s="13"/>
      <c r="AR1070" s="13"/>
      <c r="AS1070" s="13"/>
      <c r="AT1070" s="13"/>
      <c r="AU1070" s="13"/>
      <c r="AV1070" s="13"/>
      <c r="AW1070" s="13"/>
      <c r="AX1070" s="13"/>
      <c r="AY1070" s="13"/>
      <c r="AZ1070" s="13"/>
      <c r="BA1070" s="13"/>
      <c r="BB1070" s="13"/>
      <c r="BC1070" s="13"/>
      <c r="BD1070" s="13"/>
      <c r="BE1070" s="13"/>
      <c r="BF1070" s="13"/>
      <c r="BG1070" s="13"/>
      <c r="BH1070" s="13"/>
      <c r="BI1070" s="13"/>
      <c r="BJ1070" s="14"/>
      <c r="BK1070" s="14"/>
      <c r="BL1070" s="14"/>
      <c r="BM1070" s="14"/>
      <c r="BN1070" s="14"/>
    </row>
    <row r="1071" spans="4:66" x14ac:dyDescent="0.25">
      <c r="D1071"/>
      <c r="E1071" s="10"/>
      <c r="F1071" s="10"/>
      <c r="G1071" s="10"/>
      <c r="H1071" s="10"/>
      <c r="I1071" s="10"/>
      <c r="J1071" s="10"/>
      <c r="K1071" s="12"/>
      <c r="L1071" s="12"/>
      <c r="M1071" s="13"/>
      <c r="N1071" s="13"/>
      <c r="O1071" s="13"/>
      <c r="P1071" s="13"/>
      <c r="Q1071" s="13"/>
      <c r="R1071" s="13"/>
      <c r="S1071" s="13"/>
      <c r="T1071" s="13"/>
      <c r="U1071" s="13"/>
      <c r="V1071" s="13"/>
      <c r="W1071" s="13"/>
      <c r="X1071" s="13"/>
      <c r="Y1071" s="13"/>
      <c r="Z1071" s="13"/>
      <c r="AA1071" s="13"/>
      <c r="AB1071" s="13"/>
      <c r="AC1071" s="13"/>
      <c r="AD1071" s="13"/>
      <c r="AE1071" s="13"/>
      <c r="AF1071" s="13"/>
      <c r="AG1071" s="13"/>
      <c r="AH1071" s="13"/>
      <c r="AI1071" s="13"/>
      <c r="AJ1071" s="13"/>
      <c r="AK1071" s="13"/>
      <c r="AL1071" s="13"/>
      <c r="AM1071" s="13"/>
      <c r="AN1071" s="13"/>
      <c r="AO1071" s="13"/>
      <c r="AP1071" s="13"/>
      <c r="AQ1071" s="13"/>
      <c r="AR1071" s="13"/>
      <c r="AS1071" s="13"/>
      <c r="AT1071" s="13"/>
      <c r="AU1071" s="13"/>
      <c r="AV1071" s="13"/>
      <c r="AW1071" s="13"/>
      <c r="AX1071" s="13"/>
      <c r="AY1071" s="13"/>
      <c r="AZ1071" s="13"/>
      <c r="BA1071" s="13"/>
      <c r="BB1071" s="13"/>
      <c r="BC1071" s="13"/>
      <c r="BD1071" s="13"/>
      <c r="BE1071" s="13"/>
      <c r="BF1071" s="13"/>
      <c r="BG1071" s="13"/>
      <c r="BH1071" s="13"/>
      <c r="BI1071" s="13"/>
      <c r="BJ1071" s="14"/>
      <c r="BK1071" s="14"/>
      <c r="BL1071" s="14"/>
      <c r="BM1071" s="14"/>
      <c r="BN1071" s="14"/>
    </row>
    <row r="1072" spans="4:66" x14ac:dyDescent="0.25">
      <c r="D1072"/>
      <c r="E1072" s="10"/>
      <c r="F1072" s="10"/>
      <c r="G1072" s="10"/>
      <c r="H1072" s="10"/>
      <c r="I1072" s="10"/>
      <c r="J1072" s="10"/>
      <c r="K1072" s="12"/>
      <c r="L1072" s="12"/>
      <c r="M1072" s="13"/>
      <c r="N1072" s="13"/>
      <c r="O1072" s="13"/>
      <c r="P1072" s="13"/>
      <c r="Q1072" s="13"/>
      <c r="R1072" s="13"/>
      <c r="S1072" s="13"/>
      <c r="T1072" s="13"/>
      <c r="U1072" s="13"/>
      <c r="V1072" s="13"/>
      <c r="W1072" s="13"/>
      <c r="X1072" s="13"/>
      <c r="Y1072" s="13"/>
      <c r="Z1072" s="13"/>
      <c r="AA1072" s="13"/>
      <c r="AB1072" s="13"/>
      <c r="AC1072" s="13"/>
      <c r="AD1072" s="13"/>
      <c r="AE1072" s="13"/>
      <c r="AF1072" s="13"/>
      <c r="AG1072" s="13"/>
      <c r="AH1072" s="13"/>
      <c r="AI1072" s="13"/>
      <c r="AJ1072" s="13"/>
      <c r="AK1072" s="13"/>
      <c r="AL1072" s="13"/>
      <c r="AM1072" s="13"/>
      <c r="AN1072" s="13"/>
      <c r="AO1072" s="13"/>
      <c r="AP1072" s="13"/>
      <c r="AQ1072" s="13"/>
      <c r="AR1072" s="13"/>
      <c r="AS1072" s="13"/>
      <c r="AT1072" s="13"/>
      <c r="AU1072" s="13"/>
      <c r="AV1072" s="13"/>
      <c r="AW1072" s="13"/>
      <c r="AX1072" s="13"/>
      <c r="AY1072" s="13"/>
      <c r="AZ1072" s="13"/>
      <c r="BA1072" s="13"/>
      <c r="BB1072" s="13"/>
      <c r="BC1072" s="13"/>
      <c r="BD1072" s="13"/>
      <c r="BE1072" s="13"/>
      <c r="BF1072" s="13"/>
      <c r="BG1072" s="13"/>
      <c r="BH1072" s="13"/>
      <c r="BI1072" s="13"/>
      <c r="BJ1072" s="14"/>
      <c r="BK1072" s="14"/>
      <c r="BL1072" s="14"/>
      <c r="BM1072" s="14"/>
      <c r="BN1072" s="14"/>
    </row>
    <row r="1073" spans="4:66" x14ac:dyDescent="0.25">
      <c r="D1073"/>
      <c r="E1073" s="10"/>
      <c r="F1073" s="10"/>
      <c r="G1073" s="10"/>
      <c r="H1073" s="10"/>
      <c r="I1073" s="10"/>
      <c r="J1073" s="10"/>
      <c r="K1073" s="12"/>
      <c r="L1073" s="12"/>
      <c r="M1073" s="13"/>
      <c r="N1073" s="13"/>
      <c r="O1073" s="13"/>
      <c r="P1073" s="13"/>
      <c r="Q1073" s="13"/>
      <c r="R1073" s="13"/>
      <c r="S1073" s="13"/>
      <c r="T1073" s="13"/>
      <c r="U1073" s="13"/>
      <c r="V1073" s="13"/>
      <c r="W1073" s="13"/>
      <c r="X1073" s="13"/>
      <c r="Y1073" s="13"/>
      <c r="Z1073" s="13"/>
      <c r="AA1073" s="13"/>
      <c r="AB1073" s="13"/>
      <c r="AC1073" s="13"/>
      <c r="AD1073" s="13"/>
      <c r="AE1073" s="13"/>
      <c r="AF1073" s="13"/>
      <c r="AG1073" s="13"/>
      <c r="AH1073" s="13"/>
      <c r="AI1073" s="13"/>
      <c r="AJ1073" s="13"/>
      <c r="AK1073" s="13"/>
      <c r="AL1073" s="13"/>
      <c r="AM1073" s="13"/>
      <c r="AN1073" s="13"/>
      <c r="AO1073" s="13"/>
      <c r="AP1073" s="13"/>
      <c r="AQ1073" s="13"/>
      <c r="AR1073" s="13"/>
      <c r="AS1073" s="13"/>
      <c r="AT1073" s="13"/>
      <c r="AU1073" s="13"/>
      <c r="AV1073" s="13"/>
      <c r="AW1073" s="13"/>
      <c r="AX1073" s="13"/>
      <c r="AY1073" s="13"/>
      <c r="AZ1073" s="13"/>
      <c r="BA1073" s="13"/>
      <c r="BB1073" s="13"/>
      <c r="BC1073" s="13"/>
      <c r="BD1073" s="13"/>
      <c r="BE1073" s="13"/>
      <c r="BF1073" s="13"/>
      <c r="BG1073" s="13"/>
      <c r="BH1073" s="13"/>
      <c r="BI1073" s="13"/>
      <c r="BJ1073" s="14"/>
      <c r="BK1073" s="14"/>
      <c r="BL1073" s="14"/>
      <c r="BM1073" s="14"/>
      <c r="BN1073" s="14"/>
    </row>
    <row r="1074" spans="4:66" x14ac:dyDescent="0.25">
      <c r="D1074"/>
      <c r="E1074" s="10"/>
      <c r="F1074" s="10"/>
      <c r="G1074" s="10"/>
      <c r="H1074" s="10"/>
      <c r="I1074" s="10"/>
      <c r="J1074" s="10"/>
      <c r="K1074" s="12"/>
      <c r="L1074" s="12"/>
      <c r="M1074" s="13"/>
      <c r="N1074" s="13"/>
      <c r="O1074" s="13"/>
      <c r="P1074" s="13"/>
      <c r="Q1074" s="13"/>
      <c r="R1074" s="13"/>
      <c r="S1074" s="13"/>
      <c r="T1074" s="13"/>
      <c r="U1074" s="13"/>
      <c r="V1074" s="13"/>
      <c r="W1074" s="13"/>
      <c r="X1074" s="13"/>
      <c r="Y1074" s="13"/>
      <c r="Z1074" s="13"/>
      <c r="AA1074" s="13"/>
      <c r="AB1074" s="13"/>
      <c r="AC1074" s="13"/>
      <c r="AD1074" s="13"/>
      <c r="AE1074" s="13"/>
      <c r="AF1074" s="13"/>
      <c r="AG1074" s="13"/>
      <c r="AH1074" s="13"/>
      <c r="AI1074" s="13"/>
      <c r="AJ1074" s="13"/>
      <c r="AK1074" s="13"/>
      <c r="AL1074" s="13"/>
      <c r="AM1074" s="13"/>
      <c r="AN1074" s="13"/>
      <c r="AO1074" s="13"/>
      <c r="AP1074" s="13"/>
      <c r="AQ1074" s="13"/>
      <c r="AR1074" s="13"/>
      <c r="AS1074" s="13"/>
      <c r="AT1074" s="13"/>
      <c r="AU1074" s="13"/>
      <c r="AV1074" s="13"/>
      <c r="AW1074" s="13"/>
      <c r="AX1074" s="13"/>
      <c r="AY1074" s="13"/>
      <c r="AZ1074" s="13"/>
      <c r="BA1074" s="13"/>
      <c r="BB1074" s="13"/>
      <c r="BC1074" s="13"/>
      <c r="BD1074" s="13"/>
      <c r="BE1074" s="13"/>
      <c r="BF1074" s="13"/>
      <c r="BG1074" s="13"/>
      <c r="BH1074" s="13"/>
      <c r="BI1074" s="13"/>
      <c r="BJ1074" s="14"/>
      <c r="BK1074" s="14"/>
      <c r="BL1074" s="14"/>
      <c r="BM1074" s="14"/>
      <c r="BN1074" s="14"/>
    </row>
    <row r="1075" spans="4:66" x14ac:dyDescent="0.25">
      <c r="D1075"/>
      <c r="E1075" s="10"/>
      <c r="F1075" s="10"/>
      <c r="G1075" s="10"/>
      <c r="H1075" s="10"/>
      <c r="I1075" s="10"/>
      <c r="J1075" s="10"/>
      <c r="K1075" s="12"/>
      <c r="L1075" s="12"/>
      <c r="M1075" s="13"/>
      <c r="N1075" s="13"/>
      <c r="O1075" s="13"/>
      <c r="P1075" s="13"/>
      <c r="Q1075" s="13"/>
      <c r="R1075" s="13"/>
      <c r="S1075" s="13"/>
      <c r="T1075" s="13"/>
      <c r="U1075" s="13"/>
      <c r="V1075" s="13"/>
      <c r="W1075" s="13"/>
      <c r="X1075" s="13"/>
      <c r="Y1075" s="13"/>
      <c r="Z1075" s="13"/>
      <c r="AA1075" s="13"/>
      <c r="AB1075" s="13"/>
      <c r="AC1075" s="13"/>
      <c r="AD1075" s="13"/>
      <c r="AE1075" s="13"/>
      <c r="AF1075" s="13"/>
      <c r="AG1075" s="13"/>
      <c r="AH1075" s="13"/>
      <c r="AI1075" s="13"/>
      <c r="AJ1075" s="13"/>
      <c r="AK1075" s="13"/>
      <c r="AL1075" s="13"/>
      <c r="AM1075" s="13"/>
      <c r="AN1075" s="13"/>
      <c r="AO1075" s="13"/>
      <c r="AP1075" s="13"/>
      <c r="AQ1075" s="13"/>
      <c r="AR1075" s="13"/>
      <c r="AS1075" s="13"/>
      <c r="AT1075" s="13"/>
      <c r="AU1075" s="13"/>
      <c r="AV1075" s="13"/>
      <c r="AW1075" s="13"/>
      <c r="AX1075" s="13"/>
      <c r="AY1075" s="13"/>
      <c r="AZ1075" s="13"/>
      <c r="BA1075" s="13"/>
      <c r="BB1075" s="13"/>
      <c r="BC1075" s="13"/>
      <c r="BD1075" s="13"/>
      <c r="BE1075" s="13"/>
      <c r="BF1075" s="13"/>
      <c r="BG1075" s="13"/>
      <c r="BH1075" s="13"/>
      <c r="BI1075" s="13"/>
      <c r="BJ1075" s="14"/>
      <c r="BK1075" s="14"/>
      <c r="BL1075" s="14"/>
      <c r="BM1075" s="14"/>
      <c r="BN1075" s="14"/>
    </row>
    <row r="1076" spans="4:66" x14ac:dyDescent="0.25">
      <c r="D1076"/>
      <c r="E1076" s="10"/>
      <c r="F1076" s="10"/>
      <c r="G1076" s="10"/>
      <c r="H1076" s="10"/>
      <c r="I1076" s="10"/>
      <c r="J1076" s="10"/>
      <c r="K1076" s="12"/>
      <c r="L1076" s="12"/>
      <c r="M1076" s="13"/>
      <c r="N1076" s="13"/>
      <c r="O1076" s="13"/>
      <c r="P1076" s="13"/>
      <c r="Q1076" s="13"/>
      <c r="R1076" s="13"/>
      <c r="S1076" s="13"/>
      <c r="T1076" s="13"/>
      <c r="U1076" s="13"/>
      <c r="V1076" s="13"/>
      <c r="W1076" s="13"/>
      <c r="X1076" s="13"/>
      <c r="Y1076" s="13"/>
      <c r="Z1076" s="13"/>
      <c r="AA1076" s="13"/>
      <c r="AB1076" s="13"/>
      <c r="AC1076" s="13"/>
      <c r="AD1076" s="13"/>
      <c r="AE1076" s="13"/>
      <c r="AF1076" s="13"/>
      <c r="AG1076" s="13"/>
      <c r="AH1076" s="13"/>
      <c r="AI1076" s="13"/>
      <c r="AJ1076" s="13"/>
      <c r="AK1076" s="13"/>
      <c r="AL1076" s="13"/>
      <c r="AM1076" s="13"/>
      <c r="AN1076" s="13"/>
      <c r="AO1076" s="13"/>
      <c r="AP1076" s="13"/>
      <c r="AQ1076" s="13"/>
      <c r="AR1076" s="13"/>
      <c r="AS1076" s="13"/>
      <c r="AT1076" s="13"/>
      <c r="AU1076" s="13"/>
      <c r="AV1076" s="13"/>
      <c r="AW1076" s="13"/>
      <c r="AX1076" s="13"/>
      <c r="AY1076" s="13"/>
      <c r="AZ1076" s="13"/>
      <c r="BA1076" s="13"/>
      <c r="BB1076" s="13"/>
      <c r="BC1076" s="13"/>
      <c r="BD1076" s="13"/>
      <c r="BE1076" s="13"/>
      <c r="BF1076" s="13"/>
      <c r="BG1076" s="13"/>
      <c r="BH1076" s="13"/>
      <c r="BI1076" s="13"/>
      <c r="BJ1076" s="14"/>
      <c r="BK1076" s="14"/>
      <c r="BL1076" s="14"/>
      <c r="BM1076" s="14"/>
      <c r="BN1076" s="14"/>
    </row>
    <row r="1077" spans="4:66" x14ac:dyDescent="0.25">
      <c r="D1077"/>
      <c r="E1077" s="10"/>
      <c r="F1077" s="10"/>
      <c r="G1077" s="10"/>
      <c r="H1077" s="10"/>
      <c r="I1077" s="10"/>
      <c r="J1077" s="10"/>
      <c r="K1077" s="12"/>
      <c r="L1077" s="12"/>
      <c r="M1077" s="13"/>
      <c r="N1077" s="13"/>
      <c r="O1077" s="13"/>
      <c r="P1077" s="13"/>
      <c r="Q1077" s="13"/>
      <c r="R1077" s="13"/>
      <c r="S1077" s="13"/>
      <c r="T1077" s="13"/>
      <c r="U1077" s="13"/>
      <c r="V1077" s="13"/>
      <c r="W1077" s="13"/>
      <c r="X1077" s="13"/>
      <c r="Y1077" s="13"/>
      <c r="Z1077" s="13"/>
      <c r="AA1077" s="13"/>
      <c r="AB1077" s="13"/>
      <c r="AC1077" s="13"/>
      <c r="AD1077" s="13"/>
      <c r="AE1077" s="13"/>
      <c r="AF1077" s="13"/>
      <c r="AG1077" s="13"/>
      <c r="AH1077" s="13"/>
      <c r="AI1077" s="13"/>
      <c r="AJ1077" s="13"/>
      <c r="AK1077" s="13"/>
      <c r="AL1077" s="13"/>
      <c r="AM1077" s="13"/>
      <c r="AN1077" s="13"/>
      <c r="AO1077" s="13"/>
      <c r="AP1077" s="13"/>
      <c r="AQ1077" s="13"/>
      <c r="AR1077" s="13"/>
      <c r="AS1077" s="13"/>
      <c r="AT1077" s="13"/>
      <c r="AU1077" s="13"/>
      <c r="AV1077" s="13"/>
      <c r="AW1077" s="13"/>
      <c r="AX1077" s="13"/>
      <c r="AY1077" s="13"/>
      <c r="AZ1077" s="13"/>
      <c r="BA1077" s="13"/>
      <c r="BB1077" s="13"/>
      <c r="BC1077" s="13"/>
      <c r="BD1077" s="13"/>
      <c r="BE1077" s="13"/>
      <c r="BF1077" s="13"/>
      <c r="BG1077" s="13"/>
      <c r="BH1077" s="13"/>
      <c r="BI1077" s="13"/>
      <c r="BJ1077" s="14"/>
      <c r="BK1077" s="14"/>
      <c r="BL1077" s="14"/>
      <c r="BM1077" s="14"/>
      <c r="BN1077" s="14"/>
    </row>
    <row r="1078" spans="4:66" x14ac:dyDescent="0.25">
      <c r="D1078"/>
      <c r="E1078" s="10"/>
      <c r="F1078" s="10"/>
      <c r="G1078" s="10"/>
      <c r="H1078" s="10"/>
      <c r="I1078" s="10"/>
      <c r="J1078" s="10"/>
      <c r="K1078" s="12"/>
      <c r="L1078" s="12"/>
      <c r="M1078" s="13"/>
      <c r="N1078" s="13"/>
      <c r="O1078" s="13"/>
      <c r="P1078" s="13"/>
      <c r="Q1078" s="13"/>
      <c r="R1078" s="13"/>
      <c r="S1078" s="13"/>
      <c r="T1078" s="13"/>
      <c r="U1078" s="13"/>
      <c r="V1078" s="13"/>
      <c r="W1078" s="13"/>
      <c r="X1078" s="13"/>
      <c r="Y1078" s="13"/>
      <c r="Z1078" s="13"/>
      <c r="AA1078" s="13"/>
      <c r="AB1078" s="13"/>
      <c r="AC1078" s="13"/>
      <c r="AD1078" s="13"/>
      <c r="AE1078" s="13"/>
      <c r="AF1078" s="13"/>
      <c r="AG1078" s="13"/>
      <c r="AH1078" s="13"/>
      <c r="AI1078" s="13"/>
      <c r="AJ1078" s="13"/>
      <c r="AK1078" s="13"/>
      <c r="AL1078" s="13"/>
      <c r="AM1078" s="13"/>
      <c r="AN1078" s="13"/>
      <c r="AO1078" s="13"/>
      <c r="AP1078" s="13"/>
      <c r="AQ1078" s="13"/>
      <c r="AR1078" s="13"/>
      <c r="AS1078" s="13"/>
      <c r="AT1078" s="13"/>
      <c r="AU1078" s="13"/>
      <c r="AV1078" s="13"/>
      <c r="AW1078" s="13"/>
      <c r="AX1078" s="13"/>
      <c r="AY1078" s="13"/>
      <c r="AZ1078" s="13"/>
      <c r="BA1078" s="13"/>
      <c r="BB1078" s="13"/>
      <c r="BC1078" s="13"/>
      <c r="BD1078" s="13"/>
      <c r="BE1078" s="13"/>
      <c r="BF1078" s="13"/>
      <c r="BG1078" s="13"/>
      <c r="BH1078" s="13"/>
      <c r="BI1078" s="13"/>
      <c r="BJ1078" s="14"/>
      <c r="BK1078" s="14"/>
      <c r="BL1078" s="14"/>
      <c r="BM1078" s="14"/>
      <c r="BN1078" s="14"/>
    </row>
    <row r="1079" spans="4:66" x14ac:dyDescent="0.25">
      <c r="D1079"/>
      <c r="E1079" s="10"/>
      <c r="F1079" s="10"/>
      <c r="G1079" s="10"/>
      <c r="H1079" s="10"/>
      <c r="I1079" s="10"/>
      <c r="J1079" s="10"/>
      <c r="K1079" s="12"/>
      <c r="L1079" s="12"/>
      <c r="M1079" s="13"/>
      <c r="N1079" s="13"/>
      <c r="O1079" s="13"/>
      <c r="P1079" s="13"/>
      <c r="Q1079" s="13"/>
      <c r="R1079" s="13"/>
      <c r="S1079" s="13"/>
      <c r="T1079" s="13"/>
      <c r="U1079" s="13"/>
      <c r="V1079" s="13"/>
      <c r="W1079" s="13"/>
      <c r="X1079" s="13"/>
      <c r="Y1079" s="13"/>
      <c r="Z1079" s="13"/>
      <c r="AA1079" s="13"/>
      <c r="AB1079" s="13"/>
      <c r="AC1079" s="13"/>
      <c r="AD1079" s="13"/>
      <c r="AE1079" s="13"/>
      <c r="AF1079" s="13"/>
      <c r="AG1079" s="13"/>
      <c r="AH1079" s="13"/>
      <c r="AI1079" s="13"/>
      <c r="AJ1079" s="13"/>
      <c r="AK1079" s="13"/>
      <c r="AL1079" s="13"/>
      <c r="AM1079" s="13"/>
      <c r="AN1079" s="13"/>
      <c r="AO1079" s="13"/>
      <c r="AP1079" s="13"/>
      <c r="AQ1079" s="13"/>
      <c r="AR1079" s="13"/>
      <c r="AS1079" s="13"/>
      <c r="AT1079" s="13"/>
      <c r="AU1079" s="13"/>
      <c r="AV1079" s="13"/>
      <c r="AW1079" s="13"/>
      <c r="AX1079" s="13"/>
      <c r="AY1079" s="13"/>
      <c r="AZ1079" s="13"/>
      <c r="BA1079" s="13"/>
      <c r="BB1079" s="13"/>
      <c r="BC1079" s="13"/>
      <c r="BD1079" s="13"/>
      <c r="BE1079" s="13"/>
      <c r="BF1079" s="13"/>
      <c r="BG1079" s="13"/>
      <c r="BH1079" s="13"/>
      <c r="BI1079" s="13"/>
      <c r="BJ1079" s="14"/>
      <c r="BK1079" s="14"/>
      <c r="BL1079" s="14"/>
      <c r="BM1079" s="14"/>
      <c r="BN1079" s="14"/>
    </row>
    <row r="1080" spans="4:66" x14ac:dyDescent="0.25">
      <c r="D1080"/>
      <c r="E1080" s="10"/>
      <c r="F1080" s="10"/>
      <c r="G1080" s="10"/>
      <c r="H1080" s="10"/>
      <c r="I1080" s="10"/>
      <c r="J1080" s="10"/>
      <c r="K1080" s="12"/>
      <c r="L1080" s="12"/>
      <c r="M1080" s="13"/>
      <c r="N1080" s="13"/>
      <c r="O1080" s="13"/>
      <c r="P1080" s="13"/>
      <c r="Q1080" s="13"/>
      <c r="R1080" s="13"/>
      <c r="S1080" s="13"/>
      <c r="T1080" s="13"/>
      <c r="U1080" s="13"/>
      <c r="V1080" s="13"/>
      <c r="W1080" s="13"/>
      <c r="X1080" s="13"/>
      <c r="Y1080" s="13"/>
      <c r="Z1080" s="13"/>
      <c r="AA1080" s="13"/>
      <c r="AB1080" s="13"/>
      <c r="AC1080" s="13"/>
      <c r="AD1080" s="13"/>
      <c r="AE1080" s="13"/>
      <c r="AF1080" s="13"/>
      <c r="AG1080" s="13"/>
      <c r="AH1080" s="13"/>
      <c r="AI1080" s="13"/>
      <c r="AJ1080" s="13"/>
      <c r="AK1080" s="13"/>
      <c r="AL1080" s="13"/>
      <c r="AM1080" s="13"/>
      <c r="AN1080" s="13"/>
      <c r="AO1080" s="13"/>
      <c r="AP1080" s="13"/>
      <c r="AQ1080" s="13"/>
      <c r="AR1080" s="13"/>
      <c r="AS1080" s="13"/>
      <c r="AT1080" s="13"/>
      <c r="AU1080" s="13"/>
      <c r="AV1080" s="13"/>
      <c r="AW1080" s="13"/>
      <c r="AX1080" s="13"/>
      <c r="AY1080" s="13"/>
      <c r="AZ1080" s="13"/>
      <c r="BA1080" s="13"/>
      <c r="BB1080" s="13"/>
      <c r="BC1080" s="13"/>
      <c r="BD1080" s="13"/>
      <c r="BE1080" s="13"/>
      <c r="BF1080" s="13"/>
      <c r="BG1080" s="13"/>
      <c r="BH1080" s="13"/>
      <c r="BI1080" s="13"/>
      <c r="BJ1080" s="14"/>
      <c r="BK1080" s="14"/>
      <c r="BL1080" s="14"/>
      <c r="BM1080" s="14"/>
      <c r="BN1080" s="14"/>
    </row>
    <row r="1081" spans="4:66" x14ac:dyDescent="0.25">
      <c r="D1081"/>
      <c r="E1081" s="10"/>
      <c r="F1081" s="10"/>
      <c r="G1081" s="10"/>
      <c r="H1081" s="10"/>
      <c r="I1081" s="10"/>
      <c r="J1081" s="10"/>
      <c r="K1081" s="12"/>
      <c r="L1081" s="12"/>
      <c r="M1081" s="13"/>
      <c r="N1081" s="13"/>
      <c r="O1081" s="13"/>
      <c r="P1081" s="13"/>
      <c r="Q1081" s="13"/>
      <c r="R1081" s="13"/>
      <c r="S1081" s="13"/>
      <c r="T1081" s="13"/>
      <c r="U1081" s="13"/>
      <c r="V1081" s="13"/>
      <c r="W1081" s="13"/>
      <c r="X1081" s="13"/>
      <c r="Y1081" s="13"/>
      <c r="Z1081" s="13"/>
      <c r="AA1081" s="13"/>
      <c r="AB1081" s="13"/>
      <c r="AC1081" s="13"/>
      <c r="AD1081" s="13"/>
      <c r="AE1081" s="13"/>
      <c r="AF1081" s="13"/>
      <c r="AG1081" s="13"/>
      <c r="AH1081" s="13"/>
      <c r="AI1081" s="13"/>
      <c r="AJ1081" s="13"/>
      <c r="AK1081" s="13"/>
      <c r="AL1081" s="13"/>
      <c r="AM1081" s="13"/>
      <c r="AN1081" s="13"/>
      <c r="AO1081" s="13"/>
      <c r="AP1081" s="13"/>
      <c r="AQ1081" s="13"/>
      <c r="AR1081" s="13"/>
      <c r="AS1081" s="13"/>
      <c r="AT1081" s="13"/>
      <c r="AU1081" s="13"/>
      <c r="AV1081" s="13"/>
      <c r="AW1081" s="13"/>
      <c r="AX1081" s="13"/>
      <c r="AY1081" s="13"/>
      <c r="AZ1081" s="13"/>
      <c r="BA1081" s="13"/>
      <c r="BB1081" s="13"/>
      <c r="BC1081" s="13"/>
      <c r="BD1081" s="13"/>
      <c r="BE1081" s="13"/>
      <c r="BF1081" s="13"/>
      <c r="BG1081" s="13"/>
      <c r="BH1081" s="13"/>
      <c r="BI1081" s="13"/>
      <c r="BJ1081" s="14"/>
      <c r="BK1081" s="14"/>
      <c r="BL1081" s="14"/>
      <c r="BM1081" s="14"/>
      <c r="BN1081" s="14"/>
    </row>
    <row r="1082" spans="4:66" x14ac:dyDescent="0.25">
      <c r="D1082"/>
      <c r="E1082" s="10"/>
      <c r="F1082" s="10"/>
      <c r="G1082" s="10"/>
      <c r="H1082" s="10"/>
      <c r="I1082" s="10"/>
      <c r="J1082" s="10"/>
      <c r="K1082" s="12"/>
      <c r="L1082" s="12"/>
      <c r="M1082" s="13"/>
      <c r="N1082" s="13"/>
      <c r="O1082" s="13"/>
      <c r="P1082" s="13"/>
      <c r="Q1082" s="13"/>
      <c r="R1082" s="13"/>
      <c r="S1082" s="13"/>
      <c r="T1082" s="13"/>
      <c r="U1082" s="13"/>
      <c r="V1082" s="13"/>
      <c r="W1082" s="13"/>
      <c r="X1082" s="13"/>
      <c r="Y1082" s="13"/>
      <c r="Z1082" s="13"/>
      <c r="AA1082" s="13"/>
      <c r="AB1082" s="13"/>
      <c r="AC1082" s="13"/>
      <c r="AD1082" s="13"/>
      <c r="AE1082" s="13"/>
      <c r="AF1082" s="13"/>
      <c r="AG1082" s="13"/>
      <c r="AH1082" s="13"/>
      <c r="AI1082" s="13"/>
      <c r="AJ1082" s="13"/>
      <c r="AK1082" s="13"/>
      <c r="AL1082" s="13"/>
      <c r="AM1082" s="13"/>
      <c r="AN1082" s="13"/>
      <c r="AO1082" s="13"/>
      <c r="AP1082" s="13"/>
      <c r="AQ1082" s="13"/>
      <c r="AR1082" s="13"/>
      <c r="AS1082" s="13"/>
      <c r="AT1082" s="13"/>
      <c r="AU1082" s="13"/>
      <c r="AV1082" s="13"/>
      <c r="AW1082" s="13"/>
      <c r="AX1082" s="13"/>
      <c r="AY1082" s="13"/>
      <c r="AZ1082" s="13"/>
      <c r="BA1082" s="13"/>
      <c r="BB1082" s="13"/>
      <c r="BC1082" s="13"/>
      <c r="BD1082" s="13"/>
      <c r="BE1082" s="13"/>
      <c r="BF1082" s="13"/>
      <c r="BG1082" s="13"/>
      <c r="BH1082" s="13"/>
      <c r="BI1082" s="13"/>
      <c r="BJ1082" s="14"/>
      <c r="BK1082" s="14"/>
      <c r="BL1082" s="14"/>
      <c r="BM1082" s="14"/>
      <c r="BN1082" s="14"/>
    </row>
    <row r="1083" spans="4:66" x14ac:dyDescent="0.25">
      <c r="D1083"/>
      <c r="E1083" s="10"/>
      <c r="F1083" s="10"/>
      <c r="G1083" s="10"/>
      <c r="H1083" s="10"/>
      <c r="I1083" s="10"/>
      <c r="J1083" s="10"/>
      <c r="K1083" s="12"/>
      <c r="L1083" s="12"/>
      <c r="M1083" s="13"/>
      <c r="N1083" s="13"/>
      <c r="O1083" s="13"/>
      <c r="P1083" s="13"/>
      <c r="Q1083" s="13"/>
      <c r="R1083" s="13"/>
      <c r="S1083" s="13"/>
      <c r="T1083" s="13"/>
      <c r="U1083" s="13"/>
      <c r="V1083" s="13"/>
      <c r="W1083" s="13"/>
      <c r="X1083" s="13"/>
      <c r="Y1083" s="13"/>
      <c r="Z1083" s="13"/>
      <c r="AA1083" s="13"/>
      <c r="AB1083" s="13"/>
      <c r="AC1083" s="13"/>
      <c r="AD1083" s="13"/>
      <c r="AE1083" s="13"/>
      <c r="AF1083" s="13"/>
      <c r="AG1083" s="13"/>
      <c r="AH1083" s="13"/>
      <c r="AI1083" s="13"/>
      <c r="AJ1083" s="13"/>
      <c r="AK1083" s="13"/>
      <c r="AL1083" s="13"/>
      <c r="AM1083" s="13"/>
      <c r="AN1083" s="13"/>
      <c r="AO1083" s="13"/>
      <c r="AP1083" s="13"/>
      <c r="AQ1083" s="13"/>
      <c r="AR1083" s="13"/>
      <c r="AS1083" s="13"/>
      <c r="AT1083" s="13"/>
      <c r="AU1083" s="13"/>
      <c r="AV1083" s="13"/>
      <c r="AW1083" s="13"/>
      <c r="AX1083" s="13"/>
      <c r="AY1083" s="13"/>
      <c r="AZ1083" s="13"/>
      <c r="BA1083" s="13"/>
      <c r="BB1083" s="13"/>
      <c r="BC1083" s="13"/>
      <c r="BD1083" s="13"/>
      <c r="BE1083" s="13"/>
      <c r="BF1083" s="13"/>
      <c r="BG1083" s="13"/>
      <c r="BH1083" s="13"/>
      <c r="BI1083" s="13"/>
      <c r="BJ1083" s="14"/>
      <c r="BK1083" s="14"/>
      <c r="BL1083" s="14"/>
      <c r="BM1083" s="14"/>
      <c r="BN1083" s="14"/>
    </row>
    <row r="1084" spans="4:66" x14ac:dyDescent="0.25">
      <c r="D1084"/>
      <c r="E1084" s="10"/>
      <c r="F1084" s="10"/>
      <c r="G1084" s="10"/>
      <c r="H1084" s="10"/>
      <c r="I1084" s="10"/>
      <c r="J1084" s="10"/>
      <c r="K1084" s="12"/>
      <c r="L1084" s="12"/>
      <c r="M1084" s="13"/>
      <c r="N1084" s="13"/>
      <c r="O1084" s="13"/>
      <c r="P1084" s="13"/>
      <c r="Q1084" s="13"/>
      <c r="R1084" s="13"/>
      <c r="S1084" s="13"/>
      <c r="T1084" s="13"/>
      <c r="U1084" s="13"/>
      <c r="V1084" s="13"/>
      <c r="W1084" s="13"/>
      <c r="X1084" s="13"/>
      <c r="Y1084" s="13"/>
      <c r="Z1084" s="13"/>
      <c r="AA1084" s="13"/>
      <c r="AB1084" s="13"/>
      <c r="AC1084" s="13"/>
      <c r="AD1084" s="13"/>
      <c r="AE1084" s="13"/>
      <c r="AF1084" s="13"/>
      <c r="AG1084" s="13"/>
      <c r="AH1084" s="13"/>
      <c r="AI1084" s="13"/>
      <c r="AJ1084" s="13"/>
      <c r="AK1084" s="13"/>
      <c r="AL1084" s="13"/>
      <c r="AM1084" s="13"/>
      <c r="AN1084" s="13"/>
      <c r="AO1084" s="13"/>
      <c r="AP1084" s="13"/>
      <c r="AQ1084" s="13"/>
      <c r="AR1084" s="13"/>
      <c r="AS1084" s="13"/>
      <c r="AT1084" s="13"/>
      <c r="AU1084" s="13"/>
      <c r="AV1084" s="13"/>
      <c r="AW1084" s="13"/>
      <c r="AX1084" s="13"/>
      <c r="AY1084" s="13"/>
      <c r="AZ1084" s="13"/>
      <c r="BA1084" s="13"/>
      <c r="BB1084" s="13"/>
      <c r="BC1084" s="13"/>
      <c r="BD1084" s="13"/>
      <c r="BE1084" s="13"/>
      <c r="BF1084" s="13"/>
      <c r="BG1084" s="13"/>
      <c r="BH1084" s="13"/>
      <c r="BI1084" s="13"/>
      <c r="BJ1084" s="14"/>
      <c r="BK1084" s="14"/>
      <c r="BL1084" s="14"/>
      <c r="BM1084" s="14"/>
      <c r="BN1084" s="14"/>
    </row>
    <row r="1085" spans="4:66" x14ac:dyDescent="0.25">
      <c r="D1085"/>
      <c r="E1085" s="10"/>
      <c r="F1085" s="10"/>
      <c r="G1085" s="10"/>
      <c r="H1085" s="10"/>
      <c r="I1085" s="10"/>
      <c r="J1085" s="10"/>
      <c r="K1085" s="12"/>
      <c r="L1085" s="12"/>
      <c r="M1085" s="13"/>
      <c r="N1085" s="13"/>
      <c r="O1085" s="13"/>
      <c r="P1085" s="13"/>
      <c r="Q1085" s="13"/>
      <c r="R1085" s="13"/>
      <c r="S1085" s="13"/>
      <c r="T1085" s="13"/>
      <c r="U1085" s="13"/>
      <c r="V1085" s="13"/>
      <c r="W1085" s="13"/>
      <c r="X1085" s="13"/>
      <c r="Y1085" s="13"/>
      <c r="Z1085" s="13"/>
      <c r="AA1085" s="13"/>
      <c r="AB1085" s="13"/>
      <c r="AC1085" s="13"/>
      <c r="AD1085" s="13"/>
      <c r="AE1085" s="13"/>
      <c r="AF1085" s="13"/>
      <c r="AG1085" s="13"/>
      <c r="AH1085" s="13"/>
      <c r="AI1085" s="13"/>
      <c r="AJ1085" s="13"/>
      <c r="AK1085" s="13"/>
      <c r="AL1085" s="13"/>
      <c r="AM1085" s="13"/>
      <c r="AN1085" s="13"/>
      <c r="AO1085" s="13"/>
      <c r="AP1085" s="13"/>
      <c r="AQ1085" s="13"/>
      <c r="AR1085" s="13"/>
      <c r="AS1085" s="13"/>
      <c r="AT1085" s="13"/>
      <c r="AU1085" s="13"/>
      <c r="AV1085" s="13"/>
      <c r="AW1085" s="13"/>
      <c r="AX1085" s="13"/>
      <c r="AY1085" s="13"/>
      <c r="AZ1085" s="13"/>
      <c r="BA1085" s="13"/>
      <c r="BB1085" s="13"/>
      <c r="BC1085" s="13"/>
      <c r="BD1085" s="13"/>
      <c r="BE1085" s="13"/>
      <c r="BF1085" s="13"/>
      <c r="BG1085" s="13"/>
      <c r="BH1085" s="13"/>
      <c r="BI1085" s="13"/>
      <c r="BJ1085" s="14"/>
      <c r="BK1085" s="14"/>
      <c r="BL1085" s="14"/>
      <c r="BM1085" s="14"/>
      <c r="BN1085" s="14"/>
    </row>
    <row r="1086" spans="4:66" x14ac:dyDescent="0.25">
      <c r="D1086"/>
      <c r="E1086" s="10"/>
      <c r="F1086" s="10"/>
      <c r="G1086" s="10"/>
      <c r="H1086" s="10"/>
      <c r="I1086" s="10"/>
      <c r="J1086" s="10"/>
      <c r="K1086" s="12"/>
      <c r="L1086" s="12"/>
      <c r="M1086" s="13"/>
      <c r="N1086" s="13"/>
      <c r="O1086" s="13"/>
      <c r="P1086" s="13"/>
      <c r="Q1086" s="13"/>
      <c r="R1086" s="13"/>
      <c r="S1086" s="13"/>
      <c r="T1086" s="13"/>
      <c r="U1086" s="13"/>
      <c r="V1086" s="13"/>
      <c r="W1086" s="13"/>
      <c r="X1086" s="13"/>
      <c r="Y1086" s="13"/>
      <c r="Z1086" s="13"/>
      <c r="AA1086" s="13"/>
      <c r="AB1086" s="13"/>
      <c r="AC1086" s="13"/>
      <c r="AD1086" s="13"/>
      <c r="AE1086" s="13"/>
      <c r="AF1086" s="13"/>
      <c r="AG1086" s="13"/>
      <c r="AH1086" s="13"/>
      <c r="AI1086" s="13"/>
      <c r="AJ1086" s="13"/>
      <c r="AK1086" s="13"/>
      <c r="AL1086" s="13"/>
      <c r="AM1086" s="13"/>
      <c r="AN1086" s="13"/>
      <c r="AO1086" s="13"/>
      <c r="AP1086" s="13"/>
      <c r="AQ1086" s="13"/>
      <c r="AR1086" s="13"/>
      <c r="AS1086" s="13"/>
      <c r="AT1086" s="13"/>
      <c r="AU1086" s="13"/>
      <c r="AV1086" s="13"/>
      <c r="AW1086" s="13"/>
      <c r="AX1086" s="13"/>
      <c r="AY1086" s="13"/>
      <c r="AZ1086" s="13"/>
      <c r="BA1086" s="13"/>
      <c r="BB1086" s="13"/>
      <c r="BC1086" s="13"/>
      <c r="BD1086" s="13"/>
      <c r="BE1086" s="13"/>
      <c r="BF1086" s="13"/>
      <c r="BG1086" s="13"/>
      <c r="BH1086" s="13"/>
      <c r="BI1086" s="13"/>
      <c r="BJ1086" s="14"/>
      <c r="BK1086" s="14"/>
      <c r="BL1086" s="14"/>
      <c r="BM1086" s="14"/>
      <c r="BN1086" s="14"/>
    </row>
    <row r="1087" spans="4:66" x14ac:dyDescent="0.25">
      <c r="D1087"/>
      <c r="E1087" s="10"/>
      <c r="F1087" s="10"/>
      <c r="G1087" s="10"/>
      <c r="H1087" s="10"/>
      <c r="I1087" s="10"/>
      <c r="J1087" s="10"/>
      <c r="K1087" s="12"/>
      <c r="L1087" s="12"/>
      <c r="M1087" s="13"/>
      <c r="N1087" s="13"/>
      <c r="O1087" s="13"/>
      <c r="P1087" s="13"/>
      <c r="Q1087" s="13"/>
      <c r="R1087" s="13"/>
      <c r="S1087" s="13"/>
      <c r="T1087" s="13"/>
      <c r="U1087" s="13"/>
      <c r="V1087" s="13"/>
      <c r="W1087" s="13"/>
      <c r="X1087" s="13"/>
      <c r="Y1087" s="13"/>
      <c r="Z1087" s="13"/>
      <c r="AA1087" s="13"/>
      <c r="AB1087" s="13"/>
      <c r="AC1087" s="13"/>
      <c r="AD1087" s="13"/>
      <c r="AE1087" s="13"/>
      <c r="AF1087" s="13"/>
      <c r="AG1087" s="13"/>
      <c r="AH1087" s="13"/>
      <c r="AI1087" s="13"/>
      <c r="AJ1087" s="13"/>
      <c r="AK1087" s="13"/>
      <c r="AL1087" s="13"/>
      <c r="AM1087" s="13"/>
      <c r="AN1087" s="13"/>
      <c r="AO1087" s="13"/>
      <c r="AP1087" s="13"/>
      <c r="AQ1087" s="13"/>
      <c r="AR1087" s="13"/>
      <c r="AS1087" s="13"/>
      <c r="AT1087" s="13"/>
      <c r="AU1087" s="13"/>
      <c r="AV1087" s="13"/>
      <c r="AW1087" s="13"/>
      <c r="AX1087" s="13"/>
      <c r="AY1087" s="13"/>
      <c r="AZ1087" s="13"/>
      <c r="BA1087" s="13"/>
      <c r="BB1087" s="13"/>
      <c r="BC1087" s="13"/>
      <c r="BD1087" s="13"/>
      <c r="BE1087" s="13"/>
      <c r="BF1087" s="13"/>
      <c r="BG1087" s="13"/>
      <c r="BH1087" s="13"/>
      <c r="BI1087" s="13"/>
      <c r="BJ1087" s="14"/>
      <c r="BK1087" s="14"/>
      <c r="BL1087" s="14"/>
      <c r="BM1087" s="14"/>
      <c r="BN1087" s="14"/>
    </row>
    <row r="1088" spans="4:66" x14ac:dyDescent="0.25">
      <c r="D1088"/>
      <c r="E1088" s="10"/>
      <c r="F1088" s="10"/>
      <c r="G1088" s="10"/>
      <c r="H1088" s="10"/>
      <c r="I1088" s="10"/>
      <c r="J1088" s="10"/>
      <c r="K1088" s="12"/>
      <c r="L1088" s="12"/>
      <c r="M1088" s="13"/>
      <c r="N1088" s="13"/>
      <c r="O1088" s="13"/>
      <c r="P1088" s="13"/>
      <c r="Q1088" s="13"/>
      <c r="R1088" s="13"/>
      <c r="S1088" s="13"/>
      <c r="T1088" s="13"/>
      <c r="U1088" s="13"/>
      <c r="V1088" s="13"/>
      <c r="W1088" s="13"/>
      <c r="X1088" s="13"/>
      <c r="Y1088" s="13"/>
      <c r="Z1088" s="13"/>
      <c r="AA1088" s="13"/>
      <c r="AB1088" s="13"/>
      <c r="AC1088" s="13"/>
      <c r="AD1088" s="13"/>
      <c r="AE1088" s="13"/>
      <c r="AF1088" s="13"/>
      <c r="AG1088" s="13"/>
      <c r="AH1088" s="13"/>
      <c r="AI1088" s="13"/>
      <c r="AJ1088" s="13"/>
      <c r="AK1088" s="13"/>
      <c r="AL1088" s="13"/>
      <c r="AM1088" s="13"/>
      <c r="AN1088" s="13"/>
      <c r="AO1088" s="13"/>
      <c r="AP1088" s="13"/>
      <c r="AQ1088" s="13"/>
      <c r="AR1088" s="13"/>
      <c r="AS1088" s="13"/>
      <c r="AT1088" s="13"/>
      <c r="AU1088" s="13"/>
      <c r="AV1088" s="13"/>
      <c r="AW1088" s="13"/>
      <c r="AX1088" s="13"/>
      <c r="AY1088" s="13"/>
      <c r="AZ1088" s="13"/>
      <c r="BA1088" s="13"/>
      <c r="BB1088" s="13"/>
      <c r="BC1088" s="13"/>
      <c r="BD1088" s="13"/>
      <c r="BE1088" s="13"/>
      <c r="BF1088" s="13"/>
      <c r="BG1088" s="13"/>
      <c r="BH1088" s="13"/>
      <c r="BI1088" s="13"/>
      <c r="BJ1088" s="14"/>
      <c r="BK1088" s="14"/>
      <c r="BL1088" s="14"/>
      <c r="BM1088" s="14"/>
      <c r="BN1088" s="14"/>
    </row>
    <row r="1089" spans="4:66" x14ac:dyDescent="0.25">
      <c r="D1089"/>
      <c r="E1089" s="10"/>
      <c r="F1089" s="10"/>
      <c r="G1089" s="10"/>
      <c r="H1089" s="10"/>
      <c r="I1089" s="10"/>
      <c r="J1089" s="10"/>
      <c r="K1089" s="12"/>
      <c r="L1089" s="12"/>
      <c r="M1089" s="13"/>
      <c r="N1089" s="13"/>
      <c r="O1089" s="13"/>
      <c r="P1089" s="13"/>
      <c r="Q1089" s="13"/>
      <c r="R1089" s="13"/>
      <c r="S1089" s="13"/>
      <c r="T1089" s="13"/>
      <c r="U1089" s="13"/>
      <c r="V1089" s="13"/>
      <c r="W1089" s="13"/>
      <c r="X1089" s="13"/>
      <c r="Y1089" s="13"/>
      <c r="Z1089" s="13"/>
      <c r="AA1089" s="13"/>
      <c r="AB1089" s="13"/>
      <c r="AC1089" s="13"/>
      <c r="AD1089" s="13"/>
      <c r="AE1089" s="13"/>
      <c r="AF1089" s="13"/>
      <c r="AG1089" s="13"/>
      <c r="AH1089" s="13"/>
      <c r="AI1089" s="13"/>
      <c r="AJ1089" s="13"/>
      <c r="AK1089" s="13"/>
      <c r="AL1089" s="13"/>
      <c r="AM1089" s="13"/>
      <c r="AN1089" s="13"/>
      <c r="AO1089" s="13"/>
      <c r="AP1089" s="13"/>
      <c r="AQ1089" s="13"/>
      <c r="AR1089" s="13"/>
      <c r="AS1089" s="13"/>
      <c r="AT1089" s="13"/>
      <c r="AU1089" s="13"/>
      <c r="AV1089" s="13"/>
      <c r="AW1089" s="13"/>
      <c r="AX1089" s="13"/>
      <c r="AY1089" s="13"/>
      <c r="AZ1089" s="13"/>
      <c r="BA1089" s="13"/>
      <c r="BB1089" s="13"/>
      <c r="BC1089" s="13"/>
      <c r="BD1089" s="13"/>
      <c r="BE1089" s="13"/>
      <c r="BF1089" s="13"/>
      <c r="BG1089" s="13"/>
      <c r="BH1089" s="13"/>
      <c r="BI1089" s="13"/>
      <c r="BJ1089" s="14"/>
      <c r="BK1089" s="14"/>
      <c r="BL1089" s="14"/>
      <c r="BM1089" s="14"/>
      <c r="BN1089" s="14"/>
    </row>
    <row r="1090" spans="4:66" x14ac:dyDescent="0.25">
      <c r="D1090"/>
      <c r="E1090" s="10"/>
      <c r="F1090" s="10"/>
      <c r="G1090" s="10"/>
      <c r="H1090" s="10"/>
      <c r="I1090" s="10"/>
      <c r="J1090" s="10"/>
      <c r="K1090" s="12"/>
      <c r="L1090" s="12"/>
      <c r="M1090" s="13"/>
      <c r="N1090" s="13"/>
      <c r="O1090" s="13"/>
      <c r="P1090" s="13"/>
      <c r="Q1090" s="13"/>
      <c r="R1090" s="13"/>
      <c r="S1090" s="13"/>
      <c r="T1090" s="13"/>
      <c r="U1090" s="13"/>
      <c r="V1090" s="13"/>
      <c r="W1090" s="13"/>
      <c r="X1090" s="13"/>
      <c r="Y1090" s="13"/>
      <c r="Z1090" s="13"/>
      <c r="AA1090" s="13"/>
      <c r="AB1090" s="13"/>
      <c r="AC1090" s="13"/>
      <c r="AD1090" s="13"/>
      <c r="AE1090" s="13"/>
      <c r="AF1090" s="13"/>
      <c r="AG1090" s="13"/>
      <c r="AH1090" s="13"/>
      <c r="AI1090" s="13"/>
      <c r="AJ1090" s="13"/>
      <c r="AK1090" s="13"/>
      <c r="AL1090" s="13"/>
      <c r="AM1090" s="13"/>
      <c r="AN1090" s="13"/>
      <c r="AO1090" s="13"/>
      <c r="AP1090" s="13"/>
      <c r="AQ1090" s="13"/>
      <c r="AR1090" s="13"/>
      <c r="AS1090" s="13"/>
      <c r="AT1090" s="13"/>
      <c r="AU1090" s="13"/>
      <c r="AV1090" s="13"/>
      <c r="AW1090" s="13"/>
      <c r="AX1090" s="13"/>
      <c r="AY1090" s="13"/>
      <c r="AZ1090" s="13"/>
      <c r="BA1090" s="13"/>
      <c r="BB1090" s="13"/>
      <c r="BC1090" s="13"/>
      <c r="BD1090" s="13"/>
      <c r="BE1090" s="13"/>
      <c r="BF1090" s="13"/>
      <c r="BG1090" s="13"/>
      <c r="BH1090" s="13"/>
      <c r="BI1090" s="13"/>
      <c r="BJ1090" s="14"/>
      <c r="BK1090" s="14"/>
      <c r="BL1090" s="14"/>
      <c r="BM1090" s="14"/>
      <c r="BN1090" s="14"/>
    </row>
    <row r="1091" spans="4:66" x14ac:dyDescent="0.25">
      <c r="D1091"/>
      <c r="E1091" s="10"/>
      <c r="F1091" s="10"/>
      <c r="G1091" s="10"/>
      <c r="H1091" s="10"/>
      <c r="I1091" s="10"/>
      <c r="J1091" s="10"/>
      <c r="K1091" s="12"/>
      <c r="L1091" s="12"/>
      <c r="M1091" s="13"/>
      <c r="N1091" s="13"/>
      <c r="O1091" s="13"/>
      <c r="P1091" s="13"/>
      <c r="Q1091" s="13"/>
      <c r="R1091" s="13"/>
      <c r="S1091" s="13"/>
      <c r="T1091" s="13"/>
      <c r="U1091" s="13"/>
      <c r="V1091" s="13"/>
      <c r="W1091" s="13"/>
      <c r="X1091" s="13"/>
      <c r="Y1091" s="13"/>
      <c r="Z1091" s="13"/>
      <c r="AA1091" s="13"/>
      <c r="AB1091" s="13"/>
      <c r="AC1091" s="13"/>
      <c r="AD1091" s="13"/>
      <c r="AE1091" s="13"/>
      <c r="AF1091" s="13"/>
      <c r="AG1091" s="13"/>
      <c r="AH1091" s="13"/>
      <c r="AI1091" s="13"/>
      <c r="AJ1091" s="13"/>
      <c r="AK1091" s="13"/>
      <c r="AL1091" s="13"/>
      <c r="AM1091" s="13"/>
      <c r="AN1091" s="13"/>
      <c r="AO1091" s="13"/>
      <c r="AP1091" s="13"/>
      <c r="AQ1091" s="13"/>
      <c r="AR1091" s="13"/>
      <c r="AS1091" s="13"/>
      <c r="AT1091" s="13"/>
      <c r="AU1091" s="13"/>
      <c r="AV1091" s="13"/>
      <c r="AW1091" s="13"/>
      <c r="AX1091" s="13"/>
      <c r="AY1091" s="13"/>
      <c r="AZ1091" s="13"/>
      <c r="BA1091" s="13"/>
      <c r="BB1091" s="13"/>
      <c r="BC1091" s="13"/>
      <c r="BD1091" s="13"/>
      <c r="BE1091" s="13"/>
      <c r="BF1091" s="13"/>
      <c r="BG1091" s="13"/>
      <c r="BH1091" s="13"/>
      <c r="BI1091" s="13"/>
      <c r="BJ1091" s="14"/>
      <c r="BK1091" s="14"/>
      <c r="BL1091" s="14"/>
      <c r="BM1091" s="14"/>
      <c r="BN1091" s="14"/>
    </row>
    <row r="1092" spans="4:66" x14ac:dyDescent="0.25">
      <c r="D1092"/>
      <c r="E1092" s="10"/>
      <c r="F1092" s="10"/>
      <c r="G1092" s="10"/>
      <c r="H1092" s="10"/>
      <c r="I1092" s="10"/>
      <c r="J1092" s="10"/>
      <c r="K1092" s="12"/>
      <c r="L1092" s="12"/>
      <c r="M1092" s="13"/>
      <c r="N1092" s="13"/>
      <c r="O1092" s="13"/>
      <c r="P1092" s="13"/>
      <c r="Q1092" s="13"/>
      <c r="R1092" s="13"/>
      <c r="S1092" s="13"/>
      <c r="T1092" s="13"/>
      <c r="U1092" s="13"/>
      <c r="V1092" s="13"/>
      <c r="W1092" s="13"/>
      <c r="X1092" s="13"/>
      <c r="Y1092" s="13"/>
      <c r="Z1092" s="13"/>
      <c r="AA1092" s="13"/>
      <c r="AB1092" s="13"/>
      <c r="AC1092" s="13"/>
      <c r="AD1092" s="13"/>
      <c r="AE1092" s="13"/>
      <c r="AF1092" s="13"/>
      <c r="AG1092" s="13"/>
      <c r="AH1092" s="13"/>
      <c r="AI1092" s="13"/>
      <c r="AJ1092" s="13"/>
      <c r="AK1092" s="13"/>
      <c r="AL1092" s="13"/>
      <c r="AM1092" s="13"/>
      <c r="AN1092" s="13"/>
      <c r="AO1092" s="13"/>
      <c r="AP1092" s="13"/>
      <c r="AQ1092" s="13"/>
      <c r="AR1092" s="13"/>
      <c r="AS1092" s="13"/>
      <c r="AT1092" s="13"/>
      <c r="AU1092" s="13"/>
      <c r="AV1092" s="13"/>
      <c r="AW1092" s="13"/>
      <c r="AX1092" s="13"/>
      <c r="AY1092" s="13"/>
      <c r="AZ1092" s="13"/>
      <c r="BA1092" s="13"/>
      <c r="BB1092" s="13"/>
      <c r="BC1092" s="13"/>
      <c r="BD1092" s="13"/>
      <c r="BE1092" s="13"/>
      <c r="BF1092" s="13"/>
      <c r="BG1092" s="13"/>
      <c r="BH1092" s="13"/>
      <c r="BI1092" s="13"/>
      <c r="BJ1092" s="14"/>
      <c r="BK1092" s="14"/>
      <c r="BL1092" s="14"/>
      <c r="BM1092" s="14"/>
      <c r="BN1092" s="14"/>
    </row>
    <row r="1093" spans="4:66" x14ac:dyDescent="0.25">
      <c r="D1093"/>
      <c r="E1093" s="10"/>
      <c r="F1093" s="10"/>
      <c r="G1093" s="10"/>
      <c r="H1093" s="10"/>
      <c r="I1093" s="10"/>
      <c r="J1093" s="10"/>
      <c r="K1093" s="12"/>
      <c r="L1093" s="12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  <c r="AC1093" s="13"/>
      <c r="AD1093" s="13"/>
      <c r="AE1093" s="13"/>
      <c r="AF1093" s="13"/>
      <c r="AG1093" s="13"/>
      <c r="AH1093" s="13"/>
      <c r="AI1093" s="13"/>
      <c r="AJ1093" s="13"/>
      <c r="AK1093" s="13"/>
      <c r="AL1093" s="13"/>
      <c r="AM1093" s="13"/>
      <c r="AN1093" s="13"/>
      <c r="AO1093" s="13"/>
      <c r="AP1093" s="13"/>
      <c r="AQ1093" s="13"/>
      <c r="AR1093" s="13"/>
      <c r="AS1093" s="13"/>
      <c r="AT1093" s="13"/>
      <c r="AU1093" s="13"/>
      <c r="AV1093" s="13"/>
      <c r="AW1093" s="13"/>
      <c r="AX1093" s="13"/>
      <c r="AY1093" s="13"/>
      <c r="AZ1093" s="13"/>
      <c r="BA1093" s="13"/>
      <c r="BB1093" s="13"/>
      <c r="BC1093" s="13"/>
      <c r="BD1093" s="13"/>
      <c r="BE1093" s="13"/>
      <c r="BF1093" s="13"/>
      <c r="BG1093" s="13"/>
      <c r="BH1093" s="13"/>
      <c r="BI1093" s="13"/>
      <c r="BJ1093" s="14"/>
      <c r="BK1093" s="14"/>
      <c r="BL1093" s="14"/>
      <c r="BM1093" s="14"/>
      <c r="BN1093" s="14"/>
    </row>
    <row r="1094" spans="4:66" x14ac:dyDescent="0.25">
      <c r="D1094"/>
      <c r="E1094" s="10"/>
      <c r="F1094" s="10"/>
      <c r="G1094" s="10"/>
      <c r="H1094" s="10"/>
      <c r="I1094" s="10"/>
      <c r="J1094" s="10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  <c r="AC1094" s="13"/>
      <c r="AD1094" s="13"/>
      <c r="AE1094" s="13"/>
      <c r="AF1094" s="13"/>
      <c r="AG1094" s="13"/>
      <c r="AH1094" s="13"/>
      <c r="AI1094" s="13"/>
      <c r="AJ1094" s="13"/>
      <c r="AK1094" s="13"/>
      <c r="AL1094" s="13"/>
      <c r="AM1094" s="13"/>
      <c r="AN1094" s="13"/>
      <c r="AO1094" s="13"/>
      <c r="AP1094" s="13"/>
      <c r="AQ1094" s="13"/>
      <c r="AR1094" s="13"/>
      <c r="AS1094" s="13"/>
      <c r="AT1094" s="13"/>
      <c r="AU1094" s="13"/>
      <c r="AV1094" s="13"/>
      <c r="AW1094" s="13"/>
      <c r="AX1094" s="13"/>
      <c r="AY1094" s="13"/>
      <c r="AZ1094" s="13"/>
      <c r="BA1094" s="13"/>
      <c r="BB1094" s="13"/>
      <c r="BC1094" s="13"/>
      <c r="BD1094" s="13"/>
      <c r="BE1094" s="13"/>
      <c r="BF1094" s="13"/>
      <c r="BG1094" s="13"/>
      <c r="BH1094" s="13"/>
      <c r="BI1094" s="13"/>
      <c r="BJ1094" s="14"/>
      <c r="BK1094" s="14"/>
      <c r="BL1094" s="14"/>
      <c r="BM1094" s="14"/>
      <c r="BN1094" s="14"/>
    </row>
    <row r="1095" spans="4:66" x14ac:dyDescent="0.25">
      <c r="D1095"/>
      <c r="E1095" s="10"/>
      <c r="F1095" s="10"/>
      <c r="G1095" s="10"/>
      <c r="H1095" s="10"/>
      <c r="I1095" s="10"/>
      <c r="J1095" s="10"/>
      <c r="K1095" s="12"/>
      <c r="L1095" s="12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  <c r="AD1095" s="13"/>
      <c r="AE1095" s="13"/>
      <c r="AF1095" s="13"/>
      <c r="AG1095" s="13"/>
      <c r="AH1095" s="13"/>
      <c r="AI1095" s="13"/>
      <c r="AJ1095" s="13"/>
      <c r="AK1095" s="13"/>
      <c r="AL1095" s="13"/>
      <c r="AM1095" s="13"/>
      <c r="AN1095" s="13"/>
      <c r="AO1095" s="13"/>
      <c r="AP1095" s="13"/>
      <c r="AQ1095" s="13"/>
      <c r="AR1095" s="13"/>
      <c r="AS1095" s="13"/>
      <c r="AT1095" s="13"/>
      <c r="AU1095" s="13"/>
      <c r="AV1095" s="13"/>
      <c r="AW1095" s="13"/>
      <c r="AX1095" s="13"/>
      <c r="AY1095" s="13"/>
      <c r="AZ1095" s="13"/>
      <c r="BA1095" s="13"/>
      <c r="BB1095" s="13"/>
      <c r="BC1095" s="13"/>
      <c r="BD1095" s="13"/>
      <c r="BE1095" s="13"/>
      <c r="BF1095" s="13"/>
      <c r="BG1095" s="13"/>
      <c r="BH1095" s="13"/>
      <c r="BI1095" s="13"/>
      <c r="BJ1095" s="14"/>
      <c r="BK1095" s="14"/>
      <c r="BL1095" s="14"/>
      <c r="BM1095" s="14"/>
      <c r="BN1095" s="14"/>
    </row>
    <row r="1096" spans="4:66" x14ac:dyDescent="0.25">
      <c r="D1096"/>
      <c r="E1096" s="10"/>
      <c r="F1096" s="10"/>
      <c r="G1096" s="10"/>
      <c r="H1096" s="10"/>
      <c r="I1096" s="10"/>
      <c r="J1096" s="10"/>
      <c r="K1096" s="12"/>
      <c r="L1096" s="12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  <c r="AD1096" s="13"/>
      <c r="AE1096" s="13"/>
      <c r="AF1096" s="13"/>
      <c r="AG1096" s="13"/>
      <c r="AH1096" s="13"/>
      <c r="AI1096" s="13"/>
      <c r="AJ1096" s="13"/>
      <c r="AK1096" s="13"/>
      <c r="AL1096" s="13"/>
      <c r="AM1096" s="13"/>
      <c r="AN1096" s="13"/>
      <c r="AO1096" s="13"/>
      <c r="AP1096" s="13"/>
      <c r="AQ1096" s="13"/>
      <c r="AR1096" s="13"/>
      <c r="AS1096" s="13"/>
      <c r="AT1096" s="13"/>
      <c r="AU1096" s="13"/>
      <c r="AV1096" s="13"/>
      <c r="AW1096" s="13"/>
      <c r="AX1096" s="13"/>
      <c r="AY1096" s="13"/>
      <c r="AZ1096" s="13"/>
      <c r="BA1096" s="13"/>
      <c r="BB1096" s="13"/>
      <c r="BC1096" s="13"/>
      <c r="BD1096" s="13"/>
      <c r="BE1096" s="13"/>
      <c r="BF1096" s="13"/>
      <c r="BG1096" s="13"/>
      <c r="BH1096" s="13"/>
      <c r="BI1096" s="13"/>
      <c r="BJ1096" s="14"/>
      <c r="BK1096" s="14"/>
      <c r="BL1096" s="14"/>
      <c r="BM1096" s="14"/>
      <c r="BN1096" s="14"/>
    </row>
    <row r="1097" spans="4:66" x14ac:dyDescent="0.25">
      <c r="D1097"/>
      <c r="E1097" s="10"/>
      <c r="F1097" s="10"/>
      <c r="G1097" s="10"/>
      <c r="H1097" s="10"/>
      <c r="I1097" s="10"/>
      <c r="J1097" s="10"/>
      <c r="K1097" s="12"/>
      <c r="L1097" s="12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  <c r="AD1097" s="13"/>
      <c r="AE1097" s="13"/>
      <c r="AF1097" s="13"/>
      <c r="AG1097" s="13"/>
      <c r="AH1097" s="13"/>
      <c r="AI1097" s="13"/>
      <c r="AJ1097" s="13"/>
      <c r="AK1097" s="13"/>
      <c r="AL1097" s="13"/>
      <c r="AM1097" s="13"/>
      <c r="AN1097" s="13"/>
      <c r="AO1097" s="13"/>
      <c r="AP1097" s="13"/>
      <c r="AQ1097" s="13"/>
      <c r="AR1097" s="13"/>
      <c r="AS1097" s="13"/>
      <c r="AT1097" s="13"/>
      <c r="AU1097" s="13"/>
      <c r="AV1097" s="13"/>
      <c r="AW1097" s="13"/>
      <c r="AX1097" s="13"/>
      <c r="AY1097" s="13"/>
      <c r="AZ1097" s="13"/>
      <c r="BA1097" s="13"/>
      <c r="BB1097" s="13"/>
      <c r="BC1097" s="13"/>
      <c r="BD1097" s="13"/>
      <c r="BE1097" s="13"/>
      <c r="BF1097" s="13"/>
      <c r="BG1097" s="13"/>
      <c r="BH1097" s="13"/>
      <c r="BI1097" s="13"/>
      <c r="BJ1097" s="14"/>
      <c r="BK1097" s="14"/>
      <c r="BL1097" s="14"/>
      <c r="BM1097" s="14"/>
      <c r="BN1097" s="14"/>
    </row>
    <row r="1098" spans="4:66" x14ac:dyDescent="0.25">
      <c r="D1098"/>
      <c r="E1098" s="10"/>
      <c r="F1098" s="10"/>
      <c r="G1098" s="10"/>
      <c r="H1098" s="10"/>
      <c r="I1098" s="10"/>
      <c r="J1098" s="10"/>
      <c r="K1098" s="12"/>
      <c r="L1098" s="12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  <c r="AC1098" s="13"/>
      <c r="AD1098" s="13"/>
      <c r="AE1098" s="13"/>
      <c r="AF1098" s="13"/>
      <c r="AG1098" s="13"/>
      <c r="AH1098" s="13"/>
      <c r="AI1098" s="13"/>
      <c r="AJ1098" s="13"/>
      <c r="AK1098" s="13"/>
      <c r="AL1098" s="13"/>
      <c r="AM1098" s="13"/>
      <c r="AN1098" s="13"/>
      <c r="AO1098" s="13"/>
      <c r="AP1098" s="13"/>
      <c r="AQ1098" s="13"/>
      <c r="AR1098" s="13"/>
      <c r="AS1098" s="13"/>
      <c r="AT1098" s="13"/>
      <c r="AU1098" s="13"/>
      <c r="AV1098" s="13"/>
      <c r="AW1098" s="13"/>
      <c r="AX1098" s="13"/>
      <c r="AY1098" s="13"/>
      <c r="AZ1098" s="13"/>
      <c r="BA1098" s="13"/>
      <c r="BB1098" s="13"/>
      <c r="BC1098" s="13"/>
      <c r="BD1098" s="13"/>
      <c r="BE1098" s="13"/>
      <c r="BF1098" s="13"/>
      <c r="BG1098" s="13"/>
      <c r="BH1098" s="13"/>
      <c r="BI1098" s="13"/>
      <c r="BJ1098" s="14"/>
      <c r="BK1098" s="14"/>
      <c r="BL1098" s="14"/>
      <c r="BM1098" s="14"/>
      <c r="BN1098" s="14"/>
    </row>
    <row r="1099" spans="4:66" x14ac:dyDescent="0.25">
      <c r="D1099"/>
      <c r="E1099" s="10"/>
      <c r="F1099" s="10"/>
      <c r="G1099" s="10"/>
      <c r="H1099" s="10"/>
      <c r="I1099" s="10"/>
      <c r="J1099" s="10"/>
      <c r="K1099" s="12"/>
      <c r="L1099" s="12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  <c r="AC1099" s="13"/>
      <c r="AD1099" s="13"/>
      <c r="AE1099" s="13"/>
      <c r="AF1099" s="13"/>
      <c r="AG1099" s="13"/>
      <c r="AH1099" s="13"/>
      <c r="AI1099" s="13"/>
      <c r="AJ1099" s="13"/>
      <c r="AK1099" s="13"/>
      <c r="AL1099" s="13"/>
      <c r="AM1099" s="13"/>
      <c r="AN1099" s="13"/>
      <c r="AO1099" s="13"/>
      <c r="AP1099" s="13"/>
      <c r="AQ1099" s="13"/>
      <c r="AR1099" s="13"/>
      <c r="AS1099" s="13"/>
      <c r="AT1099" s="13"/>
      <c r="AU1099" s="13"/>
      <c r="AV1099" s="13"/>
      <c r="AW1099" s="13"/>
      <c r="AX1099" s="13"/>
      <c r="AY1099" s="13"/>
      <c r="AZ1099" s="13"/>
      <c r="BA1099" s="13"/>
      <c r="BB1099" s="13"/>
      <c r="BC1099" s="13"/>
      <c r="BD1099" s="13"/>
      <c r="BE1099" s="13"/>
      <c r="BF1099" s="13"/>
      <c r="BG1099" s="13"/>
      <c r="BH1099" s="13"/>
      <c r="BI1099" s="13"/>
      <c r="BJ1099" s="14"/>
      <c r="BK1099" s="14"/>
      <c r="BL1099" s="14"/>
      <c r="BM1099" s="14"/>
      <c r="BN1099" s="14"/>
    </row>
    <row r="1100" spans="4:66" x14ac:dyDescent="0.25">
      <c r="D1100"/>
      <c r="E1100" s="10"/>
      <c r="F1100" s="10"/>
      <c r="G1100" s="10"/>
      <c r="H1100" s="10"/>
      <c r="I1100" s="10"/>
      <c r="J1100" s="10"/>
      <c r="K1100" s="12"/>
      <c r="L1100" s="12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  <c r="AD1100" s="13"/>
      <c r="AE1100" s="13"/>
      <c r="AF1100" s="13"/>
      <c r="AG1100" s="13"/>
      <c r="AH1100" s="13"/>
      <c r="AI1100" s="13"/>
      <c r="AJ1100" s="13"/>
      <c r="AK1100" s="13"/>
      <c r="AL1100" s="13"/>
      <c r="AM1100" s="13"/>
      <c r="AN1100" s="13"/>
      <c r="AO1100" s="13"/>
      <c r="AP1100" s="13"/>
      <c r="AQ1100" s="13"/>
      <c r="AR1100" s="13"/>
      <c r="AS1100" s="13"/>
      <c r="AT1100" s="13"/>
      <c r="AU1100" s="13"/>
      <c r="AV1100" s="13"/>
      <c r="AW1100" s="13"/>
      <c r="AX1100" s="13"/>
      <c r="AY1100" s="13"/>
      <c r="AZ1100" s="13"/>
      <c r="BA1100" s="13"/>
      <c r="BB1100" s="13"/>
      <c r="BC1100" s="13"/>
      <c r="BD1100" s="13"/>
      <c r="BE1100" s="13"/>
      <c r="BF1100" s="13"/>
      <c r="BG1100" s="13"/>
      <c r="BH1100" s="13"/>
      <c r="BI1100" s="13"/>
      <c r="BJ1100" s="14"/>
      <c r="BK1100" s="14"/>
      <c r="BL1100" s="14"/>
      <c r="BM1100" s="14"/>
      <c r="BN1100" s="14"/>
    </row>
    <row r="1101" spans="4:66" x14ac:dyDescent="0.25">
      <c r="D1101"/>
      <c r="E1101" s="10"/>
      <c r="F1101" s="10"/>
      <c r="G1101" s="10"/>
      <c r="H1101" s="10"/>
      <c r="I1101" s="10"/>
      <c r="J1101" s="10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  <c r="AC1101" s="13"/>
      <c r="AD1101" s="13"/>
      <c r="AE1101" s="13"/>
      <c r="AF1101" s="13"/>
      <c r="AG1101" s="13"/>
      <c r="AH1101" s="13"/>
      <c r="AI1101" s="13"/>
      <c r="AJ1101" s="13"/>
      <c r="AK1101" s="13"/>
      <c r="AL1101" s="13"/>
      <c r="AM1101" s="13"/>
      <c r="AN1101" s="13"/>
      <c r="AO1101" s="13"/>
      <c r="AP1101" s="13"/>
      <c r="AQ1101" s="13"/>
      <c r="AR1101" s="13"/>
      <c r="AS1101" s="13"/>
      <c r="AT1101" s="13"/>
      <c r="AU1101" s="13"/>
      <c r="AV1101" s="13"/>
      <c r="AW1101" s="13"/>
      <c r="AX1101" s="13"/>
      <c r="AY1101" s="13"/>
      <c r="AZ1101" s="13"/>
      <c r="BA1101" s="13"/>
      <c r="BB1101" s="13"/>
      <c r="BC1101" s="13"/>
      <c r="BD1101" s="13"/>
      <c r="BE1101" s="13"/>
      <c r="BF1101" s="13"/>
      <c r="BG1101" s="13"/>
      <c r="BH1101" s="13"/>
      <c r="BI1101" s="13"/>
      <c r="BJ1101" s="14"/>
      <c r="BK1101" s="14"/>
      <c r="BL1101" s="14"/>
      <c r="BM1101" s="14"/>
      <c r="BN1101" s="14"/>
    </row>
    <row r="1102" spans="4:66" x14ac:dyDescent="0.25">
      <c r="D1102"/>
      <c r="E1102" s="10"/>
      <c r="F1102" s="10"/>
      <c r="G1102" s="10"/>
      <c r="H1102" s="10"/>
      <c r="I1102" s="10"/>
      <c r="J1102" s="10"/>
      <c r="K1102" s="12"/>
      <c r="L1102" s="12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  <c r="AC1102" s="13"/>
      <c r="AD1102" s="13"/>
      <c r="AE1102" s="13"/>
      <c r="AF1102" s="13"/>
      <c r="AG1102" s="13"/>
      <c r="AH1102" s="13"/>
      <c r="AI1102" s="13"/>
      <c r="AJ1102" s="13"/>
      <c r="AK1102" s="13"/>
      <c r="AL1102" s="13"/>
      <c r="AM1102" s="13"/>
      <c r="AN1102" s="13"/>
      <c r="AO1102" s="13"/>
      <c r="AP1102" s="13"/>
      <c r="AQ1102" s="13"/>
      <c r="AR1102" s="13"/>
      <c r="AS1102" s="13"/>
      <c r="AT1102" s="13"/>
      <c r="AU1102" s="13"/>
      <c r="AV1102" s="13"/>
      <c r="AW1102" s="13"/>
      <c r="AX1102" s="13"/>
      <c r="AY1102" s="13"/>
      <c r="AZ1102" s="13"/>
      <c r="BA1102" s="13"/>
      <c r="BB1102" s="13"/>
      <c r="BC1102" s="13"/>
      <c r="BD1102" s="13"/>
      <c r="BE1102" s="13"/>
      <c r="BF1102" s="13"/>
      <c r="BG1102" s="13"/>
      <c r="BH1102" s="13"/>
      <c r="BI1102" s="13"/>
      <c r="BJ1102" s="14"/>
      <c r="BK1102" s="14"/>
      <c r="BL1102" s="14"/>
      <c r="BM1102" s="14"/>
      <c r="BN1102" s="14"/>
    </row>
    <row r="1103" spans="4:66" x14ac:dyDescent="0.25">
      <c r="D1103"/>
      <c r="E1103" s="10"/>
      <c r="F1103" s="10"/>
      <c r="G1103" s="10"/>
      <c r="H1103" s="10"/>
      <c r="I1103" s="10"/>
      <c r="J1103" s="10"/>
      <c r="K1103" s="12"/>
      <c r="L1103" s="12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  <c r="AC1103" s="13"/>
      <c r="AD1103" s="13"/>
      <c r="AE1103" s="13"/>
      <c r="AF1103" s="13"/>
      <c r="AG1103" s="13"/>
      <c r="AH1103" s="13"/>
      <c r="AI1103" s="13"/>
      <c r="AJ1103" s="13"/>
      <c r="AK1103" s="13"/>
      <c r="AL1103" s="13"/>
      <c r="AM1103" s="13"/>
      <c r="AN1103" s="13"/>
      <c r="AO1103" s="13"/>
      <c r="AP1103" s="13"/>
      <c r="AQ1103" s="13"/>
      <c r="AR1103" s="13"/>
      <c r="AS1103" s="13"/>
      <c r="AT1103" s="13"/>
      <c r="AU1103" s="13"/>
      <c r="AV1103" s="13"/>
      <c r="AW1103" s="13"/>
      <c r="AX1103" s="13"/>
      <c r="AY1103" s="13"/>
      <c r="AZ1103" s="13"/>
      <c r="BA1103" s="13"/>
      <c r="BB1103" s="13"/>
      <c r="BC1103" s="13"/>
      <c r="BD1103" s="13"/>
      <c r="BE1103" s="13"/>
      <c r="BF1103" s="13"/>
      <c r="BG1103" s="13"/>
      <c r="BH1103" s="13"/>
      <c r="BI1103" s="13"/>
      <c r="BJ1103" s="14"/>
      <c r="BK1103" s="14"/>
      <c r="BL1103" s="14"/>
      <c r="BM1103" s="14"/>
      <c r="BN1103" s="14"/>
    </row>
    <row r="1104" spans="4:66" x14ac:dyDescent="0.25">
      <c r="D1104"/>
      <c r="E1104" s="10"/>
      <c r="F1104" s="10"/>
      <c r="G1104" s="10"/>
      <c r="H1104" s="10"/>
      <c r="I1104" s="10"/>
      <c r="J1104" s="10"/>
      <c r="K1104" s="12"/>
      <c r="L1104" s="12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  <c r="AC1104" s="13"/>
      <c r="AD1104" s="13"/>
      <c r="AE1104" s="13"/>
      <c r="AF1104" s="13"/>
      <c r="AG1104" s="13"/>
      <c r="AH1104" s="13"/>
      <c r="AI1104" s="13"/>
      <c r="AJ1104" s="13"/>
      <c r="AK1104" s="13"/>
      <c r="AL1104" s="13"/>
      <c r="AM1104" s="13"/>
      <c r="AN1104" s="13"/>
      <c r="AO1104" s="13"/>
      <c r="AP1104" s="13"/>
      <c r="AQ1104" s="13"/>
      <c r="AR1104" s="13"/>
      <c r="AS1104" s="13"/>
      <c r="AT1104" s="13"/>
      <c r="AU1104" s="13"/>
      <c r="AV1104" s="13"/>
      <c r="AW1104" s="13"/>
      <c r="AX1104" s="13"/>
      <c r="AY1104" s="13"/>
      <c r="AZ1104" s="13"/>
      <c r="BA1104" s="13"/>
      <c r="BB1104" s="13"/>
      <c r="BC1104" s="13"/>
      <c r="BD1104" s="13"/>
      <c r="BE1104" s="13"/>
      <c r="BF1104" s="13"/>
      <c r="BG1104" s="13"/>
      <c r="BH1104" s="13"/>
      <c r="BI1104" s="13"/>
      <c r="BJ1104" s="14"/>
      <c r="BK1104" s="14"/>
      <c r="BL1104" s="14"/>
      <c r="BM1104" s="14"/>
      <c r="BN1104" s="14"/>
    </row>
    <row r="1105" spans="4:66" x14ac:dyDescent="0.25">
      <c r="D1105"/>
      <c r="E1105" s="10"/>
      <c r="F1105" s="10"/>
      <c r="G1105" s="10"/>
      <c r="H1105" s="10"/>
      <c r="I1105" s="10"/>
      <c r="J1105" s="10"/>
      <c r="K1105" s="12"/>
      <c r="L1105" s="12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3"/>
      <c r="AB1105" s="13"/>
      <c r="AC1105" s="13"/>
      <c r="AD1105" s="13"/>
      <c r="AE1105" s="13"/>
      <c r="AF1105" s="13"/>
      <c r="AG1105" s="13"/>
      <c r="AH1105" s="13"/>
      <c r="AI1105" s="13"/>
      <c r="AJ1105" s="13"/>
      <c r="AK1105" s="13"/>
      <c r="AL1105" s="13"/>
      <c r="AM1105" s="13"/>
      <c r="AN1105" s="13"/>
      <c r="AO1105" s="13"/>
      <c r="AP1105" s="13"/>
      <c r="AQ1105" s="13"/>
      <c r="AR1105" s="13"/>
      <c r="AS1105" s="13"/>
      <c r="AT1105" s="13"/>
      <c r="AU1105" s="13"/>
      <c r="AV1105" s="13"/>
      <c r="AW1105" s="13"/>
      <c r="AX1105" s="13"/>
      <c r="AY1105" s="13"/>
      <c r="AZ1105" s="13"/>
      <c r="BA1105" s="13"/>
      <c r="BB1105" s="13"/>
      <c r="BC1105" s="13"/>
      <c r="BD1105" s="13"/>
      <c r="BE1105" s="13"/>
      <c r="BF1105" s="13"/>
      <c r="BG1105" s="13"/>
      <c r="BH1105" s="13"/>
      <c r="BI1105" s="13"/>
      <c r="BJ1105" s="14"/>
      <c r="BK1105" s="14"/>
      <c r="BL1105" s="14"/>
      <c r="BM1105" s="14"/>
      <c r="BN1105" s="14"/>
    </row>
    <row r="1106" spans="4:66" x14ac:dyDescent="0.25">
      <c r="D1106"/>
      <c r="E1106" s="10"/>
      <c r="F1106" s="10"/>
      <c r="G1106" s="10"/>
      <c r="H1106" s="10"/>
      <c r="I1106" s="10"/>
      <c r="J1106" s="10"/>
      <c r="K1106" s="12"/>
      <c r="L1106" s="12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3"/>
      <c r="AB1106" s="13"/>
      <c r="AC1106" s="13"/>
      <c r="AD1106" s="13"/>
      <c r="AE1106" s="13"/>
      <c r="AF1106" s="13"/>
      <c r="AG1106" s="13"/>
      <c r="AH1106" s="13"/>
      <c r="AI1106" s="13"/>
      <c r="AJ1106" s="13"/>
      <c r="AK1106" s="13"/>
      <c r="AL1106" s="13"/>
      <c r="AM1106" s="13"/>
      <c r="AN1106" s="13"/>
      <c r="AO1106" s="13"/>
      <c r="AP1106" s="13"/>
      <c r="AQ1106" s="13"/>
      <c r="AR1106" s="13"/>
      <c r="AS1106" s="13"/>
      <c r="AT1106" s="13"/>
      <c r="AU1106" s="13"/>
      <c r="AV1106" s="13"/>
      <c r="AW1106" s="13"/>
      <c r="AX1106" s="13"/>
      <c r="AY1106" s="13"/>
      <c r="AZ1106" s="13"/>
      <c r="BA1106" s="13"/>
      <c r="BB1106" s="13"/>
      <c r="BC1106" s="13"/>
      <c r="BD1106" s="13"/>
      <c r="BE1106" s="13"/>
      <c r="BF1106" s="13"/>
      <c r="BG1106" s="13"/>
      <c r="BH1106" s="13"/>
      <c r="BI1106" s="13"/>
      <c r="BJ1106" s="14"/>
      <c r="BK1106" s="14"/>
      <c r="BL1106" s="14"/>
      <c r="BM1106" s="14"/>
      <c r="BN1106" s="14"/>
    </row>
    <row r="1107" spans="4:66" x14ac:dyDescent="0.25">
      <c r="D1107"/>
      <c r="E1107" s="10"/>
      <c r="F1107" s="10"/>
      <c r="G1107" s="10"/>
      <c r="H1107" s="10"/>
      <c r="I1107" s="10"/>
      <c r="J1107" s="10"/>
      <c r="K1107" s="12"/>
      <c r="L1107" s="12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3"/>
      <c r="AB1107" s="13"/>
      <c r="AC1107" s="13"/>
      <c r="AD1107" s="13"/>
      <c r="AE1107" s="13"/>
      <c r="AF1107" s="13"/>
      <c r="AG1107" s="13"/>
      <c r="AH1107" s="13"/>
      <c r="AI1107" s="13"/>
      <c r="AJ1107" s="13"/>
      <c r="AK1107" s="13"/>
      <c r="AL1107" s="13"/>
      <c r="AM1107" s="13"/>
      <c r="AN1107" s="13"/>
      <c r="AO1107" s="13"/>
      <c r="AP1107" s="13"/>
      <c r="AQ1107" s="13"/>
      <c r="AR1107" s="13"/>
      <c r="AS1107" s="13"/>
      <c r="AT1107" s="13"/>
      <c r="AU1107" s="13"/>
      <c r="AV1107" s="13"/>
      <c r="AW1107" s="13"/>
      <c r="AX1107" s="13"/>
      <c r="AY1107" s="13"/>
      <c r="AZ1107" s="13"/>
      <c r="BA1107" s="13"/>
      <c r="BB1107" s="13"/>
      <c r="BC1107" s="13"/>
      <c r="BD1107" s="13"/>
      <c r="BE1107" s="13"/>
      <c r="BF1107" s="13"/>
      <c r="BG1107" s="13"/>
      <c r="BH1107" s="13"/>
      <c r="BI1107" s="13"/>
      <c r="BJ1107" s="14"/>
      <c r="BK1107" s="14"/>
      <c r="BL1107" s="14"/>
      <c r="BM1107" s="14"/>
      <c r="BN1107" s="14"/>
    </row>
    <row r="1108" spans="4:66" x14ac:dyDescent="0.25">
      <c r="D1108"/>
      <c r="E1108" s="10"/>
      <c r="F1108" s="10"/>
      <c r="G1108" s="10"/>
      <c r="H1108" s="10"/>
      <c r="I1108" s="10"/>
      <c r="J1108" s="10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3"/>
      <c r="AB1108" s="13"/>
      <c r="AC1108" s="13"/>
      <c r="AD1108" s="13"/>
      <c r="AE1108" s="13"/>
      <c r="AF1108" s="13"/>
      <c r="AG1108" s="13"/>
      <c r="AH1108" s="13"/>
      <c r="AI1108" s="13"/>
      <c r="AJ1108" s="13"/>
      <c r="AK1108" s="13"/>
      <c r="AL1108" s="13"/>
      <c r="AM1108" s="13"/>
      <c r="AN1108" s="13"/>
      <c r="AO1108" s="13"/>
      <c r="AP1108" s="13"/>
      <c r="AQ1108" s="13"/>
      <c r="AR1108" s="13"/>
      <c r="AS1108" s="13"/>
      <c r="AT1108" s="13"/>
      <c r="AU1108" s="13"/>
      <c r="AV1108" s="13"/>
      <c r="AW1108" s="13"/>
      <c r="AX1108" s="13"/>
      <c r="AY1108" s="13"/>
      <c r="AZ1108" s="13"/>
      <c r="BA1108" s="13"/>
      <c r="BB1108" s="13"/>
      <c r="BC1108" s="13"/>
      <c r="BD1108" s="13"/>
      <c r="BE1108" s="13"/>
      <c r="BF1108" s="13"/>
      <c r="BG1108" s="13"/>
      <c r="BH1108" s="13"/>
      <c r="BI1108" s="13"/>
      <c r="BJ1108" s="14"/>
      <c r="BK1108" s="14"/>
      <c r="BL1108" s="14"/>
      <c r="BM1108" s="14"/>
      <c r="BN1108" s="14"/>
    </row>
    <row r="1109" spans="4:66" x14ac:dyDescent="0.25">
      <c r="D1109"/>
      <c r="E1109" s="10"/>
      <c r="F1109" s="10"/>
      <c r="G1109" s="10"/>
      <c r="H1109" s="10"/>
      <c r="I1109" s="10"/>
      <c r="J1109" s="10"/>
      <c r="K1109" s="12"/>
      <c r="L1109" s="12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3"/>
      <c r="AB1109" s="13"/>
      <c r="AC1109" s="13"/>
      <c r="AD1109" s="13"/>
      <c r="AE1109" s="13"/>
      <c r="AF1109" s="13"/>
      <c r="AG1109" s="13"/>
      <c r="AH1109" s="13"/>
      <c r="AI1109" s="13"/>
      <c r="AJ1109" s="13"/>
      <c r="AK1109" s="13"/>
      <c r="AL1109" s="13"/>
      <c r="AM1109" s="13"/>
      <c r="AN1109" s="13"/>
      <c r="AO1109" s="13"/>
      <c r="AP1109" s="13"/>
      <c r="AQ1109" s="13"/>
      <c r="AR1109" s="13"/>
      <c r="AS1109" s="13"/>
      <c r="AT1109" s="13"/>
      <c r="AU1109" s="13"/>
      <c r="AV1109" s="13"/>
      <c r="AW1109" s="13"/>
      <c r="AX1109" s="13"/>
      <c r="AY1109" s="13"/>
      <c r="AZ1109" s="13"/>
      <c r="BA1109" s="13"/>
      <c r="BB1109" s="13"/>
      <c r="BC1109" s="13"/>
      <c r="BD1109" s="13"/>
      <c r="BE1109" s="13"/>
      <c r="BF1109" s="13"/>
      <c r="BG1109" s="13"/>
      <c r="BH1109" s="13"/>
      <c r="BI1109" s="13"/>
      <c r="BJ1109" s="14"/>
      <c r="BK1109" s="14"/>
      <c r="BL1109" s="14"/>
      <c r="BM1109" s="14"/>
      <c r="BN1109" s="14"/>
    </row>
    <row r="1110" spans="4:66" x14ac:dyDescent="0.25">
      <c r="D1110"/>
      <c r="E1110" s="10"/>
      <c r="F1110" s="10"/>
      <c r="G1110" s="10"/>
      <c r="H1110" s="10"/>
      <c r="I1110" s="10"/>
      <c r="J1110" s="10"/>
      <c r="K1110" s="12"/>
      <c r="L1110" s="12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3"/>
      <c r="AB1110" s="13"/>
      <c r="AC1110" s="13"/>
      <c r="AD1110" s="13"/>
      <c r="AE1110" s="13"/>
      <c r="AF1110" s="13"/>
      <c r="AG1110" s="13"/>
      <c r="AH1110" s="13"/>
      <c r="AI1110" s="13"/>
      <c r="AJ1110" s="13"/>
      <c r="AK1110" s="13"/>
      <c r="AL1110" s="13"/>
      <c r="AM1110" s="13"/>
      <c r="AN1110" s="13"/>
      <c r="AO1110" s="13"/>
      <c r="AP1110" s="13"/>
      <c r="AQ1110" s="13"/>
      <c r="AR1110" s="13"/>
      <c r="AS1110" s="13"/>
      <c r="AT1110" s="13"/>
      <c r="AU1110" s="13"/>
      <c r="AV1110" s="13"/>
      <c r="AW1110" s="13"/>
      <c r="AX1110" s="13"/>
      <c r="AY1110" s="13"/>
      <c r="AZ1110" s="13"/>
      <c r="BA1110" s="13"/>
      <c r="BB1110" s="13"/>
      <c r="BC1110" s="13"/>
      <c r="BD1110" s="13"/>
      <c r="BE1110" s="13"/>
      <c r="BF1110" s="13"/>
      <c r="BG1110" s="13"/>
      <c r="BH1110" s="13"/>
      <c r="BI1110" s="13"/>
      <c r="BJ1110" s="14"/>
      <c r="BK1110" s="14"/>
      <c r="BL1110" s="14"/>
      <c r="BM1110" s="14"/>
      <c r="BN1110" s="14"/>
    </row>
    <row r="1111" spans="4:66" x14ac:dyDescent="0.25">
      <c r="D1111"/>
      <c r="E1111" s="10"/>
      <c r="F1111" s="10"/>
      <c r="G1111" s="10"/>
      <c r="H1111" s="10"/>
      <c r="I1111" s="10"/>
      <c r="J1111" s="10"/>
      <c r="K1111" s="12"/>
      <c r="L1111" s="12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  <c r="AC1111" s="13"/>
      <c r="AD1111" s="13"/>
      <c r="AE1111" s="13"/>
      <c r="AF1111" s="13"/>
      <c r="AG1111" s="13"/>
      <c r="AH1111" s="13"/>
      <c r="AI1111" s="13"/>
      <c r="AJ1111" s="13"/>
      <c r="AK1111" s="13"/>
      <c r="AL1111" s="13"/>
      <c r="AM1111" s="13"/>
      <c r="AN1111" s="13"/>
      <c r="AO1111" s="13"/>
      <c r="AP1111" s="13"/>
      <c r="AQ1111" s="13"/>
      <c r="AR1111" s="13"/>
      <c r="AS1111" s="13"/>
      <c r="AT1111" s="13"/>
      <c r="AU1111" s="13"/>
      <c r="AV1111" s="13"/>
      <c r="AW1111" s="13"/>
      <c r="AX1111" s="13"/>
      <c r="AY1111" s="13"/>
      <c r="AZ1111" s="13"/>
      <c r="BA1111" s="13"/>
      <c r="BB1111" s="13"/>
      <c r="BC1111" s="13"/>
      <c r="BD1111" s="13"/>
      <c r="BE1111" s="13"/>
      <c r="BF1111" s="13"/>
      <c r="BG1111" s="13"/>
      <c r="BH1111" s="13"/>
      <c r="BI1111" s="13"/>
      <c r="BJ1111" s="14"/>
      <c r="BK1111" s="14"/>
      <c r="BL1111" s="14"/>
      <c r="BM1111" s="14"/>
      <c r="BN1111" s="14"/>
    </row>
    <row r="1112" spans="4:66" x14ac:dyDescent="0.25">
      <c r="D1112"/>
      <c r="E1112" s="10"/>
      <c r="F1112" s="10"/>
      <c r="G1112" s="10"/>
      <c r="H1112" s="10"/>
      <c r="I1112" s="10"/>
      <c r="J1112" s="10"/>
      <c r="K1112" s="12"/>
      <c r="L1112" s="12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3"/>
      <c r="AB1112" s="13"/>
      <c r="AC1112" s="13"/>
      <c r="AD1112" s="13"/>
      <c r="AE1112" s="13"/>
      <c r="AF1112" s="13"/>
      <c r="AG1112" s="13"/>
      <c r="AH1112" s="13"/>
      <c r="AI1112" s="13"/>
      <c r="AJ1112" s="13"/>
      <c r="AK1112" s="13"/>
      <c r="AL1112" s="13"/>
      <c r="AM1112" s="13"/>
      <c r="AN1112" s="13"/>
      <c r="AO1112" s="13"/>
      <c r="AP1112" s="13"/>
      <c r="AQ1112" s="13"/>
      <c r="AR1112" s="13"/>
      <c r="AS1112" s="13"/>
      <c r="AT1112" s="13"/>
      <c r="AU1112" s="13"/>
      <c r="AV1112" s="13"/>
      <c r="AW1112" s="13"/>
      <c r="AX1112" s="13"/>
      <c r="AY1112" s="13"/>
      <c r="AZ1112" s="13"/>
      <c r="BA1112" s="13"/>
      <c r="BB1112" s="13"/>
      <c r="BC1112" s="13"/>
      <c r="BD1112" s="13"/>
      <c r="BE1112" s="13"/>
      <c r="BF1112" s="13"/>
      <c r="BG1112" s="13"/>
      <c r="BH1112" s="13"/>
      <c r="BI1112" s="13"/>
      <c r="BJ1112" s="14"/>
      <c r="BK1112" s="14"/>
      <c r="BL1112" s="14"/>
      <c r="BM1112" s="14"/>
      <c r="BN1112" s="14"/>
    </row>
  </sheetData>
  <conditionalFormatting sqref="BJ2:BL111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</vt:lpstr>
      <vt:lpstr>away</vt:lpstr>
      <vt:lpstr>fixture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2021-01-19T16:29:10Z</dcterms:created>
  <dcterms:modified xsi:type="dcterms:W3CDTF">2021-03-27T06:43:44Z</dcterms:modified>
</cp:coreProperties>
</file>